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sana\Desktop\HarborWide2019\Visualization\"/>
    </mc:Choice>
  </mc:AlternateContent>
  <bookViews>
    <workbookView xWindow="0" yWindow="0" windowWidth="17540" windowHeight="14240"/>
  </bookViews>
  <sheets>
    <sheet name="Pathogens" sheetId="5" r:id="rId1"/>
    <sheet name="DO" sheetId="8" r:id="rId2"/>
    <sheet name="Total Nitrogen" sheetId="7" r:id="rId3"/>
    <sheet name="Chlorophyll-a" sheetId="6" r:id="rId4"/>
    <sheet name="Raw Data" sheetId="2" r:id="rId5"/>
  </sheets>
  <calcPr calcId="162913" iterate="1" iterateCount="1" calcOnSave="0"/>
</workbook>
</file>

<file path=xl/calcChain.xml><?xml version="1.0" encoding="utf-8"?>
<calcChain xmlns="http://schemas.openxmlformats.org/spreadsheetml/2006/main">
  <c r="M1244" i="8" l="1"/>
  <c r="L1244" i="8"/>
  <c r="K1244" i="8"/>
  <c r="I1244" i="8"/>
  <c r="H1244" i="8"/>
  <c r="M1243" i="8"/>
  <c r="L1243" i="8"/>
  <c r="K1243" i="8"/>
  <c r="I1243" i="8"/>
  <c r="H1243" i="8"/>
  <c r="M1242" i="8"/>
  <c r="L1242" i="8"/>
  <c r="K1242" i="8"/>
  <c r="I1242" i="8"/>
  <c r="H1242" i="8"/>
  <c r="M1241" i="8"/>
  <c r="L1241" i="8"/>
  <c r="K1241" i="8"/>
  <c r="J1241" i="8" s="1"/>
  <c r="I1241" i="8"/>
  <c r="H1241" i="8"/>
  <c r="M1240" i="8"/>
  <c r="L1240" i="8"/>
  <c r="K1240" i="8"/>
  <c r="J1240" i="8" s="1"/>
  <c r="I1240" i="8"/>
  <c r="H1240" i="8"/>
  <c r="M1239" i="8"/>
  <c r="L1239" i="8"/>
  <c r="K1239" i="8"/>
  <c r="J1239" i="8" s="1"/>
  <c r="I1239" i="8"/>
  <c r="H1239" i="8"/>
  <c r="M1238" i="8"/>
  <c r="L1238" i="8"/>
  <c r="K1238" i="8"/>
  <c r="J1238" i="8" s="1"/>
  <c r="I1238" i="8"/>
  <c r="K1237" i="8"/>
  <c r="J1237" i="8" s="1"/>
  <c r="H1238" i="8"/>
  <c r="H1237" i="8"/>
  <c r="M1237" i="8"/>
  <c r="L1237" i="8"/>
  <c r="I1237" i="8"/>
  <c r="J1244" i="8"/>
  <c r="J1243" i="8"/>
  <c r="J1242" i="8"/>
  <c r="C1244" i="8"/>
  <c r="C1243" i="8"/>
  <c r="C1242" i="8"/>
  <c r="C1241" i="8"/>
  <c r="C1240" i="8"/>
  <c r="C1239" i="8"/>
  <c r="C1238" i="8"/>
  <c r="C1237" i="8"/>
  <c r="G1244" i="8"/>
  <c r="F1244" i="8"/>
  <c r="E1244" i="8" s="1"/>
  <c r="D1244" i="8"/>
  <c r="G1243" i="8"/>
  <c r="F1243" i="8"/>
  <c r="E1243" i="8" s="1"/>
  <c r="D1243" i="8"/>
  <c r="G1242" i="8"/>
  <c r="F1242" i="8"/>
  <c r="E1242" i="8" s="1"/>
  <c r="D1242" i="8"/>
  <c r="G1241" i="8"/>
  <c r="F1241" i="8"/>
  <c r="E1241" i="8" s="1"/>
  <c r="D1241" i="8"/>
  <c r="G1240" i="8"/>
  <c r="F1240" i="8"/>
  <c r="E1240" i="8" s="1"/>
  <c r="D1240" i="8"/>
  <c r="G1239" i="8"/>
  <c r="F1239" i="8"/>
  <c r="E1239" i="8" s="1"/>
  <c r="D1239" i="8"/>
  <c r="G1238" i="8"/>
  <c r="F1238" i="8"/>
  <c r="E1238" i="8" s="1"/>
  <c r="D1238" i="8"/>
  <c r="G1237" i="8"/>
  <c r="F1237" i="8"/>
  <c r="E1237" i="8" s="1"/>
  <c r="D1237" i="8"/>
  <c r="D1241" i="6"/>
  <c r="J1236" i="5"/>
  <c r="K1243" i="5"/>
  <c r="J1243" i="5"/>
  <c r="K1242" i="5"/>
  <c r="J1242" i="5"/>
  <c r="K1241" i="5"/>
  <c r="J1241" i="5"/>
  <c r="K1240" i="5"/>
  <c r="J1240" i="5"/>
  <c r="K1239" i="5"/>
  <c r="J1239" i="5"/>
  <c r="K1238" i="5"/>
  <c r="J1238" i="5"/>
  <c r="K1237" i="5"/>
  <c r="J1237" i="5"/>
  <c r="K1236" i="5"/>
  <c r="K1229" i="7"/>
  <c r="K1228" i="7"/>
  <c r="K1227" i="7"/>
  <c r="K1226" i="7"/>
  <c r="K1225" i="7"/>
  <c r="K1224" i="7"/>
  <c r="K1223" i="7"/>
  <c r="K1222" i="7"/>
  <c r="K1221" i="7"/>
  <c r="K1220" i="7"/>
  <c r="K1219" i="7"/>
  <c r="K1218" i="7"/>
  <c r="K1217" i="7"/>
  <c r="K1216" i="7"/>
  <c r="K1215" i="7"/>
  <c r="K1214" i="7"/>
  <c r="K1213" i="7"/>
  <c r="K1206" i="7"/>
  <c r="K1205" i="7"/>
  <c r="K1204" i="7"/>
  <c r="K1203" i="7"/>
  <c r="K1202" i="7"/>
  <c r="K1201" i="7"/>
  <c r="K1200" i="7"/>
  <c r="K1199" i="7"/>
  <c r="K1198" i="7"/>
  <c r="K1197" i="7"/>
  <c r="K1192" i="7"/>
  <c r="K1191" i="7"/>
  <c r="K1190" i="7"/>
  <c r="K1189" i="7"/>
  <c r="K1188" i="7"/>
  <c r="K1187" i="7"/>
  <c r="K1186" i="7"/>
  <c r="K1185" i="7"/>
  <c r="K1184" i="7"/>
  <c r="K1183" i="7"/>
  <c r="K1182" i="7"/>
  <c r="K1181" i="7"/>
  <c r="K1180" i="7"/>
  <c r="K1179" i="7"/>
  <c r="K1178" i="7"/>
  <c r="K1177" i="7"/>
  <c r="K1176" i="7"/>
  <c r="K1175" i="7"/>
  <c r="K1174" i="7"/>
  <c r="K1173" i="7"/>
  <c r="K1172" i="7"/>
  <c r="K1171" i="7"/>
  <c r="K1166" i="7"/>
  <c r="K1165" i="7"/>
  <c r="K1164" i="7"/>
  <c r="K1163" i="7"/>
  <c r="K1162" i="7"/>
  <c r="K1161" i="7"/>
  <c r="K1160" i="7"/>
  <c r="K1159" i="7"/>
  <c r="K1158" i="7"/>
  <c r="K1157" i="7"/>
  <c r="K1156" i="7"/>
  <c r="K1155" i="7"/>
  <c r="K1154" i="7"/>
  <c r="K1153" i="7"/>
  <c r="K1152" i="7"/>
  <c r="K1151" i="7"/>
  <c r="K1150" i="7"/>
  <c r="K1149" i="7"/>
  <c r="K1148" i="7"/>
  <c r="K1147" i="7"/>
  <c r="K1146" i="7"/>
  <c r="K1145" i="7"/>
  <c r="K1144" i="7"/>
  <c r="K1143" i="7"/>
  <c r="K1142" i="7"/>
  <c r="K1141" i="7"/>
  <c r="K1140" i="7"/>
  <c r="K1139" i="7"/>
  <c r="K1138" i="7"/>
  <c r="K1137" i="7"/>
  <c r="K1136" i="7"/>
  <c r="K1135" i="7"/>
  <c r="K1134" i="7"/>
  <c r="K1133" i="7"/>
  <c r="K1132" i="7"/>
  <c r="K1131" i="7"/>
  <c r="K1123" i="7"/>
  <c r="K1122" i="7"/>
  <c r="K1121" i="7"/>
  <c r="K1120" i="7"/>
  <c r="K1119" i="7"/>
  <c r="K1118" i="7"/>
  <c r="K1117" i="7"/>
  <c r="K1116" i="7"/>
  <c r="K1115" i="7"/>
  <c r="K1114" i="7"/>
  <c r="K1113" i="7"/>
  <c r="K1112" i="7"/>
  <c r="K1103" i="7"/>
  <c r="K1102" i="7"/>
  <c r="K1101" i="7"/>
  <c r="K1100" i="7"/>
  <c r="K1099" i="7"/>
  <c r="K1098" i="7"/>
  <c r="K1097" i="7"/>
  <c r="K1096" i="7"/>
  <c r="K1095" i="7"/>
  <c r="K1094" i="7"/>
  <c r="K1089" i="7"/>
  <c r="K1088" i="7"/>
  <c r="K1087" i="7"/>
  <c r="K1086" i="7"/>
  <c r="K1085" i="7"/>
  <c r="K1084" i="7"/>
  <c r="K1083" i="7"/>
  <c r="K1082" i="7"/>
  <c r="K1081" i="7"/>
  <c r="K1080" i="7"/>
  <c r="K1079" i="7"/>
  <c r="K1078" i="7"/>
  <c r="K1077" i="7"/>
  <c r="K1076" i="7"/>
  <c r="K1075" i="7"/>
  <c r="K1074" i="7"/>
  <c r="K1073" i="7"/>
  <c r="K1072" i="7"/>
  <c r="K1071" i="7"/>
  <c r="K1070" i="7"/>
  <c r="K1069" i="7"/>
  <c r="K1068" i="7"/>
  <c r="K1067" i="7"/>
  <c r="K1066" i="7"/>
  <c r="K1065" i="7"/>
  <c r="K1064" i="7"/>
  <c r="K1063" i="7"/>
  <c r="K1062" i="7"/>
  <c r="K1061" i="7"/>
  <c r="K1060" i="7"/>
  <c r="K1059" i="7"/>
  <c r="K1058" i="7"/>
  <c r="K1057" i="7"/>
  <c r="K1056" i="7"/>
  <c r="K1055" i="7"/>
  <c r="K1054" i="7"/>
  <c r="K1053" i="7"/>
  <c r="K1052" i="7"/>
  <c r="K1051" i="7"/>
  <c r="K1050" i="7"/>
  <c r="K1049" i="7"/>
  <c r="K1048" i="7"/>
  <c r="K1047" i="7"/>
  <c r="K1046" i="7"/>
  <c r="K1045" i="7"/>
  <c r="K1044" i="7"/>
  <c r="K1043" i="7"/>
  <c r="K1042" i="7"/>
  <c r="K1041" i="7"/>
  <c r="K1040" i="7"/>
  <c r="K1039" i="7"/>
  <c r="K1038" i="7"/>
  <c r="K1033" i="7"/>
  <c r="K1032" i="7"/>
  <c r="K1031" i="7"/>
  <c r="K1030" i="7"/>
  <c r="K1029" i="7"/>
  <c r="K1024" i="7"/>
  <c r="K1023" i="7"/>
  <c r="K1022" i="7"/>
  <c r="K1021" i="7"/>
  <c r="K1020" i="7"/>
  <c r="K1015" i="7"/>
  <c r="K1014" i="7"/>
  <c r="K1013" i="7"/>
  <c r="K1012" i="7"/>
  <c r="K1011" i="7"/>
  <c r="K1007" i="7"/>
  <c r="K1006" i="7"/>
  <c r="K1005" i="7"/>
  <c r="K1004" i="7"/>
  <c r="K1003" i="7"/>
  <c r="K1002" i="7"/>
  <c r="K1001" i="7"/>
  <c r="K1000" i="7"/>
  <c r="K999" i="7"/>
  <c r="K998" i="7"/>
  <c r="K994" i="7"/>
  <c r="K993" i="7"/>
  <c r="K992" i="7"/>
  <c r="K991" i="7"/>
  <c r="K990" i="7"/>
  <c r="K986" i="7"/>
  <c r="K985" i="7"/>
  <c r="K984" i="7"/>
  <c r="K983" i="7"/>
  <c r="K982" i="7"/>
  <c r="K978" i="7"/>
  <c r="K977" i="7"/>
  <c r="K976" i="7"/>
  <c r="K975" i="7"/>
  <c r="K974" i="7"/>
  <c r="K973" i="7"/>
  <c r="K968" i="7"/>
  <c r="K967" i="7"/>
  <c r="K966" i="7"/>
  <c r="K965" i="7"/>
  <c r="K964" i="7"/>
  <c r="K952" i="7"/>
  <c r="K951" i="7"/>
  <c r="K950" i="7"/>
  <c r="K949" i="7"/>
  <c r="K948" i="7"/>
  <c r="K944" i="7"/>
  <c r="K943" i="7"/>
  <c r="K942" i="7"/>
  <c r="K941" i="7"/>
  <c r="K940" i="7"/>
  <c r="K935" i="7"/>
  <c r="K934" i="7"/>
  <c r="K933" i="7"/>
  <c r="K932" i="7"/>
  <c r="K931" i="7"/>
  <c r="K930" i="7"/>
  <c r="K929" i="7"/>
  <c r="K928" i="7"/>
  <c r="K927" i="7"/>
  <c r="K926" i="7"/>
  <c r="K921" i="7"/>
  <c r="K920" i="7"/>
  <c r="K919" i="7"/>
  <c r="K918" i="7"/>
  <c r="K917" i="7"/>
  <c r="K916" i="7"/>
  <c r="K915" i="7"/>
  <c r="K914" i="7"/>
  <c r="K913" i="7"/>
  <c r="K912" i="7"/>
  <c r="K908" i="7"/>
  <c r="K907" i="7"/>
  <c r="K906" i="7"/>
  <c r="K905" i="7"/>
  <c r="K904" i="7"/>
  <c r="K903" i="7"/>
  <c r="K902" i="7"/>
  <c r="K901" i="7"/>
  <c r="K900" i="7"/>
  <c r="K899" i="7"/>
  <c r="K894" i="7"/>
  <c r="K893" i="7"/>
  <c r="K892" i="7"/>
  <c r="K891" i="7"/>
  <c r="K890" i="7"/>
  <c r="K889" i="7"/>
  <c r="K884" i="7"/>
  <c r="K883" i="7"/>
  <c r="K882" i="7"/>
  <c r="K881" i="7"/>
  <c r="K880" i="7"/>
  <c r="K873" i="7"/>
  <c r="K872" i="7"/>
  <c r="K871" i="7"/>
  <c r="K870" i="7"/>
  <c r="K869" i="7"/>
  <c r="K864" i="7"/>
  <c r="K863" i="7"/>
  <c r="K862" i="7"/>
  <c r="K861" i="7"/>
  <c r="K860" i="7"/>
  <c r="K855" i="7"/>
  <c r="K854" i="7"/>
  <c r="K853" i="7"/>
  <c r="K852" i="7"/>
  <c r="K851" i="7"/>
  <c r="K847" i="7"/>
  <c r="K846" i="7"/>
  <c r="K845" i="7"/>
  <c r="K844" i="7"/>
  <c r="K843" i="7"/>
  <c r="K842" i="7"/>
  <c r="K837" i="7"/>
  <c r="K836" i="7"/>
  <c r="K835" i="7"/>
  <c r="K834" i="7"/>
  <c r="K833" i="7"/>
  <c r="K832" i="7"/>
  <c r="K827" i="7"/>
  <c r="K826" i="7"/>
  <c r="K825" i="7"/>
  <c r="K824" i="7"/>
  <c r="K823" i="7"/>
  <c r="K815" i="7"/>
  <c r="K814" i="7"/>
  <c r="K813" i="7"/>
  <c r="K812" i="7"/>
  <c r="K811" i="7"/>
  <c r="K810" i="7"/>
  <c r="K809" i="7"/>
  <c r="K808" i="7"/>
  <c r="K807" i="7"/>
  <c r="K806" i="7"/>
  <c r="K805" i="7"/>
  <c r="K796" i="7"/>
  <c r="K795" i="7"/>
  <c r="K794" i="7"/>
  <c r="K793" i="7"/>
  <c r="K792" i="7"/>
  <c r="K791" i="7"/>
  <c r="K790" i="7"/>
  <c r="K789" i="7"/>
  <c r="K788" i="7"/>
  <c r="K787" i="7"/>
  <c r="K786" i="7"/>
  <c r="K785" i="7"/>
  <c r="K784" i="7"/>
  <c r="K783" i="7"/>
  <c r="K782" i="7"/>
  <c r="K781" i="7"/>
  <c r="K776" i="7"/>
  <c r="K775" i="7"/>
  <c r="K774" i="7"/>
  <c r="K773" i="7"/>
  <c r="K772" i="7"/>
  <c r="K771" i="7"/>
  <c r="K770" i="7"/>
  <c r="K769" i="7"/>
  <c r="K768" i="7"/>
  <c r="K767" i="7"/>
  <c r="K756" i="7"/>
  <c r="K755" i="7"/>
  <c r="K754" i="7"/>
  <c r="K753" i="7"/>
  <c r="K752" i="7"/>
  <c r="K751" i="7"/>
  <c r="K750" i="7"/>
  <c r="K749" i="7"/>
  <c r="K748" i="7"/>
  <c r="K747" i="7"/>
  <c r="K746" i="7"/>
  <c r="K740" i="7"/>
  <c r="K739" i="7"/>
  <c r="K738" i="7"/>
  <c r="K737" i="7"/>
  <c r="K736" i="7"/>
  <c r="K725" i="7"/>
  <c r="K724" i="7"/>
  <c r="K723" i="7"/>
  <c r="K722" i="7"/>
  <c r="K721" i="7"/>
  <c r="K715" i="7"/>
  <c r="K714" i="7"/>
  <c r="K713" i="7"/>
  <c r="K712" i="7"/>
  <c r="K711" i="7"/>
  <c r="K710" i="7"/>
  <c r="K709" i="7"/>
  <c r="K708" i="7"/>
  <c r="K707" i="7"/>
  <c r="K706" i="7"/>
  <c r="K705" i="7"/>
  <c r="K699" i="7"/>
  <c r="K698" i="7"/>
  <c r="K697" i="7"/>
  <c r="K696" i="7"/>
  <c r="K695" i="7"/>
  <c r="K689" i="7"/>
  <c r="K688" i="7"/>
  <c r="K687" i="7"/>
  <c r="K686" i="7"/>
  <c r="K685" i="7"/>
  <c r="K684" i="7"/>
  <c r="K678" i="7"/>
  <c r="K677" i="7"/>
  <c r="K676" i="7"/>
  <c r="K675" i="7"/>
  <c r="K674" i="7"/>
  <c r="K673" i="7"/>
  <c r="K667" i="7"/>
  <c r="K666" i="7"/>
  <c r="K665" i="7"/>
  <c r="K664" i="7"/>
  <c r="K663" i="7"/>
  <c r="K657" i="7"/>
  <c r="K656" i="7"/>
  <c r="K655" i="7"/>
  <c r="K654" i="7"/>
  <c r="K653" i="7"/>
  <c r="K652" i="7"/>
  <c r="K646" i="7"/>
  <c r="K645" i="7"/>
  <c r="K644" i="7"/>
  <c r="K643" i="7"/>
  <c r="K642" i="7"/>
  <c r="K641" i="7"/>
  <c r="K635" i="7"/>
  <c r="K634" i="7"/>
  <c r="K633" i="7"/>
  <c r="K632" i="7"/>
  <c r="K631" i="7"/>
  <c r="K630" i="7"/>
  <c r="K624" i="7"/>
  <c r="K623" i="7"/>
  <c r="K622" i="7"/>
  <c r="K621" i="7"/>
  <c r="K620" i="7"/>
  <c r="K619" i="7"/>
  <c r="K613" i="7"/>
  <c r="K612" i="7"/>
  <c r="K611" i="7"/>
  <c r="K610" i="7"/>
  <c r="K609" i="7"/>
  <c r="K608" i="7"/>
  <c r="K602" i="7"/>
  <c r="K601" i="7"/>
  <c r="K600" i="7"/>
  <c r="K599" i="7"/>
  <c r="K598" i="7"/>
  <c r="K592" i="7"/>
  <c r="K591" i="7"/>
  <c r="K590" i="7"/>
  <c r="K589" i="7"/>
  <c r="K588" i="7"/>
  <c r="K577" i="7"/>
  <c r="K576" i="7"/>
  <c r="K575" i="7"/>
  <c r="K574" i="7"/>
  <c r="K573" i="7"/>
  <c r="K567" i="7"/>
  <c r="K566" i="7"/>
  <c r="K565" i="7"/>
  <c r="K564" i="7"/>
  <c r="K563" i="7"/>
  <c r="K557" i="7"/>
  <c r="K556" i="7"/>
  <c r="K555" i="7"/>
  <c r="K554" i="7"/>
  <c r="K553" i="7"/>
  <c r="K547" i="7"/>
  <c r="K546" i="7"/>
  <c r="K545" i="7"/>
  <c r="K544" i="7"/>
  <c r="K543" i="7"/>
  <c r="K537" i="7"/>
  <c r="K536" i="7"/>
  <c r="K535" i="7"/>
  <c r="K534" i="7"/>
  <c r="K533" i="7"/>
  <c r="K532" i="7"/>
  <c r="K526" i="7"/>
  <c r="K525" i="7"/>
  <c r="K524" i="7"/>
  <c r="K523" i="7"/>
  <c r="K522" i="7"/>
  <c r="K521" i="7"/>
  <c r="K515" i="7"/>
  <c r="K514" i="7"/>
  <c r="K513" i="7"/>
  <c r="K512" i="7"/>
  <c r="K511" i="7"/>
  <c r="K510" i="7"/>
  <c r="K499" i="7"/>
  <c r="K498" i="7"/>
  <c r="K497" i="7"/>
  <c r="K496" i="7"/>
  <c r="K495" i="7"/>
  <c r="K494" i="7"/>
  <c r="K488" i="7"/>
  <c r="K487" i="7"/>
  <c r="K486" i="7"/>
  <c r="K485" i="7"/>
  <c r="K484" i="7"/>
  <c r="K478" i="7"/>
  <c r="K477" i="7"/>
  <c r="K476" i="7"/>
  <c r="K475" i="7"/>
  <c r="K474" i="7"/>
  <c r="K473" i="7"/>
  <c r="K472" i="7"/>
  <c r="K471" i="7"/>
  <c r="K470" i="7"/>
  <c r="K469" i="7"/>
  <c r="K468" i="7"/>
  <c r="K462" i="7"/>
  <c r="K461" i="7"/>
  <c r="K460" i="7"/>
  <c r="K459" i="7"/>
  <c r="K458" i="7"/>
  <c r="K457" i="7"/>
  <c r="K456" i="7"/>
  <c r="K455" i="7"/>
  <c r="K454" i="7"/>
  <c r="K453" i="7"/>
  <c r="K452" i="7"/>
  <c r="K451" i="7"/>
  <c r="K435" i="7"/>
  <c r="K434" i="7"/>
  <c r="K433" i="7"/>
  <c r="K432" i="7"/>
  <c r="K431" i="7"/>
  <c r="K430" i="7"/>
  <c r="K424" i="7"/>
  <c r="K423" i="7"/>
  <c r="K422" i="7"/>
  <c r="K421" i="7"/>
  <c r="K420" i="7"/>
  <c r="K419" i="7"/>
  <c r="K418" i="7"/>
  <c r="K417" i="7"/>
  <c r="K416" i="7"/>
  <c r="K415" i="7"/>
  <c r="K409" i="7"/>
  <c r="K408" i="7"/>
  <c r="K407" i="7"/>
  <c r="K406" i="7"/>
  <c r="K405" i="7"/>
  <c r="K404" i="7"/>
  <c r="K398" i="7"/>
  <c r="K397" i="7"/>
  <c r="K396" i="7"/>
  <c r="K395" i="7"/>
  <c r="K394" i="7"/>
  <c r="K393" i="7"/>
  <c r="K392" i="7"/>
  <c r="K391" i="7"/>
  <c r="K390" i="7"/>
  <c r="K389" i="7"/>
  <c r="K388" i="7"/>
  <c r="K383" i="7"/>
  <c r="K382" i="7"/>
  <c r="K381" i="7"/>
  <c r="K380" i="7"/>
  <c r="K379" i="7"/>
  <c r="K378" i="7"/>
  <c r="K373" i="7"/>
  <c r="K372" i="7"/>
  <c r="K371" i="7"/>
  <c r="K370" i="7"/>
  <c r="K369" i="7"/>
  <c r="K368" i="7"/>
  <c r="K367" i="7"/>
  <c r="K366" i="7"/>
  <c r="K365" i="7"/>
  <c r="K364" i="7"/>
  <c r="K363" i="7"/>
  <c r="K362" i="7"/>
  <c r="K351" i="7"/>
  <c r="K350" i="7"/>
  <c r="K349" i="7"/>
  <c r="K348" i="7"/>
  <c r="K347" i="7"/>
  <c r="K341" i="7"/>
  <c r="K340" i="7"/>
  <c r="K339" i="7"/>
  <c r="K338" i="7"/>
  <c r="K337" i="7"/>
  <c r="K331" i="7"/>
  <c r="K330" i="7"/>
  <c r="K329" i="7"/>
  <c r="K328" i="7"/>
  <c r="K327" i="7"/>
  <c r="K326" i="7"/>
  <c r="K325" i="7"/>
  <c r="K324" i="7"/>
  <c r="K323" i="7"/>
  <c r="K322" i="7"/>
  <c r="K321" i="7"/>
  <c r="K320" i="7"/>
  <c r="K309" i="7"/>
  <c r="K308" i="7"/>
  <c r="K307" i="7"/>
  <c r="K306" i="7"/>
  <c r="K305" i="7"/>
  <c r="K304" i="7"/>
  <c r="K303" i="7"/>
  <c r="K302" i="7"/>
  <c r="K301" i="7"/>
  <c r="K300" i="7"/>
  <c r="K299" i="7"/>
  <c r="K293" i="7"/>
  <c r="K292" i="7"/>
  <c r="K291" i="7"/>
  <c r="K290" i="7"/>
  <c r="K289" i="7"/>
  <c r="K288" i="7"/>
  <c r="K282" i="7"/>
  <c r="K281" i="7"/>
  <c r="K280" i="7"/>
  <c r="K279" i="7"/>
  <c r="K278" i="7"/>
  <c r="K277" i="7"/>
  <c r="K276" i="7"/>
  <c r="K275" i="7"/>
  <c r="K274" i="7"/>
  <c r="K273" i="7"/>
  <c r="K272" i="7"/>
  <c r="K266" i="7"/>
  <c r="K265" i="7"/>
  <c r="K264" i="7"/>
  <c r="K263" i="7"/>
  <c r="K262" i="7"/>
  <c r="K261" i="7"/>
  <c r="K255" i="7"/>
  <c r="K254" i="7"/>
  <c r="K253" i="7"/>
  <c r="K252" i="7"/>
  <c r="K251" i="7"/>
  <c r="K250" i="7"/>
  <c r="K244" i="7"/>
  <c r="K243" i="7"/>
  <c r="K242" i="7"/>
  <c r="K241" i="7"/>
  <c r="K240" i="7"/>
  <c r="K234" i="7"/>
  <c r="K233" i="7"/>
  <c r="K232" i="7"/>
  <c r="K231" i="7"/>
  <c r="K230" i="7"/>
  <c r="K229" i="7"/>
  <c r="K228" i="7"/>
  <c r="K227" i="7"/>
  <c r="K226" i="7"/>
  <c r="K225" i="7"/>
  <c r="K224" i="7"/>
  <c r="K223" i="7"/>
  <c r="K207" i="7"/>
  <c r="K206" i="7"/>
  <c r="K205" i="7"/>
  <c r="K204" i="7"/>
  <c r="K203" i="7"/>
  <c r="K197" i="7"/>
  <c r="K196" i="7"/>
  <c r="K195" i="7"/>
  <c r="K194" i="7"/>
  <c r="K193" i="7"/>
  <c r="K192" i="7"/>
  <c r="K191" i="7"/>
  <c r="K190" i="7"/>
  <c r="K189" i="7"/>
  <c r="K188" i="7"/>
  <c r="K187" i="7"/>
  <c r="K181" i="7"/>
  <c r="K180" i="7"/>
  <c r="K179" i="7"/>
  <c r="K178" i="7"/>
  <c r="K177" i="7"/>
  <c r="K176" i="7"/>
  <c r="K170" i="7"/>
  <c r="K169" i="7"/>
  <c r="K168" i="7"/>
  <c r="K167" i="7"/>
  <c r="K166" i="7"/>
  <c r="K1237" i="7" s="1"/>
  <c r="K155" i="7"/>
  <c r="K154" i="7"/>
  <c r="K153" i="7"/>
  <c r="K152" i="7"/>
  <c r="K151" i="7"/>
  <c r="K150" i="7"/>
  <c r="K144" i="7"/>
  <c r="K143" i="7"/>
  <c r="K142" i="7"/>
  <c r="K141" i="7"/>
  <c r="K140" i="7"/>
  <c r="K139" i="7"/>
  <c r="K138" i="7"/>
  <c r="K137" i="7"/>
  <c r="K136" i="7"/>
  <c r="K135" i="7"/>
  <c r="K129" i="7"/>
  <c r="K128" i="7"/>
  <c r="K127" i="7"/>
  <c r="K126" i="7"/>
  <c r="K125" i="7"/>
  <c r="K124" i="7"/>
  <c r="K118" i="7"/>
  <c r="K117" i="7"/>
  <c r="K116" i="7"/>
  <c r="K115" i="7"/>
  <c r="K114" i="7"/>
  <c r="K103" i="7"/>
  <c r="K102" i="7"/>
  <c r="K101" i="7"/>
  <c r="K100" i="7"/>
  <c r="K99" i="7"/>
  <c r="K98" i="7"/>
  <c r="K92" i="7"/>
  <c r="K91" i="7"/>
  <c r="K90" i="7"/>
  <c r="K89" i="7"/>
  <c r="K88" i="7"/>
  <c r="K87" i="7"/>
  <c r="K81" i="7"/>
  <c r="K80" i="7"/>
  <c r="K79" i="7"/>
  <c r="K78" i="7"/>
  <c r="K77" i="7"/>
  <c r="K76" i="7"/>
  <c r="K70" i="7"/>
  <c r="K69" i="7"/>
  <c r="K68" i="7"/>
  <c r="K67" i="7"/>
  <c r="K66" i="7"/>
  <c r="K65" i="7"/>
  <c r="K64" i="7"/>
  <c r="K63" i="7"/>
  <c r="K62" i="7"/>
  <c r="K61" i="7"/>
  <c r="K55" i="7"/>
  <c r="K54" i="7"/>
  <c r="K53" i="7"/>
  <c r="K52" i="7"/>
  <c r="K51" i="7"/>
  <c r="K50" i="7"/>
  <c r="K49" i="7"/>
  <c r="K48" i="7"/>
  <c r="K47" i="7"/>
  <c r="K46" i="7"/>
  <c r="K45" i="7"/>
  <c r="K29" i="7"/>
  <c r="K28" i="7"/>
  <c r="K27" i="7"/>
  <c r="K26" i="7"/>
  <c r="K25" i="7"/>
  <c r="K24" i="7"/>
  <c r="K18" i="7"/>
  <c r="K17" i="7"/>
  <c r="K16" i="7"/>
  <c r="K15" i="7"/>
  <c r="K14" i="7"/>
  <c r="K13" i="7"/>
  <c r="K12" i="7"/>
  <c r="K11" i="7"/>
  <c r="K10" i="7"/>
  <c r="K9" i="7"/>
  <c r="K8" i="7"/>
  <c r="K7" i="7"/>
  <c r="E1243" i="6"/>
  <c r="D1243" i="6"/>
  <c r="E1242" i="6"/>
  <c r="D1242" i="6"/>
  <c r="E1241" i="6"/>
  <c r="E1240" i="6"/>
  <c r="D1240" i="6"/>
  <c r="E1239" i="6"/>
  <c r="D1239" i="6"/>
  <c r="E1238" i="6"/>
  <c r="D1238" i="6"/>
  <c r="E1237" i="6"/>
  <c r="D1237" i="6"/>
  <c r="E1236" i="6"/>
  <c r="D1236" i="6"/>
  <c r="G1243" i="5"/>
  <c r="F1243" i="5"/>
  <c r="G1242" i="5"/>
  <c r="F1242" i="5"/>
  <c r="G1241" i="5"/>
  <c r="F1241" i="5"/>
  <c r="G1240" i="5"/>
  <c r="F1240" i="5"/>
  <c r="G1239" i="5"/>
  <c r="F1239" i="5"/>
  <c r="G1238" i="5"/>
  <c r="F1238" i="5"/>
  <c r="G1237" i="5"/>
  <c r="F1237" i="5"/>
  <c r="I1236" i="5"/>
  <c r="H1236" i="5"/>
  <c r="G1236" i="5"/>
  <c r="F1236" i="5"/>
  <c r="C1229" i="5"/>
  <c r="C1228" i="5"/>
  <c r="C1227" i="5"/>
  <c r="C1226" i="5"/>
  <c r="C1225" i="5"/>
  <c r="C1224" i="5"/>
  <c r="C1222" i="5"/>
  <c r="C1220" i="5"/>
  <c r="C1219" i="5"/>
  <c r="C1216" i="5"/>
  <c r="C1214" i="5"/>
  <c r="C1206" i="5"/>
  <c r="C1205" i="5"/>
  <c r="C1204" i="5"/>
  <c r="C1203" i="5"/>
  <c r="C1202" i="5"/>
  <c r="C1201" i="5"/>
  <c r="C1200" i="5"/>
  <c r="C1199" i="5"/>
  <c r="C1198" i="5"/>
  <c r="C1197" i="5"/>
  <c r="C1196" i="5"/>
  <c r="C1195" i="5"/>
  <c r="C1194" i="5"/>
  <c r="C1193" i="5"/>
  <c r="C1192" i="5"/>
  <c r="C1191" i="5"/>
  <c r="C1190" i="5"/>
  <c r="C1189" i="5"/>
  <c r="C1188" i="5"/>
  <c r="C1187" i="5"/>
  <c r="C1186" i="5"/>
  <c r="C1185" i="5"/>
  <c r="C1184" i="5"/>
  <c r="C1183" i="5"/>
  <c r="C1182" i="5"/>
  <c r="C1181" i="5"/>
  <c r="C1180" i="5"/>
  <c r="C1179" i="5"/>
  <c r="C1178" i="5"/>
  <c r="C1177" i="5"/>
  <c r="C1176" i="5"/>
  <c r="C1175" i="5"/>
  <c r="C1174" i="5"/>
  <c r="C1173" i="5"/>
  <c r="C1172" i="5"/>
  <c r="C1171" i="5"/>
  <c r="C1170" i="5"/>
  <c r="C1169" i="5"/>
  <c r="C1168" i="5"/>
  <c r="C1167" i="5"/>
  <c r="C1166" i="5"/>
  <c r="C1165" i="5"/>
  <c r="C1164" i="5"/>
  <c r="C1163" i="5"/>
  <c r="C1162" i="5"/>
  <c r="C1161" i="5"/>
  <c r="C1160" i="5"/>
  <c r="C1159" i="5"/>
  <c r="C1158" i="5"/>
  <c r="C1157" i="5"/>
  <c r="C1156" i="5"/>
  <c r="C1155" i="5"/>
  <c r="C1154" i="5"/>
  <c r="C1153" i="5"/>
  <c r="C1152" i="5"/>
  <c r="C1151" i="5"/>
  <c r="C1150" i="5"/>
  <c r="C1149" i="5"/>
  <c r="C1148" i="5"/>
  <c r="C1147" i="5"/>
  <c r="C1146" i="5"/>
  <c r="C1145" i="5"/>
  <c r="C1144" i="5"/>
  <c r="C1143" i="5"/>
  <c r="C1142" i="5"/>
  <c r="C1141" i="5"/>
  <c r="C1140" i="5"/>
  <c r="C1139" i="5"/>
  <c r="C1138" i="5"/>
  <c r="C1137" i="5"/>
  <c r="C1136" i="5"/>
  <c r="C1135" i="5"/>
  <c r="C1134" i="5"/>
  <c r="C1133" i="5"/>
  <c r="C1132" i="5"/>
  <c r="C1131" i="5"/>
  <c r="C1130" i="5"/>
  <c r="C1129" i="5"/>
  <c r="C1128" i="5"/>
  <c r="C1127" i="5"/>
  <c r="C1126" i="5"/>
  <c r="C1125" i="5"/>
  <c r="C1124" i="5"/>
  <c r="C1123" i="5"/>
  <c r="C1122" i="5"/>
  <c r="C1121" i="5"/>
  <c r="C1120" i="5"/>
  <c r="C1119" i="5"/>
  <c r="C1118" i="5"/>
  <c r="C1117" i="5"/>
  <c r="C1116" i="5"/>
  <c r="C1115" i="5"/>
  <c r="C1114" i="5"/>
  <c r="C1113" i="5"/>
  <c r="C1112" i="5"/>
  <c r="C1111" i="5"/>
  <c r="C1110" i="5"/>
  <c r="C1109" i="5"/>
  <c r="C1108" i="5"/>
  <c r="C1103" i="5"/>
  <c r="C1102" i="5"/>
  <c r="C1101" i="5"/>
  <c r="C1100" i="5"/>
  <c r="C1099" i="5"/>
  <c r="C1098" i="5"/>
  <c r="C1097" i="5"/>
  <c r="C1096" i="5"/>
  <c r="C1095" i="5"/>
  <c r="C1094" i="5"/>
  <c r="C1089" i="5"/>
  <c r="C1088" i="5"/>
  <c r="C1087" i="5"/>
  <c r="C1086" i="5"/>
  <c r="C1085" i="5"/>
  <c r="C1084" i="5"/>
  <c r="C1083" i="5"/>
  <c r="C1082" i="5"/>
  <c r="C1081" i="5"/>
  <c r="C1080" i="5"/>
  <c r="C1079" i="5"/>
  <c r="C1078" i="5"/>
  <c r="C1077" i="5"/>
  <c r="C1076" i="5"/>
  <c r="C1075" i="5"/>
  <c r="C1074" i="5"/>
  <c r="C1073" i="5"/>
  <c r="C1072" i="5"/>
  <c r="C1071" i="5"/>
  <c r="C1070" i="5"/>
  <c r="C1069" i="5"/>
  <c r="C1068" i="5"/>
  <c r="C1067" i="5"/>
  <c r="C1066" i="5"/>
  <c r="C1065" i="5"/>
  <c r="C1064" i="5"/>
  <c r="C1063" i="5"/>
  <c r="C1062" i="5"/>
  <c r="C1061" i="5"/>
  <c r="C1060" i="5"/>
  <c r="C1059" i="5"/>
  <c r="C1058" i="5"/>
  <c r="C1057" i="5"/>
  <c r="C1056" i="5"/>
  <c r="C1055" i="5"/>
  <c r="C1054" i="5"/>
  <c r="C1053" i="5"/>
  <c r="C1052" i="5"/>
  <c r="C1051" i="5"/>
  <c r="C1050" i="5"/>
  <c r="C1049" i="5"/>
  <c r="C1048" i="5"/>
  <c r="C1047" i="5"/>
  <c r="C1046" i="5"/>
  <c r="C1045" i="5"/>
  <c r="C1044" i="5"/>
  <c r="C1043" i="5"/>
  <c r="C1042" i="5"/>
  <c r="C1041" i="5"/>
  <c r="C1040" i="5"/>
  <c r="C1039" i="5"/>
  <c r="C1038" i="5"/>
  <c r="C1037" i="5"/>
  <c r="C1036" i="5"/>
  <c r="C1035" i="5"/>
  <c r="C1034" i="5"/>
  <c r="C1033" i="5"/>
  <c r="C1032" i="5"/>
  <c r="C1031" i="5"/>
  <c r="C1030" i="5"/>
  <c r="C1029" i="5"/>
  <c r="C1028" i="5"/>
  <c r="C1027" i="5"/>
  <c r="C1026" i="5"/>
  <c r="C1025" i="5"/>
  <c r="C1024" i="5"/>
  <c r="C1023" i="5"/>
  <c r="C1022" i="5"/>
  <c r="C1021" i="5"/>
  <c r="C1020" i="5"/>
  <c r="C1019" i="5"/>
  <c r="C1018" i="5"/>
  <c r="C1017" i="5"/>
  <c r="C1016" i="5"/>
  <c r="C1015" i="5"/>
  <c r="C1014" i="5"/>
  <c r="C1013" i="5"/>
  <c r="C1012" i="5"/>
  <c r="C1011" i="5"/>
  <c r="C1010" i="5"/>
  <c r="C1009" i="5"/>
  <c r="C1008" i="5"/>
  <c r="C1007" i="5"/>
  <c r="C1006" i="5"/>
  <c r="C1005" i="5"/>
  <c r="C1004" i="5"/>
  <c r="C1003" i="5"/>
  <c r="C1002" i="5"/>
  <c r="C1001" i="5"/>
  <c r="C1000" i="5"/>
  <c r="C999" i="5"/>
  <c r="C998" i="5"/>
  <c r="C997" i="5"/>
  <c r="C996" i="5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6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49" i="5"/>
  <c r="C848" i="5"/>
  <c r="C847" i="5"/>
  <c r="C846" i="5"/>
  <c r="C845" i="5"/>
  <c r="C844" i="5"/>
  <c r="C842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799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69" i="5"/>
  <c r="C667" i="5"/>
  <c r="C666" i="5"/>
  <c r="C665" i="5"/>
  <c r="C664" i="5"/>
  <c r="C663" i="5"/>
  <c r="C662" i="5"/>
  <c r="C661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4" i="5"/>
  <c r="C613" i="5"/>
  <c r="C612" i="5"/>
  <c r="C611" i="5"/>
  <c r="C610" i="5"/>
  <c r="C609" i="5"/>
  <c r="C608" i="5"/>
  <c r="C607" i="5"/>
  <c r="C606" i="5"/>
  <c r="C604" i="5"/>
  <c r="C603" i="5"/>
  <c r="C602" i="5"/>
  <c r="C601" i="5"/>
  <c r="C600" i="5"/>
  <c r="C599" i="5"/>
  <c r="C598" i="5"/>
  <c r="C597" i="5"/>
  <c r="C596" i="5"/>
  <c r="C594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0" i="5"/>
  <c r="C569" i="5"/>
  <c r="C568" i="5"/>
  <c r="C567" i="5"/>
  <c r="C566" i="5"/>
  <c r="C565" i="5"/>
  <c r="C564" i="5"/>
  <c r="C563" i="5"/>
  <c r="C562" i="5"/>
  <c r="C560" i="5"/>
  <c r="C559" i="5"/>
  <c r="C558" i="5"/>
  <c r="C557" i="5"/>
  <c r="C556" i="5"/>
  <c r="C555" i="5"/>
  <c r="C554" i="5"/>
  <c r="C553" i="5"/>
  <c r="C551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0" i="5"/>
  <c r="C529" i="5"/>
  <c r="C528" i="5"/>
  <c r="C527" i="5"/>
  <c r="C526" i="5"/>
  <c r="C525" i="5"/>
  <c r="C524" i="5"/>
  <c r="C523" i="5"/>
  <c r="C522" i="5"/>
  <c r="C521" i="5"/>
  <c r="C515" i="5"/>
  <c r="C514" i="5"/>
  <c r="C513" i="5"/>
  <c r="C512" i="5"/>
  <c r="C511" i="5"/>
  <c r="C510" i="5"/>
  <c r="C507" i="5"/>
  <c r="C506" i="5"/>
  <c r="C504" i="5"/>
  <c r="C503" i="5"/>
  <c r="C502" i="5"/>
  <c r="C501" i="5"/>
  <c r="C500" i="5"/>
  <c r="C499" i="5"/>
  <c r="C498" i="5"/>
  <c r="C497" i="5"/>
  <c r="C496" i="5"/>
  <c r="C495" i="5"/>
  <c r="C494" i="5"/>
  <c r="C489" i="5"/>
  <c r="C483" i="5"/>
  <c r="C478" i="5"/>
  <c r="C477" i="5"/>
  <c r="C476" i="5"/>
  <c r="C475" i="5"/>
  <c r="C474" i="5"/>
  <c r="C473" i="5"/>
  <c r="C472" i="5"/>
  <c r="C471" i="5"/>
  <c r="C470" i="5"/>
  <c r="C469" i="5"/>
  <c r="C468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46" i="5"/>
  <c r="C442" i="5"/>
  <c r="C441" i="5"/>
  <c r="C440" i="5"/>
  <c r="C439" i="5"/>
  <c r="C437" i="5"/>
  <c r="C436" i="5"/>
  <c r="C435" i="5"/>
  <c r="C434" i="5"/>
  <c r="C433" i="5"/>
  <c r="C432" i="5"/>
  <c r="C431" i="5"/>
  <c r="C430" i="5"/>
  <c r="C428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2" i="5"/>
  <c r="C411" i="5"/>
  <c r="C409" i="5"/>
  <c r="C408" i="5"/>
  <c r="C407" i="5"/>
  <c r="C406" i="5"/>
  <c r="C405" i="5"/>
  <c r="C404" i="5"/>
  <c r="C403" i="5"/>
  <c r="C398" i="5"/>
  <c r="C397" i="5"/>
  <c r="C396" i="5"/>
  <c r="C395" i="5"/>
  <c r="C394" i="5"/>
  <c r="C393" i="5"/>
  <c r="C392" i="5"/>
  <c r="C391" i="5"/>
  <c r="C390" i="5"/>
  <c r="C389" i="5"/>
  <c r="C388" i="5"/>
  <c r="C383" i="5"/>
  <c r="C382" i="5"/>
  <c r="C381" i="5"/>
  <c r="C380" i="5"/>
  <c r="C379" i="5"/>
  <c r="C378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51" i="5"/>
  <c r="C350" i="5"/>
  <c r="C349" i="5"/>
  <c r="C348" i="5"/>
  <c r="C347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67" i="5"/>
  <c r="C266" i="5"/>
  <c r="C265" i="5"/>
  <c r="C264" i="5"/>
  <c r="C263" i="5"/>
  <c r="C262" i="5"/>
  <c r="C261" i="5"/>
  <c r="C259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4" i="5"/>
  <c r="C243" i="5"/>
  <c r="C242" i="5"/>
  <c r="C241" i="5"/>
  <c r="C240" i="5"/>
  <c r="C239" i="5"/>
  <c r="C238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18" i="5"/>
  <c r="C215" i="5"/>
  <c r="C214" i="5"/>
  <c r="C213" i="5"/>
  <c r="C212" i="5"/>
  <c r="C209" i="5"/>
  <c r="C208" i="5"/>
  <c r="C207" i="5"/>
  <c r="C206" i="5"/>
  <c r="C205" i="5"/>
  <c r="C204" i="5"/>
  <c r="C203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2" i="5"/>
  <c r="C170" i="5"/>
  <c r="C169" i="5"/>
  <c r="C168" i="5"/>
  <c r="C167" i="5"/>
  <c r="C166" i="5"/>
  <c r="C160" i="5"/>
  <c r="C159" i="5"/>
  <c r="C158" i="5"/>
  <c r="C157" i="5"/>
  <c r="C156" i="5"/>
  <c r="C155" i="5"/>
  <c r="C154" i="5"/>
  <c r="C153" i="5"/>
  <c r="C152" i="5"/>
  <c r="C151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5" i="5"/>
  <c r="C34" i="5"/>
  <c r="C33" i="5"/>
  <c r="C32" i="5"/>
  <c r="C31" i="5"/>
  <c r="C30" i="5"/>
  <c r="C29" i="5"/>
  <c r="C28" i="5"/>
  <c r="C27" i="5"/>
  <c r="C26" i="5"/>
  <c r="C25" i="5"/>
  <c r="C24" i="5"/>
  <c r="C21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4" i="5"/>
  <c r="C3" i="5"/>
  <c r="C2" i="5"/>
  <c r="K1243" i="7" l="1"/>
  <c r="K1239" i="7"/>
  <c r="K1241" i="7"/>
  <c r="K1242" i="7"/>
  <c r="K1236" i="7"/>
  <c r="K1238" i="7"/>
  <c r="K1240" i="7"/>
  <c r="C1237" i="5"/>
  <c r="D1237" i="5" s="1"/>
  <c r="C1241" i="5"/>
  <c r="D1241" i="5" s="1"/>
  <c r="C1238" i="5"/>
  <c r="D1238" i="5" s="1"/>
  <c r="C1240" i="5"/>
  <c r="D1240" i="5" s="1"/>
  <c r="C1248" i="5"/>
  <c r="D1248" i="5" s="1"/>
  <c r="C1247" i="5"/>
  <c r="D1247" i="5" s="1"/>
  <c r="C1236" i="5"/>
  <c r="D1236" i="5" s="1"/>
  <c r="C1242" i="5"/>
  <c r="D1242" i="5" s="1"/>
  <c r="C1243" i="5"/>
  <c r="D1243" i="5" s="1"/>
  <c r="C1249" i="5"/>
  <c r="D1249" i="5" s="1"/>
  <c r="C1239" i="5"/>
  <c r="D1239" i="5" s="1"/>
  <c r="C1246" i="5"/>
  <c r="D1246" i="5" s="1"/>
  <c r="T1243" i="2"/>
  <c r="T1242" i="2"/>
  <c r="T1241" i="2"/>
  <c r="T1240" i="2"/>
  <c r="T1239" i="2"/>
  <c r="T1238" i="2"/>
  <c r="T1237" i="2"/>
  <c r="T1236" i="2"/>
  <c r="G1243" i="2" l="1"/>
  <c r="G1242" i="2"/>
  <c r="G1241" i="2"/>
  <c r="G1240" i="2"/>
  <c r="G1239" i="2"/>
  <c r="G1238" i="2"/>
  <c r="G1237" i="2"/>
  <c r="G1236" i="2"/>
  <c r="H1241" i="2"/>
  <c r="H1243" i="2"/>
  <c r="H1242" i="2"/>
  <c r="H1240" i="2"/>
  <c r="H1239" i="2"/>
  <c r="H1238" i="2"/>
  <c r="H1237" i="2"/>
  <c r="H1236" i="2"/>
  <c r="I1243" i="2"/>
  <c r="I1242" i="2"/>
  <c r="I1241" i="2"/>
  <c r="I1240" i="2"/>
  <c r="I1239" i="2"/>
  <c r="I1238" i="2"/>
  <c r="I1237" i="2"/>
  <c r="I1236" i="2"/>
  <c r="U1236" i="2" l="1"/>
  <c r="AI1243" i="2" l="1"/>
  <c r="AI1242" i="2"/>
  <c r="AI1241" i="2"/>
  <c r="AI1240" i="2"/>
  <c r="AI1239" i="2"/>
  <c r="AI1238" i="2"/>
  <c r="AI1237" i="2"/>
  <c r="AI1236" i="2"/>
  <c r="AH1243" i="2"/>
  <c r="AH1242" i="2"/>
  <c r="AH1241" i="2"/>
  <c r="AH1240" i="2"/>
  <c r="AH1239" i="2"/>
  <c r="AH1238" i="2"/>
  <c r="AH1237" i="2"/>
  <c r="AH1236" i="2"/>
  <c r="Y1236" i="2"/>
  <c r="X1243" i="2"/>
  <c r="X1242" i="2"/>
  <c r="X1241" i="2"/>
  <c r="X1240" i="2"/>
  <c r="X1239" i="2"/>
  <c r="X1238" i="2"/>
  <c r="X1237" i="2"/>
  <c r="X1236" i="2"/>
  <c r="U1243" i="2"/>
  <c r="Y1243" i="2" s="1"/>
  <c r="U1242" i="2"/>
  <c r="Y1242" i="2" s="1"/>
  <c r="U1241" i="2"/>
  <c r="Y1241" i="2" s="1"/>
  <c r="U1240" i="2"/>
  <c r="Y1240" i="2" s="1"/>
  <c r="U1239" i="2"/>
  <c r="Y1239" i="2" s="1"/>
  <c r="U1238" i="2"/>
  <c r="Y1238" i="2" s="1"/>
  <c r="U1237" i="2"/>
  <c r="Y1237" i="2" s="1"/>
  <c r="K1243" i="2"/>
  <c r="J1243" i="2" s="1"/>
  <c r="K1242" i="2"/>
  <c r="J1242" i="2" s="1"/>
  <c r="K1241" i="2"/>
  <c r="J1241" i="2" s="1"/>
  <c r="K1240" i="2"/>
  <c r="J1240" i="2" s="1"/>
  <c r="K1239" i="2"/>
  <c r="J1239" i="2" s="1"/>
  <c r="K1238" i="2"/>
  <c r="J1238" i="2" s="1"/>
  <c r="K1237" i="2"/>
  <c r="J1237" i="2" s="1"/>
  <c r="K1236" i="2"/>
  <c r="J1236" i="2" s="1"/>
  <c r="W1236" i="2"/>
  <c r="V1236" i="2"/>
  <c r="M1243" i="2" l="1"/>
  <c r="M1242" i="2"/>
  <c r="M1241" i="2"/>
  <c r="M1240" i="2"/>
  <c r="M1239" i="2"/>
  <c r="M1238" i="2"/>
  <c r="M1237" i="2"/>
  <c r="M1236" i="2"/>
  <c r="N1243" i="2"/>
  <c r="N1242" i="2"/>
  <c r="N1241" i="2"/>
  <c r="N1240" i="2"/>
  <c r="N1239" i="2"/>
  <c r="N1238" i="2"/>
  <c r="N1237" i="2"/>
  <c r="N1236" i="2"/>
  <c r="Q1229" i="2"/>
  <c r="Q1228" i="2"/>
  <c r="Q1227" i="2"/>
  <c r="Q1226" i="2"/>
  <c r="Q1225" i="2"/>
  <c r="Q1224" i="2"/>
  <c r="Q1222" i="2"/>
  <c r="Q1220" i="2"/>
  <c r="Q1219" i="2"/>
  <c r="Q1216" i="2"/>
  <c r="Q1214" i="2"/>
  <c r="Q1206" i="2"/>
  <c r="Q1205" i="2"/>
  <c r="Q1204" i="2"/>
  <c r="Q1203" i="2"/>
  <c r="Q1202" i="2"/>
  <c r="Q1201" i="2"/>
  <c r="Q1200" i="2"/>
  <c r="Q1199" i="2"/>
  <c r="Q1198" i="2"/>
  <c r="Q1197" i="2"/>
  <c r="Q1196" i="2"/>
  <c r="Q1195" i="2"/>
  <c r="Q1194" i="2"/>
  <c r="Q1193" i="2"/>
  <c r="Q1192" i="2"/>
  <c r="Q1191" i="2"/>
  <c r="Q1190" i="2"/>
  <c r="Q1189" i="2"/>
  <c r="Q1188" i="2"/>
  <c r="Q1187" i="2"/>
  <c r="Q1186" i="2"/>
  <c r="Q1185" i="2"/>
  <c r="Q1184" i="2"/>
  <c r="Q1183" i="2"/>
  <c r="Q1182" i="2"/>
  <c r="Q1181" i="2"/>
  <c r="Q1180" i="2"/>
  <c r="Q1179" i="2"/>
  <c r="Q1178" i="2"/>
  <c r="Q1177" i="2"/>
  <c r="Q1176" i="2"/>
  <c r="Q1175" i="2"/>
  <c r="Q1174" i="2"/>
  <c r="Q1173" i="2"/>
  <c r="Q1172" i="2"/>
  <c r="Q1171" i="2"/>
  <c r="Q1170" i="2"/>
  <c r="Q1169" i="2"/>
  <c r="Q1168" i="2"/>
  <c r="Q1167" i="2"/>
  <c r="Q1166" i="2"/>
  <c r="Q1165" i="2"/>
  <c r="Q1164" i="2"/>
  <c r="Q1163" i="2"/>
  <c r="Q1162" i="2"/>
  <c r="Q1161" i="2"/>
  <c r="Q1160" i="2"/>
  <c r="Q1159" i="2"/>
  <c r="Q1158" i="2"/>
  <c r="Q1157" i="2"/>
  <c r="Q1156" i="2"/>
  <c r="Q1155" i="2"/>
  <c r="Q1154" i="2"/>
  <c r="Q1153" i="2"/>
  <c r="Q1152" i="2"/>
  <c r="Q1151" i="2"/>
  <c r="Q1150" i="2"/>
  <c r="Q1149" i="2"/>
  <c r="Q1148" i="2"/>
  <c r="Q1147" i="2"/>
  <c r="Q1146" i="2"/>
  <c r="Q1145" i="2"/>
  <c r="Q1144" i="2"/>
  <c r="Q1143" i="2"/>
  <c r="Q1142" i="2"/>
  <c r="Q1141" i="2"/>
  <c r="Q1140" i="2"/>
  <c r="Q1139" i="2"/>
  <c r="Q1138" i="2"/>
  <c r="Q1137" i="2"/>
  <c r="Q1136" i="2"/>
  <c r="Q1135" i="2"/>
  <c r="Q1134" i="2"/>
  <c r="Q1133" i="2"/>
  <c r="Q1132" i="2"/>
  <c r="Q1131" i="2"/>
  <c r="Q1130" i="2"/>
  <c r="Q1129" i="2"/>
  <c r="Q1128" i="2"/>
  <c r="Q1127" i="2"/>
  <c r="Q1126" i="2"/>
  <c r="Q1125" i="2"/>
  <c r="Q1124" i="2"/>
  <c r="Q1123" i="2"/>
  <c r="Q1122" i="2"/>
  <c r="Q1121" i="2"/>
  <c r="Q1120" i="2"/>
  <c r="Q1119" i="2"/>
  <c r="Q1118" i="2"/>
  <c r="Q1117" i="2"/>
  <c r="Q1116" i="2"/>
  <c r="Q1115" i="2"/>
  <c r="Q1114" i="2"/>
  <c r="Q1113" i="2"/>
  <c r="Q1112" i="2"/>
  <c r="Q1111" i="2"/>
  <c r="Q1110" i="2"/>
  <c r="Q1109" i="2"/>
  <c r="Q1108" i="2"/>
  <c r="Q1103" i="2"/>
  <c r="Q1102" i="2"/>
  <c r="Q1101" i="2"/>
  <c r="Q1100" i="2"/>
  <c r="Q1099" i="2"/>
  <c r="Q1098" i="2"/>
  <c r="Q1097" i="2"/>
  <c r="Q1096" i="2"/>
  <c r="Q1095" i="2"/>
  <c r="Q1094" i="2"/>
  <c r="Q1089" i="2"/>
  <c r="Q1088" i="2"/>
  <c r="Q1087" i="2"/>
  <c r="Q1086" i="2"/>
  <c r="Q1085" i="2"/>
  <c r="Q1084" i="2"/>
  <c r="Q1083" i="2"/>
  <c r="Q1082" i="2"/>
  <c r="Q1081" i="2"/>
  <c r="Q1080" i="2"/>
  <c r="Q1079" i="2"/>
  <c r="Q1078" i="2"/>
  <c r="Q1077" i="2"/>
  <c r="Q1076" i="2"/>
  <c r="Q1075" i="2"/>
  <c r="Q1074" i="2"/>
  <c r="Q1073" i="2"/>
  <c r="Q1072" i="2"/>
  <c r="Q1071" i="2"/>
  <c r="Q1070" i="2"/>
  <c r="Q1069" i="2"/>
  <c r="Q1068" i="2"/>
  <c r="Q1067" i="2"/>
  <c r="Q1066" i="2"/>
  <c r="Q1065" i="2"/>
  <c r="Q1064" i="2"/>
  <c r="Q1063" i="2"/>
  <c r="Q1062" i="2"/>
  <c r="Q1061" i="2"/>
  <c r="Q1060" i="2"/>
  <c r="Q1059" i="2"/>
  <c r="Q1058" i="2"/>
  <c r="Q1057" i="2"/>
  <c r="Q1056" i="2"/>
  <c r="Q1055" i="2"/>
  <c r="Q1054" i="2"/>
  <c r="Q1053" i="2"/>
  <c r="Q1052" i="2"/>
  <c r="Q1051" i="2"/>
  <c r="Q1050" i="2"/>
  <c r="Q1049" i="2"/>
  <c r="Q1048" i="2"/>
  <c r="Q1047" i="2"/>
  <c r="Q1046" i="2"/>
  <c r="Q1045" i="2"/>
  <c r="Q1044" i="2"/>
  <c r="Q1043" i="2"/>
  <c r="Q1042" i="2"/>
  <c r="Q1041" i="2"/>
  <c r="Q1040" i="2"/>
  <c r="Q1039" i="2"/>
  <c r="Q1038" i="2"/>
  <c r="Q1037" i="2"/>
  <c r="Q1036" i="2"/>
  <c r="Q1035" i="2"/>
  <c r="Q1034" i="2"/>
  <c r="Q1033" i="2"/>
  <c r="Q1032" i="2"/>
  <c r="Q1031" i="2"/>
  <c r="Q1030" i="2"/>
  <c r="Q1029" i="2"/>
  <c r="Q1028" i="2"/>
  <c r="Q1027" i="2"/>
  <c r="Q1026" i="2"/>
  <c r="Q1025" i="2"/>
  <c r="Q1024" i="2"/>
  <c r="Q1023" i="2"/>
  <c r="Q1022" i="2"/>
  <c r="Q1021" i="2"/>
  <c r="Q1020" i="2"/>
  <c r="Q1019" i="2"/>
  <c r="Q1018" i="2"/>
  <c r="Q1017" i="2"/>
  <c r="Q1016" i="2"/>
  <c r="Q1015" i="2"/>
  <c r="Q1014" i="2"/>
  <c r="Q1013" i="2"/>
  <c r="Q1012" i="2"/>
  <c r="Q1011" i="2"/>
  <c r="Q1010" i="2"/>
  <c r="Q1009" i="2"/>
  <c r="Q1008" i="2"/>
  <c r="Q1007" i="2"/>
  <c r="Q1006" i="2"/>
  <c r="Q1005" i="2"/>
  <c r="Q1004" i="2"/>
  <c r="Q1003" i="2"/>
  <c r="Q1002" i="2"/>
  <c r="Q1001" i="2"/>
  <c r="Q1000" i="2"/>
  <c r="Q999" i="2"/>
  <c r="Q998" i="2"/>
  <c r="Q997" i="2"/>
  <c r="Q996" i="2"/>
  <c r="Q995" i="2"/>
  <c r="Q994" i="2"/>
  <c r="Q993" i="2"/>
  <c r="Q992" i="2"/>
  <c r="Q991" i="2"/>
  <c r="Q990" i="2"/>
  <c r="Q989" i="2"/>
  <c r="Q988" i="2"/>
  <c r="Q987" i="2"/>
  <c r="Q986" i="2"/>
  <c r="Q985" i="2"/>
  <c r="Q984" i="2"/>
  <c r="Q983" i="2"/>
  <c r="Q982" i="2"/>
  <c r="Q981" i="2"/>
  <c r="Q980" i="2"/>
  <c r="Q979" i="2"/>
  <c r="Q978" i="2"/>
  <c r="Q977" i="2"/>
  <c r="Q976" i="2"/>
  <c r="Q975" i="2"/>
  <c r="Q974" i="2"/>
  <c r="Q973" i="2"/>
  <c r="Q972" i="2"/>
  <c r="Q971" i="2"/>
  <c r="Q970" i="2"/>
  <c r="Q969" i="2"/>
  <c r="Q968" i="2"/>
  <c r="Q967" i="2"/>
  <c r="Q966" i="2"/>
  <c r="Q965" i="2"/>
  <c r="Q964" i="2"/>
  <c r="Q963" i="2"/>
  <c r="Q960" i="2"/>
  <c r="Q959" i="2"/>
  <c r="Q958" i="2"/>
  <c r="Q957" i="2"/>
  <c r="Q956" i="2"/>
  <c r="Q955" i="2"/>
  <c r="Q954" i="2"/>
  <c r="Q953" i="2"/>
  <c r="Q952" i="2"/>
  <c r="Q951" i="2"/>
  <c r="Q950" i="2"/>
  <c r="Q949" i="2"/>
  <c r="Q948" i="2"/>
  <c r="Q947" i="2"/>
  <c r="Q946" i="2"/>
  <c r="Q945" i="2"/>
  <c r="Q944" i="2"/>
  <c r="Q943" i="2"/>
  <c r="Q942" i="2"/>
  <c r="Q941" i="2"/>
  <c r="Q940" i="2"/>
  <c r="Q939" i="2"/>
  <c r="Q938" i="2"/>
  <c r="Q937" i="2"/>
  <c r="Q936" i="2"/>
  <c r="Q935" i="2"/>
  <c r="Q934" i="2"/>
  <c r="Q933" i="2"/>
  <c r="Q932" i="2"/>
  <c r="Q931" i="2"/>
  <c r="Q930" i="2"/>
  <c r="Q929" i="2"/>
  <c r="Q928" i="2"/>
  <c r="Q927" i="2"/>
  <c r="Q926" i="2"/>
  <c r="Q925" i="2"/>
  <c r="Q924" i="2"/>
  <c r="Q923" i="2"/>
  <c r="Q922" i="2"/>
  <c r="Q921" i="2"/>
  <c r="Q920" i="2"/>
  <c r="Q919" i="2"/>
  <c r="Q918" i="2"/>
  <c r="Q917" i="2"/>
  <c r="Q916" i="2"/>
  <c r="Q915" i="2"/>
  <c r="Q914" i="2"/>
  <c r="Q913" i="2"/>
  <c r="Q912" i="2"/>
  <c r="Q911" i="2"/>
  <c r="Q910" i="2"/>
  <c r="Q909" i="2"/>
  <c r="Q908" i="2"/>
  <c r="Q907" i="2"/>
  <c r="Q906" i="2"/>
  <c r="Q905" i="2"/>
  <c r="Q904" i="2"/>
  <c r="Q903" i="2"/>
  <c r="Q902" i="2"/>
  <c r="Q901" i="2"/>
  <c r="Q900" i="2"/>
  <c r="Q899" i="2"/>
  <c r="Q898" i="2"/>
  <c r="Q896" i="2"/>
  <c r="Q894" i="2"/>
  <c r="Q893" i="2"/>
  <c r="Q892" i="2"/>
  <c r="Q891" i="2"/>
  <c r="Q890" i="2"/>
  <c r="Q889" i="2"/>
  <c r="Q888" i="2"/>
  <c r="Q887" i="2"/>
  <c r="Q886" i="2"/>
  <c r="Q885" i="2"/>
  <c r="Q884" i="2"/>
  <c r="Q883" i="2"/>
  <c r="Q882" i="2"/>
  <c r="Q881" i="2"/>
  <c r="Q880" i="2"/>
  <c r="Q879" i="2"/>
  <c r="Q878" i="2"/>
  <c r="Q877" i="2"/>
  <c r="Q875" i="2"/>
  <c r="Q874" i="2"/>
  <c r="Q873" i="2"/>
  <c r="Q872" i="2"/>
  <c r="Q871" i="2"/>
  <c r="Q870" i="2"/>
  <c r="Q869" i="2"/>
  <c r="Q868" i="2"/>
  <c r="Q867" i="2"/>
  <c r="Q866" i="2"/>
  <c r="Q865" i="2"/>
  <c r="Q864" i="2"/>
  <c r="Q863" i="2"/>
  <c r="Q862" i="2"/>
  <c r="Q861" i="2"/>
  <c r="Q860" i="2"/>
  <c r="Q859" i="2"/>
  <c r="Q858" i="2"/>
  <c r="Q857" i="2"/>
  <c r="Q856" i="2"/>
  <c r="Q855" i="2"/>
  <c r="Q854" i="2"/>
  <c r="Q853" i="2"/>
  <c r="Q852" i="2"/>
  <c r="Q851" i="2"/>
  <c r="Q849" i="2"/>
  <c r="Q848" i="2"/>
  <c r="Q847" i="2"/>
  <c r="Q846" i="2"/>
  <c r="Q845" i="2"/>
  <c r="Q844" i="2"/>
  <c r="Q842" i="2"/>
  <c r="Q837" i="2"/>
  <c r="Q836" i="2"/>
  <c r="Q835" i="2"/>
  <c r="Q834" i="2"/>
  <c r="Q833" i="2"/>
  <c r="Q832" i="2"/>
  <c r="Q831" i="2"/>
  <c r="Q830" i="2"/>
  <c r="Q829" i="2"/>
  <c r="Q828" i="2"/>
  <c r="Q827" i="2"/>
  <c r="Q826" i="2"/>
  <c r="Q825" i="2"/>
  <c r="Q824" i="2"/>
  <c r="Q823" i="2"/>
  <c r="Q822" i="2"/>
  <c r="Q821" i="2"/>
  <c r="Q820" i="2"/>
  <c r="Q819" i="2"/>
  <c r="Q818" i="2"/>
  <c r="Q817" i="2"/>
  <c r="Q816" i="2"/>
  <c r="Q815" i="2"/>
  <c r="Q814" i="2"/>
  <c r="Q813" i="2"/>
  <c r="Q812" i="2"/>
  <c r="Q811" i="2"/>
  <c r="Q810" i="2"/>
  <c r="Q809" i="2"/>
  <c r="Q808" i="2"/>
  <c r="Q807" i="2"/>
  <c r="Q806" i="2"/>
  <c r="Q805" i="2"/>
  <c r="Q804" i="2"/>
  <c r="Q803" i="2"/>
  <c r="Q802" i="2"/>
  <c r="Q801" i="2"/>
  <c r="Q799" i="2"/>
  <c r="Q797" i="2"/>
  <c r="Q796" i="2"/>
  <c r="Q795" i="2"/>
  <c r="Q794" i="2"/>
  <c r="Q793" i="2"/>
  <c r="Q792" i="2"/>
  <c r="Q791" i="2"/>
  <c r="Q790" i="2"/>
  <c r="Q789" i="2"/>
  <c r="Q788" i="2"/>
  <c r="Q787" i="2"/>
  <c r="Q786" i="2"/>
  <c r="Q785" i="2"/>
  <c r="Q784" i="2"/>
  <c r="Q783" i="2"/>
  <c r="Q782" i="2"/>
  <c r="Q781" i="2"/>
  <c r="Q780" i="2"/>
  <c r="Q776" i="2"/>
  <c r="Q775" i="2"/>
  <c r="Q774" i="2"/>
  <c r="Q773" i="2"/>
  <c r="Q772" i="2"/>
  <c r="Q771" i="2"/>
  <c r="Q770" i="2"/>
  <c r="Q769" i="2"/>
  <c r="Q768" i="2"/>
  <c r="Q767" i="2"/>
  <c r="Q766" i="2"/>
  <c r="Q765" i="2"/>
  <c r="Q764" i="2"/>
  <c r="Q763" i="2"/>
  <c r="Q762" i="2"/>
  <c r="Q761" i="2"/>
  <c r="Q760" i="2"/>
  <c r="Q759" i="2"/>
  <c r="Q758" i="2"/>
  <c r="Q757" i="2"/>
  <c r="Q756" i="2"/>
  <c r="Q755" i="2"/>
  <c r="Q754" i="2"/>
  <c r="Q753" i="2"/>
  <c r="Q752" i="2"/>
  <c r="Q751" i="2"/>
  <c r="Q750" i="2"/>
  <c r="Q749" i="2"/>
  <c r="Q748" i="2"/>
  <c r="Q747" i="2"/>
  <c r="Q746" i="2"/>
  <c r="Q745" i="2"/>
  <c r="Q744" i="2"/>
  <c r="Q743" i="2"/>
  <c r="Q742" i="2"/>
  <c r="Q741" i="2"/>
  <c r="Q740" i="2"/>
  <c r="Q739" i="2"/>
  <c r="Q738" i="2"/>
  <c r="Q737" i="2"/>
  <c r="Q736" i="2"/>
  <c r="Q735" i="2"/>
  <c r="Q734" i="2"/>
  <c r="Q733" i="2"/>
  <c r="Q732" i="2"/>
  <c r="Q731" i="2"/>
  <c r="Q730" i="2"/>
  <c r="Q728" i="2"/>
  <c r="Q727" i="2"/>
  <c r="Q726" i="2"/>
  <c r="Q725" i="2"/>
  <c r="Q724" i="2"/>
  <c r="Q723" i="2"/>
  <c r="Q722" i="2"/>
  <c r="Q721" i="2"/>
  <c r="Q720" i="2"/>
  <c r="Q719" i="2"/>
  <c r="Q718" i="2"/>
  <c r="Q717" i="2"/>
  <c r="Q716" i="2"/>
  <c r="Q715" i="2"/>
  <c r="Q714" i="2"/>
  <c r="Q713" i="2"/>
  <c r="Q712" i="2"/>
  <c r="Q711" i="2"/>
  <c r="Q710" i="2"/>
  <c r="Q709" i="2"/>
  <c r="Q708" i="2"/>
  <c r="Q707" i="2"/>
  <c r="Q706" i="2"/>
  <c r="Q705" i="2"/>
  <c r="Q704" i="2"/>
  <c r="Q703" i="2"/>
  <c r="Q702" i="2"/>
  <c r="Q701" i="2"/>
  <c r="Q700" i="2"/>
  <c r="Q699" i="2"/>
  <c r="Q698" i="2"/>
  <c r="Q697" i="2"/>
  <c r="Q696" i="2"/>
  <c r="Q695" i="2"/>
  <c r="Q694" i="2"/>
  <c r="Q693" i="2"/>
  <c r="Q692" i="2"/>
  <c r="Q691" i="2"/>
  <c r="Q690" i="2"/>
  <c r="Q689" i="2"/>
  <c r="Q688" i="2"/>
  <c r="Q687" i="2"/>
  <c r="Q686" i="2"/>
  <c r="Q685" i="2"/>
  <c r="Q684" i="2"/>
  <c r="Q683" i="2"/>
  <c r="Q682" i="2"/>
  <c r="Q681" i="2"/>
  <c r="Q680" i="2"/>
  <c r="Q679" i="2"/>
  <c r="Q678" i="2"/>
  <c r="Q677" i="2"/>
  <c r="Q676" i="2"/>
  <c r="Q675" i="2"/>
  <c r="Q674" i="2"/>
  <c r="Q673" i="2"/>
  <c r="Q672" i="2"/>
  <c r="Q669" i="2"/>
  <c r="Q667" i="2"/>
  <c r="Q666" i="2"/>
  <c r="Q665" i="2"/>
  <c r="Q664" i="2"/>
  <c r="Q663" i="2"/>
  <c r="Q662" i="2"/>
  <c r="Q661" i="2"/>
  <c r="Q658" i="2"/>
  <c r="Q657" i="2"/>
  <c r="Q656" i="2"/>
  <c r="Q655" i="2"/>
  <c r="Q654" i="2"/>
  <c r="Q653" i="2"/>
  <c r="Q652" i="2"/>
  <c r="Q651" i="2"/>
  <c r="Q650" i="2"/>
  <c r="Q649" i="2"/>
  <c r="Q648" i="2"/>
  <c r="Q647" i="2"/>
  <c r="Q646" i="2"/>
  <c r="Q645" i="2"/>
  <c r="Q644" i="2"/>
  <c r="Q643" i="2"/>
  <c r="Q642" i="2"/>
  <c r="Q641" i="2"/>
  <c r="Q640" i="2"/>
  <c r="Q639" i="2"/>
  <c r="Q637" i="2"/>
  <c r="Q636" i="2"/>
  <c r="Q635" i="2"/>
  <c r="Q634" i="2"/>
  <c r="Q633" i="2"/>
  <c r="Q632" i="2"/>
  <c r="Q631" i="2"/>
  <c r="Q630" i="2"/>
  <c r="Q629" i="2"/>
  <c r="Q628" i="2"/>
  <c r="Q627" i="2"/>
  <c r="Q626" i="2"/>
  <c r="Q625" i="2"/>
  <c r="Q624" i="2"/>
  <c r="Q623" i="2"/>
  <c r="Q622" i="2"/>
  <c r="Q621" i="2"/>
  <c r="Q620" i="2"/>
  <c r="Q619" i="2"/>
  <c r="Q614" i="2"/>
  <c r="Q613" i="2"/>
  <c r="Q612" i="2"/>
  <c r="Q611" i="2"/>
  <c r="Q610" i="2"/>
  <c r="Q609" i="2"/>
  <c r="Q608" i="2"/>
  <c r="Q607" i="2"/>
  <c r="Q606" i="2"/>
  <c r="Q604" i="2"/>
  <c r="Q603" i="2"/>
  <c r="Q602" i="2"/>
  <c r="Q601" i="2"/>
  <c r="Q600" i="2"/>
  <c r="Q599" i="2"/>
  <c r="Q598" i="2"/>
  <c r="Q597" i="2"/>
  <c r="Q596" i="2"/>
  <c r="Q594" i="2"/>
  <c r="Q592" i="2"/>
  <c r="Q591" i="2"/>
  <c r="Q590" i="2"/>
  <c r="Q589" i="2"/>
  <c r="Q588" i="2"/>
  <c r="Q587" i="2"/>
  <c r="Q586" i="2"/>
  <c r="Q585" i="2"/>
  <c r="Q584" i="2"/>
  <c r="Q583" i="2"/>
  <c r="Q582" i="2"/>
  <c r="Q581" i="2"/>
  <c r="Q580" i="2"/>
  <c r="Q579" i="2"/>
  <c r="Q578" i="2"/>
  <c r="Q577" i="2"/>
  <c r="Q576" i="2"/>
  <c r="Q575" i="2"/>
  <c r="Q574" i="2"/>
  <c r="Q573" i="2"/>
  <c r="Q570" i="2"/>
  <c r="Q569" i="2"/>
  <c r="Q568" i="2"/>
  <c r="Q567" i="2"/>
  <c r="Q566" i="2"/>
  <c r="Q565" i="2"/>
  <c r="Q564" i="2"/>
  <c r="Q563" i="2"/>
  <c r="Q562" i="2"/>
  <c r="Q560" i="2"/>
  <c r="Q559" i="2"/>
  <c r="Q558" i="2"/>
  <c r="Q557" i="2"/>
  <c r="Q556" i="2"/>
  <c r="Q555" i="2"/>
  <c r="Q554" i="2"/>
  <c r="Q553" i="2"/>
  <c r="Q551" i="2"/>
  <c r="Q548" i="2"/>
  <c r="Q547" i="2"/>
  <c r="Q546" i="2"/>
  <c r="Q545" i="2"/>
  <c r="Q544" i="2"/>
  <c r="Q543" i="2"/>
  <c r="Q542" i="2"/>
  <c r="Q541" i="2"/>
  <c r="Q540" i="2"/>
  <c r="Q539" i="2"/>
  <c r="Q538" i="2"/>
  <c r="Q537" i="2"/>
  <c r="Q536" i="2"/>
  <c r="Q535" i="2"/>
  <c r="Q534" i="2"/>
  <c r="Q533" i="2"/>
  <c r="Q532" i="2"/>
  <c r="Q530" i="2"/>
  <c r="Q529" i="2"/>
  <c r="Q528" i="2"/>
  <c r="Q527" i="2"/>
  <c r="Q526" i="2"/>
  <c r="Q525" i="2"/>
  <c r="Q524" i="2"/>
  <c r="Q523" i="2"/>
  <c r="Q522" i="2"/>
  <c r="Q521" i="2"/>
  <c r="Q515" i="2"/>
  <c r="Q514" i="2"/>
  <c r="Q513" i="2"/>
  <c r="Q512" i="2"/>
  <c r="Q511" i="2"/>
  <c r="Q510" i="2"/>
  <c r="Q507" i="2"/>
  <c r="Q506" i="2"/>
  <c r="Q504" i="2"/>
  <c r="Q503" i="2"/>
  <c r="Q502" i="2"/>
  <c r="Q501" i="2"/>
  <c r="Q500" i="2"/>
  <c r="Q499" i="2"/>
  <c r="Q498" i="2"/>
  <c r="Q497" i="2"/>
  <c r="Q496" i="2"/>
  <c r="Q495" i="2"/>
  <c r="Q494" i="2"/>
  <c r="Q489" i="2"/>
  <c r="Q483" i="2"/>
  <c r="Q478" i="2"/>
  <c r="Q477" i="2"/>
  <c r="Q476" i="2"/>
  <c r="Q475" i="2"/>
  <c r="Q474" i="2"/>
  <c r="Q473" i="2"/>
  <c r="Q472" i="2"/>
  <c r="Q471" i="2"/>
  <c r="Q470" i="2"/>
  <c r="Q469" i="2"/>
  <c r="Q468" i="2"/>
  <c r="Q462" i="2"/>
  <c r="Q461" i="2"/>
  <c r="Q460" i="2"/>
  <c r="Q459" i="2"/>
  <c r="Q458" i="2"/>
  <c r="Q457" i="2"/>
  <c r="Q456" i="2"/>
  <c r="Q455" i="2"/>
  <c r="Q454" i="2"/>
  <c r="Q453" i="2"/>
  <c r="Q452" i="2"/>
  <c r="Q451" i="2"/>
  <c r="Q446" i="2"/>
  <c r="Q442" i="2"/>
  <c r="Q441" i="2"/>
  <c r="Q440" i="2"/>
  <c r="Q439" i="2"/>
  <c r="Q437" i="2"/>
  <c r="Q436" i="2"/>
  <c r="Q435" i="2"/>
  <c r="Q434" i="2"/>
  <c r="Q433" i="2"/>
  <c r="Q432" i="2"/>
  <c r="Q431" i="2"/>
  <c r="Q430" i="2"/>
  <c r="Q428" i="2"/>
  <c r="Q426" i="2"/>
  <c r="Q425" i="2"/>
  <c r="Q424" i="2"/>
  <c r="Q423" i="2"/>
  <c r="Q422" i="2"/>
  <c r="Q421" i="2"/>
  <c r="Q420" i="2"/>
  <c r="Q419" i="2"/>
  <c r="Q418" i="2"/>
  <c r="Q417" i="2"/>
  <c r="Q416" i="2"/>
  <c r="Q415" i="2"/>
  <c r="Q414" i="2"/>
  <c r="Q412" i="2"/>
  <c r="Q411" i="2"/>
  <c r="Q409" i="2"/>
  <c r="Q408" i="2"/>
  <c r="Q407" i="2"/>
  <c r="Q406" i="2"/>
  <c r="Q405" i="2"/>
  <c r="Q404" i="2"/>
  <c r="Q403" i="2"/>
  <c r="Q398" i="2"/>
  <c r="Q397" i="2"/>
  <c r="Q396" i="2"/>
  <c r="Q395" i="2"/>
  <c r="Q394" i="2"/>
  <c r="Q393" i="2"/>
  <c r="Q392" i="2"/>
  <c r="Q391" i="2"/>
  <c r="Q390" i="2"/>
  <c r="Q389" i="2"/>
  <c r="Q388" i="2"/>
  <c r="Q383" i="2"/>
  <c r="Q382" i="2"/>
  <c r="Q381" i="2"/>
  <c r="Q380" i="2"/>
  <c r="Q379" i="2"/>
  <c r="Q378" i="2"/>
  <c r="Q373" i="2"/>
  <c r="Q372" i="2"/>
  <c r="Q371" i="2"/>
  <c r="Q370" i="2"/>
  <c r="Q369" i="2"/>
  <c r="Q368" i="2"/>
  <c r="Q367" i="2"/>
  <c r="Q366" i="2"/>
  <c r="Q365" i="2"/>
  <c r="Q364" i="2"/>
  <c r="Q363" i="2"/>
  <c r="Q362" i="2"/>
  <c r="Q351" i="2"/>
  <c r="Q350" i="2"/>
  <c r="Q349" i="2"/>
  <c r="Q348" i="2"/>
  <c r="Q347" i="2"/>
  <c r="Q341" i="2"/>
  <c r="Q340" i="2"/>
  <c r="Q339" i="2"/>
  <c r="Q338" i="2"/>
  <c r="Q337" i="2"/>
  <c r="Q336" i="2"/>
  <c r="Q335" i="2"/>
  <c r="Q334" i="2"/>
  <c r="Q333" i="2"/>
  <c r="Q332" i="2"/>
  <c r="Q331" i="2"/>
  <c r="Q330" i="2"/>
  <c r="Q329" i="2"/>
  <c r="Q328" i="2"/>
  <c r="Q327" i="2"/>
  <c r="Q326" i="2"/>
  <c r="Q325" i="2"/>
  <c r="Q324" i="2"/>
  <c r="Q323" i="2"/>
  <c r="Q322" i="2"/>
  <c r="Q321" i="2"/>
  <c r="Q320" i="2"/>
  <c r="Q319" i="2"/>
  <c r="Q318" i="2"/>
  <c r="Q317" i="2"/>
  <c r="Q316" i="2"/>
  <c r="Q315" i="2"/>
  <c r="Q314" i="2"/>
  <c r="Q313" i="2"/>
  <c r="Q312" i="2"/>
  <c r="Q311" i="2"/>
  <c r="Q310" i="2"/>
  <c r="Q309" i="2"/>
  <c r="Q308" i="2"/>
  <c r="Q307" i="2"/>
  <c r="Q306" i="2"/>
  <c r="Q305" i="2"/>
  <c r="Q304" i="2"/>
  <c r="Q303" i="2"/>
  <c r="Q302" i="2"/>
  <c r="Q301" i="2"/>
  <c r="Q300" i="2"/>
  <c r="Q299" i="2"/>
  <c r="Q298" i="2"/>
  <c r="Q297" i="2"/>
  <c r="Q296" i="2"/>
  <c r="Q295" i="2"/>
  <c r="Q294" i="2"/>
  <c r="Q293" i="2"/>
  <c r="Q292" i="2"/>
  <c r="Q291" i="2"/>
  <c r="Q290" i="2"/>
  <c r="Q289" i="2"/>
  <c r="Q288" i="2"/>
  <c r="Q286" i="2"/>
  <c r="Q285" i="2"/>
  <c r="Q284" i="2"/>
  <c r="Q283" i="2"/>
  <c r="Q282" i="2"/>
  <c r="Q281" i="2"/>
  <c r="Q280" i="2"/>
  <c r="Q279" i="2"/>
  <c r="Q278" i="2"/>
  <c r="Q277" i="2"/>
  <c r="Q276" i="2"/>
  <c r="Q275" i="2"/>
  <c r="Q274" i="2"/>
  <c r="Q273" i="2"/>
  <c r="Q272" i="2"/>
  <c r="Q271" i="2"/>
  <c r="Q267" i="2"/>
  <c r="Q266" i="2"/>
  <c r="Q265" i="2"/>
  <c r="Q264" i="2"/>
  <c r="Q263" i="2"/>
  <c r="Q262" i="2"/>
  <c r="Q261" i="2"/>
  <c r="Q259" i="2"/>
  <c r="Q257" i="2"/>
  <c r="Q256" i="2"/>
  <c r="Q255" i="2"/>
  <c r="Q254" i="2"/>
  <c r="Q253" i="2"/>
  <c r="Q252" i="2"/>
  <c r="Q251" i="2"/>
  <c r="Q250" i="2"/>
  <c r="Q249" i="2"/>
  <c r="Q248" i="2"/>
  <c r="Q247" i="2"/>
  <c r="Q246" i="2"/>
  <c r="Q244" i="2"/>
  <c r="Q243" i="2"/>
  <c r="Q242" i="2"/>
  <c r="Q241" i="2"/>
  <c r="Q240" i="2"/>
  <c r="Q239" i="2"/>
  <c r="Q238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18" i="2"/>
  <c r="Q215" i="2"/>
  <c r="Q214" i="2"/>
  <c r="Q213" i="2"/>
  <c r="Q212" i="2"/>
  <c r="Q209" i="2"/>
  <c r="Q208" i="2"/>
  <c r="Q207" i="2"/>
  <c r="Q206" i="2"/>
  <c r="Q205" i="2"/>
  <c r="Q204" i="2"/>
  <c r="Q203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2" i="2"/>
  <c r="Q170" i="2"/>
  <c r="Q169" i="2"/>
  <c r="Q168" i="2"/>
  <c r="Q167" i="2"/>
  <c r="Q166" i="2"/>
  <c r="Q160" i="2"/>
  <c r="Q159" i="2"/>
  <c r="Q158" i="2"/>
  <c r="Q157" i="2"/>
  <c r="Q156" i="2"/>
  <c r="Q155" i="2"/>
  <c r="Q154" i="2"/>
  <c r="Q153" i="2"/>
  <c r="Q152" i="2"/>
  <c r="Q151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5" i="2"/>
  <c r="Q34" i="2"/>
  <c r="Q33" i="2"/>
  <c r="Q32" i="2"/>
  <c r="Q31" i="2"/>
  <c r="Q30" i="2"/>
  <c r="Q29" i="2"/>
  <c r="Q28" i="2"/>
  <c r="Q27" i="2"/>
  <c r="Q26" i="2"/>
  <c r="Q25" i="2"/>
  <c r="Q24" i="2"/>
  <c r="Q21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4" i="2"/>
  <c r="Q3" i="2"/>
  <c r="Q2" i="2"/>
  <c r="Q1242" i="2" l="1"/>
  <c r="R1242" i="2" s="1"/>
  <c r="Q1248" i="2"/>
  <c r="R1248" i="2" s="1"/>
  <c r="Q1238" i="2"/>
  <c r="R1238" i="2" s="1"/>
  <c r="Q1239" i="2"/>
  <c r="R1239" i="2" s="1"/>
  <c r="Q1240" i="2"/>
  <c r="R1240" i="2" s="1"/>
  <c r="Q1241" i="2"/>
  <c r="R1241" i="2" s="1"/>
  <c r="Q1237" i="2"/>
  <c r="R1237" i="2" s="1"/>
  <c r="Q1236" i="2"/>
  <c r="R1236" i="2" s="1"/>
  <c r="Q1245" i="2"/>
  <c r="R1245" i="2" s="1"/>
  <c r="Q1246" i="2"/>
  <c r="R1246" i="2" s="1"/>
  <c r="Q1247" i="2"/>
  <c r="R1247" i="2" s="1"/>
  <c r="Q1243" i="2"/>
  <c r="R1243" i="2" s="1"/>
  <c r="AF12" i="2"/>
  <c r="AF11" i="2"/>
  <c r="AF18" i="2"/>
  <c r="AF29" i="2"/>
  <c r="AF49" i="2"/>
  <c r="AF55" i="2"/>
  <c r="AF54" i="2"/>
  <c r="AF65" i="2"/>
  <c r="AF70" i="2"/>
  <c r="AF81" i="2"/>
  <c r="AF80" i="2"/>
  <c r="AF92" i="2"/>
  <c r="AF91" i="2"/>
  <c r="AF103" i="2"/>
  <c r="AF102" i="2"/>
  <c r="AF118" i="2"/>
  <c r="AF129" i="2"/>
  <c r="AF128" i="2"/>
  <c r="AF139" i="2"/>
  <c r="AF144" i="2"/>
  <c r="AF155" i="2"/>
  <c r="AF170" i="2"/>
  <c r="AF181" i="2"/>
  <c r="AF192" i="2"/>
  <c r="AF191" i="2"/>
  <c r="AF197" i="2"/>
  <c r="AF207" i="2"/>
  <c r="AF228" i="2"/>
  <c r="AF234" i="2"/>
  <c r="AF244" i="2"/>
  <c r="AF255" i="2"/>
  <c r="AF266" i="2"/>
  <c r="AF277" i="2"/>
  <c r="AF276" i="2"/>
  <c r="AF282" i="2"/>
  <c r="AF293" i="2"/>
  <c r="AF304" i="2"/>
  <c r="AF309" i="2"/>
  <c r="AF325" i="2"/>
  <c r="AF331" i="2"/>
  <c r="AF341" i="2"/>
  <c r="AF351" i="2"/>
  <c r="AF367" i="2"/>
  <c r="AF373" i="2"/>
  <c r="AF383" i="2"/>
  <c r="AF393" i="2"/>
  <c r="AF392" i="2"/>
  <c r="AF398" i="2"/>
  <c r="AF409" i="2"/>
  <c r="AF408" i="2"/>
  <c r="AF419" i="2"/>
  <c r="AF424" i="2"/>
  <c r="AF435" i="2"/>
  <c r="AF434" i="2"/>
  <c r="AF456" i="2"/>
  <c r="AF462" i="2"/>
  <c r="AF461" i="2"/>
  <c r="AF473" i="2"/>
  <c r="AF472" i="2"/>
  <c r="AF478" i="2"/>
  <c r="AF488" i="2"/>
  <c r="AF499" i="2"/>
  <c r="AF515" i="2"/>
  <c r="AF514" i="2"/>
  <c r="AF526" i="2"/>
  <c r="AF537" i="2"/>
  <c r="AF536" i="2"/>
  <c r="AF547" i="2"/>
  <c r="AF557" i="2"/>
  <c r="AF567" i="2"/>
  <c r="AF577" i="2"/>
  <c r="AF592" i="2"/>
  <c r="AF602" i="2"/>
  <c r="AF613" i="2"/>
  <c r="AF624" i="2"/>
  <c r="AF635" i="2"/>
  <c r="AF646" i="2"/>
  <c r="AF657" i="2"/>
  <c r="AF667" i="2"/>
  <c r="AF678" i="2"/>
  <c r="AF689" i="2"/>
  <c r="AF699" i="2"/>
  <c r="AF709" i="2"/>
  <c r="AF715" i="2"/>
  <c r="AF725" i="2"/>
  <c r="AF740" i="2"/>
  <c r="AF750" i="2"/>
  <c r="AF756" i="2"/>
  <c r="AF771" i="2"/>
  <c r="AF776" i="2"/>
  <c r="AF785" i="2"/>
  <c r="AF791" i="2"/>
  <c r="AF796" i="2"/>
  <c r="AF810" i="2"/>
  <c r="AF815" i="2"/>
  <c r="AF827" i="2"/>
  <c r="AF837" i="2"/>
  <c r="AF836" i="2"/>
  <c r="AF847" i="2"/>
  <c r="AF846" i="2"/>
  <c r="AF855" i="2"/>
  <c r="AF864" i="2"/>
  <c r="AF873" i="2"/>
  <c r="AF884" i="2"/>
  <c r="AF894" i="2"/>
  <c r="AF903" i="2"/>
  <c r="AF908" i="2"/>
  <c r="AF916" i="2"/>
  <c r="AF921" i="2"/>
  <c r="AF930" i="2"/>
  <c r="AF935" i="2"/>
  <c r="AF944" i="2"/>
  <c r="AF952" i="2"/>
  <c r="AF968" i="2"/>
  <c r="AF978" i="2"/>
  <c r="AF986" i="2"/>
  <c r="AF994" i="2"/>
  <c r="AF1002" i="2"/>
  <c r="AF1007" i="2"/>
  <c r="AF1015" i="2"/>
  <c r="AF1024" i="2"/>
  <c r="AF1033" i="2"/>
  <c r="AF1047" i="2"/>
  <c r="AF1046" i="2"/>
  <c r="AF1059" i="2"/>
  <c r="AF1058" i="2"/>
  <c r="AF1057" i="2"/>
  <c r="AF1056" i="2"/>
  <c r="AF1069" i="2"/>
  <c r="AF1068" i="2"/>
  <c r="AF1079" i="2"/>
  <c r="AF1078" i="2"/>
  <c r="AF1089" i="2"/>
  <c r="AF1088" i="2"/>
  <c r="AF1103" i="2"/>
  <c r="AF1102" i="2"/>
  <c r="AF1123" i="2"/>
  <c r="AF1122" i="2"/>
  <c r="AF1121" i="2"/>
  <c r="AF1120" i="2"/>
  <c r="AF1142" i="2"/>
  <c r="AF1141" i="2"/>
  <c r="AF1140" i="2"/>
  <c r="AF1139" i="2"/>
  <c r="AF1154" i="2"/>
  <c r="AF1153" i="2"/>
  <c r="AF1152" i="2"/>
  <c r="AF1151" i="2"/>
  <c r="AF1166" i="2"/>
  <c r="AF1165" i="2"/>
  <c r="AF1164" i="2"/>
  <c r="AF1163" i="2"/>
  <c r="AF1180" i="2"/>
  <c r="AF1179" i="2"/>
  <c r="AF1192" i="2"/>
  <c r="AF1191" i="2"/>
  <c r="AF1206" i="2"/>
  <c r="AF1205" i="2"/>
  <c r="AF1224" i="2"/>
  <c r="AF1223" i="2"/>
  <c r="AF1229" i="2"/>
  <c r="AF10" i="2"/>
  <c r="AF17" i="2"/>
  <c r="AF16" i="2"/>
  <c r="AF28" i="2"/>
  <c r="AF48" i="2"/>
  <c r="AF53" i="2"/>
  <c r="AF64" i="2"/>
  <c r="AF69" i="2"/>
  <c r="AF79" i="2"/>
  <c r="AF90" i="2"/>
  <c r="AF101" i="2"/>
  <c r="AF117" i="2"/>
  <c r="AF127" i="2"/>
  <c r="AF138" i="2"/>
  <c r="AF143" i="2"/>
  <c r="AF154" i="2"/>
  <c r="AF169" i="2"/>
  <c r="AF180" i="2"/>
  <c r="AF190" i="2"/>
  <c r="AF196" i="2"/>
  <c r="AF206" i="2"/>
  <c r="AF227" i="2"/>
  <c r="AF226" i="2"/>
  <c r="AF233" i="2"/>
  <c r="AF232" i="2"/>
  <c r="AF243" i="2"/>
  <c r="AF254" i="2"/>
  <c r="AF265" i="2"/>
  <c r="AF275" i="2"/>
  <c r="AF281" i="2"/>
  <c r="AF292" i="2"/>
  <c r="AF291" i="2"/>
  <c r="AF303" i="2"/>
  <c r="AF302" i="2"/>
  <c r="AF308" i="2"/>
  <c r="AF324" i="2"/>
  <c r="AF323" i="2"/>
  <c r="AF330" i="2"/>
  <c r="AF329" i="2"/>
  <c r="AF340" i="2"/>
  <c r="AF350" i="2"/>
  <c r="AF366" i="2"/>
  <c r="AF372" i="2"/>
  <c r="AF382" i="2"/>
  <c r="AF391" i="2"/>
  <c r="AF397" i="2"/>
  <c r="AF407" i="2"/>
  <c r="AF418" i="2"/>
  <c r="AF423" i="2"/>
  <c r="AF433" i="2"/>
  <c r="AF455" i="2"/>
  <c r="AF460" i="2"/>
  <c r="AF471" i="2"/>
  <c r="AF477" i="2"/>
  <c r="AF487" i="2"/>
  <c r="AF498" i="2"/>
  <c r="AF513" i="2"/>
  <c r="AF525" i="2"/>
  <c r="AF524" i="2"/>
  <c r="AF535" i="2"/>
  <c r="AF546" i="2"/>
  <c r="AF556" i="2"/>
  <c r="AF566" i="2"/>
  <c r="AF576" i="2"/>
  <c r="AF591" i="2"/>
  <c r="AF601" i="2"/>
  <c r="AF612" i="2"/>
  <c r="AF623" i="2"/>
  <c r="AF634" i="2"/>
  <c r="AF645" i="2"/>
  <c r="AF656" i="2"/>
  <c r="AF666" i="2"/>
  <c r="AF677" i="2"/>
  <c r="AF688" i="2"/>
  <c r="AF687" i="2"/>
  <c r="AF698" i="2"/>
  <c r="AF708" i="2"/>
  <c r="AF714" i="2"/>
  <c r="AF724" i="2"/>
  <c r="AF739" i="2"/>
  <c r="AF749" i="2"/>
  <c r="AF755" i="2"/>
  <c r="AF770" i="2"/>
  <c r="AF775" i="2"/>
  <c r="AF784" i="2"/>
  <c r="AF790" i="2"/>
  <c r="AF789" i="2"/>
  <c r="AF795" i="2"/>
  <c r="AF809" i="2"/>
  <c r="AF808" i="2"/>
  <c r="AF814" i="2"/>
  <c r="AF826" i="2"/>
  <c r="AF835" i="2"/>
  <c r="AF845" i="2"/>
  <c r="AF854" i="2"/>
  <c r="AF863" i="2"/>
  <c r="AF872" i="2"/>
  <c r="AF883" i="2"/>
  <c r="AF893" i="2"/>
  <c r="AF902" i="2"/>
  <c r="AF907" i="2"/>
  <c r="AF915" i="2"/>
  <c r="AF920" i="2"/>
  <c r="AF929" i="2"/>
  <c r="AF934" i="2"/>
  <c r="AF943" i="2"/>
  <c r="AF951" i="2"/>
  <c r="AF967" i="2"/>
  <c r="AF977" i="2"/>
  <c r="AF985" i="2"/>
  <c r="AF993" i="2"/>
  <c r="AF1001" i="2"/>
  <c r="AF1006" i="2"/>
  <c r="AF1014" i="2"/>
  <c r="AF1023" i="2"/>
  <c r="AF1032" i="2"/>
  <c r="AF1045" i="2"/>
  <c r="AF1044" i="2"/>
  <c r="AF1055" i="2"/>
  <c r="AF1054" i="2"/>
  <c r="AF1067" i="2"/>
  <c r="AF1066" i="2"/>
  <c r="AF1077" i="2"/>
  <c r="AF1076" i="2"/>
  <c r="AF1087" i="2"/>
  <c r="AF1086" i="2"/>
  <c r="AF1101" i="2"/>
  <c r="AF1100" i="2"/>
  <c r="AF1119" i="2"/>
  <c r="AF1118" i="2"/>
  <c r="AF1138" i="2"/>
  <c r="AF1137" i="2"/>
  <c r="AF1150" i="2"/>
  <c r="AF1149" i="2"/>
  <c r="AF1162" i="2"/>
  <c r="AF1161" i="2"/>
  <c r="AF1178" i="2"/>
  <c r="AF1177" i="2"/>
  <c r="AF1190" i="2"/>
  <c r="AF1189" i="2"/>
  <c r="AF1204" i="2"/>
  <c r="AF1203" i="2"/>
  <c r="AF1222" i="2"/>
  <c r="AF1221" i="2"/>
  <c r="AF1228" i="2"/>
  <c r="AF9" i="2"/>
  <c r="AF15" i="2"/>
  <c r="AF27" i="2"/>
  <c r="AF47" i="2"/>
  <c r="AF52" i="2"/>
  <c r="AF63" i="2"/>
  <c r="AF68" i="2"/>
  <c r="AF78" i="2"/>
  <c r="AF89" i="2"/>
  <c r="AF100" i="2"/>
  <c r="AF116" i="2"/>
  <c r="AF126" i="2"/>
  <c r="AF137" i="2"/>
  <c r="AF142" i="2"/>
  <c r="AF153" i="2"/>
  <c r="AF168" i="2"/>
  <c r="AF179" i="2"/>
  <c r="AF189" i="2"/>
  <c r="AF195" i="2"/>
  <c r="AF205" i="2"/>
  <c r="AF225" i="2"/>
  <c r="AF231" i="2"/>
  <c r="AF242" i="2"/>
  <c r="AF253" i="2"/>
  <c r="AF252" i="2"/>
  <c r="AF264" i="2"/>
  <c r="AF263" i="2"/>
  <c r="AF274" i="2"/>
  <c r="AF280" i="2"/>
  <c r="AF290" i="2"/>
  <c r="AF301" i="2"/>
  <c r="AF307" i="2"/>
  <c r="AF322" i="2"/>
  <c r="AF328" i="2"/>
  <c r="AF339" i="2"/>
  <c r="AF349" i="2"/>
  <c r="AF365" i="2"/>
  <c r="AF364" i="2"/>
  <c r="AF371" i="2"/>
  <c r="AF370" i="2"/>
  <c r="AF381" i="2"/>
  <c r="AF380" i="2"/>
  <c r="AF390" i="2"/>
  <c r="AF396" i="2"/>
  <c r="AF406" i="2"/>
  <c r="AF417" i="2"/>
  <c r="AF422" i="2"/>
  <c r="AF432" i="2"/>
  <c r="AF454" i="2"/>
  <c r="AF453" i="2"/>
  <c r="AF459" i="2"/>
  <c r="AF470" i="2"/>
  <c r="AF476" i="2"/>
  <c r="AF486" i="2"/>
  <c r="AF497" i="2"/>
  <c r="AF496" i="2"/>
  <c r="AF512" i="2"/>
  <c r="AF523" i="2"/>
  <c r="AF534" i="2"/>
  <c r="AF545" i="2"/>
  <c r="AF555" i="2"/>
  <c r="AF565" i="2"/>
  <c r="AF575" i="2"/>
  <c r="AF590" i="2"/>
  <c r="AF600" i="2"/>
  <c r="AF611" i="2"/>
  <c r="AF622" i="2"/>
  <c r="AF633" i="2"/>
  <c r="AF644" i="2"/>
  <c r="AF643" i="2"/>
  <c r="AF655" i="2"/>
  <c r="AF665" i="2"/>
  <c r="AF676" i="2"/>
  <c r="AF675" i="2"/>
  <c r="AF686" i="2"/>
  <c r="AF697" i="2"/>
  <c r="AF707" i="2"/>
  <c r="AF713" i="2"/>
  <c r="AF712" i="2"/>
  <c r="AF723" i="2"/>
  <c r="AF738" i="2"/>
  <c r="AF748" i="2"/>
  <c r="AF754" i="2"/>
  <c r="AF753" i="2"/>
  <c r="AF769" i="2"/>
  <c r="AF774" i="2"/>
  <c r="AF783" i="2"/>
  <c r="AF788" i="2"/>
  <c r="AF794" i="2"/>
  <c r="AF807" i="2"/>
  <c r="AF813" i="2"/>
  <c r="AF825" i="2"/>
  <c r="AF834" i="2"/>
  <c r="AF844" i="2"/>
  <c r="AF853" i="2"/>
  <c r="AF862" i="2"/>
  <c r="AF871" i="2"/>
  <c r="AF882" i="2"/>
  <c r="AF892" i="2"/>
  <c r="AF901" i="2"/>
  <c r="AF906" i="2"/>
  <c r="AF914" i="2"/>
  <c r="AF919" i="2"/>
  <c r="AF928" i="2"/>
  <c r="AF933" i="2"/>
  <c r="AF942" i="2"/>
  <c r="AF950" i="2"/>
  <c r="AF966" i="2"/>
  <c r="AF976" i="2"/>
  <c r="AF975" i="2"/>
  <c r="AF984" i="2"/>
  <c r="AF992" i="2"/>
  <c r="AF1000" i="2"/>
  <c r="AF1005" i="2"/>
  <c r="AF1013" i="2"/>
  <c r="AF1022" i="2"/>
  <c r="AF1031" i="2"/>
  <c r="AF1043" i="2"/>
  <c r="AF1042" i="2"/>
  <c r="AF1053" i="2"/>
  <c r="AF1052" i="2"/>
  <c r="AF1065" i="2"/>
  <c r="AF1064" i="2"/>
  <c r="AF1075" i="2"/>
  <c r="AF1074" i="2"/>
  <c r="AF1085" i="2"/>
  <c r="AF1084" i="2"/>
  <c r="AF1099" i="2"/>
  <c r="AF1098" i="2"/>
  <c r="AF1117" i="2"/>
  <c r="AF1116" i="2"/>
  <c r="AF1136" i="2"/>
  <c r="AF1135" i="2"/>
  <c r="AF1148" i="2"/>
  <c r="AF1147" i="2"/>
  <c r="AF1160" i="2"/>
  <c r="AF1159" i="2"/>
  <c r="AF1176" i="2"/>
  <c r="AF1175" i="2"/>
  <c r="AF1188" i="2"/>
  <c r="AF1187" i="2"/>
  <c r="AF1202" i="2"/>
  <c r="AF1201" i="2"/>
  <c r="AF1220" i="2"/>
  <c r="AF1219" i="2"/>
  <c r="AF1218" i="2"/>
  <c r="AF1217" i="2"/>
  <c r="AF1227" i="2"/>
  <c r="AF8" i="2"/>
  <c r="AF14" i="2"/>
  <c r="AF26" i="2"/>
  <c r="AF25" i="2"/>
  <c r="AF46" i="2"/>
  <c r="AF51" i="2"/>
  <c r="AF62" i="2"/>
  <c r="AF67" i="2"/>
  <c r="AF77" i="2"/>
  <c r="AF88" i="2"/>
  <c r="AF99" i="2"/>
  <c r="AF115" i="2"/>
  <c r="AF125" i="2"/>
  <c r="AF136" i="2"/>
  <c r="AF141" i="2"/>
  <c r="AF152" i="2"/>
  <c r="AF151" i="2"/>
  <c r="AF167" i="2"/>
  <c r="AF178" i="2"/>
  <c r="AF177" i="2"/>
  <c r="AF188" i="2"/>
  <c r="AF194" i="2"/>
  <c r="AF204" i="2"/>
  <c r="AF224" i="2"/>
  <c r="AF230" i="2"/>
  <c r="AF241" i="2"/>
  <c r="AF251" i="2"/>
  <c r="AF262" i="2"/>
  <c r="AF273" i="2"/>
  <c r="AF279" i="2"/>
  <c r="AF289" i="2"/>
  <c r="AF300" i="2"/>
  <c r="AF306" i="2"/>
  <c r="AF321" i="2"/>
  <c r="AF327" i="2"/>
  <c r="AF338" i="2"/>
  <c r="AF348" i="2"/>
  <c r="AF363" i="2"/>
  <c r="AF369" i="2"/>
  <c r="AF379" i="2"/>
  <c r="AF389" i="2"/>
  <c r="AF395" i="2"/>
  <c r="AF405" i="2"/>
  <c r="AF416" i="2"/>
  <c r="AF421" i="2"/>
  <c r="AF431" i="2"/>
  <c r="AF452" i="2"/>
  <c r="AF458" i="2"/>
  <c r="AF469" i="2"/>
  <c r="AF475" i="2"/>
  <c r="AF485" i="2"/>
  <c r="AF495" i="2"/>
  <c r="AF511" i="2"/>
  <c r="AF522" i="2"/>
  <c r="AF533" i="2"/>
  <c r="AF544" i="2"/>
  <c r="AF554" i="2"/>
  <c r="AF564" i="2"/>
  <c r="AF574" i="2"/>
  <c r="AF589" i="2"/>
  <c r="AF599" i="2"/>
  <c r="AF610" i="2"/>
  <c r="AF621" i="2"/>
  <c r="AF632" i="2"/>
  <c r="AF642" i="2"/>
  <c r="AF654" i="2"/>
  <c r="AF664" i="2"/>
  <c r="AF674" i="2"/>
  <c r="AF685" i="2"/>
  <c r="AF696" i="2"/>
  <c r="AF706" i="2"/>
  <c r="AF711" i="2"/>
  <c r="AF722" i="2"/>
  <c r="AF737" i="2"/>
  <c r="AF747" i="2"/>
  <c r="AF752" i="2"/>
  <c r="AF768" i="2"/>
  <c r="AF773" i="2"/>
  <c r="AF782" i="2"/>
  <c r="AF787" i="2"/>
  <c r="AF793" i="2"/>
  <c r="AF806" i="2"/>
  <c r="AF812" i="2"/>
  <c r="AF824" i="2"/>
  <c r="AF833" i="2"/>
  <c r="AF843" i="2"/>
  <c r="AF852" i="2"/>
  <c r="AF861" i="2"/>
  <c r="AF870" i="2"/>
  <c r="AF881" i="2"/>
  <c r="AF891" i="2"/>
  <c r="AF900" i="2"/>
  <c r="AF905" i="2"/>
  <c r="AF913" i="2"/>
  <c r="AF918" i="2"/>
  <c r="AF927" i="2"/>
  <c r="AF932" i="2"/>
  <c r="AF941" i="2"/>
  <c r="AF949" i="2"/>
  <c r="AF965" i="2"/>
  <c r="AF974" i="2"/>
  <c r="AF983" i="2"/>
  <c r="AF991" i="2"/>
  <c r="AF999" i="2"/>
  <c r="AF1004" i="2"/>
  <c r="AF1012" i="2"/>
  <c r="AF1021" i="2"/>
  <c r="AF1030" i="2"/>
  <c r="AF1041" i="2"/>
  <c r="AF1040" i="2"/>
  <c r="AF1051" i="2"/>
  <c r="AF1050" i="2"/>
  <c r="AF1063" i="2"/>
  <c r="AF1062" i="2"/>
  <c r="AF1073" i="2"/>
  <c r="AF1072" i="2"/>
  <c r="AF1083" i="2"/>
  <c r="AF1082" i="2"/>
  <c r="AF1097" i="2"/>
  <c r="AF1096" i="2"/>
  <c r="AF1115" i="2"/>
  <c r="AF1114" i="2"/>
  <c r="AF1134" i="2"/>
  <c r="AF1133" i="2"/>
  <c r="AF1146" i="2"/>
  <c r="AF1145" i="2"/>
  <c r="AF1158" i="2"/>
  <c r="AF1157" i="2"/>
  <c r="AF1174" i="2"/>
  <c r="AF1173" i="2"/>
  <c r="AF1186" i="2"/>
  <c r="AF1185" i="2"/>
  <c r="AF1184" i="2"/>
  <c r="AF1183" i="2"/>
  <c r="AF1200" i="2"/>
  <c r="AF1199" i="2"/>
  <c r="AF1216" i="2"/>
  <c r="AF1215" i="2"/>
  <c r="AF1226" i="2"/>
  <c r="AF7" i="2"/>
  <c r="AF13" i="2"/>
  <c r="AF24" i="2"/>
  <c r="AF45" i="2"/>
  <c r="AF50" i="2"/>
  <c r="AF61" i="2"/>
  <c r="AF66" i="2"/>
  <c r="AF76" i="2"/>
  <c r="AF87" i="2"/>
  <c r="AF98" i="2"/>
  <c r="AF114" i="2"/>
  <c r="AF124" i="2"/>
  <c r="AF135" i="2"/>
  <c r="AF140" i="2"/>
  <c r="AF150" i="2"/>
  <c r="AF166" i="2"/>
  <c r="AF176" i="2"/>
  <c r="AF187" i="2"/>
  <c r="AF193" i="2"/>
  <c r="AF203" i="2"/>
  <c r="AF223" i="2"/>
  <c r="AF229" i="2"/>
  <c r="AF240" i="2"/>
  <c r="AF250" i="2"/>
  <c r="AF261" i="2"/>
  <c r="AF272" i="2"/>
  <c r="AF278" i="2"/>
  <c r="AF288" i="2"/>
  <c r="AF299" i="2"/>
  <c r="AF305" i="2"/>
  <c r="AF320" i="2"/>
  <c r="AF326" i="2"/>
  <c r="AF337" i="2"/>
  <c r="AF347" i="2"/>
  <c r="AF362" i="2"/>
  <c r="AF368" i="2"/>
  <c r="AF378" i="2"/>
  <c r="AF388" i="2"/>
  <c r="AF394" i="2"/>
  <c r="AF404" i="2"/>
  <c r="AF415" i="2"/>
  <c r="AF420" i="2"/>
  <c r="AF430" i="2"/>
  <c r="AF451" i="2"/>
  <c r="AF457" i="2"/>
  <c r="AF468" i="2"/>
  <c r="AF474" i="2"/>
  <c r="AF484" i="2"/>
  <c r="AF494" i="2"/>
  <c r="AF510" i="2"/>
  <c r="AF521" i="2"/>
  <c r="AF532" i="2"/>
  <c r="AF543" i="2"/>
  <c r="AF553" i="2"/>
  <c r="AF563" i="2"/>
  <c r="AF573" i="2"/>
  <c r="AF588" i="2"/>
  <c r="AF598" i="2"/>
  <c r="AF609" i="2"/>
  <c r="AF608" i="2"/>
  <c r="AF620" i="2"/>
  <c r="AF619" i="2"/>
  <c r="AF631" i="2"/>
  <c r="AF630" i="2"/>
  <c r="AF641" i="2"/>
  <c r="AF653" i="2"/>
  <c r="AF652" i="2"/>
  <c r="AF663" i="2"/>
  <c r="AF673" i="2"/>
  <c r="AF684" i="2"/>
  <c r="AF695" i="2"/>
  <c r="AF705" i="2"/>
  <c r="AF710" i="2"/>
  <c r="AF721" i="2"/>
  <c r="AF736" i="2"/>
  <c r="AF746" i="2"/>
  <c r="AF751" i="2"/>
  <c r="AF767" i="2"/>
  <c r="AF772" i="2"/>
  <c r="AF781" i="2"/>
  <c r="AF786" i="2"/>
  <c r="AF792" i="2"/>
  <c r="AF805" i="2"/>
  <c r="AF811" i="2"/>
  <c r="AF823" i="2"/>
  <c r="AF832" i="2"/>
  <c r="AF842" i="2"/>
  <c r="AF851" i="2"/>
  <c r="AF860" i="2"/>
  <c r="AF869" i="2"/>
  <c r="AF880" i="2"/>
  <c r="AF890" i="2"/>
  <c r="AF889" i="2"/>
  <c r="AF899" i="2"/>
  <c r="AF904" i="2"/>
  <c r="AF912" i="2"/>
  <c r="AF917" i="2"/>
  <c r="AF926" i="2"/>
  <c r="AF931" i="2"/>
  <c r="AF940" i="2"/>
  <c r="AF948" i="2"/>
  <c r="AF964" i="2"/>
  <c r="AF973" i="2"/>
  <c r="AF982" i="2"/>
  <c r="AF990" i="2"/>
  <c r="AF998" i="2"/>
  <c r="AF1003" i="2"/>
  <c r="AF1011" i="2"/>
  <c r="AF1020" i="2"/>
  <c r="AF1029" i="2"/>
  <c r="AF1039" i="2"/>
  <c r="AF1038" i="2"/>
  <c r="AF1049" i="2"/>
  <c r="AF1048" i="2"/>
  <c r="AF1061" i="2"/>
  <c r="AF1060" i="2"/>
  <c r="AF1071" i="2"/>
  <c r="AF1070" i="2"/>
  <c r="AF1081" i="2"/>
  <c r="AF1080" i="2"/>
  <c r="AF1095" i="2"/>
  <c r="AF1094" i="2"/>
  <c r="AF1113" i="2"/>
  <c r="AF1112" i="2"/>
  <c r="AF1132" i="2"/>
  <c r="AF1131" i="2"/>
  <c r="AF1144" i="2"/>
  <c r="AF1143" i="2"/>
  <c r="AF1156" i="2"/>
  <c r="AF1155" i="2"/>
  <c r="AF1172" i="2"/>
  <c r="AF1171" i="2"/>
  <c r="AF1182" i="2"/>
  <c r="AF1181" i="2"/>
  <c r="AF1198" i="2"/>
  <c r="AF1197" i="2"/>
  <c r="AF1214" i="2"/>
  <c r="AF1213" i="2"/>
  <c r="AF1225" i="2"/>
  <c r="AF1241" i="2" l="1"/>
  <c r="AF1236" i="2"/>
  <c r="AF1243" i="2"/>
  <c r="AF1240" i="2"/>
  <c r="AF1238" i="2"/>
  <c r="AF1242" i="2"/>
  <c r="AF1239" i="2"/>
  <c r="AF1237" i="2"/>
</calcChain>
</file>

<file path=xl/sharedStrings.xml><?xml version="1.0" encoding="utf-8"?>
<sst xmlns="http://schemas.openxmlformats.org/spreadsheetml/2006/main" count="10873" uniqueCount="117">
  <si>
    <t>Sampling Location</t>
  </si>
  <si>
    <t>Duplicate Sample</t>
  </si>
  <si>
    <t>Sample Date</t>
  </si>
  <si>
    <t>Sample Time</t>
  </si>
  <si>
    <t>Weather Condition (Dry or Wet)</t>
  </si>
  <si>
    <t>Top Sample Temperature (ºC)</t>
  </si>
  <si>
    <t>Bottom Sample Temperature (ºC)</t>
  </si>
  <si>
    <t>Site Actual Depth (ft)</t>
  </si>
  <si>
    <t>Top Sample Depth(ft)</t>
  </si>
  <si>
    <t>Bottom Sample Depth (ft)</t>
  </si>
  <si>
    <t>Top Salinity  (psu)</t>
  </si>
  <si>
    <t>Bottom Salinity  (psu)</t>
  </si>
  <si>
    <t>Winkler Method Top Dissolved Oxygen (mg/L)</t>
  </si>
  <si>
    <t>Winkler Method Bottom Dissolved Oxygen (mg/L)</t>
  </si>
  <si>
    <t>Secchi Depth (ft)</t>
  </si>
  <si>
    <t>Top Total Coliform Cells/100 mL</t>
  </si>
  <si>
    <t>Top Fecal Coliform Bacteria (Cells/100mL)</t>
  </si>
  <si>
    <t>Bottom Fecal Coliform Bacteria (Cells/100mL)</t>
  </si>
  <si>
    <t>Enterococcus Top Sample Less Than or Greater Than Result</t>
  </si>
  <si>
    <t>Enterococcus Bottom Sample Less Than or Greater Than Result</t>
  </si>
  <si>
    <t>Top Enterococci Bacteria (Cells/100mL)</t>
  </si>
  <si>
    <t>Bottom Enterococci Bacteria (Cells/100mL)</t>
  </si>
  <si>
    <t>Top Nitrate/Nitrite (mg/L)</t>
  </si>
  <si>
    <t>Bottom Nitrate/Nitrite (mg/L)</t>
  </si>
  <si>
    <t>Top Ammonium (mg/L)</t>
  </si>
  <si>
    <t>Bottom Ammonium (mg/L)</t>
  </si>
  <si>
    <t>Top Ortho-Phosphorus (mg/L)</t>
  </si>
  <si>
    <t>Bottom Ortho-Phosphorus (mg/L)</t>
  </si>
  <si>
    <t>Top Total Kjeldhal Nitrogen (mg/L)</t>
  </si>
  <si>
    <t>Bottom Total Kjeldhal Nitrogen (mg/L)</t>
  </si>
  <si>
    <t>Top Total Suspended Solid (mg/L)</t>
  </si>
  <si>
    <t>Bottom Total Suspended Solid (mg/L)</t>
  </si>
  <si>
    <t>Top Active Chlorophyll 'A' (µg/L)</t>
  </si>
  <si>
    <t>Bottom Active Chlorophyll 'A' (µg/L)</t>
  </si>
  <si>
    <t>Chlorophyll Top Sample Field (u/L (YSI)</t>
  </si>
  <si>
    <t>Chlorophyll Bottom Sample Field (u/L (YSI)</t>
  </si>
  <si>
    <t>Sampling Comment</t>
  </si>
  <si>
    <t>Long</t>
  </si>
  <si>
    <t>Lat</t>
  </si>
  <si>
    <t>Type</t>
  </si>
  <si>
    <t>Permanent</t>
  </si>
  <si>
    <t>Dry</t>
  </si>
  <si>
    <t>K2</t>
  </si>
  <si>
    <t>E</t>
  </si>
  <si>
    <t>Wet</t>
  </si>
  <si>
    <t>W</t>
  </si>
  <si>
    <t>&lt;</t>
  </si>
  <si>
    <t>D</t>
  </si>
  <si>
    <t>K5</t>
  </si>
  <si>
    <t>&gt;</t>
  </si>
  <si>
    <t>K3</t>
  </si>
  <si>
    <t>K4</t>
  </si>
  <si>
    <t>K1</t>
  </si>
  <si>
    <t>dark green water</t>
  </si>
  <si>
    <t>No bottom due to malfunction of overhead winch.</t>
  </si>
  <si>
    <t>Dark Green Water</t>
  </si>
  <si>
    <t>bottom samples taken with kemmerer max depth 50ft (rope 60 ft)</t>
  </si>
  <si>
    <t>Dark green water</t>
  </si>
  <si>
    <t>top samples only with kemmerer</t>
  </si>
  <si>
    <t>Choppy.</t>
  </si>
  <si>
    <t>Green water.</t>
  </si>
  <si>
    <t>Windy and choppy.</t>
  </si>
  <si>
    <t>Light rain</t>
  </si>
  <si>
    <t>Chlorophyll a - samples were analyzed outside the holding time. Instead of 11/14/16 analysis was performed on 11/16/16. Data are questionable.</t>
  </si>
  <si>
    <t>The MEI Agar was compromised.Samples can not be reliable.</t>
  </si>
  <si>
    <t>Dark Green Water .</t>
  </si>
  <si>
    <t>Brown water</t>
  </si>
  <si>
    <t>current speed estimated due to high wind</t>
  </si>
  <si>
    <t>brown water</t>
  </si>
  <si>
    <t>all readings were taken at surface 3 ft and Actual depth readings taken from  Cap log sheet; survey was done using Donna Miller boat</t>
  </si>
  <si>
    <t>Reddish brown water</t>
  </si>
  <si>
    <t>sea cable shorted out ; used kemmerer for top sample</t>
  </si>
  <si>
    <t>Green Water.</t>
  </si>
  <si>
    <t>dredging between K3 &amp; K2 sites . red water patches (slicks)</t>
  </si>
  <si>
    <t>2 Carriers passed.</t>
  </si>
  <si>
    <t>blasting between K3 and K2</t>
  </si>
  <si>
    <t>Emergency Respoe. N.J. Bypass.</t>
  </si>
  <si>
    <t>dark coloured water</t>
  </si>
  <si>
    <t>Windy</t>
  </si>
  <si>
    <t>oil slick</t>
  </si>
  <si>
    <t>All readings were taken using EXO instrument. Chlorophyll-a- high result was observed.  All QC controls were met. No bottom due to malfunction of overhead winch.</t>
  </si>
  <si>
    <t>Light  Rain.</t>
  </si>
  <si>
    <t>oil spill clean up; blasting between K3 and K2</t>
  </si>
  <si>
    <t>Ligth rain</t>
  </si>
  <si>
    <t>NJ19U</t>
  </si>
  <si>
    <t>tot N</t>
  </si>
  <si>
    <t>─</t>
  </si>
  <si>
    <t>—</t>
  </si>
  <si>
    <t xml:space="preserve"> </t>
  </si>
  <si>
    <t xml:space="preserve">            </t>
  </si>
  <si>
    <t>NJ21U</t>
  </si>
  <si>
    <t xml:space="preserve">                     </t>
  </si>
  <si>
    <t xml:space="preserve">                 </t>
  </si>
  <si>
    <t xml:space="preserve">                                </t>
  </si>
  <si>
    <t xml:space="preserve">                                                      </t>
  </si>
  <si>
    <t xml:space="preserve">                                                   </t>
  </si>
  <si>
    <t>NJ23U</t>
  </si>
  <si>
    <t>NJ24U</t>
  </si>
  <si>
    <t xml:space="preserve">                                   </t>
  </si>
  <si>
    <t xml:space="preserve">                                                            </t>
  </si>
  <si>
    <t xml:space="preserve">                                                               </t>
  </si>
  <si>
    <t xml:space="preserve">                                                                       </t>
  </si>
  <si>
    <t>TNTC&gt;1200</t>
  </si>
  <si>
    <t>Year</t>
  </si>
  <si>
    <t>Fecal Coliform Summer Mean</t>
  </si>
  <si>
    <t>Entero Summer Percentile &gt;35</t>
  </si>
  <si>
    <t>Entero Summer Percentile &gt;130</t>
  </si>
  <si>
    <t>Summer Mean</t>
  </si>
  <si>
    <t>90th Percentile</t>
  </si>
  <si>
    <t>50th Percentile</t>
  </si>
  <si>
    <t>Surface %&lt;2.3</t>
  </si>
  <si>
    <t>Surface %&lt;4.8</t>
  </si>
  <si>
    <t>Surface Summer Mean</t>
  </si>
  <si>
    <t>Bottom Summer Mean</t>
  </si>
  <si>
    <t>Bottom %&lt;4.8</t>
  </si>
  <si>
    <t>Bottom %&lt;2.3</t>
  </si>
  <si>
    <t>Bottom - Min Discrete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</si>
</sst>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mmmm\ d\,\ yyyy"/>
    <numFmt numFmtId="166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color indexed="49"/>
      <name val="Arial"/>
      <family val="2"/>
    </font>
    <font>
      <sz val="10"/>
      <color rgb="FF33CCCC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8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0" fontId="0" fillId="33" borderId="0" xfId="0" applyFill="1" applyAlignment="1">
      <alignment vertical="center"/>
    </xf>
    <xf numFmtId="0" fontId="0" fillId="34" borderId="0" xfId="0" applyFill="1" applyAlignment="1">
      <alignment vertical="center" wrapText="1"/>
    </xf>
    <xf numFmtId="0" fontId="0" fillId="34" borderId="0" xfId="0" applyFill="1" applyAlignment="1">
      <alignment vertical="center"/>
    </xf>
    <xf numFmtId="0" fontId="0" fillId="35" borderId="0" xfId="0" applyFill="1" applyAlignment="1">
      <alignment vertical="center" wrapText="1"/>
    </xf>
    <xf numFmtId="0" fontId="0" fillId="35" borderId="0" xfId="0" applyFill="1" applyAlignment="1">
      <alignment vertical="center"/>
    </xf>
    <xf numFmtId="0" fontId="0" fillId="36" borderId="0" xfId="0" applyFill="1" applyAlignment="1">
      <alignment vertical="center" wrapText="1"/>
    </xf>
    <xf numFmtId="0" fontId="0" fillId="36" borderId="0" xfId="0" applyFill="1" applyAlignment="1">
      <alignment vertical="center"/>
    </xf>
    <xf numFmtId="164" fontId="18" fillId="0" borderId="0" xfId="0" applyNumberFormat="1" applyFont="1" applyFill="1" applyBorder="1" applyAlignment="1">
      <alignment horizontal="right"/>
    </xf>
    <xf numFmtId="2" fontId="18" fillId="0" borderId="0" xfId="0" applyNumberFormat="1" applyFont="1" applyFill="1" applyBorder="1" applyAlignment="1">
      <alignment horizontal="center"/>
    </xf>
    <xf numFmtId="0" fontId="18" fillId="0" borderId="0" xfId="0" applyFont="1" applyFill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8" fillId="37" borderId="0" xfId="0" applyFont="1" applyFill="1" applyBorder="1" applyAlignment="1">
      <alignment horizontal="center"/>
    </xf>
    <xf numFmtId="2" fontId="18" fillId="0" borderId="0" xfId="0" applyNumberFormat="1" applyFont="1" applyFill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0" fillId="38" borderId="0" xfId="0" applyFill="1" applyAlignment="1">
      <alignment horizontal="center"/>
    </xf>
    <xf numFmtId="0" fontId="20" fillId="37" borderId="0" xfId="0" applyFont="1" applyFill="1" applyBorder="1" applyAlignment="1">
      <alignment horizontal="center"/>
    </xf>
    <xf numFmtId="3" fontId="18" fillId="0" borderId="0" xfId="0" applyNumberFormat="1" applyFont="1" applyFill="1" applyBorder="1" applyAlignment="1">
      <alignment horizontal="center"/>
    </xf>
    <xf numFmtId="3" fontId="18" fillId="37" borderId="0" xfId="0" applyNumberFormat="1" applyFont="1" applyFill="1" applyBorder="1" applyAlignment="1">
      <alignment horizontal="center"/>
    </xf>
    <xf numFmtId="2" fontId="18" fillId="37" borderId="0" xfId="0" applyNumberFormat="1" applyFont="1" applyFill="1" applyAlignment="1">
      <alignment horizontal="center"/>
    </xf>
    <xf numFmtId="3" fontId="0" fillId="0" borderId="0" xfId="0" applyNumberFormat="1" applyFill="1" applyBorder="1" applyAlignment="1">
      <alignment horizontal="center"/>
    </xf>
    <xf numFmtId="3" fontId="0" fillId="37" borderId="0" xfId="0" applyNumberFormat="1" applyFill="1" applyBorder="1" applyAlignment="1">
      <alignment horizontal="center"/>
    </xf>
    <xf numFmtId="1" fontId="0" fillId="0" borderId="0" xfId="42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0" fillId="37" borderId="0" xfId="0" applyFill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wrapText="1"/>
    </xf>
    <xf numFmtId="164" fontId="18" fillId="0" borderId="0" xfId="0" applyNumberFormat="1" applyFont="1" applyFill="1" applyAlignment="1">
      <alignment horizontal="right"/>
    </xf>
    <xf numFmtId="0" fontId="18" fillId="0" borderId="0" xfId="0" applyNumberFormat="1" applyFont="1" applyFill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/>
    <xf numFmtId="2" fontId="0" fillId="0" borderId="0" xfId="0" applyNumberFormat="1" applyFill="1" applyAlignment="1">
      <alignment horizontal="center"/>
    </xf>
    <xf numFmtId="0" fontId="19" fillId="0" borderId="0" xfId="0" applyFont="1" applyFill="1" applyBorder="1" applyAlignment="1"/>
    <xf numFmtId="0" fontId="0" fillId="0" borderId="0" xfId="0" applyNumberFormat="1" applyFill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0" fontId="18" fillId="0" borderId="0" xfId="0" applyNumberFormat="1" applyFont="1" applyFill="1" applyBorder="1" applyAlignment="1">
      <alignment horizontal="center"/>
    </xf>
    <xf numFmtId="166" fontId="18" fillId="0" borderId="0" xfId="0" applyNumberFormat="1" applyFont="1" applyFill="1" applyBorder="1" applyAlignment="1">
      <alignment horizontal="center"/>
    </xf>
    <xf numFmtId="2" fontId="0" fillId="33" borderId="0" xfId="0" applyNumberFormat="1" applyFill="1" applyAlignment="1">
      <alignment vertic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0" borderId="0" xfId="0" applyFont="1" applyFill="1"/>
    <xf numFmtId="0" fontId="16" fillId="0" borderId="0" xfId="0" applyFont="1" applyAlignment="1">
      <alignment horizontal="center" vertical="center"/>
    </xf>
    <xf numFmtId="0" fontId="0" fillId="0" borderId="0" xfId="0" applyFill="1" applyAlignment="1">
      <alignment vertical="center" wrapText="1"/>
    </xf>
    <xf numFmtId="0" fontId="0" fillId="0" borderId="0" xfId="0" applyFill="1"/>
    <xf numFmtId="0" fontId="0" fillId="0" borderId="0" xfId="0" applyFill="1" applyAlignment="1">
      <alignment vertical="center"/>
    </xf>
    <xf numFmtId="14" fontId="0" fillId="0" borderId="0" xfId="0" applyNumberFormat="1" applyFill="1" applyAlignment="1">
      <alignment vertical="center"/>
    </xf>
    <xf numFmtId="0" fontId="20" fillId="0" borderId="0" xfId="0" applyFont="1" applyFill="1" applyBorder="1" applyAlignment="1">
      <alignment horizontal="center"/>
    </xf>
    <xf numFmtId="3" fontId="0" fillId="0" borderId="0" xfId="0" applyNumberFormat="1" applyFill="1" applyAlignment="1">
      <alignment vertical="center"/>
    </xf>
    <xf numFmtId="0" fontId="16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 vertical="center"/>
    </xf>
    <xf numFmtId="2" fontId="0" fillId="0" borderId="0" xfId="0" applyNumberFormat="1" applyFill="1" applyAlignment="1">
      <alignment vertical="center"/>
    </xf>
    <xf numFmtId="0" fontId="16" fillId="0" borderId="0" xfId="0" applyFont="1" applyFill="1" applyAlignment="1">
      <alignment vertical="center"/>
    </xf>
    <xf numFmtId="18" fontId="0" fillId="0" borderId="0" xfId="0" applyNumberFormat="1" applyFill="1" applyAlignment="1">
      <alignment vertical="center"/>
    </xf>
    <xf numFmtId="0" fontId="16" fillId="0" borderId="0" xfId="0" applyFont="1" applyAlignment="1">
      <alignment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49"/>
  <sheetViews>
    <sheetView tabSelected="1" topLeftCell="C1" workbookViewId="0">
      <pane ySplit="1" topLeftCell="A1230" activePane="bottomLeft" state="frozen"/>
      <selection activeCell="D1" sqref="D1"/>
      <selection pane="bottomLeft" activeCell="K1235" sqref="K1235"/>
    </sheetView>
  </sheetViews>
  <sheetFormatPr defaultColWidth="9.1796875" defaultRowHeight="14.5" x14ac:dyDescent="0.35"/>
  <cols>
    <col min="1" max="1" width="10.81640625" style="55" bestFit="1" customWidth="1"/>
    <col min="2" max="2" width="18.26953125" style="55" customWidth="1"/>
    <col min="3" max="3" width="12.1796875" style="55" bestFit="1" customWidth="1"/>
    <col min="4" max="5" width="16.453125" style="55" bestFit="1" customWidth="1"/>
    <col min="6" max="6" width="19" style="55" bestFit="1" customWidth="1"/>
    <col min="7" max="7" width="19.81640625" style="55" bestFit="1" customWidth="1"/>
    <col min="8" max="8" width="15" style="55" bestFit="1" customWidth="1"/>
    <col min="9" max="9" width="18.453125" style="55" bestFit="1" customWidth="1"/>
    <col min="10" max="10" width="10.453125" style="55" bestFit="1" customWidth="1"/>
    <col min="11" max="11" width="9.81640625" style="55" bestFit="1" customWidth="1"/>
    <col min="12" max="16384" width="9.1796875" style="55"/>
  </cols>
  <sheetData>
    <row r="1" spans="1:11" s="53" customFormat="1" ht="58.5" customHeight="1" x14ac:dyDescent="0.35">
      <c r="A1" s="53" t="s">
        <v>0</v>
      </c>
      <c r="B1" s="53" t="s">
        <v>2</v>
      </c>
      <c r="D1" s="53" t="s">
        <v>16</v>
      </c>
      <c r="E1" s="53" t="s">
        <v>17</v>
      </c>
      <c r="F1" s="53" t="s">
        <v>18</v>
      </c>
      <c r="G1" s="53" t="s">
        <v>19</v>
      </c>
      <c r="H1" s="53" t="s">
        <v>20</v>
      </c>
      <c r="I1" s="53" t="s">
        <v>21</v>
      </c>
      <c r="J1" s="53" t="s">
        <v>37</v>
      </c>
      <c r="K1" s="53" t="s">
        <v>38</v>
      </c>
    </row>
    <row r="2" spans="1:11" x14ac:dyDescent="0.35">
      <c r="A2" s="54" t="s">
        <v>84</v>
      </c>
      <c r="B2" s="13">
        <v>40331</v>
      </c>
      <c r="C2" s="55">
        <f t="shared" ref="C2:C4" si="0">LN(D2)</f>
        <v>2.8903717578961645</v>
      </c>
      <c r="D2" s="18">
        <v>18</v>
      </c>
      <c r="H2" s="25">
        <v>4</v>
      </c>
      <c r="J2" s="55">
        <v>-74.081945000000005</v>
      </c>
      <c r="K2" s="55">
        <v>40.651111999999998</v>
      </c>
    </row>
    <row r="3" spans="1:11" x14ac:dyDescent="0.25">
      <c r="A3" s="37" t="s">
        <v>90</v>
      </c>
      <c r="B3" s="13">
        <v>40331</v>
      </c>
      <c r="C3" s="55">
        <f t="shared" si="0"/>
        <v>5.4467373716663099</v>
      </c>
      <c r="D3" s="18">
        <v>232</v>
      </c>
      <c r="H3" s="18">
        <v>8</v>
      </c>
      <c r="J3" s="55">
        <v>-74.081945000000005</v>
      </c>
      <c r="K3" s="55">
        <v>40.651111999999998</v>
      </c>
    </row>
    <row r="4" spans="1:11" x14ac:dyDescent="0.25">
      <c r="A4" s="37" t="s">
        <v>90</v>
      </c>
      <c r="B4" s="13">
        <v>40331</v>
      </c>
      <c r="C4" s="55">
        <f t="shared" si="0"/>
        <v>5.393627546352362</v>
      </c>
      <c r="D4" s="18">
        <v>220</v>
      </c>
      <c r="H4" s="18">
        <v>6</v>
      </c>
      <c r="J4" s="55">
        <v>-74.081945000000005</v>
      </c>
      <c r="K4" s="55">
        <v>40.651111999999998</v>
      </c>
    </row>
    <row r="5" spans="1:11" x14ac:dyDescent="0.35">
      <c r="A5" s="41" t="s">
        <v>96</v>
      </c>
      <c r="B5" s="13">
        <v>40331</v>
      </c>
      <c r="D5" s="22" t="s">
        <v>98</v>
      </c>
      <c r="H5" s="19">
        <v>22</v>
      </c>
      <c r="J5" s="55">
        <v>-74.081945000000005</v>
      </c>
      <c r="K5" s="55">
        <v>40.651111999999998</v>
      </c>
    </row>
    <row r="6" spans="1:11" x14ac:dyDescent="0.35">
      <c r="A6" s="41" t="s">
        <v>97</v>
      </c>
      <c r="B6" s="13">
        <v>40331</v>
      </c>
      <c r="D6" s="22" t="s">
        <v>98</v>
      </c>
      <c r="H6" s="25">
        <v>50</v>
      </c>
      <c r="J6" s="55">
        <v>-74.081945000000005</v>
      </c>
      <c r="K6" s="55">
        <v>40.651111999999998</v>
      </c>
    </row>
    <row r="7" spans="1:11" x14ac:dyDescent="0.35">
      <c r="A7" s="55" t="s">
        <v>52</v>
      </c>
      <c r="B7" s="56">
        <v>40332</v>
      </c>
      <c r="C7" s="55">
        <f t="shared" ref="C7:C70" si="1">LN(D7)</f>
        <v>2.0794415416798357</v>
      </c>
      <c r="D7" s="55">
        <v>8</v>
      </c>
      <c r="H7" s="55">
        <v>22</v>
      </c>
      <c r="J7" s="55">
        <v>-74.081945000000005</v>
      </c>
      <c r="K7" s="55">
        <v>40.651111999999998</v>
      </c>
    </row>
    <row r="8" spans="1:11" x14ac:dyDescent="0.35">
      <c r="A8" s="55" t="s">
        <v>42</v>
      </c>
      <c r="B8" s="56">
        <v>40332</v>
      </c>
      <c r="C8" s="55">
        <f t="shared" si="1"/>
        <v>3.6888794541139363</v>
      </c>
      <c r="D8" s="55">
        <v>40</v>
      </c>
      <c r="H8" s="55">
        <v>28</v>
      </c>
      <c r="J8" s="55">
        <v>-74.081945000000005</v>
      </c>
      <c r="K8" s="55">
        <v>40.651111999999998</v>
      </c>
    </row>
    <row r="9" spans="1:11" x14ac:dyDescent="0.35">
      <c r="A9" s="55" t="s">
        <v>50</v>
      </c>
      <c r="B9" s="56">
        <v>40332</v>
      </c>
      <c r="C9" s="55">
        <f t="shared" si="1"/>
        <v>5.4205349992722862</v>
      </c>
      <c r="D9" s="55">
        <v>226</v>
      </c>
      <c r="H9" s="55">
        <v>15</v>
      </c>
      <c r="J9" s="55">
        <v>-74.081945000000005</v>
      </c>
      <c r="K9" s="55">
        <v>40.651111999999998</v>
      </c>
    </row>
    <row r="10" spans="1:11" x14ac:dyDescent="0.35">
      <c r="A10" s="55" t="s">
        <v>51</v>
      </c>
      <c r="B10" s="56">
        <v>40332</v>
      </c>
      <c r="C10" s="55">
        <f t="shared" si="1"/>
        <v>4.1431347263915326</v>
      </c>
      <c r="D10" s="55">
        <v>63</v>
      </c>
      <c r="H10" s="55">
        <v>14</v>
      </c>
      <c r="J10" s="55">
        <v>-74.081945000000005</v>
      </c>
      <c r="K10" s="55">
        <v>40.651111999999998</v>
      </c>
    </row>
    <row r="11" spans="1:11" x14ac:dyDescent="0.35">
      <c r="A11" s="55" t="s">
        <v>48</v>
      </c>
      <c r="B11" s="56">
        <v>40332</v>
      </c>
      <c r="C11" s="55">
        <f t="shared" si="1"/>
        <v>3.0910424533583161</v>
      </c>
      <c r="D11" s="55">
        <v>22</v>
      </c>
      <c r="F11" s="55" t="s">
        <v>43</v>
      </c>
      <c r="H11" s="55">
        <v>880</v>
      </c>
      <c r="J11" s="55">
        <v>-74.081945000000005</v>
      </c>
      <c r="K11" s="55">
        <v>40.651111999999998</v>
      </c>
    </row>
    <row r="12" spans="1:11" x14ac:dyDescent="0.35">
      <c r="A12" s="55" t="s">
        <v>48</v>
      </c>
      <c r="B12" s="56">
        <v>40332</v>
      </c>
      <c r="C12" s="55">
        <f t="shared" si="1"/>
        <v>3.2580965380214821</v>
      </c>
      <c r="D12" s="55">
        <v>26</v>
      </c>
      <c r="H12" s="55">
        <v>78</v>
      </c>
      <c r="J12" s="55">
        <v>-74.081945000000005</v>
      </c>
      <c r="K12" s="55">
        <v>40.651111999999998</v>
      </c>
    </row>
    <row r="13" spans="1:11" x14ac:dyDescent="0.35">
      <c r="A13" s="55" t="s">
        <v>52</v>
      </c>
      <c r="B13" s="56">
        <v>40338</v>
      </c>
      <c r="C13" s="55">
        <f t="shared" si="1"/>
        <v>3.8066624897703196</v>
      </c>
      <c r="D13" s="55">
        <v>45</v>
      </c>
      <c r="H13" s="55">
        <v>2</v>
      </c>
      <c r="J13" s="55">
        <v>-74.081945000000005</v>
      </c>
      <c r="K13" s="55">
        <v>40.651111999999998</v>
      </c>
    </row>
    <row r="14" spans="1:11" x14ac:dyDescent="0.35">
      <c r="A14" s="55" t="s">
        <v>42</v>
      </c>
      <c r="B14" s="56">
        <v>40338</v>
      </c>
      <c r="C14" s="55">
        <f t="shared" si="1"/>
        <v>2.0794415416798357</v>
      </c>
      <c r="D14" s="55">
        <v>8</v>
      </c>
      <c r="H14" s="55">
        <v>2</v>
      </c>
      <c r="J14" s="55">
        <v>-74.081945000000005</v>
      </c>
      <c r="K14" s="55">
        <v>40.651111999999998</v>
      </c>
    </row>
    <row r="15" spans="1:11" x14ac:dyDescent="0.35">
      <c r="A15" s="55" t="s">
        <v>50</v>
      </c>
      <c r="B15" s="56">
        <v>40338</v>
      </c>
      <c r="C15" s="55">
        <f t="shared" si="1"/>
        <v>2.9957322735539909</v>
      </c>
      <c r="D15" s="55">
        <v>20</v>
      </c>
      <c r="H15" s="55">
        <v>7</v>
      </c>
      <c r="J15" s="55">
        <v>-74.081945000000005</v>
      </c>
      <c r="K15" s="55">
        <v>40.651111999999998</v>
      </c>
    </row>
    <row r="16" spans="1:11" x14ac:dyDescent="0.35">
      <c r="A16" s="55" t="s">
        <v>51</v>
      </c>
      <c r="B16" s="56">
        <v>40338</v>
      </c>
      <c r="C16" s="55">
        <f t="shared" si="1"/>
        <v>2.5649493574615367</v>
      </c>
      <c r="D16" s="55">
        <v>13</v>
      </c>
      <c r="H16" s="55">
        <v>15</v>
      </c>
      <c r="J16" s="55">
        <v>-74.081945000000005</v>
      </c>
      <c r="K16" s="55">
        <v>40.651111999999998</v>
      </c>
    </row>
    <row r="17" spans="1:11" x14ac:dyDescent="0.35">
      <c r="A17" s="55" t="s">
        <v>51</v>
      </c>
      <c r="B17" s="56">
        <v>40338</v>
      </c>
      <c r="C17" s="55">
        <f t="shared" si="1"/>
        <v>4.219507705176107</v>
      </c>
      <c r="D17" s="55">
        <v>68</v>
      </c>
      <c r="F17" s="55" t="s">
        <v>43</v>
      </c>
      <c r="H17" s="55">
        <v>6</v>
      </c>
      <c r="J17" s="55">
        <v>-74.081945000000005</v>
      </c>
      <c r="K17" s="55">
        <v>40.651111999999998</v>
      </c>
    </row>
    <row r="18" spans="1:11" x14ac:dyDescent="0.35">
      <c r="A18" s="55" t="s">
        <v>48</v>
      </c>
      <c r="B18" s="56">
        <v>40338</v>
      </c>
      <c r="C18" s="55">
        <f t="shared" si="1"/>
        <v>3.0910424533583161</v>
      </c>
      <c r="D18" s="55">
        <v>22</v>
      </c>
      <c r="F18" s="55" t="s">
        <v>43</v>
      </c>
      <c r="H18" s="55">
        <v>22</v>
      </c>
      <c r="J18" s="55">
        <v>-74.081945000000005</v>
      </c>
      <c r="K18" s="55">
        <v>40.651111999999998</v>
      </c>
    </row>
    <row r="19" spans="1:11" x14ac:dyDescent="0.35">
      <c r="A19" s="54" t="s">
        <v>84</v>
      </c>
      <c r="B19" s="13">
        <v>40339</v>
      </c>
      <c r="C19" s="55">
        <f t="shared" si="1"/>
        <v>6.0161571596983539</v>
      </c>
      <c r="D19" s="18">
        <v>410</v>
      </c>
      <c r="H19" s="25">
        <v>80</v>
      </c>
      <c r="J19" s="55">
        <v>-74.081945000000005</v>
      </c>
      <c r="K19" s="55">
        <v>40.651111999999998</v>
      </c>
    </row>
    <row r="20" spans="1:11" x14ac:dyDescent="0.25">
      <c r="A20" s="37" t="s">
        <v>90</v>
      </c>
      <c r="B20" s="13">
        <v>40339</v>
      </c>
      <c r="D20" s="22" t="s">
        <v>91</v>
      </c>
      <c r="H20" s="57">
        <v>0</v>
      </c>
      <c r="J20" s="55">
        <v>-74.081945000000005</v>
      </c>
      <c r="K20" s="55">
        <v>40.651111999999998</v>
      </c>
    </row>
    <row r="21" spans="1:11" x14ac:dyDescent="0.35">
      <c r="A21" s="41" t="s">
        <v>96</v>
      </c>
      <c r="B21" s="13">
        <v>40339</v>
      </c>
      <c r="C21" s="55">
        <f t="shared" si="1"/>
        <v>4.2484952420493594</v>
      </c>
      <c r="D21" s="19">
        <v>70</v>
      </c>
      <c r="H21" s="19">
        <v>520</v>
      </c>
      <c r="J21" s="55">
        <v>-74.081945000000005</v>
      </c>
      <c r="K21" s="55">
        <v>40.651111999999998</v>
      </c>
    </row>
    <row r="22" spans="1:11" x14ac:dyDescent="0.35">
      <c r="A22" s="41" t="s">
        <v>96</v>
      </c>
      <c r="B22" s="13">
        <v>40339</v>
      </c>
      <c r="D22" s="22" t="s">
        <v>98</v>
      </c>
      <c r="H22" s="19">
        <v>280</v>
      </c>
      <c r="J22" s="55">
        <v>-74.081945000000005</v>
      </c>
      <c r="K22" s="55">
        <v>40.651111999999998</v>
      </c>
    </row>
    <row r="23" spans="1:11" x14ac:dyDescent="0.35">
      <c r="A23" s="41" t="s">
        <v>97</v>
      </c>
      <c r="B23" s="13">
        <v>40339</v>
      </c>
      <c r="D23" s="21" t="s">
        <v>86</v>
      </c>
      <c r="H23" s="25">
        <v>40</v>
      </c>
      <c r="J23" s="55">
        <v>-74.081945000000005</v>
      </c>
      <c r="K23" s="55">
        <v>40.651111999999998</v>
      </c>
    </row>
    <row r="24" spans="1:11" x14ac:dyDescent="0.35">
      <c r="A24" s="55" t="s">
        <v>52</v>
      </c>
      <c r="B24" s="56">
        <v>40345</v>
      </c>
      <c r="C24" s="55">
        <f t="shared" si="1"/>
        <v>3.8712010109078911</v>
      </c>
      <c r="D24" s="55">
        <v>48</v>
      </c>
      <c r="H24" s="55">
        <v>6</v>
      </c>
      <c r="J24" s="55">
        <v>-74.081945000000005</v>
      </c>
      <c r="K24" s="55">
        <v>40.651111999999998</v>
      </c>
    </row>
    <row r="25" spans="1:11" x14ac:dyDescent="0.35">
      <c r="A25" s="55" t="s">
        <v>42</v>
      </c>
      <c r="B25" s="56">
        <v>40345</v>
      </c>
      <c r="C25" s="55">
        <f t="shared" si="1"/>
        <v>3.4965075614664802</v>
      </c>
      <c r="D25" s="55">
        <v>33</v>
      </c>
      <c r="H25" s="55">
        <v>10</v>
      </c>
      <c r="J25" s="55">
        <v>-74.081945000000005</v>
      </c>
      <c r="K25" s="55">
        <v>40.651111999999998</v>
      </c>
    </row>
    <row r="26" spans="1:11" x14ac:dyDescent="0.35">
      <c r="A26" s="55" t="s">
        <v>42</v>
      </c>
      <c r="B26" s="56">
        <v>40345</v>
      </c>
      <c r="C26" s="55">
        <f t="shared" si="1"/>
        <v>3.5553480614894135</v>
      </c>
      <c r="D26" s="55">
        <v>35</v>
      </c>
      <c r="F26" s="55" t="s">
        <v>43</v>
      </c>
      <c r="H26" s="55">
        <v>10</v>
      </c>
      <c r="J26" s="55">
        <v>-74.081945000000005</v>
      </c>
      <c r="K26" s="55">
        <v>40.651111999999998</v>
      </c>
    </row>
    <row r="27" spans="1:11" x14ac:dyDescent="0.35">
      <c r="A27" s="55" t="s">
        <v>50</v>
      </c>
      <c r="B27" s="56">
        <v>40345</v>
      </c>
      <c r="C27" s="55">
        <f t="shared" si="1"/>
        <v>4.1431347263915326</v>
      </c>
      <c r="D27" s="55">
        <v>63</v>
      </c>
      <c r="F27" s="55" t="s">
        <v>43</v>
      </c>
      <c r="H27" s="55">
        <v>6</v>
      </c>
      <c r="J27" s="55">
        <v>-74.081945000000005</v>
      </c>
      <c r="K27" s="55">
        <v>40.651111999999998</v>
      </c>
    </row>
    <row r="28" spans="1:11" x14ac:dyDescent="0.35">
      <c r="A28" s="55" t="s">
        <v>51</v>
      </c>
      <c r="B28" s="56">
        <v>40345</v>
      </c>
      <c r="C28" s="55">
        <f t="shared" si="1"/>
        <v>3.6888794541139363</v>
      </c>
      <c r="D28" s="55">
        <v>40</v>
      </c>
      <c r="H28" s="55">
        <v>31</v>
      </c>
      <c r="J28" s="55">
        <v>-74.081945000000005</v>
      </c>
      <c r="K28" s="55">
        <v>40.651111999999998</v>
      </c>
    </row>
    <row r="29" spans="1:11" x14ac:dyDescent="0.35">
      <c r="A29" s="55" t="s">
        <v>48</v>
      </c>
      <c r="B29" s="56">
        <v>40345</v>
      </c>
      <c r="C29" s="55">
        <f t="shared" si="1"/>
        <v>3.044522437723423</v>
      </c>
      <c r="D29" s="55">
        <v>21</v>
      </c>
      <c r="H29" s="55">
        <v>5</v>
      </c>
      <c r="J29" s="55">
        <v>-74.081945000000005</v>
      </c>
      <c r="K29" s="55">
        <v>40.651111999999998</v>
      </c>
    </row>
    <row r="30" spans="1:11" x14ac:dyDescent="0.35">
      <c r="A30" s="54" t="s">
        <v>84</v>
      </c>
      <c r="B30" s="13">
        <v>40345</v>
      </c>
      <c r="C30" s="55">
        <f t="shared" si="1"/>
        <v>2.9957322735539909</v>
      </c>
      <c r="D30" s="18">
        <v>20</v>
      </c>
      <c r="H30" s="25">
        <v>2</v>
      </c>
      <c r="J30" s="55">
        <v>-74.081945000000005</v>
      </c>
      <c r="K30" s="55">
        <v>40.651111999999998</v>
      </c>
    </row>
    <row r="31" spans="1:11" x14ac:dyDescent="0.25">
      <c r="A31" s="37" t="s">
        <v>90</v>
      </c>
      <c r="B31" s="13">
        <v>40345</v>
      </c>
      <c r="C31" s="55">
        <f t="shared" si="1"/>
        <v>3.5263605246161616</v>
      </c>
      <c r="D31" s="18">
        <v>34</v>
      </c>
      <c r="H31" s="18">
        <v>8</v>
      </c>
      <c r="J31" s="55">
        <v>-74.081945000000005</v>
      </c>
      <c r="K31" s="55">
        <v>40.651111999999998</v>
      </c>
    </row>
    <row r="32" spans="1:11" x14ac:dyDescent="0.25">
      <c r="A32" s="37" t="s">
        <v>90</v>
      </c>
      <c r="B32" s="13">
        <v>40345</v>
      </c>
      <c r="C32" s="55">
        <f t="shared" si="1"/>
        <v>3.5835189384561099</v>
      </c>
      <c r="D32" s="18">
        <v>36</v>
      </c>
      <c r="H32" s="18">
        <v>6</v>
      </c>
      <c r="J32" s="55">
        <v>-74.081945000000005</v>
      </c>
      <c r="K32" s="55">
        <v>40.651111999999998</v>
      </c>
    </row>
    <row r="33" spans="1:11" x14ac:dyDescent="0.35">
      <c r="A33" s="41" t="s">
        <v>96</v>
      </c>
      <c r="B33" s="13">
        <v>40345</v>
      </c>
      <c r="C33" s="55">
        <f t="shared" si="1"/>
        <v>5.2781146592305168</v>
      </c>
      <c r="D33" s="19">
        <v>196</v>
      </c>
      <c r="H33" s="19">
        <v>70</v>
      </c>
      <c r="J33" s="55">
        <v>-74.081945000000005</v>
      </c>
      <c r="K33" s="55">
        <v>40.651111999999998</v>
      </c>
    </row>
    <row r="34" spans="1:11" x14ac:dyDescent="0.35">
      <c r="A34" s="41" t="s">
        <v>97</v>
      </c>
      <c r="B34" s="13">
        <v>40345</v>
      </c>
      <c r="C34" s="55">
        <f t="shared" si="1"/>
        <v>2.6390573296152584</v>
      </c>
      <c r="D34" s="18">
        <v>14</v>
      </c>
      <c r="H34" s="25">
        <v>2</v>
      </c>
      <c r="J34" s="55">
        <v>-74.081945000000005</v>
      </c>
      <c r="K34" s="55">
        <v>40.651111999999998</v>
      </c>
    </row>
    <row r="35" spans="1:11" x14ac:dyDescent="0.35">
      <c r="A35" s="54" t="s">
        <v>84</v>
      </c>
      <c r="B35" s="13">
        <v>40352</v>
      </c>
      <c r="C35" s="55">
        <f t="shared" si="1"/>
        <v>4.0604430105464191</v>
      </c>
      <c r="D35" s="18">
        <v>58</v>
      </c>
      <c r="H35" s="25">
        <v>12</v>
      </c>
      <c r="J35" s="55">
        <v>-74.081945000000005</v>
      </c>
      <c r="K35" s="55">
        <v>40.651111999999998</v>
      </c>
    </row>
    <row r="36" spans="1:11" x14ac:dyDescent="0.25">
      <c r="A36" s="37" t="s">
        <v>90</v>
      </c>
      <c r="B36" s="13">
        <v>40352</v>
      </c>
      <c r="D36" s="22" t="s">
        <v>91</v>
      </c>
      <c r="H36" s="57" t="s">
        <v>92</v>
      </c>
      <c r="J36" s="55">
        <v>-74.081945000000005</v>
      </c>
      <c r="K36" s="55">
        <v>40.651111999999998</v>
      </c>
    </row>
    <row r="37" spans="1:11" x14ac:dyDescent="0.35">
      <c r="A37" s="41" t="s">
        <v>96</v>
      </c>
      <c r="B37" s="13">
        <v>40352</v>
      </c>
      <c r="D37" s="57" t="s">
        <v>99</v>
      </c>
      <c r="H37" s="19">
        <v>240</v>
      </c>
      <c r="J37" s="55">
        <v>-74.081945000000005</v>
      </c>
      <c r="K37" s="55">
        <v>40.651111999999998</v>
      </c>
    </row>
    <row r="38" spans="1:11" x14ac:dyDescent="0.35">
      <c r="A38" s="41" t="s">
        <v>96</v>
      </c>
      <c r="B38" s="13">
        <v>40352</v>
      </c>
      <c r="D38" s="22" t="s">
        <v>98</v>
      </c>
      <c r="H38" s="19">
        <v>288</v>
      </c>
      <c r="J38" s="55">
        <v>-74.081945000000005</v>
      </c>
      <c r="K38" s="55">
        <v>40.651111999999998</v>
      </c>
    </row>
    <row r="39" spans="1:11" x14ac:dyDescent="0.35">
      <c r="A39" s="41" t="s">
        <v>97</v>
      </c>
      <c r="B39" s="13">
        <v>40352</v>
      </c>
      <c r="C39" s="55">
        <f t="shared" si="1"/>
        <v>3.9512437185814275</v>
      </c>
      <c r="D39" s="18">
        <v>52</v>
      </c>
      <c r="H39" s="25">
        <v>20</v>
      </c>
      <c r="J39" s="55">
        <v>-74.081945000000005</v>
      </c>
      <c r="K39" s="55">
        <v>40.651111999999998</v>
      </c>
    </row>
    <row r="40" spans="1:11" x14ac:dyDescent="0.35">
      <c r="A40" s="54" t="s">
        <v>84</v>
      </c>
      <c r="B40" s="13">
        <v>40357</v>
      </c>
      <c r="C40" s="55">
        <f t="shared" si="1"/>
        <v>1.3862943611198906</v>
      </c>
      <c r="D40" s="18">
        <v>4</v>
      </c>
      <c r="H40" s="25">
        <v>4</v>
      </c>
      <c r="J40" s="55">
        <v>-74.081945000000005</v>
      </c>
      <c r="K40" s="55">
        <v>40.651111999999998</v>
      </c>
    </row>
    <row r="41" spans="1:11" x14ac:dyDescent="0.35">
      <c r="A41" s="54" t="s">
        <v>84</v>
      </c>
      <c r="B41" s="13">
        <v>40357</v>
      </c>
      <c r="C41" s="55">
        <f t="shared" si="1"/>
        <v>1.791759469228055</v>
      </c>
      <c r="D41" s="18">
        <v>6</v>
      </c>
      <c r="H41" s="25">
        <v>6</v>
      </c>
      <c r="J41" s="55">
        <v>-74.081945000000005</v>
      </c>
      <c r="K41" s="55">
        <v>40.651111999999998</v>
      </c>
    </row>
    <row r="42" spans="1:11" x14ac:dyDescent="0.25">
      <c r="A42" s="37" t="s">
        <v>90</v>
      </c>
      <c r="B42" s="13">
        <v>40357</v>
      </c>
      <c r="C42" s="55">
        <f t="shared" si="1"/>
        <v>2.3025850929940459</v>
      </c>
      <c r="D42" s="18">
        <v>10</v>
      </c>
      <c r="H42" s="18">
        <v>2</v>
      </c>
      <c r="J42" s="55">
        <v>-74.081945000000005</v>
      </c>
      <c r="K42" s="55">
        <v>40.651111999999998</v>
      </c>
    </row>
    <row r="43" spans="1:11" x14ac:dyDescent="0.35">
      <c r="A43" s="41" t="s">
        <v>96</v>
      </c>
      <c r="B43" s="13">
        <v>40357</v>
      </c>
      <c r="C43" s="55">
        <f t="shared" si="1"/>
        <v>3.1780538303479458</v>
      </c>
      <c r="D43" s="19">
        <v>24</v>
      </c>
      <c r="H43" s="19">
        <v>10</v>
      </c>
      <c r="J43" s="55">
        <v>-74.081945000000005</v>
      </c>
      <c r="K43" s="55">
        <v>40.651111999999998</v>
      </c>
    </row>
    <row r="44" spans="1:11" x14ac:dyDescent="0.35">
      <c r="A44" s="41" t="s">
        <v>97</v>
      </c>
      <c r="B44" s="13">
        <v>40357</v>
      </c>
      <c r="C44" s="55">
        <f t="shared" si="1"/>
        <v>2.3025850929940459</v>
      </c>
      <c r="D44" s="18">
        <v>10</v>
      </c>
      <c r="H44" s="25">
        <v>2</v>
      </c>
      <c r="J44" s="55">
        <v>-74.081945000000005</v>
      </c>
      <c r="K44" s="55">
        <v>40.651111999999998</v>
      </c>
    </row>
    <row r="45" spans="1:11" x14ac:dyDescent="0.35">
      <c r="A45" s="55" t="s">
        <v>52</v>
      </c>
      <c r="B45" s="56">
        <v>40360</v>
      </c>
      <c r="C45" s="55">
        <f t="shared" si="1"/>
        <v>1.0986122886681098</v>
      </c>
      <c r="D45" s="55">
        <v>3</v>
      </c>
      <c r="F45" s="55" t="s">
        <v>46</v>
      </c>
      <c r="H45" s="55">
        <v>1</v>
      </c>
      <c r="J45" s="55">
        <v>-74.081945000000005</v>
      </c>
      <c r="K45" s="55">
        <v>40.651111999999998</v>
      </c>
    </row>
    <row r="46" spans="1:11" x14ac:dyDescent="0.35">
      <c r="A46" s="55" t="s">
        <v>42</v>
      </c>
      <c r="B46" s="56">
        <v>40360</v>
      </c>
      <c r="C46" s="55">
        <f t="shared" si="1"/>
        <v>1.3862943611198906</v>
      </c>
      <c r="D46" s="55">
        <v>4</v>
      </c>
      <c r="F46" s="55" t="s">
        <v>46</v>
      </c>
      <c r="H46" s="55">
        <v>1</v>
      </c>
      <c r="J46" s="55">
        <v>-74.081945000000005</v>
      </c>
      <c r="K46" s="55">
        <v>40.651111999999998</v>
      </c>
    </row>
    <row r="47" spans="1:11" x14ac:dyDescent="0.35">
      <c r="A47" s="55" t="s">
        <v>50</v>
      </c>
      <c r="B47" s="56">
        <v>40360</v>
      </c>
      <c r="C47" s="55">
        <f t="shared" si="1"/>
        <v>2.0794415416798357</v>
      </c>
      <c r="D47" s="55">
        <v>8</v>
      </c>
      <c r="F47" s="55" t="s">
        <v>46</v>
      </c>
      <c r="H47" s="55">
        <v>1</v>
      </c>
      <c r="J47" s="55">
        <v>-74.081945000000005</v>
      </c>
      <c r="K47" s="55">
        <v>40.651111999999998</v>
      </c>
    </row>
    <row r="48" spans="1:11" x14ac:dyDescent="0.35">
      <c r="A48" s="55" t="s">
        <v>51</v>
      </c>
      <c r="B48" s="56">
        <v>40360</v>
      </c>
      <c r="C48" s="55">
        <f t="shared" si="1"/>
        <v>2.5649493574615367</v>
      </c>
      <c r="D48" s="55">
        <v>13</v>
      </c>
      <c r="F48" s="55" t="s">
        <v>46</v>
      </c>
      <c r="H48" s="55">
        <v>1</v>
      </c>
      <c r="J48" s="55">
        <v>-74.081945000000005</v>
      </c>
      <c r="K48" s="55">
        <v>40.651111999999998</v>
      </c>
    </row>
    <row r="49" spans="1:11" x14ac:dyDescent="0.35">
      <c r="A49" s="55" t="s">
        <v>48</v>
      </c>
      <c r="B49" s="56">
        <v>40360</v>
      </c>
      <c r="C49" s="55">
        <f t="shared" si="1"/>
        <v>0.69314718055994529</v>
      </c>
      <c r="D49" s="55">
        <v>2</v>
      </c>
      <c r="F49" s="55" t="s">
        <v>43</v>
      </c>
      <c r="H49" s="55">
        <v>2</v>
      </c>
      <c r="J49" s="55">
        <v>-74.081945000000005</v>
      </c>
      <c r="K49" s="55">
        <v>40.651111999999998</v>
      </c>
    </row>
    <row r="50" spans="1:11" x14ac:dyDescent="0.35">
      <c r="A50" s="55" t="s">
        <v>52</v>
      </c>
      <c r="B50" s="56">
        <v>40367</v>
      </c>
      <c r="C50" s="55">
        <f t="shared" si="1"/>
        <v>3.6375861597263857</v>
      </c>
      <c r="D50" s="55">
        <v>38</v>
      </c>
      <c r="H50" s="55">
        <v>2</v>
      </c>
      <c r="J50" s="55">
        <v>-74.081945000000005</v>
      </c>
      <c r="K50" s="55">
        <v>40.651111999999998</v>
      </c>
    </row>
    <row r="51" spans="1:11" x14ac:dyDescent="0.35">
      <c r="A51" s="55" t="s">
        <v>42</v>
      </c>
      <c r="B51" s="56">
        <v>40367</v>
      </c>
      <c r="C51" s="55">
        <f t="shared" si="1"/>
        <v>3.3322045101752038</v>
      </c>
      <c r="D51" s="55">
        <v>28</v>
      </c>
      <c r="F51" s="55" t="s">
        <v>46</v>
      </c>
      <c r="H51" s="55">
        <v>1</v>
      </c>
      <c r="J51" s="55">
        <v>-74.081945000000005</v>
      </c>
      <c r="K51" s="55">
        <v>40.651111999999998</v>
      </c>
    </row>
    <row r="52" spans="1:11" x14ac:dyDescent="0.35">
      <c r="A52" s="55" t="s">
        <v>50</v>
      </c>
      <c r="B52" s="56">
        <v>40367</v>
      </c>
      <c r="C52" s="55">
        <f t="shared" si="1"/>
        <v>4.1743872698956368</v>
      </c>
      <c r="D52" s="55">
        <v>65</v>
      </c>
      <c r="F52" s="55" t="s">
        <v>46</v>
      </c>
      <c r="H52" s="55">
        <v>1</v>
      </c>
      <c r="J52" s="55">
        <v>-74.081945000000005</v>
      </c>
      <c r="K52" s="55">
        <v>40.651111999999998</v>
      </c>
    </row>
    <row r="53" spans="1:11" x14ac:dyDescent="0.35">
      <c r="A53" s="55" t="s">
        <v>51</v>
      </c>
      <c r="B53" s="56">
        <v>40367</v>
      </c>
      <c r="C53" s="55">
        <f t="shared" si="1"/>
        <v>3.4011973816621555</v>
      </c>
      <c r="D53" s="55">
        <v>30</v>
      </c>
      <c r="H53" s="55">
        <v>1</v>
      </c>
      <c r="J53" s="55">
        <v>-74.081945000000005</v>
      </c>
      <c r="K53" s="55">
        <v>40.651111999999998</v>
      </c>
    </row>
    <row r="54" spans="1:11" x14ac:dyDescent="0.35">
      <c r="A54" s="55" t="s">
        <v>48</v>
      </c>
      <c r="B54" s="56">
        <v>40367</v>
      </c>
      <c r="C54" s="55">
        <f t="shared" si="1"/>
        <v>3.7376696182833684</v>
      </c>
      <c r="D54" s="55">
        <v>42</v>
      </c>
      <c r="F54" s="55" t="s">
        <v>46</v>
      </c>
      <c r="H54" s="55">
        <v>1</v>
      </c>
      <c r="J54" s="55">
        <v>-74.081945000000005</v>
      </c>
      <c r="K54" s="55">
        <v>40.651111999999998</v>
      </c>
    </row>
    <row r="55" spans="1:11" x14ac:dyDescent="0.35">
      <c r="A55" s="55" t="s">
        <v>48</v>
      </c>
      <c r="B55" s="56">
        <v>40367</v>
      </c>
      <c r="C55" s="55">
        <f t="shared" si="1"/>
        <v>5.4380793089231956</v>
      </c>
      <c r="D55" s="55">
        <v>230</v>
      </c>
      <c r="H55" s="55">
        <v>1</v>
      </c>
      <c r="J55" s="55">
        <v>-74.081945000000005</v>
      </c>
      <c r="K55" s="55">
        <v>40.651111999999998</v>
      </c>
    </row>
    <row r="56" spans="1:11" x14ac:dyDescent="0.35">
      <c r="A56" s="54" t="s">
        <v>84</v>
      </c>
      <c r="B56" s="13">
        <v>40372</v>
      </c>
      <c r="C56" s="55">
        <f t="shared" si="1"/>
        <v>3.1780538303479458</v>
      </c>
      <c r="D56" s="18">
        <v>24</v>
      </c>
      <c r="H56" s="25" t="s">
        <v>89</v>
      </c>
      <c r="J56" s="55">
        <v>-74.081945000000005</v>
      </c>
      <c r="K56" s="55">
        <v>40.651111999999998</v>
      </c>
    </row>
    <row r="57" spans="1:11" x14ac:dyDescent="0.25">
      <c r="A57" s="37" t="s">
        <v>90</v>
      </c>
      <c r="B57" s="13">
        <v>40372</v>
      </c>
      <c r="C57" s="55">
        <f t="shared" si="1"/>
        <v>2.9957322735539909</v>
      </c>
      <c r="D57" s="18">
        <v>20</v>
      </c>
      <c r="H57" s="18">
        <v>20</v>
      </c>
      <c r="J57" s="55">
        <v>-74.081945000000005</v>
      </c>
      <c r="K57" s="55">
        <v>40.651111999999998</v>
      </c>
    </row>
    <row r="58" spans="1:11" x14ac:dyDescent="0.35">
      <c r="A58" s="41" t="s">
        <v>96</v>
      </c>
      <c r="B58" s="13">
        <v>40372</v>
      </c>
      <c r="C58" s="55">
        <f t="shared" si="1"/>
        <v>3.7376696182833684</v>
      </c>
      <c r="D58" s="19">
        <v>42</v>
      </c>
      <c r="H58" s="19">
        <v>50</v>
      </c>
      <c r="J58" s="55">
        <v>-74.081945000000005</v>
      </c>
      <c r="K58" s="55">
        <v>40.651111999999998</v>
      </c>
    </row>
    <row r="59" spans="1:11" x14ac:dyDescent="0.35">
      <c r="A59" s="41" t="s">
        <v>96</v>
      </c>
      <c r="B59" s="13">
        <v>40372</v>
      </c>
      <c r="C59" s="55">
        <f t="shared" si="1"/>
        <v>3.4657359027997265</v>
      </c>
      <c r="D59" s="19">
        <v>32</v>
      </c>
      <c r="H59" s="19">
        <v>50</v>
      </c>
      <c r="J59" s="55">
        <v>-74.081945000000005</v>
      </c>
      <c r="K59" s="55">
        <v>40.651111999999998</v>
      </c>
    </row>
    <row r="60" spans="1:11" x14ac:dyDescent="0.35">
      <c r="A60" s="41" t="s">
        <v>97</v>
      </c>
      <c r="B60" s="13">
        <v>40372</v>
      </c>
      <c r="C60" s="55">
        <f t="shared" si="1"/>
        <v>3.1780538303479458</v>
      </c>
      <c r="D60" s="18">
        <v>24</v>
      </c>
      <c r="H60" s="25">
        <v>40</v>
      </c>
      <c r="J60" s="55">
        <v>-74.081945000000005</v>
      </c>
      <c r="K60" s="55">
        <v>40.651111999999998</v>
      </c>
    </row>
    <row r="61" spans="1:11" x14ac:dyDescent="0.35">
      <c r="A61" s="55" t="s">
        <v>52</v>
      </c>
      <c r="B61" s="56">
        <v>40373</v>
      </c>
      <c r="C61" s="55">
        <f t="shared" si="1"/>
        <v>6.8458798752640497</v>
      </c>
      <c r="D61" s="55">
        <v>940</v>
      </c>
      <c r="H61" s="55">
        <v>44</v>
      </c>
      <c r="J61" s="55">
        <v>-74.081945000000005</v>
      </c>
      <c r="K61" s="55">
        <v>40.651111999999998</v>
      </c>
    </row>
    <row r="62" spans="1:11" x14ac:dyDescent="0.35">
      <c r="A62" s="55" t="s">
        <v>42</v>
      </c>
      <c r="B62" s="56">
        <v>40373</v>
      </c>
      <c r="C62" s="55">
        <f t="shared" si="1"/>
        <v>7.3901814282264295</v>
      </c>
      <c r="D62" s="58">
        <v>1620</v>
      </c>
      <c r="H62" s="55">
        <v>46</v>
      </c>
      <c r="J62" s="55">
        <v>-74.081945000000005</v>
      </c>
      <c r="K62" s="55">
        <v>40.651111999999998</v>
      </c>
    </row>
    <row r="63" spans="1:11" x14ac:dyDescent="0.35">
      <c r="A63" s="55" t="s">
        <v>50</v>
      </c>
      <c r="B63" s="56">
        <v>40373</v>
      </c>
      <c r="C63" s="55">
        <f t="shared" si="1"/>
        <v>8.2940496401020276</v>
      </c>
      <c r="D63" s="58">
        <v>4000</v>
      </c>
      <c r="F63" s="55" t="s">
        <v>43</v>
      </c>
      <c r="H63" s="55">
        <v>4000</v>
      </c>
      <c r="J63" s="55">
        <v>-74.081945000000005</v>
      </c>
      <c r="K63" s="55">
        <v>40.651111999999998</v>
      </c>
    </row>
    <row r="64" spans="1:11" x14ac:dyDescent="0.35">
      <c r="A64" s="55" t="s">
        <v>51</v>
      </c>
      <c r="B64" s="56">
        <v>40373</v>
      </c>
      <c r="C64" s="55">
        <f t="shared" si="1"/>
        <v>5.3798973535404597</v>
      </c>
      <c r="D64" s="55">
        <v>217</v>
      </c>
      <c r="F64" s="55" t="s">
        <v>43</v>
      </c>
      <c r="H64" s="55">
        <v>22</v>
      </c>
      <c r="J64" s="55">
        <v>-74.081945000000005</v>
      </c>
      <c r="K64" s="55">
        <v>40.651111999999998</v>
      </c>
    </row>
    <row r="65" spans="1:11" x14ac:dyDescent="0.35">
      <c r="A65" s="55" t="s">
        <v>48</v>
      </c>
      <c r="B65" s="56">
        <v>40373</v>
      </c>
      <c r="C65" s="55">
        <f t="shared" si="1"/>
        <v>4.7791234931115296</v>
      </c>
      <c r="D65" s="55">
        <v>119</v>
      </c>
      <c r="F65" s="55" t="s">
        <v>43</v>
      </c>
      <c r="H65" s="55">
        <v>22</v>
      </c>
      <c r="J65" s="55">
        <v>-74.081945000000005</v>
      </c>
      <c r="K65" s="55">
        <v>40.651111999999998</v>
      </c>
    </row>
    <row r="66" spans="1:11" x14ac:dyDescent="0.35">
      <c r="A66" s="55" t="s">
        <v>52</v>
      </c>
      <c r="B66" s="56">
        <v>40380</v>
      </c>
      <c r="C66" s="55">
        <f t="shared" si="1"/>
        <v>3.3322045101752038</v>
      </c>
      <c r="D66" s="55">
        <v>28</v>
      </c>
      <c r="F66" s="55" t="s">
        <v>46</v>
      </c>
      <c r="H66" s="55">
        <v>1</v>
      </c>
      <c r="J66" s="55">
        <v>-74.081945000000005</v>
      </c>
      <c r="K66" s="55">
        <v>40.651111999999998</v>
      </c>
    </row>
    <row r="67" spans="1:11" x14ac:dyDescent="0.35">
      <c r="A67" s="55" t="s">
        <v>42</v>
      </c>
      <c r="B67" s="56">
        <v>40380</v>
      </c>
      <c r="C67" s="55">
        <f t="shared" si="1"/>
        <v>2.8903717578961645</v>
      </c>
      <c r="D67" s="55">
        <v>18</v>
      </c>
      <c r="H67" s="55">
        <v>1</v>
      </c>
      <c r="J67" s="55">
        <v>-74.081945000000005</v>
      </c>
      <c r="K67" s="55">
        <v>40.651111999999998</v>
      </c>
    </row>
    <row r="68" spans="1:11" x14ac:dyDescent="0.35">
      <c r="A68" s="55" t="s">
        <v>50</v>
      </c>
      <c r="B68" s="56">
        <v>40380</v>
      </c>
      <c r="C68" s="55">
        <f t="shared" si="1"/>
        <v>4.0943445622221004</v>
      </c>
      <c r="D68" s="55">
        <v>60</v>
      </c>
      <c r="F68" s="55" t="s">
        <v>46</v>
      </c>
      <c r="H68" s="55">
        <v>1</v>
      </c>
      <c r="J68" s="55">
        <v>-74.081945000000005</v>
      </c>
      <c r="K68" s="55">
        <v>40.651111999999998</v>
      </c>
    </row>
    <row r="69" spans="1:11" x14ac:dyDescent="0.35">
      <c r="A69" s="55" t="s">
        <v>51</v>
      </c>
      <c r="B69" s="56">
        <v>40380</v>
      </c>
      <c r="C69" s="55">
        <f t="shared" si="1"/>
        <v>3.1354942159291497</v>
      </c>
      <c r="D69" s="55">
        <v>23</v>
      </c>
      <c r="F69" s="55" t="s">
        <v>46</v>
      </c>
      <c r="H69" s="55">
        <v>1</v>
      </c>
      <c r="J69" s="55">
        <v>-74.081945000000005</v>
      </c>
      <c r="K69" s="55">
        <v>40.651111999999998</v>
      </c>
    </row>
    <row r="70" spans="1:11" x14ac:dyDescent="0.35">
      <c r="A70" s="55" t="s">
        <v>48</v>
      </c>
      <c r="B70" s="56">
        <v>40380</v>
      </c>
      <c r="C70" s="55">
        <f t="shared" si="1"/>
        <v>3.4339872044851463</v>
      </c>
      <c r="D70" s="55">
        <v>31</v>
      </c>
      <c r="F70" s="55" t="s">
        <v>46</v>
      </c>
      <c r="H70" s="55">
        <v>1</v>
      </c>
      <c r="J70" s="55">
        <v>-74.081945000000005</v>
      </c>
      <c r="K70" s="55">
        <v>40.651111999999998</v>
      </c>
    </row>
    <row r="71" spans="1:11" x14ac:dyDescent="0.35">
      <c r="A71" s="54" t="s">
        <v>84</v>
      </c>
      <c r="B71" s="13">
        <v>40381</v>
      </c>
      <c r="C71" s="55">
        <f t="shared" ref="C71:C134" si="2">LN(D71)</f>
        <v>2.0794415416798357</v>
      </c>
      <c r="D71" s="18">
        <v>8</v>
      </c>
      <c r="H71" s="25">
        <v>32</v>
      </c>
      <c r="J71" s="55">
        <v>-74.081945000000005</v>
      </c>
      <c r="K71" s="55">
        <v>40.651111999999998</v>
      </c>
    </row>
    <row r="72" spans="1:11" x14ac:dyDescent="0.25">
      <c r="A72" s="37" t="s">
        <v>90</v>
      </c>
      <c r="B72" s="13">
        <v>40381</v>
      </c>
      <c r="C72" s="55">
        <f t="shared" si="2"/>
        <v>4.2484952420493594</v>
      </c>
      <c r="D72" s="18">
        <v>70</v>
      </c>
      <c r="H72" s="18">
        <v>12</v>
      </c>
      <c r="J72" s="55">
        <v>-74.081945000000005</v>
      </c>
      <c r="K72" s="55">
        <v>40.651111999999998</v>
      </c>
    </row>
    <row r="73" spans="1:11" x14ac:dyDescent="0.25">
      <c r="A73" s="37" t="s">
        <v>90</v>
      </c>
      <c r="B73" s="13">
        <v>40381</v>
      </c>
      <c r="C73" s="55">
        <f t="shared" si="2"/>
        <v>4.2484952420493594</v>
      </c>
      <c r="D73" s="18">
        <v>70</v>
      </c>
      <c r="H73" s="18">
        <v>4</v>
      </c>
      <c r="J73" s="55">
        <v>-74.081945000000005</v>
      </c>
      <c r="K73" s="55">
        <v>40.651111999999998</v>
      </c>
    </row>
    <row r="74" spans="1:11" x14ac:dyDescent="0.35">
      <c r="A74" s="41" t="s">
        <v>96</v>
      </c>
      <c r="B74" s="13">
        <v>40381</v>
      </c>
      <c r="C74" s="55">
        <f t="shared" si="2"/>
        <v>3.1780538303479458</v>
      </c>
      <c r="D74" s="19">
        <v>24</v>
      </c>
      <c r="H74" s="19">
        <v>38</v>
      </c>
      <c r="J74" s="55">
        <v>-74.081945000000005</v>
      </c>
      <c r="K74" s="55">
        <v>40.651111999999998</v>
      </c>
    </row>
    <row r="75" spans="1:11" x14ac:dyDescent="0.35">
      <c r="A75" s="41" t="s">
        <v>97</v>
      </c>
      <c r="B75" s="13">
        <v>40381</v>
      </c>
      <c r="D75" s="22" t="s">
        <v>98</v>
      </c>
      <c r="H75" s="25">
        <v>24</v>
      </c>
      <c r="J75" s="55">
        <v>-74.081945000000005</v>
      </c>
      <c r="K75" s="55">
        <v>40.651111999999998</v>
      </c>
    </row>
    <row r="76" spans="1:11" x14ac:dyDescent="0.35">
      <c r="A76" s="55" t="s">
        <v>52</v>
      </c>
      <c r="B76" s="56">
        <v>40387</v>
      </c>
      <c r="C76" s="55">
        <f t="shared" si="2"/>
        <v>1.0986122886681098</v>
      </c>
      <c r="D76" s="55">
        <v>3</v>
      </c>
      <c r="H76" s="55">
        <v>3</v>
      </c>
      <c r="J76" s="55">
        <v>-74.081945000000005</v>
      </c>
      <c r="K76" s="55">
        <v>40.651111999999998</v>
      </c>
    </row>
    <row r="77" spans="1:11" x14ac:dyDescent="0.35">
      <c r="A77" s="55" t="s">
        <v>42</v>
      </c>
      <c r="B77" s="56">
        <v>40387</v>
      </c>
      <c r="C77" s="55">
        <f t="shared" si="2"/>
        <v>2.3025850929940459</v>
      </c>
      <c r="D77" s="55">
        <v>10</v>
      </c>
      <c r="H77" s="55">
        <v>1</v>
      </c>
      <c r="J77" s="55">
        <v>-74.081945000000005</v>
      </c>
      <c r="K77" s="55">
        <v>40.651111999999998</v>
      </c>
    </row>
    <row r="78" spans="1:11" x14ac:dyDescent="0.35">
      <c r="A78" s="55" t="s">
        <v>50</v>
      </c>
      <c r="B78" s="56">
        <v>40387</v>
      </c>
      <c r="C78" s="55">
        <f t="shared" si="2"/>
        <v>2.8903717578961645</v>
      </c>
      <c r="D78" s="55">
        <v>18</v>
      </c>
      <c r="H78" s="55">
        <v>3</v>
      </c>
      <c r="J78" s="55">
        <v>-74.081945000000005</v>
      </c>
      <c r="K78" s="55">
        <v>40.651111999999998</v>
      </c>
    </row>
    <row r="79" spans="1:11" x14ac:dyDescent="0.35">
      <c r="A79" s="55" t="s">
        <v>51</v>
      </c>
      <c r="B79" s="56">
        <v>40387</v>
      </c>
      <c r="C79" s="55">
        <f t="shared" si="2"/>
        <v>2.0794415416798357</v>
      </c>
      <c r="D79" s="55">
        <v>8</v>
      </c>
      <c r="F79" s="55" t="s">
        <v>46</v>
      </c>
      <c r="H79" s="55">
        <v>1</v>
      </c>
      <c r="J79" s="55">
        <v>-74.081945000000005</v>
      </c>
      <c r="K79" s="55">
        <v>40.651111999999998</v>
      </c>
    </row>
    <row r="80" spans="1:11" x14ac:dyDescent="0.35">
      <c r="A80" s="55" t="s">
        <v>48</v>
      </c>
      <c r="B80" s="56">
        <v>40387</v>
      </c>
      <c r="C80" s="55">
        <f t="shared" si="2"/>
        <v>1.9459101490553132</v>
      </c>
      <c r="D80" s="55">
        <v>7</v>
      </c>
      <c r="H80" s="55">
        <v>1</v>
      </c>
      <c r="J80" s="55">
        <v>-74.081945000000005</v>
      </c>
      <c r="K80" s="55">
        <v>40.651111999999998</v>
      </c>
    </row>
    <row r="81" spans="1:11" x14ac:dyDescent="0.35">
      <c r="A81" s="55" t="s">
        <v>48</v>
      </c>
      <c r="B81" s="56">
        <v>40387</v>
      </c>
      <c r="C81" s="55">
        <f t="shared" si="2"/>
        <v>2.0794415416798357</v>
      </c>
      <c r="D81" s="55">
        <v>8</v>
      </c>
      <c r="H81" s="55">
        <v>1</v>
      </c>
      <c r="J81" s="55">
        <v>-74.081945000000005</v>
      </c>
      <c r="K81" s="55">
        <v>40.651111999999998</v>
      </c>
    </row>
    <row r="82" spans="1:11" x14ac:dyDescent="0.35">
      <c r="A82" s="54" t="s">
        <v>84</v>
      </c>
      <c r="B82" s="13">
        <v>40387</v>
      </c>
      <c r="C82" s="55">
        <f t="shared" si="2"/>
        <v>2.0794415416798357</v>
      </c>
      <c r="D82" s="18">
        <v>8</v>
      </c>
      <c r="H82" s="25">
        <v>2</v>
      </c>
      <c r="J82" s="55">
        <v>-74.081945000000005</v>
      </c>
      <c r="K82" s="55">
        <v>40.651111999999998</v>
      </c>
    </row>
    <row r="83" spans="1:11" x14ac:dyDescent="0.35">
      <c r="A83" s="54" t="s">
        <v>84</v>
      </c>
      <c r="B83" s="13">
        <v>40387</v>
      </c>
      <c r="C83" s="55">
        <f t="shared" si="2"/>
        <v>2.0794415416798357</v>
      </c>
      <c r="D83" s="18">
        <v>8</v>
      </c>
      <c r="H83" s="21" t="s">
        <v>86</v>
      </c>
      <c r="J83" s="55">
        <v>-74.081945000000005</v>
      </c>
      <c r="K83" s="55">
        <v>40.651111999999998</v>
      </c>
    </row>
    <row r="84" spans="1:11" x14ac:dyDescent="0.25">
      <c r="A84" s="37" t="s">
        <v>90</v>
      </c>
      <c r="B84" s="13">
        <v>40387</v>
      </c>
      <c r="C84" s="55">
        <f t="shared" si="2"/>
        <v>2.7725887222397811</v>
      </c>
      <c r="D84" s="18">
        <v>16</v>
      </c>
      <c r="H84" s="18">
        <v>6</v>
      </c>
      <c r="J84" s="55">
        <v>-74.081945000000005</v>
      </c>
      <c r="K84" s="55">
        <v>40.651111999999998</v>
      </c>
    </row>
    <row r="85" spans="1:11" x14ac:dyDescent="0.35">
      <c r="A85" s="41" t="s">
        <v>96</v>
      </c>
      <c r="B85" s="13">
        <v>40387</v>
      </c>
      <c r="C85" s="55">
        <f t="shared" si="2"/>
        <v>3.9512437185814275</v>
      </c>
      <c r="D85" s="19">
        <v>52</v>
      </c>
      <c r="H85" s="19">
        <v>4</v>
      </c>
      <c r="J85" s="55">
        <v>-74.081945000000005</v>
      </c>
      <c r="K85" s="55">
        <v>40.651111999999998</v>
      </c>
    </row>
    <row r="86" spans="1:11" x14ac:dyDescent="0.35">
      <c r="A86" s="41" t="s">
        <v>97</v>
      </c>
      <c r="B86" s="13">
        <v>40387</v>
      </c>
      <c r="C86" s="55">
        <f t="shared" si="2"/>
        <v>2.6390573296152584</v>
      </c>
      <c r="D86" s="18">
        <v>14</v>
      </c>
      <c r="H86" s="25">
        <v>2</v>
      </c>
      <c r="J86" s="55">
        <v>-74.081945000000005</v>
      </c>
      <c r="K86" s="55">
        <v>40.651111999999998</v>
      </c>
    </row>
    <row r="87" spans="1:11" x14ac:dyDescent="0.35">
      <c r="A87" s="55" t="s">
        <v>52</v>
      </c>
      <c r="B87" s="56">
        <v>40394</v>
      </c>
      <c r="C87" s="55">
        <f t="shared" si="2"/>
        <v>1.0986122886681098</v>
      </c>
      <c r="D87" s="55">
        <v>3</v>
      </c>
      <c r="F87" s="55" t="s">
        <v>46</v>
      </c>
      <c r="H87" s="55">
        <v>1</v>
      </c>
      <c r="J87" s="55">
        <v>-74.081945000000005</v>
      </c>
      <c r="K87" s="55">
        <v>40.651111999999998</v>
      </c>
    </row>
    <row r="88" spans="1:11" x14ac:dyDescent="0.35">
      <c r="A88" s="55" t="s">
        <v>42</v>
      </c>
      <c r="B88" s="56">
        <v>40394</v>
      </c>
      <c r="C88" s="55">
        <f t="shared" si="2"/>
        <v>1.6094379124341003</v>
      </c>
      <c r="D88" s="55">
        <v>5</v>
      </c>
      <c r="F88" s="55" t="s">
        <v>46</v>
      </c>
      <c r="H88" s="55">
        <v>1</v>
      </c>
      <c r="J88" s="55">
        <v>-74.081945000000005</v>
      </c>
      <c r="K88" s="55">
        <v>40.651111999999998</v>
      </c>
    </row>
    <row r="89" spans="1:11" x14ac:dyDescent="0.35">
      <c r="A89" s="55" t="s">
        <v>50</v>
      </c>
      <c r="B89" s="56">
        <v>40394</v>
      </c>
      <c r="C89" s="55">
        <f t="shared" si="2"/>
        <v>2.8903717578961645</v>
      </c>
      <c r="D89" s="55">
        <v>18</v>
      </c>
      <c r="H89" s="55">
        <v>1</v>
      </c>
      <c r="J89" s="55">
        <v>-74.081945000000005</v>
      </c>
      <c r="K89" s="55">
        <v>40.651111999999998</v>
      </c>
    </row>
    <row r="90" spans="1:11" x14ac:dyDescent="0.35">
      <c r="A90" s="55" t="s">
        <v>51</v>
      </c>
      <c r="B90" s="56">
        <v>40394</v>
      </c>
      <c r="C90" s="55">
        <f t="shared" si="2"/>
        <v>3.6375861597263857</v>
      </c>
      <c r="D90" s="55">
        <v>38</v>
      </c>
      <c r="H90" s="55">
        <v>2</v>
      </c>
      <c r="J90" s="55">
        <v>-74.081945000000005</v>
      </c>
      <c r="K90" s="55">
        <v>40.651111999999998</v>
      </c>
    </row>
    <row r="91" spans="1:11" x14ac:dyDescent="0.35">
      <c r="A91" s="55" t="s">
        <v>48</v>
      </c>
      <c r="B91" s="56">
        <v>40394</v>
      </c>
      <c r="C91" s="55">
        <f t="shared" si="2"/>
        <v>2.0794415416798357</v>
      </c>
      <c r="D91" s="55">
        <v>8</v>
      </c>
      <c r="H91" s="55">
        <v>1</v>
      </c>
      <c r="J91" s="55">
        <v>-74.081945000000005</v>
      </c>
      <c r="K91" s="55">
        <v>40.651111999999998</v>
      </c>
    </row>
    <row r="92" spans="1:11" x14ac:dyDescent="0.35">
      <c r="A92" s="55" t="s">
        <v>48</v>
      </c>
      <c r="B92" s="56">
        <v>40394</v>
      </c>
      <c r="C92" s="55">
        <f t="shared" si="2"/>
        <v>1.3862943611198906</v>
      </c>
      <c r="D92" s="55">
        <v>4</v>
      </c>
      <c r="H92" s="55">
        <v>1</v>
      </c>
      <c r="J92" s="55">
        <v>-74.081945000000005</v>
      </c>
      <c r="K92" s="55">
        <v>40.651111999999998</v>
      </c>
    </row>
    <row r="93" spans="1:11" x14ac:dyDescent="0.35">
      <c r="A93" s="54" t="s">
        <v>84</v>
      </c>
      <c r="B93" s="13">
        <v>40394</v>
      </c>
      <c r="C93" s="55">
        <f t="shared" si="2"/>
        <v>1.791759469228055</v>
      </c>
      <c r="D93" s="18">
        <v>6</v>
      </c>
      <c r="H93" s="25">
        <v>2</v>
      </c>
      <c r="J93" s="55">
        <v>-74.081945000000005</v>
      </c>
      <c r="K93" s="55">
        <v>40.651111999999998</v>
      </c>
    </row>
    <row r="94" spans="1:11" x14ac:dyDescent="0.25">
      <c r="A94" s="37" t="s">
        <v>90</v>
      </c>
      <c r="B94" s="13">
        <v>40394</v>
      </c>
      <c r="C94" s="55">
        <f t="shared" si="2"/>
        <v>2.3025850929940459</v>
      </c>
      <c r="D94" s="18">
        <v>10</v>
      </c>
      <c r="H94" s="18">
        <v>2</v>
      </c>
      <c r="J94" s="55">
        <v>-74.081945000000005</v>
      </c>
      <c r="K94" s="55">
        <v>40.651111999999998</v>
      </c>
    </row>
    <row r="95" spans="1:11" x14ac:dyDescent="0.25">
      <c r="A95" s="37" t="s">
        <v>90</v>
      </c>
      <c r="B95" s="13">
        <v>40394</v>
      </c>
      <c r="C95" s="55">
        <f t="shared" si="2"/>
        <v>2.3025850929940459</v>
      </c>
      <c r="D95" s="18">
        <v>10</v>
      </c>
      <c r="H95" s="18">
        <v>4</v>
      </c>
      <c r="J95" s="55">
        <v>-74.081945000000005</v>
      </c>
      <c r="K95" s="55">
        <v>40.651111999999998</v>
      </c>
    </row>
    <row r="96" spans="1:11" x14ac:dyDescent="0.35">
      <c r="A96" s="41" t="s">
        <v>96</v>
      </c>
      <c r="B96" s="13">
        <v>40394</v>
      </c>
      <c r="C96" s="55">
        <f t="shared" si="2"/>
        <v>3.9512437185814275</v>
      </c>
      <c r="D96" s="19">
        <v>52</v>
      </c>
      <c r="H96" s="19">
        <v>10</v>
      </c>
      <c r="J96" s="55">
        <v>-74.081945000000005</v>
      </c>
      <c r="K96" s="55">
        <v>40.651111999999998</v>
      </c>
    </row>
    <row r="97" spans="1:11" x14ac:dyDescent="0.35">
      <c r="A97" s="41" t="s">
        <v>97</v>
      </c>
      <c r="B97" s="13">
        <v>40394</v>
      </c>
      <c r="D97" s="57" t="s">
        <v>99</v>
      </c>
      <c r="H97" s="25">
        <v>4</v>
      </c>
      <c r="J97" s="55">
        <v>-74.081945000000005</v>
      </c>
      <c r="K97" s="55">
        <v>40.651111999999998</v>
      </c>
    </row>
    <row r="98" spans="1:11" x14ac:dyDescent="0.35">
      <c r="A98" s="55" t="s">
        <v>52</v>
      </c>
      <c r="B98" s="56">
        <v>40401</v>
      </c>
      <c r="C98" s="55">
        <f t="shared" si="2"/>
        <v>1.6094379124341003</v>
      </c>
      <c r="D98" s="55">
        <v>5</v>
      </c>
      <c r="F98" s="55" t="s">
        <v>46</v>
      </c>
      <c r="H98" s="55">
        <v>1</v>
      </c>
      <c r="J98" s="55">
        <v>-74.081945000000005</v>
      </c>
      <c r="K98" s="55">
        <v>40.651111999999998</v>
      </c>
    </row>
    <row r="99" spans="1:11" x14ac:dyDescent="0.35">
      <c r="A99" s="55" t="s">
        <v>42</v>
      </c>
      <c r="B99" s="56">
        <v>40401</v>
      </c>
      <c r="C99" s="55">
        <f t="shared" si="2"/>
        <v>1.3862943611198906</v>
      </c>
      <c r="D99" s="55">
        <v>4</v>
      </c>
      <c r="H99" s="55">
        <v>1</v>
      </c>
      <c r="J99" s="55">
        <v>-74.081945000000005</v>
      </c>
      <c r="K99" s="55">
        <v>40.651111999999998</v>
      </c>
    </row>
    <row r="100" spans="1:11" x14ac:dyDescent="0.35">
      <c r="A100" s="55" t="s">
        <v>50</v>
      </c>
      <c r="B100" s="56">
        <v>40401</v>
      </c>
      <c r="C100" s="55">
        <f t="shared" si="2"/>
        <v>3.3322045101752038</v>
      </c>
      <c r="D100" s="55">
        <v>28</v>
      </c>
      <c r="H100" s="55">
        <v>8</v>
      </c>
      <c r="J100" s="55">
        <v>-74.081945000000005</v>
      </c>
      <c r="K100" s="55">
        <v>40.651111999999998</v>
      </c>
    </row>
    <row r="101" spans="1:11" x14ac:dyDescent="0.35">
      <c r="A101" s="55" t="s">
        <v>51</v>
      </c>
      <c r="B101" s="56">
        <v>40401</v>
      </c>
      <c r="C101" s="55">
        <f t="shared" si="2"/>
        <v>3.1354942159291497</v>
      </c>
      <c r="D101" s="55">
        <v>23</v>
      </c>
      <c r="H101" s="55">
        <v>6</v>
      </c>
      <c r="J101" s="55">
        <v>-74.081945000000005</v>
      </c>
      <c r="K101" s="55">
        <v>40.651111999999998</v>
      </c>
    </row>
    <row r="102" spans="1:11" x14ac:dyDescent="0.35">
      <c r="A102" s="55" t="s">
        <v>48</v>
      </c>
      <c r="B102" s="56">
        <v>40401</v>
      </c>
      <c r="C102" s="55">
        <f t="shared" si="2"/>
        <v>2.0794415416798357</v>
      </c>
      <c r="D102" s="55">
        <v>8</v>
      </c>
      <c r="F102" s="55" t="s">
        <v>46</v>
      </c>
      <c r="H102" s="55">
        <v>1</v>
      </c>
      <c r="J102" s="55">
        <v>-74.081945000000005</v>
      </c>
      <c r="K102" s="55">
        <v>40.651111999999998</v>
      </c>
    </row>
    <row r="103" spans="1:11" x14ac:dyDescent="0.35">
      <c r="A103" s="55" t="s">
        <v>48</v>
      </c>
      <c r="B103" s="56">
        <v>40401</v>
      </c>
      <c r="C103" s="55">
        <f t="shared" si="2"/>
        <v>2.5649493574615367</v>
      </c>
      <c r="D103" s="55">
        <v>13</v>
      </c>
      <c r="H103" s="55">
        <v>1</v>
      </c>
      <c r="J103" s="55">
        <v>-74.081945000000005</v>
      </c>
      <c r="K103" s="55">
        <v>40.651111999999998</v>
      </c>
    </row>
    <row r="104" spans="1:11" x14ac:dyDescent="0.35">
      <c r="A104" s="54" t="s">
        <v>84</v>
      </c>
      <c r="B104" s="13">
        <v>40401</v>
      </c>
      <c r="C104" s="55">
        <f t="shared" si="2"/>
        <v>3.9512437185814275</v>
      </c>
      <c r="D104" s="18">
        <v>52</v>
      </c>
      <c r="H104" s="25">
        <v>2</v>
      </c>
      <c r="J104" s="55">
        <v>-74.081945000000005</v>
      </c>
      <c r="K104" s="55">
        <v>40.651111999999998</v>
      </c>
    </row>
    <row r="105" spans="1:11" x14ac:dyDescent="0.35">
      <c r="A105" s="54" t="s">
        <v>84</v>
      </c>
      <c r="B105" s="13">
        <v>40401</v>
      </c>
      <c r="C105" s="55">
        <f t="shared" si="2"/>
        <v>3.5835189384561099</v>
      </c>
      <c r="D105" s="18">
        <v>36</v>
      </c>
      <c r="H105" s="25">
        <v>2</v>
      </c>
      <c r="J105" s="55">
        <v>-74.081945000000005</v>
      </c>
      <c r="K105" s="55">
        <v>40.651111999999998</v>
      </c>
    </row>
    <row r="106" spans="1:11" x14ac:dyDescent="0.25">
      <c r="A106" s="37" t="s">
        <v>90</v>
      </c>
      <c r="B106" s="13">
        <v>40401</v>
      </c>
      <c r="C106" s="55">
        <f t="shared" si="2"/>
        <v>3.8286413964890951</v>
      </c>
      <c r="D106" s="18">
        <v>46</v>
      </c>
      <c r="H106" s="18">
        <v>2</v>
      </c>
      <c r="J106" s="55">
        <v>-74.081945000000005</v>
      </c>
      <c r="K106" s="55">
        <v>40.651111999999998</v>
      </c>
    </row>
    <row r="107" spans="1:11" x14ac:dyDescent="0.35">
      <c r="A107" s="41" t="s">
        <v>96</v>
      </c>
      <c r="B107" s="13">
        <v>40401</v>
      </c>
      <c r="C107" s="55">
        <f t="shared" si="2"/>
        <v>3.6888794541139363</v>
      </c>
      <c r="D107" s="19">
        <v>40</v>
      </c>
      <c r="H107" s="19">
        <v>2</v>
      </c>
      <c r="J107" s="55">
        <v>-74.081945000000005</v>
      </c>
      <c r="K107" s="55">
        <v>40.651111999999998</v>
      </c>
    </row>
    <row r="108" spans="1:11" x14ac:dyDescent="0.35">
      <c r="A108" s="41" t="s">
        <v>97</v>
      </c>
      <c r="B108" s="13">
        <v>40401</v>
      </c>
      <c r="C108" s="55">
        <f t="shared" si="2"/>
        <v>2.8903717578961645</v>
      </c>
      <c r="D108" s="18">
        <v>18</v>
      </c>
      <c r="H108" s="25">
        <v>2</v>
      </c>
      <c r="J108" s="55">
        <v>-74.081945000000005</v>
      </c>
      <c r="K108" s="55">
        <v>40.651111999999998</v>
      </c>
    </row>
    <row r="109" spans="1:11" x14ac:dyDescent="0.35">
      <c r="A109" s="54" t="s">
        <v>84</v>
      </c>
      <c r="B109" s="13">
        <v>40409</v>
      </c>
      <c r="C109" s="55">
        <f t="shared" si="2"/>
        <v>2.7725887222397811</v>
      </c>
      <c r="D109" s="18">
        <v>16</v>
      </c>
      <c r="H109" s="21">
        <v>2</v>
      </c>
      <c r="J109" s="55">
        <v>-74.081945000000005</v>
      </c>
      <c r="K109" s="55">
        <v>40.651111999999998</v>
      </c>
    </row>
    <row r="110" spans="1:11" x14ac:dyDescent="0.25">
      <c r="A110" s="37" t="s">
        <v>90</v>
      </c>
      <c r="B110" s="13">
        <v>40409</v>
      </c>
      <c r="C110" s="55">
        <f t="shared" si="2"/>
        <v>3.784189633918261</v>
      </c>
      <c r="D110" s="18">
        <v>44</v>
      </c>
      <c r="H110" s="39">
        <v>12</v>
      </c>
      <c r="J110" s="55">
        <v>-74.081945000000005</v>
      </c>
      <c r="K110" s="55">
        <v>40.651111999999998</v>
      </c>
    </row>
    <row r="111" spans="1:11" x14ac:dyDescent="0.25">
      <c r="A111" s="37" t="s">
        <v>90</v>
      </c>
      <c r="B111" s="13">
        <v>40409</v>
      </c>
      <c r="C111" s="55">
        <f t="shared" si="2"/>
        <v>4.7535901911063645</v>
      </c>
      <c r="D111" s="18">
        <v>116</v>
      </c>
      <c r="H111" s="39">
        <v>10</v>
      </c>
      <c r="J111" s="55">
        <v>-74.081945000000005</v>
      </c>
      <c r="K111" s="55">
        <v>40.651111999999998</v>
      </c>
    </row>
    <row r="112" spans="1:11" x14ac:dyDescent="0.35">
      <c r="A112" s="41" t="s">
        <v>96</v>
      </c>
      <c r="B112" s="13">
        <v>40409</v>
      </c>
      <c r="C112" s="55">
        <f t="shared" si="2"/>
        <v>3.8286413964890951</v>
      </c>
      <c r="D112" s="19">
        <v>46</v>
      </c>
      <c r="H112" s="44">
        <v>2</v>
      </c>
      <c r="J112" s="55">
        <v>-74.081945000000005</v>
      </c>
      <c r="K112" s="55">
        <v>40.651111999999998</v>
      </c>
    </row>
    <row r="113" spans="1:11" x14ac:dyDescent="0.35">
      <c r="A113" s="41" t="s">
        <v>97</v>
      </c>
      <c r="B113" s="13">
        <v>40409</v>
      </c>
      <c r="C113" s="55">
        <f t="shared" si="2"/>
        <v>3.0910424533583161</v>
      </c>
      <c r="D113" s="18">
        <v>22</v>
      </c>
      <c r="H113" s="39">
        <v>4</v>
      </c>
      <c r="J113" s="55">
        <v>-74.081945000000005</v>
      </c>
      <c r="K113" s="55">
        <v>40.651111999999998</v>
      </c>
    </row>
    <row r="114" spans="1:11" x14ac:dyDescent="0.35">
      <c r="A114" s="55" t="s">
        <v>52</v>
      </c>
      <c r="B114" s="56">
        <v>40415</v>
      </c>
      <c r="C114" s="55">
        <f t="shared" si="2"/>
        <v>5.8861040314501558</v>
      </c>
      <c r="D114" s="55">
        <v>360</v>
      </c>
      <c r="H114" s="55">
        <v>164</v>
      </c>
      <c r="J114" s="55">
        <v>-74.081945000000005</v>
      </c>
      <c r="K114" s="55">
        <v>40.651111999999998</v>
      </c>
    </row>
    <row r="115" spans="1:11" x14ac:dyDescent="0.35">
      <c r="A115" s="55" t="s">
        <v>42</v>
      </c>
      <c r="B115" s="56">
        <v>40415</v>
      </c>
      <c r="C115" s="55">
        <f t="shared" si="2"/>
        <v>6.131226489483141</v>
      </c>
      <c r="D115" s="55">
        <v>460</v>
      </c>
      <c r="H115" s="55">
        <v>84</v>
      </c>
      <c r="J115" s="55">
        <v>-74.081945000000005</v>
      </c>
      <c r="K115" s="55">
        <v>40.651111999999998</v>
      </c>
    </row>
    <row r="116" spans="1:11" x14ac:dyDescent="0.35">
      <c r="A116" s="55" t="s">
        <v>50</v>
      </c>
      <c r="B116" s="56">
        <v>40415</v>
      </c>
      <c r="C116" s="55">
        <f t="shared" si="2"/>
        <v>7.4730690880321973</v>
      </c>
      <c r="D116" s="58">
        <v>1760</v>
      </c>
      <c r="H116" s="55">
        <v>640</v>
      </c>
      <c r="J116" s="55">
        <v>-74.081945000000005</v>
      </c>
      <c r="K116" s="55">
        <v>40.651111999999998</v>
      </c>
    </row>
    <row r="117" spans="1:11" x14ac:dyDescent="0.35">
      <c r="A117" s="55" t="s">
        <v>51</v>
      </c>
      <c r="B117" s="56">
        <v>40415</v>
      </c>
      <c r="C117" s="55">
        <f t="shared" si="2"/>
        <v>5.4380793089231956</v>
      </c>
      <c r="D117" s="55">
        <v>230</v>
      </c>
      <c r="F117" s="55" t="s">
        <v>43</v>
      </c>
      <c r="H117" s="55">
        <v>20</v>
      </c>
      <c r="J117" s="55">
        <v>-74.081945000000005</v>
      </c>
      <c r="K117" s="55">
        <v>40.651111999999998</v>
      </c>
    </row>
    <row r="118" spans="1:11" x14ac:dyDescent="0.35">
      <c r="A118" s="55" t="s">
        <v>48</v>
      </c>
      <c r="B118" s="56">
        <v>40415</v>
      </c>
      <c r="C118" s="55">
        <f t="shared" si="2"/>
        <v>4.3567088266895917</v>
      </c>
      <c r="D118" s="55">
        <v>78</v>
      </c>
      <c r="F118" s="55" t="s">
        <v>43</v>
      </c>
      <c r="H118" s="55">
        <v>16</v>
      </c>
      <c r="J118" s="55">
        <v>-74.081945000000005</v>
      </c>
      <c r="K118" s="55">
        <v>40.651111999999998</v>
      </c>
    </row>
    <row r="119" spans="1:11" x14ac:dyDescent="0.35">
      <c r="A119" s="54" t="s">
        <v>84</v>
      </c>
      <c r="B119" s="13">
        <v>40415</v>
      </c>
      <c r="C119" s="55">
        <f t="shared" si="2"/>
        <v>6.0867747269123065</v>
      </c>
      <c r="D119" s="18">
        <v>440</v>
      </c>
      <c r="H119" s="25">
        <v>30</v>
      </c>
      <c r="J119" s="55">
        <v>-74.081945000000005</v>
      </c>
      <c r="K119" s="55">
        <v>40.651111999999998</v>
      </c>
    </row>
    <row r="120" spans="1:11" x14ac:dyDescent="0.25">
      <c r="A120" s="37" t="s">
        <v>90</v>
      </c>
      <c r="B120" s="13">
        <v>40415</v>
      </c>
      <c r="C120" s="55">
        <f t="shared" si="2"/>
        <v>9.1269587630371323</v>
      </c>
      <c r="D120" s="18">
        <v>9200</v>
      </c>
      <c r="H120" s="18">
        <v>2000</v>
      </c>
      <c r="J120" s="55">
        <v>-74.081945000000005</v>
      </c>
      <c r="K120" s="55">
        <v>40.651111999999998</v>
      </c>
    </row>
    <row r="121" spans="1:11" x14ac:dyDescent="0.35">
      <c r="A121" s="41" t="s">
        <v>96</v>
      </c>
      <c r="B121" s="13">
        <v>40415</v>
      </c>
      <c r="C121" s="55">
        <f t="shared" si="2"/>
        <v>5.7990926544605257</v>
      </c>
      <c r="D121" s="19">
        <v>330</v>
      </c>
      <c r="H121" s="19">
        <v>50</v>
      </c>
      <c r="J121" s="55">
        <v>-74.081945000000005</v>
      </c>
      <c r="K121" s="55">
        <v>40.651111999999998</v>
      </c>
    </row>
    <row r="122" spans="1:11" x14ac:dyDescent="0.35">
      <c r="A122" s="41" t="s">
        <v>96</v>
      </c>
      <c r="B122" s="13">
        <v>40415</v>
      </c>
      <c r="C122" s="55">
        <f t="shared" si="2"/>
        <v>5.6698809229805196</v>
      </c>
      <c r="D122" s="19">
        <v>290</v>
      </c>
      <c r="H122" s="19">
        <v>70</v>
      </c>
      <c r="J122" s="55">
        <v>-74.081945000000005</v>
      </c>
      <c r="K122" s="55">
        <v>40.651111999999998</v>
      </c>
    </row>
    <row r="123" spans="1:11" x14ac:dyDescent="0.35">
      <c r="A123" s="41" t="s">
        <v>97</v>
      </c>
      <c r="B123" s="13">
        <v>40415</v>
      </c>
      <c r="C123" s="55">
        <f t="shared" si="2"/>
        <v>4.499809670330265</v>
      </c>
      <c r="D123" s="18">
        <v>90</v>
      </c>
      <c r="H123" s="25">
        <v>30</v>
      </c>
      <c r="J123" s="55">
        <v>-74.081945000000005</v>
      </c>
      <c r="K123" s="55">
        <v>40.651111999999998</v>
      </c>
    </row>
    <row r="124" spans="1:11" x14ac:dyDescent="0.35">
      <c r="A124" s="55" t="s">
        <v>52</v>
      </c>
      <c r="B124" s="56">
        <v>40422</v>
      </c>
      <c r="C124" s="55">
        <f t="shared" si="2"/>
        <v>2.3025850929940459</v>
      </c>
      <c r="D124" s="55">
        <v>10</v>
      </c>
      <c r="H124" s="55">
        <v>2</v>
      </c>
      <c r="J124" s="55">
        <v>-74.081945000000005</v>
      </c>
      <c r="K124" s="55">
        <v>40.651111999999998</v>
      </c>
    </row>
    <row r="125" spans="1:11" x14ac:dyDescent="0.35">
      <c r="A125" s="55" t="s">
        <v>42</v>
      </c>
      <c r="B125" s="56">
        <v>40422</v>
      </c>
      <c r="C125" s="55">
        <f t="shared" si="2"/>
        <v>2.3025850929940459</v>
      </c>
      <c r="D125" s="55">
        <v>10</v>
      </c>
      <c r="F125" s="55" t="s">
        <v>43</v>
      </c>
      <c r="H125" s="55">
        <v>2</v>
      </c>
      <c r="J125" s="55">
        <v>-74.081945000000005</v>
      </c>
      <c r="K125" s="55">
        <v>40.651111999999998</v>
      </c>
    </row>
    <row r="126" spans="1:11" x14ac:dyDescent="0.35">
      <c r="A126" s="55" t="s">
        <v>50</v>
      </c>
      <c r="B126" s="56">
        <v>40422</v>
      </c>
      <c r="C126" s="55">
        <f t="shared" si="2"/>
        <v>6.2728770065461674</v>
      </c>
      <c r="D126" s="55">
        <v>530</v>
      </c>
      <c r="H126" s="55">
        <v>1</v>
      </c>
      <c r="J126" s="55">
        <v>-74.081945000000005</v>
      </c>
      <c r="K126" s="55">
        <v>40.651111999999998</v>
      </c>
    </row>
    <row r="127" spans="1:11" x14ac:dyDescent="0.35">
      <c r="A127" s="55" t="s">
        <v>51</v>
      </c>
      <c r="B127" s="56">
        <v>40422</v>
      </c>
      <c r="C127" s="55">
        <f t="shared" si="2"/>
        <v>2.0794415416798357</v>
      </c>
      <c r="D127" s="55">
        <v>8</v>
      </c>
      <c r="F127" s="55" t="s">
        <v>43</v>
      </c>
      <c r="H127" s="55">
        <v>10</v>
      </c>
      <c r="J127" s="55">
        <v>-74.081945000000005</v>
      </c>
      <c r="K127" s="55">
        <v>40.651111999999998</v>
      </c>
    </row>
    <row r="128" spans="1:11" x14ac:dyDescent="0.35">
      <c r="A128" s="55" t="s">
        <v>48</v>
      </c>
      <c r="B128" s="56">
        <v>40422</v>
      </c>
      <c r="C128" s="55">
        <f t="shared" si="2"/>
        <v>2.1972245773362196</v>
      </c>
      <c r="D128" s="55">
        <v>9</v>
      </c>
      <c r="F128" s="55" t="s">
        <v>46</v>
      </c>
      <c r="H128" s="55">
        <v>1</v>
      </c>
      <c r="J128" s="55">
        <v>-74.081945000000005</v>
      </c>
      <c r="K128" s="55">
        <v>40.651111999999998</v>
      </c>
    </row>
    <row r="129" spans="1:11" x14ac:dyDescent="0.35">
      <c r="A129" s="55" t="s">
        <v>48</v>
      </c>
      <c r="B129" s="56">
        <v>40422</v>
      </c>
      <c r="C129" s="55">
        <f t="shared" si="2"/>
        <v>2.3978952727983707</v>
      </c>
      <c r="D129" s="55">
        <v>11</v>
      </c>
      <c r="F129" s="55" t="s">
        <v>46</v>
      </c>
      <c r="H129" s="55">
        <v>1</v>
      </c>
      <c r="J129" s="55">
        <v>-74.081945000000005</v>
      </c>
      <c r="K129" s="55">
        <v>40.651111999999998</v>
      </c>
    </row>
    <row r="130" spans="1:11" x14ac:dyDescent="0.35">
      <c r="A130" s="54" t="s">
        <v>84</v>
      </c>
      <c r="B130" s="13">
        <v>40423</v>
      </c>
      <c r="C130" s="55">
        <f t="shared" si="2"/>
        <v>0.69314718055994529</v>
      </c>
      <c r="D130" s="18">
        <v>2</v>
      </c>
      <c r="H130" s="25">
        <v>2</v>
      </c>
      <c r="J130" s="55">
        <v>-74.081945000000005</v>
      </c>
      <c r="K130" s="55">
        <v>40.651111999999998</v>
      </c>
    </row>
    <row r="131" spans="1:11" x14ac:dyDescent="0.25">
      <c r="A131" s="37" t="s">
        <v>90</v>
      </c>
      <c r="B131" s="13">
        <v>40423</v>
      </c>
      <c r="C131" s="55">
        <f t="shared" si="2"/>
        <v>0.69314718055994529</v>
      </c>
      <c r="D131" s="18">
        <v>2</v>
      </c>
      <c r="H131" s="18">
        <v>2</v>
      </c>
      <c r="J131" s="55">
        <v>-74.081945000000005</v>
      </c>
      <c r="K131" s="55">
        <v>40.651111999999998</v>
      </c>
    </row>
    <row r="132" spans="1:11" x14ac:dyDescent="0.25">
      <c r="A132" s="37" t="s">
        <v>90</v>
      </c>
      <c r="B132" s="13">
        <v>40423</v>
      </c>
      <c r="C132" s="55">
        <f t="shared" si="2"/>
        <v>1.3862943611198906</v>
      </c>
      <c r="D132" s="18">
        <v>4</v>
      </c>
      <c r="H132" s="18">
        <v>2</v>
      </c>
      <c r="J132" s="55">
        <v>-74.081945000000005</v>
      </c>
      <c r="K132" s="55">
        <v>40.651111999999998</v>
      </c>
    </row>
    <row r="133" spans="1:11" x14ac:dyDescent="0.35">
      <c r="A133" s="41" t="s">
        <v>96</v>
      </c>
      <c r="B133" s="13">
        <v>40423</v>
      </c>
      <c r="C133" s="55">
        <f t="shared" si="2"/>
        <v>1.791759469228055</v>
      </c>
      <c r="D133" s="19">
        <v>6</v>
      </c>
      <c r="H133" s="19">
        <v>2</v>
      </c>
      <c r="J133" s="55">
        <v>-74.081945000000005</v>
      </c>
      <c r="K133" s="55">
        <v>40.651111999999998</v>
      </c>
    </row>
    <row r="134" spans="1:11" x14ac:dyDescent="0.35">
      <c r="A134" s="41" t="s">
        <v>97</v>
      </c>
      <c r="B134" s="13">
        <v>40423</v>
      </c>
      <c r="C134" s="55">
        <f t="shared" si="2"/>
        <v>0.69314718055994529</v>
      </c>
      <c r="D134" s="18">
        <v>2</v>
      </c>
      <c r="H134" s="25">
        <v>2</v>
      </c>
      <c r="J134" s="55">
        <v>-74.081945000000005</v>
      </c>
      <c r="K134" s="55">
        <v>40.651111999999998</v>
      </c>
    </row>
    <row r="135" spans="1:11" x14ac:dyDescent="0.35">
      <c r="A135" s="55" t="s">
        <v>52</v>
      </c>
      <c r="B135" s="56">
        <v>40430</v>
      </c>
      <c r="C135" s="55">
        <f t="shared" ref="C135:C160" si="3">LN(D135)</f>
        <v>2.5649493574615367</v>
      </c>
      <c r="D135" s="55">
        <v>13</v>
      </c>
      <c r="F135" s="55" t="s">
        <v>43</v>
      </c>
      <c r="H135" s="55">
        <v>2</v>
      </c>
      <c r="J135" s="55">
        <v>-74.081945000000005</v>
      </c>
      <c r="K135" s="55">
        <v>40.651111999999998</v>
      </c>
    </row>
    <row r="136" spans="1:11" x14ac:dyDescent="0.35">
      <c r="A136" s="55" t="s">
        <v>42</v>
      </c>
      <c r="B136" s="56">
        <v>40430</v>
      </c>
      <c r="C136" s="55">
        <f t="shared" si="3"/>
        <v>1.0986122886681098</v>
      </c>
      <c r="D136" s="55">
        <v>3</v>
      </c>
      <c r="H136" s="55">
        <v>2</v>
      </c>
      <c r="J136" s="55">
        <v>-74.081945000000005</v>
      </c>
      <c r="K136" s="55">
        <v>40.651111999999998</v>
      </c>
    </row>
    <row r="137" spans="1:11" x14ac:dyDescent="0.35">
      <c r="A137" s="55" t="s">
        <v>50</v>
      </c>
      <c r="B137" s="56">
        <v>40430</v>
      </c>
      <c r="C137" s="55">
        <f t="shared" si="3"/>
        <v>3.5553480614894135</v>
      </c>
      <c r="D137" s="55">
        <v>35</v>
      </c>
      <c r="H137" s="55">
        <v>10</v>
      </c>
      <c r="J137" s="55">
        <v>-74.153000000000006</v>
      </c>
      <c r="K137" s="55">
        <v>40.641170000000002</v>
      </c>
    </row>
    <row r="138" spans="1:11" x14ac:dyDescent="0.35">
      <c r="A138" s="55" t="s">
        <v>51</v>
      </c>
      <c r="B138" s="56">
        <v>40430</v>
      </c>
      <c r="C138" s="55">
        <f t="shared" si="3"/>
        <v>3.4965075614664802</v>
      </c>
      <c r="D138" s="55">
        <v>33</v>
      </c>
      <c r="H138" s="55">
        <v>11</v>
      </c>
      <c r="J138" s="55">
        <v>-74.153000000000006</v>
      </c>
      <c r="K138" s="55">
        <v>40.641170000000002</v>
      </c>
    </row>
    <row r="139" spans="1:11" x14ac:dyDescent="0.35">
      <c r="A139" s="55" t="s">
        <v>48</v>
      </c>
      <c r="B139" s="56">
        <v>40430</v>
      </c>
      <c r="C139" s="55">
        <f t="shared" si="3"/>
        <v>1.9459101490553132</v>
      </c>
      <c r="D139" s="55">
        <v>7</v>
      </c>
      <c r="H139" s="55">
        <v>3</v>
      </c>
      <c r="J139" s="55">
        <v>-74.153000000000006</v>
      </c>
      <c r="K139" s="55">
        <v>40.641170000000002</v>
      </c>
    </row>
    <row r="140" spans="1:11" x14ac:dyDescent="0.35">
      <c r="A140" s="55" t="s">
        <v>52</v>
      </c>
      <c r="B140" s="56">
        <v>40436</v>
      </c>
      <c r="C140" s="55">
        <f t="shared" si="3"/>
        <v>2.8903717578961645</v>
      </c>
      <c r="D140" s="55">
        <v>18</v>
      </c>
      <c r="H140" s="55">
        <v>5</v>
      </c>
      <c r="J140" s="55">
        <v>-74.153000000000006</v>
      </c>
      <c r="K140" s="55">
        <v>40.641170000000002</v>
      </c>
    </row>
    <row r="141" spans="1:11" x14ac:dyDescent="0.35">
      <c r="A141" s="55" t="s">
        <v>42</v>
      </c>
      <c r="B141" s="56">
        <v>40436</v>
      </c>
      <c r="C141" s="55">
        <f t="shared" si="3"/>
        <v>4.1271343850450917</v>
      </c>
      <c r="D141" s="55">
        <v>62</v>
      </c>
      <c r="H141" s="55">
        <v>9</v>
      </c>
      <c r="J141" s="55">
        <v>-74.153000000000006</v>
      </c>
      <c r="K141" s="55">
        <v>40.641170000000002</v>
      </c>
    </row>
    <row r="142" spans="1:11" x14ac:dyDescent="0.35">
      <c r="A142" s="55" t="s">
        <v>50</v>
      </c>
      <c r="B142" s="56">
        <v>40436</v>
      </c>
      <c r="C142" s="55">
        <f t="shared" si="3"/>
        <v>5.5373342670185366</v>
      </c>
      <c r="D142" s="55">
        <v>254</v>
      </c>
      <c r="H142" s="55">
        <v>38</v>
      </c>
      <c r="J142" s="55">
        <v>-74.153000000000006</v>
      </c>
      <c r="K142" s="55">
        <v>40.641170000000002</v>
      </c>
    </row>
    <row r="143" spans="1:11" x14ac:dyDescent="0.35">
      <c r="A143" s="55" t="s">
        <v>51</v>
      </c>
      <c r="B143" s="56">
        <v>40436</v>
      </c>
      <c r="C143" s="55">
        <f t="shared" si="3"/>
        <v>3.4965075614664802</v>
      </c>
      <c r="D143" s="55">
        <v>33</v>
      </c>
      <c r="H143" s="55">
        <v>4</v>
      </c>
      <c r="J143" s="55">
        <v>-74.153000000000006</v>
      </c>
      <c r="K143" s="55">
        <v>40.641170000000002</v>
      </c>
    </row>
    <row r="144" spans="1:11" x14ac:dyDescent="0.35">
      <c r="A144" s="55" t="s">
        <v>48</v>
      </c>
      <c r="B144" s="56">
        <v>40436</v>
      </c>
      <c r="C144" s="55">
        <f t="shared" si="3"/>
        <v>1.3862943611198906</v>
      </c>
      <c r="D144" s="55">
        <v>4</v>
      </c>
      <c r="H144" s="55">
        <v>1</v>
      </c>
      <c r="J144" s="55">
        <v>-74.153000000000006</v>
      </c>
      <c r="K144" s="55">
        <v>40.641170000000002</v>
      </c>
    </row>
    <row r="145" spans="1:11" x14ac:dyDescent="0.35">
      <c r="A145" s="54" t="s">
        <v>84</v>
      </c>
      <c r="B145" s="13">
        <v>40436</v>
      </c>
      <c r="C145" s="55">
        <f t="shared" si="3"/>
        <v>4.0253516907351496</v>
      </c>
      <c r="D145" s="18">
        <v>56</v>
      </c>
      <c r="H145" s="21" t="s">
        <v>86</v>
      </c>
      <c r="J145" s="55">
        <v>-74.153000000000006</v>
      </c>
      <c r="K145" s="55">
        <v>40.641170000000002</v>
      </c>
    </row>
    <row r="146" spans="1:11" x14ac:dyDescent="0.35">
      <c r="A146" s="54" t="s">
        <v>84</v>
      </c>
      <c r="B146" s="13">
        <v>40436</v>
      </c>
      <c r="C146" s="55">
        <f t="shared" si="3"/>
        <v>4.7535901911063645</v>
      </c>
      <c r="D146" s="18">
        <v>116</v>
      </c>
      <c r="H146" s="21" t="s">
        <v>86</v>
      </c>
      <c r="J146" s="55">
        <v>-74.153000000000006</v>
      </c>
      <c r="K146" s="55">
        <v>40.641170000000002</v>
      </c>
    </row>
    <row r="147" spans="1:11" x14ac:dyDescent="0.25">
      <c r="A147" s="37" t="s">
        <v>90</v>
      </c>
      <c r="B147" s="13">
        <v>40436</v>
      </c>
      <c r="C147" s="55">
        <f t="shared" si="3"/>
        <v>6.0161571596983539</v>
      </c>
      <c r="D147" s="18">
        <v>410</v>
      </c>
      <c r="H147" s="21" t="s">
        <v>86</v>
      </c>
      <c r="J147" s="55">
        <v>-74.153000000000006</v>
      </c>
      <c r="K147" s="55">
        <v>40.641170000000002</v>
      </c>
    </row>
    <row r="148" spans="1:11" x14ac:dyDescent="0.35">
      <c r="A148" s="41" t="s">
        <v>96</v>
      </c>
      <c r="B148" s="13">
        <v>40436</v>
      </c>
      <c r="C148" s="55">
        <f t="shared" si="3"/>
        <v>6.1944053911046719</v>
      </c>
      <c r="D148" s="19">
        <v>490</v>
      </c>
      <c r="H148" s="42" t="s">
        <v>86</v>
      </c>
      <c r="J148" s="55">
        <v>-74.153000000000006</v>
      </c>
      <c r="K148" s="55">
        <v>40.641170000000002</v>
      </c>
    </row>
    <row r="149" spans="1:11" x14ac:dyDescent="0.35">
      <c r="A149" s="41" t="s">
        <v>97</v>
      </c>
      <c r="B149" s="13">
        <v>40436</v>
      </c>
      <c r="C149" s="55">
        <f t="shared" si="3"/>
        <v>4.1896547420264252</v>
      </c>
      <c r="D149" s="18">
        <v>66</v>
      </c>
      <c r="H149" s="21" t="s">
        <v>86</v>
      </c>
      <c r="J149" s="55">
        <v>-74.153000000000006</v>
      </c>
      <c r="K149" s="55">
        <v>40.641170000000002</v>
      </c>
    </row>
    <row r="150" spans="1:11" x14ac:dyDescent="0.35">
      <c r="A150" s="55" t="s">
        <v>52</v>
      </c>
      <c r="B150" s="56">
        <v>40443</v>
      </c>
      <c r="J150" s="55">
        <v>-74.153000000000006</v>
      </c>
      <c r="K150" s="55">
        <v>40.641170000000002</v>
      </c>
    </row>
    <row r="151" spans="1:11" x14ac:dyDescent="0.35">
      <c r="A151" s="55" t="s">
        <v>42</v>
      </c>
      <c r="B151" s="56">
        <v>40443</v>
      </c>
      <c r="C151" s="55">
        <f t="shared" si="3"/>
        <v>1.0986122886681098</v>
      </c>
      <c r="D151" s="55">
        <v>3</v>
      </c>
      <c r="F151" s="55" t="s">
        <v>46</v>
      </c>
      <c r="H151" s="55">
        <v>1</v>
      </c>
      <c r="J151" s="55">
        <v>-74.153000000000006</v>
      </c>
      <c r="K151" s="55">
        <v>40.641170000000002</v>
      </c>
    </row>
    <row r="152" spans="1:11" x14ac:dyDescent="0.35">
      <c r="A152" s="55" t="s">
        <v>42</v>
      </c>
      <c r="B152" s="56">
        <v>40443</v>
      </c>
      <c r="C152" s="55">
        <f t="shared" si="3"/>
        <v>2.5649493574615367</v>
      </c>
      <c r="D152" s="55">
        <v>13</v>
      </c>
      <c r="H152" s="55">
        <v>1</v>
      </c>
      <c r="J152" s="55">
        <v>-74.153000000000006</v>
      </c>
      <c r="K152" s="55">
        <v>40.641170000000002</v>
      </c>
    </row>
    <row r="153" spans="1:11" x14ac:dyDescent="0.35">
      <c r="A153" s="55" t="s">
        <v>50</v>
      </c>
      <c r="B153" s="56">
        <v>40443</v>
      </c>
      <c r="C153" s="55">
        <f t="shared" si="3"/>
        <v>4.0073331852324712</v>
      </c>
      <c r="D153" s="55">
        <v>55</v>
      </c>
      <c r="H153" s="55">
        <v>2</v>
      </c>
      <c r="J153" s="55">
        <v>-74.153000000000006</v>
      </c>
      <c r="K153" s="55">
        <v>40.641170000000002</v>
      </c>
    </row>
    <row r="154" spans="1:11" x14ac:dyDescent="0.35">
      <c r="A154" s="55" t="s">
        <v>51</v>
      </c>
      <c r="B154" s="56">
        <v>40443</v>
      </c>
      <c r="C154" s="55">
        <f t="shared" si="3"/>
        <v>3.8712010109078911</v>
      </c>
      <c r="D154" s="55">
        <v>48</v>
      </c>
      <c r="F154" s="55" t="s">
        <v>43</v>
      </c>
      <c r="H154" s="55">
        <v>2</v>
      </c>
      <c r="J154" s="55">
        <v>-74.153000000000006</v>
      </c>
      <c r="K154" s="55">
        <v>40.641170000000002</v>
      </c>
    </row>
    <row r="155" spans="1:11" x14ac:dyDescent="0.35">
      <c r="A155" s="55" t="s">
        <v>48</v>
      </c>
      <c r="B155" s="56">
        <v>40443</v>
      </c>
      <c r="C155" s="55">
        <f t="shared" si="3"/>
        <v>3.3672958299864741</v>
      </c>
      <c r="D155" s="55">
        <v>29</v>
      </c>
      <c r="H155" s="55">
        <v>2</v>
      </c>
      <c r="J155" s="55">
        <v>-74.153000000000006</v>
      </c>
      <c r="K155" s="55">
        <v>40.641170000000002</v>
      </c>
    </row>
    <row r="156" spans="1:11" x14ac:dyDescent="0.35">
      <c r="A156" s="54" t="s">
        <v>84</v>
      </c>
      <c r="B156" s="13">
        <v>40443</v>
      </c>
      <c r="C156" s="55">
        <f t="shared" si="3"/>
        <v>3.2580965380214821</v>
      </c>
      <c r="D156" s="18">
        <v>26</v>
      </c>
      <c r="H156" s="25">
        <v>2</v>
      </c>
      <c r="J156" s="55">
        <v>-74.153000000000006</v>
      </c>
      <c r="K156" s="55">
        <v>40.641170000000002</v>
      </c>
    </row>
    <row r="157" spans="1:11" x14ac:dyDescent="0.35">
      <c r="A157" s="54" t="s">
        <v>84</v>
      </c>
      <c r="B157" s="13">
        <v>40443</v>
      </c>
      <c r="C157" s="55">
        <f t="shared" si="3"/>
        <v>3.1780538303479458</v>
      </c>
      <c r="D157" s="18">
        <v>24</v>
      </c>
      <c r="H157" s="25">
        <v>2</v>
      </c>
      <c r="J157" s="55">
        <v>-74.153000000000006</v>
      </c>
      <c r="K157" s="55">
        <v>40.641170000000002</v>
      </c>
    </row>
    <row r="158" spans="1:11" x14ac:dyDescent="0.25">
      <c r="A158" s="37" t="s">
        <v>90</v>
      </c>
      <c r="B158" s="13">
        <v>40443</v>
      </c>
      <c r="C158" s="55">
        <f t="shared" si="3"/>
        <v>3.1780538303479458</v>
      </c>
      <c r="D158" s="18">
        <v>24</v>
      </c>
      <c r="H158" s="18">
        <v>4</v>
      </c>
      <c r="J158" s="55">
        <v>-74.153000000000006</v>
      </c>
      <c r="K158" s="55">
        <v>40.641170000000002</v>
      </c>
    </row>
    <row r="159" spans="1:11" x14ac:dyDescent="0.35">
      <c r="A159" s="41" t="s">
        <v>96</v>
      </c>
      <c r="B159" s="13">
        <v>40443</v>
      </c>
      <c r="C159" s="55">
        <f t="shared" si="3"/>
        <v>1.3862943611198906</v>
      </c>
      <c r="D159" s="19">
        <v>4</v>
      </c>
      <c r="H159" s="19">
        <v>2</v>
      </c>
      <c r="J159" s="55">
        <v>-74.153000000000006</v>
      </c>
      <c r="K159" s="55">
        <v>40.641170000000002</v>
      </c>
    </row>
    <row r="160" spans="1:11" x14ac:dyDescent="0.35">
      <c r="A160" s="41" t="s">
        <v>97</v>
      </c>
      <c r="B160" s="13">
        <v>40443</v>
      </c>
      <c r="C160" s="55">
        <f t="shared" si="3"/>
        <v>1.791759469228055</v>
      </c>
      <c r="D160" s="18">
        <v>6</v>
      </c>
      <c r="H160" s="25">
        <v>4</v>
      </c>
      <c r="J160" s="55">
        <v>-74.153000000000006</v>
      </c>
      <c r="K160" s="55">
        <v>40.641170000000002</v>
      </c>
    </row>
    <row r="161" spans="1:11" x14ac:dyDescent="0.35">
      <c r="A161" s="54" t="s">
        <v>84</v>
      </c>
      <c r="B161" s="13">
        <v>40449</v>
      </c>
      <c r="D161" s="21" t="s">
        <v>86</v>
      </c>
      <c r="H161" s="25">
        <v>70</v>
      </c>
      <c r="J161" s="55">
        <v>-74.153000000000006</v>
      </c>
      <c r="K161" s="55">
        <v>40.641170000000002</v>
      </c>
    </row>
    <row r="162" spans="1:11" x14ac:dyDescent="0.25">
      <c r="A162" s="37" t="s">
        <v>90</v>
      </c>
      <c r="B162" s="13">
        <v>40449</v>
      </c>
      <c r="D162" s="21" t="s">
        <v>86</v>
      </c>
      <c r="H162" s="18">
        <v>270</v>
      </c>
      <c r="J162" s="55">
        <v>-74.153000000000006</v>
      </c>
      <c r="K162" s="55">
        <v>40.641170000000002</v>
      </c>
    </row>
    <row r="163" spans="1:11" x14ac:dyDescent="0.25">
      <c r="A163" s="37" t="s">
        <v>90</v>
      </c>
      <c r="B163" s="13">
        <v>40449</v>
      </c>
      <c r="D163" s="21" t="s">
        <v>86</v>
      </c>
      <c r="H163" s="18">
        <v>220</v>
      </c>
      <c r="J163" s="55">
        <v>-74.153000000000006</v>
      </c>
      <c r="K163" s="55">
        <v>40.641170000000002</v>
      </c>
    </row>
    <row r="164" spans="1:11" x14ac:dyDescent="0.35">
      <c r="A164" s="41" t="s">
        <v>96</v>
      </c>
      <c r="B164" s="13">
        <v>40449</v>
      </c>
      <c r="D164" s="42" t="s">
        <v>86</v>
      </c>
      <c r="H164" s="19">
        <v>80</v>
      </c>
      <c r="J164" s="55">
        <v>-74.153000000000006</v>
      </c>
      <c r="K164" s="55">
        <v>40.641170000000002</v>
      </c>
    </row>
    <row r="165" spans="1:11" x14ac:dyDescent="0.35">
      <c r="A165" s="41" t="s">
        <v>97</v>
      </c>
      <c r="B165" s="13">
        <v>40449</v>
      </c>
      <c r="D165" s="21" t="s">
        <v>86</v>
      </c>
      <c r="H165" s="25">
        <v>50</v>
      </c>
      <c r="J165" s="55">
        <v>-74.153000000000006</v>
      </c>
      <c r="K165" s="55">
        <v>40.641170000000002</v>
      </c>
    </row>
    <row r="166" spans="1:11" x14ac:dyDescent="0.35">
      <c r="A166" s="55" t="s">
        <v>52</v>
      </c>
      <c r="B166" s="56">
        <v>40696</v>
      </c>
      <c r="C166" s="55">
        <f t="shared" ref="C166:C229" si="4">LN(D166)</f>
        <v>3.7612001156935624</v>
      </c>
      <c r="D166" s="55">
        <v>43</v>
      </c>
      <c r="H166" s="55">
        <v>5</v>
      </c>
      <c r="J166" s="55">
        <v>-74.153000000000006</v>
      </c>
      <c r="K166" s="55">
        <v>40.641167000000003</v>
      </c>
    </row>
    <row r="167" spans="1:11" x14ac:dyDescent="0.35">
      <c r="A167" s="55" t="s">
        <v>42</v>
      </c>
      <c r="B167" s="56">
        <v>40696</v>
      </c>
      <c r="C167" s="55">
        <f t="shared" si="4"/>
        <v>4.2484952420493594</v>
      </c>
      <c r="D167" s="55">
        <v>70</v>
      </c>
      <c r="H167" s="55">
        <v>1</v>
      </c>
      <c r="J167" s="55">
        <v>-74.153000000000006</v>
      </c>
      <c r="K167" s="55">
        <v>40.641167000000003</v>
      </c>
    </row>
    <row r="168" spans="1:11" x14ac:dyDescent="0.35">
      <c r="A168" s="55" t="s">
        <v>50</v>
      </c>
      <c r="B168" s="56">
        <v>40696</v>
      </c>
      <c r="C168" s="55">
        <f t="shared" si="4"/>
        <v>4.4308167988433134</v>
      </c>
      <c r="D168" s="55">
        <v>84</v>
      </c>
      <c r="H168" s="55">
        <v>5</v>
      </c>
      <c r="J168" s="55">
        <v>-74.153000000000006</v>
      </c>
      <c r="K168" s="55">
        <v>40.641167000000003</v>
      </c>
    </row>
    <row r="169" spans="1:11" x14ac:dyDescent="0.35">
      <c r="A169" s="55" t="s">
        <v>51</v>
      </c>
      <c r="B169" s="56">
        <v>40696</v>
      </c>
      <c r="C169" s="55">
        <f t="shared" si="4"/>
        <v>4.7184988712950942</v>
      </c>
      <c r="D169" s="55">
        <v>112</v>
      </c>
      <c r="H169" s="55">
        <v>4</v>
      </c>
      <c r="J169" s="55">
        <v>-74.153000000000006</v>
      </c>
      <c r="K169" s="55">
        <v>40.641167000000003</v>
      </c>
    </row>
    <row r="170" spans="1:11" x14ac:dyDescent="0.35">
      <c r="A170" s="55" t="s">
        <v>48</v>
      </c>
      <c r="B170" s="56">
        <v>40696</v>
      </c>
      <c r="C170" s="55">
        <f t="shared" si="4"/>
        <v>4.290459441148391</v>
      </c>
      <c r="D170" s="55">
        <v>73</v>
      </c>
      <c r="H170" s="55">
        <v>3</v>
      </c>
      <c r="J170" s="55">
        <v>-74.153000000000006</v>
      </c>
      <c r="K170" s="55">
        <v>40.641167000000003</v>
      </c>
    </row>
    <row r="171" spans="1:11" x14ac:dyDescent="0.35">
      <c r="A171" s="54" t="s">
        <v>84</v>
      </c>
      <c r="B171" s="13">
        <v>40696</v>
      </c>
      <c r="D171" s="22" t="s">
        <v>88</v>
      </c>
      <c r="H171" s="28">
        <v>2</v>
      </c>
      <c r="J171" s="55">
        <v>-74.153000000000006</v>
      </c>
      <c r="K171" s="55">
        <v>40.641167000000003</v>
      </c>
    </row>
    <row r="172" spans="1:11" x14ac:dyDescent="0.35">
      <c r="A172" s="37" t="s">
        <v>90</v>
      </c>
      <c r="B172" s="13">
        <v>40696</v>
      </c>
      <c r="C172" s="55">
        <f t="shared" si="4"/>
        <v>4.6051701859880918</v>
      </c>
      <c r="D172" s="19">
        <v>100</v>
      </c>
      <c r="H172" s="19">
        <v>32</v>
      </c>
      <c r="J172" s="55">
        <v>-74.153000000000006</v>
      </c>
      <c r="K172" s="55">
        <v>40.641167000000003</v>
      </c>
    </row>
    <row r="173" spans="1:11" x14ac:dyDescent="0.35">
      <c r="A173" s="41" t="s">
        <v>96</v>
      </c>
      <c r="B173" s="13">
        <v>40696</v>
      </c>
      <c r="D173" s="22" t="s">
        <v>98</v>
      </c>
      <c r="H173" s="19">
        <v>8</v>
      </c>
      <c r="J173" s="55">
        <v>-74.153000000000006</v>
      </c>
      <c r="K173" s="55">
        <v>40.641167000000003</v>
      </c>
    </row>
    <row r="174" spans="1:11" x14ac:dyDescent="0.35">
      <c r="A174" s="41" t="s">
        <v>96</v>
      </c>
      <c r="B174" s="13">
        <v>40696</v>
      </c>
      <c r="D174" s="22" t="s">
        <v>98</v>
      </c>
      <c r="H174" s="19">
        <v>2</v>
      </c>
      <c r="J174" s="55">
        <v>-74.153000000000006</v>
      </c>
      <c r="K174" s="55">
        <v>40.641167000000003</v>
      </c>
    </row>
    <row r="175" spans="1:11" x14ac:dyDescent="0.35">
      <c r="A175" s="41" t="s">
        <v>97</v>
      </c>
      <c r="B175" s="13">
        <v>40696</v>
      </c>
      <c r="D175" s="22" t="s">
        <v>98</v>
      </c>
      <c r="H175" s="28">
        <v>2</v>
      </c>
      <c r="J175" s="55">
        <v>-74.153000000000006</v>
      </c>
      <c r="K175" s="55">
        <v>40.641167000000003</v>
      </c>
    </row>
    <row r="176" spans="1:11" x14ac:dyDescent="0.35">
      <c r="A176" s="55" t="s">
        <v>52</v>
      </c>
      <c r="B176" s="56">
        <v>40702</v>
      </c>
      <c r="C176" s="55">
        <f t="shared" si="4"/>
        <v>1.0986122886681098</v>
      </c>
      <c r="D176" s="55">
        <v>3</v>
      </c>
      <c r="F176" s="55" t="s">
        <v>43</v>
      </c>
      <c r="H176" s="55">
        <v>24</v>
      </c>
      <c r="J176" s="55">
        <v>-74.153000000000006</v>
      </c>
      <c r="K176" s="55">
        <v>40.641167000000003</v>
      </c>
    </row>
    <row r="177" spans="1:11" x14ac:dyDescent="0.35">
      <c r="A177" s="55" t="s">
        <v>42</v>
      </c>
      <c r="B177" s="56">
        <v>40702</v>
      </c>
      <c r="C177" s="55">
        <f t="shared" si="4"/>
        <v>5.1239639794032588</v>
      </c>
      <c r="D177" s="55">
        <v>168</v>
      </c>
      <c r="H177" s="55">
        <v>1</v>
      </c>
      <c r="J177" s="55">
        <v>-74.153000000000006</v>
      </c>
      <c r="K177" s="55">
        <v>40.641167000000003</v>
      </c>
    </row>
    <row r="178" spans="1:11" x14ac:dyDescent="0.35">
      <c r="A178" s="55" t="s">
        <v>42</v>
      </c>
      <c r="B178" s="56">
        <v>40702</v>
      </c>
      <c r="C178" s="55">
        <f t="shared" si="4"/>
        <v>4.6443908991413725</v>
      </c>
      <c r="D178" s="55">
        <v>104</v>
      </c>
      <c r="F178" s="55" t="s">
        <v>46</v>
      </c>
      <c r="H178" s="55">
        <v>1</v>
      </c>
      <c r="J178" s="55">
        <v>-74.153000000000006</v>
      </c>
      <c r="K178" s="55">
        <v>40.641167000000003</v>
      </c>
    </row>
    <row r="179" spans="1:11" x14ac:dyDescent="0.35">
      <c r="A179" s="55" t="s">
        <v>50</v>
      </c>
      <c r="B179" s="56">
        <v>40702</v>
      </c>
      <c r="C179" s="55">
        <f t="shared" si="4"/>
        <v>5.9401712527204316</v>
      </c>
      <c r="D179" s="55">
        <v>380</v>
      </c>
      <c r="F179" s="55" t="s">
        <v>43</v>
      </c>
      <c r="H179" s="55">
        <v>14</v>
      </c>
      <c r="J179" s="55">
        <v>-74.153000000000006</v>
      </c>
      <c r="K179" s="55">
        <v>40.641167000000003</v>
      </c>
    </row>
    <row r="180" spans="1:11" x14ac:dyDescent="0.35">
      <c r="A180" s="55" t="s">
        <v>51</v>
      </c>
      <c r="B180" s="56">
        <v>40702</v>
      </c>
      <c r="C180" s="55">
        <f t="shared" si="4"/>
        <v>3.3322045101752038</v>
      </c>
      <c r="D180" s="55">
        <v>28</v>
      </c>
      <c r="H180" s="55">
        <v>2</v>
      </c>
      <c r="J180" s="55">
        <v>-74.153000000000006</v>
      </c>
      <c r="K180" s="55">
        <v>40.641167000000003</v>
      </c>
    </row>
    <row r="181" spans="1:11" x14ac:dyDescent="0.35">
      <c r="A181" s="55" t="s">
        <v>48</v>
      </c>
      <c r="B181" s="56">
        <v>40702</v>
      </c>
      <c r="C181" s="55">
        <f t="shared" si="4"/>
        <v>1.3862943611198906</v>
      </c>
      <c r="D181" s="55">
        <v>4</v>
      </c>
      <c r="F181" s="55" t="s">
        <v>46</v>
      </c>
      <c r="H181" s="55">
        <v>1</v>
      </c>
      <c r="J181" s="55">
        <v>-74.153000000000006</v>
      </c>
      <c r="K181" s="55">
        <v>40.641167000000003</v>
      </c>
    </row>
    <row r="182" spans="1:11" x14ac:dyDescent="0.35">
      <c r="A182" s="54" t="s">
        <v>84</v>
      </c>
      <c r="B182" s="13">
        <v>40703</v>
      </c>
      <c r="C182" s="55">
        <f t="shared" si="4"/>
        <v>2.4849066497880004</v>
      </c>
      <c r="D182" s="18">
        <v>12</v>
      </c>
      <c r="H182" s="25">
        <v>2</v>
      </c>
      <c r="J182" s="55">
        <v>-74.153000000000006</v>
      </c>
      <c r="K182" s="55">
        <v>40.641167000000003</v>
      </c>
    </row>
    <row r="183" spans="1:11" x14ac:dyDescent="0.35">
      <c r="A183" s="54" t="s">
        <v>84</v>
      </c>
      <c r="B183" s="13">
        <v>40703</v>
      </c>
      <c r="C183" s="55">
        <f t="shared" si="4"/>
        <v>0.69314718055994529</v>
      </c>
      <c r="D183" s="18">
        <v>2</v>
      </c>
      <c r="H183" s="28">
        <v>54</v>
      </c>
      <c r="J183" s="55">
        <v>-74.153000000000006</v>
      </c>
      <c r="K183" s="55">
        <v>40.641167000000003</v>
      </c>
    </row>
    <row r="184" spans="1:11" x14ac:dyDescent="0.35">
      <c r="A184" s="37" t="s">
        <v>90</v>
      </c>
      <c r="B184" s="13">
        <v>40703</v>
      </c>
      <c r="C184" s="55">
        <f t="shared" si="4"/>
        <v>3.6375861597263857</v>
      </c>
      <c r="D184" s="19">
        <v>38</v>
      </c>
      <c r="H184" s="19">
        <v>132</v>
      </c>
      <c r="J184" s="55">
        <v>-74.153000000000006</v>
      </c>
      <c r="K184" s="55">
        <v>40.641167000000003</v>
      </c>
    </row>
    <row r="185" spans="1:11" x14ac:dyDescent="0.35">
      <c r="A185" s="41" t="s">
        <v>96</v>
      </c>
      <c r="B185" s="13">
        <v>40703</v>
      </c>
      <c r="C185" s="55">
        <f t="shared" si="4"/>
        <v>6.0637852086876078</v>
      </c>
      <c r="D185" s="19">
        <v>430</v>
      </c>
      <c r="H185" s="19">
        <v>12</v>
      </c>
      <c r="J185" s="55">
        <v>-74.153000000000006</v>
      </c>
      <c r="K185" s="55">
        <v>40.641167000000003</v>
      </c>
    </row>
    <row r="186" spans="1:11" x14ac:dyDescent="0.35">
      <c r="A186" s="41" t="s">
        <v>97</v>
      </c>
      <c r="B186" s="13">
        <v>40703</v>
      </c>
      <c r="C186" s="55">
        <f t="shared" si="4"/>
        <v>3.4011973816621555</v>
      </c>
      <c r="D186" s="19">
        <v>30</v>
      </c>
      <c r="H186" s="28">
        <v>4</v>
      </c>
      <c r="J186" s="55">
        <v>-74.153000000000006</v>
      </c>
      <c r="K186" s="55">
        <v>40.641167000000003</v>
      </c>
    </row>
    <row r="187" spans="1:11" x14ac:dyDescent="0.35">
      <c r="A187" s="55" t="s">
        <v>52</v>
      </c>
      <c r="B187" s="56">
        <v>40709</v>
      </c>
      <c r="C187" s="55">
        <f t="shared" si="4"/>
        <v>4.6821312271242199</v>
      </c>
      <c r="D187" s="55">
        <v>108</v>
      </c>
      <c r="F187" s="55" t="s">
        <v>43</v>
      </c>
      <c r="H187" s="55">
        <v>22</v>
      </c>
      <c r="J187" s="55">
        <v>-74.153000000000006</v>
      </c>
      <c r="K187" s="55">
        <v>40.641167000000003</v>
      </c>
    </row>
    <row r="188" spans="1:11" x14ac:dyDescent="0.35">
      <c r="A188" s="55" t="s">
        <v>42</v>
      </c>
      <c r="B188" s="56">
        <v>40709</v>
      </c>
      <c r="C188" s="55">
        <f t="shared" si="4"/>
        <v>5.1929568508902104</v>
      </c>
      <c r="D188" s="55">
        <v>180</v>
      </c>
      <c r="F188" s="55" t="s">
        <v>43</v>
      </c>
      <c r="H188" s="55">
        <v>12</v>
      </c>
      <c r="J188" s="55">
        <v>-74.153000000000006</v>
      </c>
      <c r="K188" s="55">
        <v>40.641167000000003</v>
      </c>
    </row>
    <row r="189" spans="1:11" x14ac:dyDescent="0.35">
      <c r="A189" s="55" t="s">
        <v>50</v>
      </c>
      <c r="B189" s="56">
        <v>40709</v>
      </c>
      <c r="C189" s="55">
        <f t="shared" si="4"/>
        <v>8.258422462458876</v>
      </c>
      <c r="D189" s="58">
        <v>3860</v>
      </c>
      <c r="H189" s="55">
        <v>107</v>
      </c>
      <c r="J189" s="55">
        <v>-74.153000000000006</v>
      </c>
      <c r="K189" s="55">
        <v>40.641167000000003</v>
      </c>
    </row>
    <row r="190" spans="1:11" x14ac:dyDescent="0.35">
      <c r="A190" s="55" t="s">
        <v>51</v>
      </c>
      <c r="B190" s="56">
        <v>40709</v>
      </c>
      <c r="C190" s="55">
        <f t="shared" si="4"/>
        <v>5.393627546352362</v>
      </c>
      <c r="D190" s="55">
        <v>220</v>
      </c>
      <c r="F190" s="55" t="s">
        <v>43</v>
      </c>
      <c r="H190" s="55">
        <v>8</v>
      </c>
      <c r="J190" s="55">
        <v>-74.153000000000006</v>
      </c>
      <c r="K190" s="55">
        <v>40.641167000000003</v>
      </c>
    </row>
    <row r="191" spans="1:11" x14ac:dyDescent="0.35">
      <c r="A191" s="55" t="s">
        <v>48</v>
      </c>
      <c r="B191" s="56">
        <v>40709</v>
      </c>
      <c r="C191" s="55">
        <f t="shared" si="4"/>
        <v>4.1896547420264252</v>
      </c>
      <c r="D191" s="55">
        <v>66</v>
      </c>
      <c r="F191" s="55" t="s">
        <v>43</v>
      </c>
      <c r="H191" s="55">
        <v>10</v>
      </c>
      <c r="J191" s="55">
        <v>-74.153000000000006</v>
      </c>
      <c r="K191" s="55">
        <v>40.641167000000003</v>
      </c>
    </row>
    <row r="192" spans="1:11" x14ac:dyDescent="0.35">
      <c r="A192" s="55" t="s">
        <v>48</v>
      </c>
      <c r="B192" s="56">
        <v>40709</v>
      </c>
      <c r="C192" s="55">
        <f t="shared" si="4"/>
        <v>4.1896547420264252</v>
      </c>
      <c r="D192" s="55">
        <v>66</v>
      </c>
      <c r="F192" s="55" t="s">
        <v>43</v>
      </c>
      <c r="H192" s="55">
        <v>6</v>
      </c>
      <c r="J192" s="55">
        <v>-74.153000000000006</v>
      </c>
      <c r="K192" s="55">
        <v>40.641167000000003</v>
      </c>
    </row>
    <row r="193" spans="1:11" x14ac:dyDescent="0.35">
      <c r="A193" s="55" t="s">
        <v>52</v>
      </c>
      <c r="B193" s="56">
        <v>40716</v>
      </c>
      <c r="C193" s="55">
        <f t="shared" si="4"/>
        <v>2.5649493574615367</v>
      </c>
      <c r="D193" s="55">
        <v>13</v>
      </c>
      <c r="H193" s="55">
        <v>1</v>
      </c>
      <c r="J193" s="55">
        <v>-74.153000000000006</v>
      </c>
      <c r="K193" s="55">
        <v>40.641167000000003</v>
      </c>
    </row>
    <row r="194" spans="1:11" x14ac:dyDescent="0.35">
      <c r="A194" s="55" t="s">
        <v>42</v>
      </c>
      <c r="B194" s="56">
        <v>40716</v>
      </c>
      <c r="C194" s="55">
        <f t="shared" si="4"/>
        <v>4.0604430105464191</v>
      </c>
      <c r="D194" s="55">
        <v>58</v>
      </c>
      <c r="F194" s="55" t="s">
        <v>46</v>
      </c>
      <c r="H194" s="55">
        <v>1</v>
      </c>
      <c r="J194" s="55">
        <v>-74.153000000000006</v>
      </c>
      <c r="K194" s="55">
        <v>40.641167000000003</v>
      </c>
    </row>
    <row r="195" spans="1:11" x14ac:dyDescent="0.35">
      <c r="A195" s="55" t="s">
        <v>50</v>
      </c>
      <c r="B195" s="56">
        <v>40716</v>
      </c>
      <c r="C195" s="55">
        <f t="shared" si="4"/>
        <v>3.6888794541139363</v>
      </c>
      <c r="D195" s="55">
        <v>40</v>
      </c>
      <c r="F195" s="55" t="s">
        <v>43</v>
      </c>
      <c r="H195" s="55">
        <v>4</v>
      </c>
      <c r="J195" s="55">
        <v>-74.153000000000006</v>
      </c>
      <c r="K195" s="55">
        <v>40.641167000000003</v>
      </c>
    </row>
    <row r="196" spans="1:11" x14ac:dyDescent="0.35">
      <c r="A196" s="55" t="s">
        <v>51</v>
      </c>
      <c r="B196" s="56">
        <v>40716</v>
      </c>
      <c r="C196" s="55">
        <f t="shared" si="4"/>
        <v>3.970291913552122</v>
      </c>
      <c r="D196" s="55">
        <v>53</v>
      </c>
      <c r="F196" s="55" t="s">
        <v>43</v>
      </c>
      <c r="H196" s="55">
        <v>2</v>
      </c>
      <c r="J196" s="55">
        <v>-74.153000000000006</v>
      </c>
      <c r="K196" s="55">
        <v>40.641167000000003</v>
      </c>
    </row>
    <row r="197" spans="1:11" x14ac:dyDescent="0.35">
      <c r="A197" s="55" t="s">
        <v>48</v>
      </c>
      <c r="B197" s="56">
        <v>40716</v>
      </c>
      <c r="C197" s="55">
        <f t="shared" si="4"/>
        <v>3.4965075614664802</v>
      </c>
      <c r="D197" s="55">
        <v>33</v>
      </c>
      <c r="F197" s="55" t="s">
        <v>46</v>
      </c>
      <c r="H197" s="55">
        <v>1</v>
      </c>
      <c r="J197" s="55">
        <v>-74.153000000000006</v>
      </c>
      <c r="K197" s="55">
        <v>40.641167000000003</v>
      </c>
    </row>
    <row r="198" spans="1:11" x14ac:dyDescent="0.35">
      <c r="A198" s="54" t="s">
        <v>84</v>
      </c>
      <c r="B198" s="13">
        <v>40716</v>
      </c>
      <c r="C198" s="55">
        <f t="shared" si="4"/>
        <v>2.3025850929940459</v>
      </c>
      <c r="D198" s="18">
        <v>10</v>
      </c>
      <c r="H198" s="25" t="s">
        <v>89</v>
      </c>
      <c r="J198" s="55">
        <v>-74.153000000000006</v>
      </c>
      <c r="K198" s="55">
        <v>40.641167000000003</v>
      </c>
    </row>
    <row r="199" spans="1:11" x14ac:dyDescent="0.35">
      <c r="A199" s="37" t="s">
        <v>90</v>
      </c>
      <c r="B199" s="13">
        <v>40716</v>
      </c>
      <c r="C199" s="55">
        <f t="shared" si="4"/>
        <v>3.6888794541139363</v>
      </c>
      <c r="D199" s="19">
        <v>40</v>
      </c>
      <c r="H199" s="18" t="s">
        <v>94</v>
      </c>
      <c r="J199" s="55">
        <v>-74.153000000000006</v>
      </c>
      <c r="K199" s="55">
        <v>40.641167000000003</v>
      </c>
    </row>
    <row r="200" spans="1:11" x14ac:dyDescent="0.35">
      <c r="A200" s="41" t="s">
        <v>96</v>
      </c>
      <c r="B200" s="13">
        <v>40716</v>
      </c>
      <c r="C200" s="55">
        <f t="shared" si="4"/>
        <v>3.912023005428146</v>
      </c>
      <c r="D200" s="19">
        <v>50</v>
      </c>
      <c r="H200" s="18" t="s">
        <v>101</v>
      </c>
      <c r="J200" s="55">
        <v>-74.153000000000006</v>
      </c>
      <c r="K200" s="55">
        <v>40.641167000000003</v>
      </c>
    </row>
    <row r="201" spans="1:11" x14ac:dyDescent="0.35">
      <c r="A201" s="41" t="s">
        <v>96</v>
      </c>
      <c r="B201" s="13">
        <v>40716</v>
      </c>
      <c r="D201" s="18" t="s">
        <v>100</v>
      </c>
      <c r="H201" s="18" t="s">
        <v>101</v>
      </c>
      <c r="J201" s="55">
        <v>-74.153000000000006</v>
      </c>
      <c r="K201" s="55">
        <v>40.641167000000003</v>
      </c>
    </row>
    <row r="202" spans="1:11" x14ac:dyDescent="0.35">
      <c r="A202" s="41" t="s">
        <v>97</v>
      </c>
      <c r="B202" s="13">
        <v>40716</v>
      </c>
      <c r="D202" s="18">
        <v>0</v>
      </c>
      <c r="H202" s="28">
        <v>20</v>
      </c>
      <c r="J202" s="55">
        <v>-74.153000000000006</v>
      </c>
      <c r="K202" s="55">
        <v>40.641167000000003</v>
      </c>
    </row>
    <row r="203" spans="1:11" x14ac:dyDescent="0.35">
      <c r="A203" s="55" t="s">
        <v>52</v>
      </c>
      <c r="B203" s="56">
        <v>40723</v>
      </c>
      <c r="C203" s="55">
        <f t="shared" si="4"/>
        <v>3.3322045101752038</v>
      </c>
      <c r="D203" s="55">
        <v>28</v>
      </c>
      <c r="F203" s="55" t="s">
        <v>46</v>
      </c>
      <c r="H203" s="55">
        <v>1</v>
      </c>
      <c r="J203" s="55">
        <v>-74.153000000000006</v>
      </c>
      <c r="K203" s="55">
        <v>40.641167000000003</v>
      </c>
    </row>
    <row r="204" spans="1:11" x14ac:dyDescent="0.35">
      <c r="A204" s="55" t="s">
        <v>42</v>
      </c>
      <c r="B204" s="56">
        <v>40723</v>
      </c>
      <c r="C204" s="55">
        <f t="shared" si="4"/>
        <v>3.5553480614894135</v>
      </c>
      <c r="D204" s="55">
        <v>35</v>
      </c>
      <c r="F204" s="55" t="s">
        <v>46</v>
      </c>
      <c r="H204" s="55">
        <v>1</v>
      </c>
      <c r="J204" s="55">
        <v>-74.153000000000006</v>
      </c>
      <c r="K204" s="55">
        <v>40.641167000000003</v>
      </c>
    </row>
    <row r="205" spans="1:11" x14ac:dyDescent="0.35">
      <c r="A205" s="55" t="s">
        <v>50</v>
      </c>
      <c r="B205" s="56">
        <v>40723</v>
      </c>
      <c r="C205" s="55">
        <f t="shared" si="4"/>
        <v>2.9957322735539909</v>
      </c>
      <c r="D205" s="55">
        <v>20</v>
      </c>
      <c r="H205" s="55">
        <v>1</v>
      </c>
      <c r="J205" s="55">
        <v>-74.153000000000006</v>
      </c>
      <c r="K205" s="55">
        <v>40.641167000000003</v>
      </c>
    </row>
    <row r="206" spans="1:11" x14ac:dyDescent="0.35">
      <c r="A206" s="55" t="s">
        <v>51</v>
      </c>
      <c r="B206" s="56">
        <v>40723</v>
      </c>
      <c r="C206" s="55">
        <f t="shared" si="4"/>
        <v>3.6375861597263857</v>
      </c>
      <c r="D206" s="55">
        <v>38</v>
      </c>
      <c r="H206" s="55">
        <v>1</v>
      </c>
      <c r="J206" s="55">
        <v>-74.153000000000006</v>
      </c>
      <c r="K206" s="55">
        <v>40.641167000000003</v>
      </c>
    </row>
    <row r="207" spans="1:11" x14ac:dyDescent="0.35">
      <c r="A207" s="55" t="s">
        <v>48</v>
      </c>
      <c r="B207" s="56">
        <v>40723</v>
      </c>
      <c r="C207" s="55">
        <f t="shared" si="4"/>
        <v>2.0794415416798357</v>
      </c>
      <c r="D207" s="55">
        <v>8</v>
      </c>
      <c r="H207" s="55">
        <v>1</v>
      </c>
      <c r="J207" s="55">
        <v>-74.153000000000006</v>
      </c>
      <c r="K207" s="55">
        <v>40.641167000000003</v>
      </c>
    </row>
    <row r="208" spans="1:11" x14ac:dyDescent="0.35">
      <c r="A208" s="54" t="s">
        <v>84</v>
      </c>
      <c r="B208" s="13">
        <v>40724</v>
      </c>
      <c r="C208" s="55">
        <f t="shared" si="4"/>
        <v>1.791759469228055</v>
      </c>
      <c r="D208" s="18">
        <v>6</v>
      </c>
      <c r="H208" s="25">
        <v>2</v>
      </c>
      <c r="J208" s="55">
        <v>-74.153000000000006</v>
      </c>
      <c r="K208" s="55">
        <v>40.641167000000003</v>
      </c>
    </row>
    <row r="209" spans="1:11" x14ac:dyDescent="0.35">
      <c r="A209" s="37" t="s">
        <v>90</v>
      </c>
      <c r="B209" s="13">
        <v>40724</v>
      </c>
      <c r="C209" s="55">
        <f t="shared" si="4"/>
        <v>3.4011973816621555</v>
      </c>
      <c r="D209" s="19">
        <v>30</v>
      </c>
      <c r="H209" s="19">
        <v>8</v>
      </c>
      <c r="J209" s="55">
        <v>-74.153000000000006</v>
      </c>
      <c r="K209" s="55">
        <v>40.641167000000003</v>
      </c>
    </row>
    <row r="210" spans="1:11" x14ac:dyDescent="0.35">
      <c r="A210" s="41" t="s">
        <v>96</v>
      </c>
      <c r="B210" s="13">
        <v>40724</v>
      </c>
      <c r="D210" s="22" t="s">
        <v>98</v>
      </c>
      <c r="H210" s="18">
        <v>2</v>
      </c>
      <c r="J210" s="55">
        <v>-74.153000000000006</v>
      </c>
      <c r="K210" s="55">
        <v>40.641167000000003</v>
      </c>
    </row>
    <row r="211" spans="1:11" x14ac:dyDescent="0.35">
      <c r="A211" s="41" t="s">
        <v>96</v>
      </c>
      <c r="B211" s="13">
        <v>40724</v>
      </c>
      <c r="D211" s="22" t="s">
        <v>98</v>
      </c>
      <c r="H211" s="18">
        <v>2</v>
      </c>
      <c r="J211" s="55">
        <v>-74.153000000000006</v>
      </c>
      <c r="K211" s="55">
        <v>40.641167000000003</v>
      </c>
    </row>
    <row r="212" spans="1:11" x14ac:dyDescent="0.35">
      <c r="A212" s="41" t="s">
        <v>97</v>
      </c>
      <c r="B212" s="13">
        <v>40724</v>
      </c>
      <c r="C212" s="55">
        <f t="shared" si="4"/>
        <v>2.4849066497880004</v>
      </c>
      <c r="D212" s="19">
        <v>12</v>
      </c>
      <c r="H212" s="25">
        <v>2</v>
      </c>
      <c r="J212" s="55">
        <v>-74.153000000000006</v>
      </c>
      <c r="K212" s="55">
        <v>40.641167000000003</v>
      </c>
    </row>
    <row r="213" spans="1:11" x14ac:dyDescent="0.35">
      <c r="A213" s="54" t="s">
        <v>84</v>
      </c>
      <c r="B213" s="13">
        <v>40731</v>
      </c>
      <c r="C213" s="55">
        <f t="shared" si="4"/>
        <v>3.784189633918261</v>
      </c>
      <c r="D213" s="18">
        <v>44</v>
      </c>
      <c r="H213" s="28">
        <v>2</v>
      </c>
      <c r="J213" s="55">
        <v>-74.153000000000006</v>
      </c>
      <c r="K213" s="55">
        <v>40.641167000000003</v>
      </c>
    </row>
    <row r="214" spans="1:11" x14ac:dyDescent="0.35">
      <c r="A214" s="37" t="s">
        <v>90</v>
      </c>
      <c r="B214" s="13">
        <v>40731</v>
      </c>
      <c r="C214" s="55">
        <f t="shared" si="4"/>
        <v>3.912023005428146</v>
      </c>
      <c r="D214" s="19">
        <v>50</v>
      </c>
      <c r="H214" s="18">
        <v>2</v>
      </c>
      <c r="J214" s="55">
        <v>-74.153000000000006</v>
      </c>
      <c r="K214" s="55">
        <v>40.641167000000003</v>
      </c>
    </row>
    <row r="215" spans="1:11" x14ac:dyDescent="0.35">
      <c r="A215" s="41" t="s">
        <v>96</v>
      </c>
      <c r="B215" s="13">
        <v>40731</v>
      </c>
      <c r="C215" s="55">
        <f t="shared" si="4"/>
        <v>4.3820266346738812</v>
      </c>
      <c r="D215" s="19">
        <v>80</v>
      </c>
      <c r="H215" s="18">
        <v>2</v>
      </c>
      <c r="J215" s="55">
        <v>-74.153000000000006</v>
      </c>
      <c r="K215" s="55">
        <v>40.641167000000003</v>
      </c>
    </row>
    <row r="216" spans="1:11" x14ac:dyDescent="0.35">
      <c r="A216" s="41" t="s">
        <v>96</v>
      </c>
      <c r="B216" s="13">
        <v>40731</v>
      </c>
      <c r="D216" s="22" t="s">
        <v>98</v>
      </c>
      <c r="H216" s="18">
        <v>2</v>
      </c>
      <c r="J216" s="55">
        <v>-74.153000000000006</v>
      </c>
      <c r="K216" s="55">
        <v>40.641167000000003</v>
      </c>
    </row>
    <row r="217" spans="1:11" x14ac:dyDescent="0.35">
      <c r="A217" s="41" t="s">
        <v>97</v>
      </c>
      <c r="B217" s="13">
        <v>40731</v>
      </c>
      <c r="D217" s="22" t="s">
        <v>98</v>
      </c>
      <c r="H217" s="25">
        <v>2</v>
      </c>
      <c r="J217" s="55">
        <v>-74.153000000000006</v>
      </c>
      <c r="K217" s="55">
        <v>40.641167000000003</v>
      </c>
    </row>
    <row r="218" spans="1:11" x14ac:dyDescent="0.35">
      <c r="A218" s="54" t="s">
        <v>84</v>
      </c>
      <c r="B218" s="13">
        <v>40736</v>
      </c>
      <c r="C218" s="55">
        <f t="shared" si="4"/>
        <v>3.2580965380214821</v>
      </c>
      <c r="D218" s="18">
        <v>26</v>
      </c>
      <c r="H218" s="25">
        <v>2</v>
      </c>
      <c r="J218" s="55">
        <v>-74.153000000000006</v>
      </c>
      <c r="K218" s="55">
        <v>40.641167000000003</v>
      </c>
    </row>
    <row r="219" spans="1:11" x14ac:dyDescent="0.35">
      <c r="A219" s="37" t="s">
        <v>90</v>
      </c>
      <c r="B219" s="13">
        <v>40736</v>
      </c>
      <c r="D219" s="22" t="s">
        <v>91</v>
      </c>
      <c r="H219" s="19">
        <v>6</v>
      </c>
      <c r="J219" s="55">
        <v>-74.153000000000006</v>
      </c>
      <c r="K219" s="55">
        <v>40.641167000000003</v>
      </c>
    </row>
    <row r="220" spans="1:11" x14ac:dyDescent="0.35">
      <c r="A220" s="37" t="s">
        <v>90</v>
      </c>
      <c r="B220" s="13">
        <v>40736</v>
      </c>
      <c r="D220" s="22" t="s">
        <v>91</v>
      </c>
      <c r="H220" s="19">
        <v>4</v>
      </c>
      <c r="J220" s="55">
        <v>-74.153000000000006</v>
      </c>
      <c r="K220" s="55">
        <v>40.641167000000003</v>
      </c>
    </row>
    <row r="221" spans="1:11" x14ac:dyDescent="0.35">
      <c r="A221" s="41" t="s">
        <v>96</v>
      </c>
      <c r="B221" s="13">
        <v>40736</v>
      </c>
      <c r="C221" s="55">
        <f t="shared" si="4"/>
        <v>3.8712010109078911</v>
      </c>
      <c r="D221" s="19">
        <v>48</v>
      </c>
      <c r="H221" s="19">
        <v>4</v>
      </c>
      <c r="J221" s="55">
        <v>-74.153000000000006</v>
      </c>
      <c r="K221" s="55">
        <v>40.641167000000003</v>
      </c>
    </row>
    <row r="222" spans="1:11" x14ac:dyDescent="0.35">
      <c r="A222" s="41" t="s">
        <v>97</v>
      </c>
      <c r="B222" s="13">
        <v>40736</v>
      </c>
      <c r="C222" s="55">
        <f t="shared" si="4"/>
        <v>3.4657359027997265</v>
      </c>
      <c r="D222" s="19">
        <v>32</v>
      </c>
      <c r="H222" s="25">
        <v>2</v>
      </c>
      <c r="J222" s="55">
        <v>-74.153000000000006</v>
      </c>
      <c r="K222" s="55">
        <v>40.641167000000003</v>
      </c>
    </row>
    <row r="223" spans="1:11" x14ac:dyDescent="0.35">
      <c r="A223" s="55" t="s">
        <v>52</v>
      </c>
      <c r="B223" s="56">
        <v>40738</v>
      </c>
      <c r="C223" s="55">
        <f t="shared" si="4"/>
        <v>3.6888794541139363</v>
      </c>
      <c r="D223" s="55">
        <v>40</v>
      </c>
      <c r="H223" s="55">
        <v>6</v>
      </c>
      <c r="J223" s="55">
        <v>-74.153000000000006</v>
      </c>
      <c r="K223" s="55">
        <v>40.641167000000003</v>
      </c>
    </row>
    <row r="224" spans="1:11" x14ac:dyDescent="0.35">
      <c r="A224" s="55" t="s">
        <v>42</v>
      </c>
      <c r="B224" s="56">
        <v>40738</v>
      </c>
      <c r="C224" s="55">
        <f t="shared" si="4"/>
        <v>3.4965075614664802</v>
      </c>
      <c r="D224" s="55">
        <v>33</v>
      </c>
      <c r="F224" s="55" t="s">
        <v>43</v>
      </c>
      <c r="H224" s="55">
        <v>12</v>
      </c>
      <c r="J224" s="55">
        <v>-74.153000000000006</v>
      </c>
      <c r="K224" s="55">
        <v>40.641167000000003</v>
      </c>
    </row>
    <row r="225" spans="1:11" x14ac:dyDescent="0.35">
      <c r="A225" s="55" t="s">
        <v>50</v>
      </c>
      <c r="B225" s="56">
        <v>40738</v>
      </c>
      <c r="C225" s="55">
        <f t="shared" si="4"/>
        <v>6.0637852086876078</v>
      </c>
      <c r="D225" s="55">
        <v>430</v>
      </c>
      <c r="F225" s="55" t="s">
        <v>43</v>
      </c>
      <c r="H225" s="55">
        <v>4</v>
      </c>
      <c r="J225" s="55">
        <v>-74.153000000000006</v>
      </c>
      <c r="K225" s="55">
        <v>40.641167000000003</v>
      </c>
    </row>
    <row r="226" spans="1:11" x14ac:dyDescent="0.35">
      <c r="A226" s="55" t="s">
        <v>51</v>
      </c>
      <c r="B226" s="56">
        <v>40738</v>
      </c>
      <c r="C226" s="55">
        <f t="shared" si="4"/>
        <v>2.7080502011022101</v>
      </c>
      <c r="D226" s="55">
        <v>15</v>
      </c>
      <c r="F226" s="55" t="s">
        <v>46</v>
      </c>
      <c r="H226" s="55">
        <v>1</v>
      </c>
      <c r="J226" s="55">
        <v>-74.153000000000006</v>
      </c>
      <c r="K226" s="55">
        <v>40.641167000000003</v>
      </c>
    </row>
    <row r="227" spans="1:11" x14ac:dyDescent="0.35">
      <c r="A227" s="55" t="s">
        <v>51</v>
      </c>
      <c r="B227" s="56">
        <v>40738</v>
      </c>
      <c r="C227" s="55">
        <f t="shared" si="4"/>
        <v>3.5553480614894135</v>
      </c>
      <c r="D227" s="55">
        <v>35</v>
      </c>
      <c r="H227" s="55">
        <v>1</v>
      </c>
      <c r="J227" s="55">
        <v>-74.153000000000006</v>
      </c>
      <c r="K227" s="55">
        <v>40.641167000000003</v>
      </c>
    </row>
    <row r="228" spans="1:11" x14ac:dyDescent="0.35">
      <c r="A228" s="55" t="s">
        <v>48</v>
      </c>
      <c r="B228" s="56">
        <v>40738</v>
      </c>
      <c r="C228" s="55">
        <f t="shared" si="4"/>
        <v>2.9957322735539909</v>
      </c>
      <c r="D228" s="55">
        <v>20</v>
      </c>
      <c r="F228" s="55" t="s">
        <v>46</v>
      </c>
      <c r="H228" s="55">
        <v>1</v>
      </c>
      <c r="J228" s="55">
        <v>-74.153000000000006</v>
      </c>
      <c r="K228" s="55">
        <v>40.641167000000003</v>
      </c>
    </row>
    <row r="229" spans="1:11" x14ac:dyDescent="0.35">
      <c r="A229" s="55" t="s">
        <v>52</v>
      </c>
      <c r="B229" s="56">
        <v>40750</v>
      </c>
      <c r="C229" s="55">
        <f t="shared" si="4"/>
        <v>5.9401712527204316</v>
      </c>
      <c r="D229" s="55">
        <v>380</v>
      </c>
      <c r="F229" s="55" t="s">
        <v>43</v>
      </c>
      <c r="H229" s="55">
        <v>2</v>
      </c>
      <c r="J229" s="55">
        <v>-74.153000000000006</v>
      </c>
      <c r="K229" s="55">
        <v>40.641167000000003</v>
      </c>
    </row>
    <row r="230" spans="1:11" x14ac:dyDescent="0.35">
      <c r="A230" s="55" t="s">
        <v>42</v>
      </c>
      <c r="B230" s="56">
        <v>40750</v>
      </c>
      <c r="C230" s="55">
        <f t="shared" ref="C230:C293" si="5">LN(D230)</f>
        <v>6.0402547112774139</v>
      </c>
      <c r="D230" s="55">
        <v>420</v>
      </c>
      <c r="H230" s="55">
        <v>2</v>
      </c>
      <c r="J230" s="55">
        <v>-74.153000000000006</v>
      </c>
      <c r="K230" s="55">
        <v>40.641167000000003</v>
      </c>
    </row>
    <row r="231" spans="1:11" x14ac:dyDescent="0.35">
      <c r="A231" s="55" t="s">
        <v>50</v>
      </c>
      <c r="B231" s="56">
        <v>40750</v>
      </c>
      <c r="C231" s="55">
        <f t="shared" si="5"/>
        <v>7.8079166289264084</v>
      </c>
      <c r="D231" s="58">
        <v>2460</v>
      </c>
      <c r="H231" s="55">
        <v>2</v>
      </c>
      <c r="J231" s="55">
        <v>-74.153000000000006</v>
      </c>
      <c r="K231" s="55">
        <v>40.641167000000003</v>
      </c>
    </row>
    <row r="232" spans="1:11" x14ac:dyDescent="0.35">
      <c r="A232" s="55" t="s">
        <v>51</v>
      </c>
      <c r="B232" s="56">
        <v>40750</v>
      </c>
      <c r="C232" s="55">
        <f t="shared" si="5"/>
        <v>6.0520891689244172</v>
      </c>
      <c r="D232" s="55">
        <v>425</v>
      </c>
      <c r="H232" s="55">
        <v>1</v>
      </c>
      <c r="J232" s="55">
        <v>-74.153000000000006</v>
      </c>
      <c r="K232" s="55">
        <v>40.641167000000003</v>
      </c>
    </row>
    <row r="233" spans="1:11" x14ac:dyDescent="0.35">
      <c r="A233" s="55" t="s">
        <v>51</v>
      </c>
      <c r="B233" s="56">
        <v>40750</v>
      </c>
      <c r="C233" s="55">
        <f t="shared" si="5"/>
        <v>6.131226489483141</v>
      </c>
      <c r="D233" s="55">
        <v>460</v>
      </c>
      <c r="H233" s="55">
        <v>1</v>
      </c>
      <c r="J233" s="55">
        <v>-74.153000000000006</v>
      </c>
      <c r="K233" s="55">
        <v>40.641167000000003</v>
      </c>
    </row>
    <row r="234" spans="1:11" x14ac:dyDescent="0.35">
      <c r="A234" s="55" t="s">
        <v>48</v>
      </c>
      <c r="B234" s="56">
        <v>40750</v>
      </c>
      <c r="C234" s="55">
        <f t="shared" si="5"/>
        <v>4.7095302013123339</v>
      </c>
      <c r="D234" s="55">
        <v>111</v>
      </c>
      <c r="H234" s="55">
        <v>1</v>
      </c>
      <c r="J234" s="55">
        <v>-74.153000000000006</v>
      </c>
      <c r="K234" s="55">
        <v>40.641167000000003</v>
      </c>
    </row>
    <row r="235" spans="1:11" x14ac:dyDescent="0.35">
      <c r="A235" s="54" t="s">
        <v>84</v>
      </c>
      <c r="B235" s="13">
        <v>40751</v>
      </c>
      <c r="C235" s="55">
        <f t="shared" si="5"/>
        <v>3.912023005428146</v>
      </c>
      <c r="D235" s="18">
        <v>50</v>
      </c>
      <c r="H235" s="25" t="s">
        <v>89</v>
      </c>
      <c r="J235" s="55">
        <v>-74.153000000000006</v>
      </c>
      <c r="K235" s="55">
        <v>40.641167000000003</v>
      </c>
    </row>
    <row r="236" spans="1:11" x14ac:dyDescent="0.35">
      <c r="A236" s="37" t="s">
        <v>90</v>
      </c>
      <c r="B236" s="13">
        <v>40751</v>
      </c>
      <c r="C236" s="55">
        <f t="shared" si="5"/>
        <v>8.8246778911641979</v>
      </c>
      <c r="D236" s="19">
        <v>6800</v>
      </c>
      <c r="H236" s="19">
        <v>40</v>
      </c>
      <c r="J236" s="55">
        <v>-74.153000000000006</v>
      </c>
      <c r="K236" s="55">
        <v>40.641167000000003</v>
      </c>
    </row>
    <row r="237" spans="1:11" x14ac:dyDescent="0.35">
      <c r="A237" s="37" t="s">
        <v>90</v>
      </c>
      <c r="B237" s="13">
        <v>40751</v>
      </c>
      <c r="D237" s="22" t="s">
        <v>91</v>
      </c>
      <c r="H237" s="19">
        <v>10</v>
      </c>
      <c r="J237" s="55">
        <v>-74.153000000000006</v>
      </c>
      <c r="K237" s="55">
        <v>40.641167000000003</v>
      </c>
    </row>
    <row r="238" spans="1:11" x14ac:dyDescent="0.35">
      <c r="A238" s="41" t="s">
        <v>96</v>
      </c>
      <c r="B238" s="13">
        <v>40751</v>
      </c>
      <c r="C238" s="55">
        <f t="shared" si="5"/>
        <v>6.2146080984221914</v>
      </c>
      <c r="D238" s="19">
        <v>500</v>
      </c>
      <c r="H238" s="18" t="s">
        <v>101</v>
      </c>
      <c r="J238" s="55">
        <v>-74.153000000000006</v>
      </c>
      <c r="K238" s="55">
        <v>40.641167000000003</v>
      </c>
    </row>
    <row r="239" spans="1:11" x14ac:dyDescent="0.35">
      <c r="A239" s="41" t="s">
        <v>97</v>
      </c>
      <c r="B239" s="13">
        <v>40751</v>
      </c>
      <c r="C239" s="55">
        <f t="shared" si="5"/>
        <v>4.0943445622221004</v>
      </c>
      <c r="D239" s="19">
        <v>60</v>
      </c>
      <c r="H239" s="25" t="s">
        <v>101</v>
      </c>
      <c r="J239" s="55">
        <v>-74.153000000000006</v>
      </c>
      <c r="K239" s="55">
        <v>40.641167000000003</v>
      </c>
    </row>
    <row r="240" spans="1:11" x14ac:dyDescent="0.35">
      <c r="A240" s="55" t="s">
        <v>52</v>
      </c>
      <c r="B240" s="56">
        <v>40757</v>
      </c>
      <c r="C240" s="55">
        <f t="shared" si="5"/>
        <v>3.970291913552122</v>
      </c>
      <c r="D240" s="55">
        <v>53</v>
      </c>
      <c r="H240" s="55">
        <v>3</v>
      </c>
      <c r="J240" s="55">
        <v>-74.153000000000006</v>
      </c>
      <c r="K240" s="55">
        <v>40.641167000000003</v>
      </c>
    </row>
    <row r="241" spans="1:11" x14ac:dyDescent="0.35">
      <c r="A241" s="55" t="s">
        <v>42</v>
      </c>
      <c r="B241" s="56">
        <v>40757</v>
      </c>
      <c r="C241" s="55">
        <f t="shared" si="5"/>
        <v>4.0943445622221004</v>
      </c>
      <c r="D241" s="55">
        <v>60</v>
      </c>
      <c r="H241" s="55">
        <v>5</v>
      </c>
      <c r="J241" s="55">
        <v>-74.153000000000006</v>
      </c>
      <c r="K241" s="55">
        <v>40.641167000000003</v>
      </c>
    </row>
    <row r="242" spans="1:11" x14ac:dyDescent="0.35">
      <c r="A242" s="55" t="s">
        <v>50</v>
      </c>
      <c r="B242" s="56">
        <v>40757</v>
      </c>
      <c r="C242" s="55">
        <f t="shared" si="5"/>
        <v>5.6347896031692493</v>
      </c>
      <c r="D242" s="55">
        <v>280</v>
      </c>
      <c r="H242" s="55">
        <v>6</v>
      </c>
      <c r="J242" s="55">
        <v>-74.153000000000006</v>
      </c>
      <c r="K242" s="55">
        <v>40.641167000000003</v>
      </c>
    </row>
    <row r="243" spans="1:11" x14ac:dyDescent="0.35">
      <c r="A243" s="55" t="s">
        <v>51</v>
      </c>
      <c r="B243" s="56">
        <v>40757</v>
      </c>
      <c r="C243" s="55">
        <f t="shared" si="5"/>
        <v>4.5217885770490405</v>
      </c>
      <c r="D243" s="55">
        <v>92</v>
      </c>
      <c r="F243" s="55" t="s">
        <v>46</v>
      </c>
      <c r="H243" s="55">
        <v>1</v>
      </c>
      <c r="J243" s="55">
        <v>-74.153000000000006</v>
      </c>
      <c r="K243" s="55">
        <v>40.641167000000003</v>
      </c>
    </row>
    <row r="244" spans="1:11" x14ac:dyDescent="0.35">
      <c r="A244" s="55" t="s">
        <v>48</v>
      </c>
      <c r="B244" s="56">
        <v>40757</v>
      </c>
      <c r="C244" s="55">
        <f t="shared" si="5"/>
        <v>1.6094379124341003</v>
      </c>
      <c r="D244" s="55">
        <v>5</v>
      </c>
      <c r="H244" s="55">
        <v>1</v>
      </c>
      <c r="J244" s="55">
        <v>-74.153000000000006</v>
      </c>
      <c r="K244" s="55">
        <v>40.641167000000003</v>
      </c>
    </row>
    <row r="245" spans="1:11" x14ac:dyDescent="0.35">
      <c r="A245" s="54" t="s">
        <v>84</v>
      </c>
      <c r="B245" s="13">
        <v>40758</v>
      </c>
      <c r="D245" s="22" t="s">
        <v>88</v>
      </c>
      <c r="H245" s="28">
        <v>4</v>
      </c>
      <c r="J245" s="55">
        <v>-74.153000000000006</v>
      </c>
      <c r="K245" s="55">
        <v>40.641167000000003</v>
      </c>
    </row>
    <row r="246" spans="1:11" x14ac:dyDescent="0.35">
      <c r="A246" s="54" t="s">
        <v>84</v>
      </c>
      <c r="B246" s="13">
        <v>40758</v>
      </c>
      <c r="C246" s="55">
        <f t="shared" si="5"/>
        <v>2.7725887222397811</v>
      </c>
      <c r="D246" s="18">
        <v>16</v>
      </c>
      <c r="H246" s="25">
        <v>2</v>
      </c>
      <c r="J246" s="55">
        <v>-74.153000000000006</v>
      </c>
      <c r="K246" s="55">
        <v>40.641167000000003</v>
      </c>
    </row>
    <row r="247" spans="1:11" x14ac:dyDescent="0.35">
      <c r="A247" s="37" t="s">
        <v>90</v>
      </c>
      <c r="B247" s="13">
        <v>40758</v>
      </c>
      <c r="C247" s="55">
        <f t="shared" si="5"/>
        <v>3.8712010109078911</v>
      </c>
      <c r="D247" s="19">
        <v>48</v>
      </c>
      <c r="H247" s="19">
        <v>4</v>
      </c>
      <c r="J247" s="55">
        <v>-74.153000000000006</v>
      </c>
      <c r="K247" s="55">
        <v>40.641167000000003</v>
      </c>
    </row>
    <row r="248" spans="1:11" x14ac:dyDescent="0.35">
      <c r="A248" s="41" t="s">
        <v>96</v>
      </c>
      <c r="B248" s="13">
        <v>40758</v>
      </c>
      <c r="C248" s="55">
        <f t="shared" si="5"/>
        <v>3.5835189384561099</v>
      </c>
      <c r="D248" s="19">
        <v>36</v>
      </c>
      <c r="H248" s="19">
        <v>4</v>
      </c>
      <c r="J248" s="55">
        <v>-74.153000000000006</v>
      </c>
      <c r="K248" s="55">
        <v>40.641167000000003</v>
      </c>
    </row>
    <row r="249" spans="1:11" x14ac:dyDescent="0.35">
      <c r="A249" s="41" t="s">
        <v>97</v>
      </c>
      <c r="B249" s="13">
        <v>40758</v>
      </c>
      <c r="C249" s="55">
        <f t="shared" si="5"/>
        <v>1.3862943611198906</v>
      </c>
      <c r="D249" s="19">
        <v>4</v>
      </c>
      <c r="H249" s="28">
        <v>36</v>
      </c>
      <c r="J249" s="55">
        <v>-74.153000000000006</v>
      </c>
      <c r="K249" s="55">
        <v>40.641167000000003</v>
      </c>
    </row>
    <row r="250" spans="1:11" x14ac:dyDescent="0.35">
      <c r="A250" s="55" t="s">
        <v>52</v>
      </c>
      <c r="B250" s="56">
        <v>40765</v>
      </c>
      <c r="C250" s="55">
        <f t="shared" si="5"/>
        <v>7.0561752841004104</v>
      </c>
      <c r="D250" s="58">
        <v>1160</v>
      </c>
      <c r="H250" s="55">
        <v>97</v>
      </c>
      <c r="J250" s="55">
        <v>-74.153000000000006</v>
      </c>
      <c r="K250" s="55">
        <v>40.641167000000003</v>
      </c>
    </row>
    <row r="251" spans="1:11" x14ac:dyDescent="0.35">
      <c r="A251" s="55" t="s">
        <v>42</v>
      </c>
      <c r="B251" s="56">
        <v>40765</v>
      </c>
      <c r="C251" s="55">
        <f t="shared" si="5"/>
        <v>7.506591780070841</v>
      </c>
      <c r="D251" s="58">
        <v>1820</v>
      </c>
      <c r="F251" s="55" t="s">
        <v>43</v>
      </c>
      <c r="H251" s="55">
        <v>28</v>
      </c>
      <c r="J251" s="55">
        <v>-74.153000000000006</v>
      </c>
      <c r="K251" s="55">
        <v>40.641167000000003</v>
      </c>
    </row>
    <row r="252" spans="1:11" x14ac:dyDescent="0.35">
      <c r="A252" s="55" t="s">
        <v>50</v>
      </c>
      <c r="B252" s="56">
        <v>40765</v>
      </c>
      <c r="C252" s="55">
        <f t="shared" si="5"/>
        <v>8.2940496401020276</v>
      </c>
      <c r="D252" s="58">
        <v>4000</v>
      </c>
      <c r="F252" s="55" t="s">
        <v>43</v>
      </c>
      <c r="H252" s="55">
        <v>32</v>
      </c>
      <c r="J252" s="55">
        <v>-74.153000000000006</v>
      </c>
      <c r="K252" s="55">
        <v>40.641167000000003</v>
      </c>
    </row>
    <row r="253" spans="1:11" x14ac:dyDescent="0.35">
      <c r="A253" s="55" t="s">
        <v>50</v>
      </c>
      <c r="B253" s="56">
        <v>40765</v>
      </c>
      <c r="C253" s="55">
        <f t="shared" si="5"/>
        <v>8.2940496401020276</v>
      </c>
      <c r="D253" s="58">
        <v>4000</v>
      </c>
      <c r="F253" s="55" t="s">
        <v>43</v>
      </c>
      <c r="H253" s="55">
        <v>18</v>
      </c>
      <c r="J253" s="55">
        <v>-74.153000000000006</v>
      </c>
      <c r="K253" s="55">
        <v>40.641167000000003</v>
      </c>
    </row>
    <row r="254" spans="1:11" x14ac:dyDescent="0.35">
      <c r="A254" s="55" t="s">
        <v>51</v>
      </c>
      <c r="B254" s="56">
        <v>40765</v>
      </c>
      <c r="C254" s="55">
        <f t="shared" si="5"/>
        <v>8.2687318321177372</v>
      </c>
      <c r="D254" s="58">
        <v>3900</v>
      </c>
      <c r="H254" s="55">
        <v>124</v>
      </c>
      <c r="J254" s="55">
        <v>-74.153000000000006</v>
      </c>
      <c r="K254" s="55">
        <v>40.641167000000003</v>
      </c>
    </row>
    <row r="255" spans="1:11" x14ac:dyDescent="0.35">
      <c r="A255" s="55" t="s">
        <v>48</v>
      </c>
      <c r="B255" s="56">
        <v>40765</v>
      </c>
      <c r="C255" s="55">
        <f t="shared" si="5"/>
        <v>5.1984970312658261</v>
      </c>
      <c r="D255" s="55">
        <v>181</v>
      </c>
      <c r="F255" s="55" t="s">
        <v>43</v>
      </c>
      <c r="H255" s="55">
        <v>14</v>
      </c>
      <c r="J255" s="55">
        <v>-74.153000000000006</v>
      </c>
      <c r="K255" s="55">
        <v>40.641167000000003</v>
      </c>
    </row>
    <row r="256" spans="1:11" x14ac:dyDescent="0.35">
      <c r="A256" s="54" t="s">
        <v>84</v>
      </c>
      <c r="B256" s="13">
        <v>40766</v>
      </c>
      <c r="C256" s="55">
        <f t="shared" si="5"/>
        <v>4.2484952420493594</v>
      </c>
      <c r="D256" s="18">
        <v>70</v>
      </c>
      <c r="H256" s="28">
        <v>10</v>
      </c>
      <c r="J256" s="55">
        <v>-74.153000000000006</v>
      </c>
      <c r="K256" s="55">
        <v>40.641167000000003</v>
      </c>
    </row>
    <row r="257" spans="1:11" x14ac:dyDescent="0.35">
      <c r="A257" s="54" t="s">
        <v>84</v>
      </c>
      <c r="B257" s="13">
        <v>40766</v>
      </c>
      <c r="C257" s="55">
        <f t="shared" si="5"/>
        <v>4.2766661190160553</v>
      </c>
      <c r="D257" s="18">
        <v>72</v>
      </c>
      <c r="H257" s="25">
        <v>4</v>
      </c>
      <c r="J257" s="55">
        <v>-74.153000000000006</v>
      </c>
      <c r="K257" s="55">
        <v>40.641167000000003</v>
      </c>
    </row>
    <row r="258" spans="1:11" x14ac:dyDescent="0.25">
      <c r="A258" s="37" t="s">
        <v>90</v>
      </c>
      <c r="B258" s="13">
        <v>40766</v>
      </c>
      <c r="D258" s="22" t="s">
        <v>91</v>
      </c>
      <c r="H258" s="18">
        <v>4</v>
      </c>
      <c r="J258" s="55">
        <v>-74.153000000000006</v>
      </c>
      <c r="K258" s="55">
        <v>40.641167000000003</v>
      </c>
    </row>
    <row r="259" spans="1:11" x14ac:dyDescent="0.35">
      <c r="A259" s="41" t="s">
        <v>96</v>
      </c>
      <c r="B259" s="13">
        <v>40766</v>
      </c>
      <c r="C259" s="55">
        <f t="shared" si="5"/>
        <v>5.393627546352362</v>
      </c>
      <c r="D259" s="18">
        <v>220</v>
      </c>
      <c r="H259" s="17" t="s">
        <v>86</v>
      </c>
      <c r="J259" s="55">
        <v>-74.153000000000006</v>
      </c>
      <c r="K259" s="55">
        <v>40.641167000000003</v>
      </c>
    </row>
    <row r="260" spans="1:11" x14ac:dyDescent="0.35">
      <c r="A260" s="41" t="s">
        <v>97</v>
      </c>
      <c r="B260" s="13">
        <v>40766</v>
      </c>
      <c r="D260" s="22" t="s">
        <v>98</v>
      </c>
      <c r="H260" s="17" t="s">
        <v>86</v>
      </c>
      <c r="J260" s="55">
        <v>-74.153000000000006</v>
      </c>
      <c r="K260" s="55">
        <v>40.641167000000003</v>
      </c>
    </row>
    <row r="261" spans="1:11" x14ac:dyDescent="0.35">
      <c r="A261" s="55" t="s">
        <v>52</v>
      </c>
      <c r="B261" s="56">
        <v>40771</v>
      </c>
      <c r="C261" s="55">
        <f t="shared" si="5"/>
        <v>7.4843686432861309</v>
      </c>
      <c r="D261" s="58">
        <v>1780</v>
      </c>
      <c r="H261" s="55">
        <v>97</v>
      </c>
      <c r="J261" s="55">
        <v>-74.153000000000006</v>
      </c>
      <c r="K261" s="55">
        <v>40.641167000000003</v>
      </c>
    </row>
    <row r="262" spans="1:11" x14ac:dyDescent="0.35">
      <c r="A262" s="55" t="s">
        <v>42</v>
      </c>
      <c r="B262" s="56">
        <v>40771</v>
      </c>
      <c r="C262" s="55">
        <f t="shared" si="5"/>
        <v>7.200424892944957</v>
      </c>
      <c r="D262" s="58">
        <v>1340</v>
      </c>
      <c r="H262" s="55">
        <v>52</v>
      </c>
      <c r="J262" s="55">
        <v>-74.153000000000006</v>
      </c>
      <c r="K262" s="55">
        <v>40.641167000000003</v>
      </c>
    </row>
    <row r="263" spans="1:11" x14ac:dyDescent="0.35">
      <c r="A263" s="55" t="s">
        <v>50</v>
      </c>
      <c r="B263" s="56">
        <v>40771</v>
      </c>
      <c r="C263" s="55">
        <f t="shared" si="5"/>
        <v>8.2940496401020276</v>
      </c>
      <c r="D263" s="58">
        <v>4000</v>
      </c>
      <c r="H263" s="55">
        <v>1140</v>
      </c>
      <c r="J263" s="55">
        <v>-74.153000000000006</v>
      </c>
      <c r="K263" s="55">
        <v>40.641167000000003</v>
      </c>
    </row>
    <row r="264" spans="1:11" x14ac:dyDescent="0.35">
      <c r="A264" s="55" t="s">
        <v>50</v>
      </c>
      <c r="B264" s="56">
        <v>40771</v>
      </c>
      <c r="C264" s="55">
        <f t="shared" si="5"/>
        <v>8.2940496401020276</v>
      </c>
      <c r="D264" s="58">
        <v>4000</v>
      </c>
      <c r="F264" s="55" t="s">
        <v>43</v>
      </c>
      <c r="H264" s="55">
        <v>1540</v>
      </c>
      <c r="J264" s="55">
        <v>-74.195830000000001</v>
      </c>
      <c r="K264" s="55">
        <v>40.637500000000003</v>
      </c>
    </row>
    <row r="265" spans="1:11" x14ac:dyDescent="0.35">
      <c r="A265" s="55" t="s">
        <v>51</v>
      </c>
      <c r="B265" s="56">
        <v>40771</v>
      </c>
      <c r="C265" s="55">
        <f t="shared" si="5"/>
        <v>8.2940496401020276</v>
      </c>
      <c r="D265" s="58">
        <v>4000</v>
      </c>
      <c r="H265" s="55">
        <v>480</v>
      </c>
      <c r="J265" s="55">
        <v>-74.195830000000001</v>
      </c>
      <c r="K265" s="55">
        <v>40.637500000000003</v>
      </c>
    </row>
    <row r="266" spans="1:11" x14ac:dyDescent="0.35">
      <c r="A266" s="55" t="s">
        <v>48</v>
      </c>
      <c r="B266" s="56">
        <v>40771</v>
      </c>
      <c r="C266" s="55">
        <f t="shared" si="5"/>
        <v>7.2930176797727819</v>
      </c>
      <c r="D266" s="58">
        <v>1470</v>
      </c>
      <c r="H266" s="55">
        <v>124</v>
      </c>
      <c r="J266" s="55">
        <v>-74.195830000000001</v>
      </c>
      <c r="K266" s="55">
        <v>40.637500000000003</v>
      </c>
    </row>
    <row r="267" spans="1:11" x14ac:dyDescent="0.35">
      <c r="A267" s="54" t="s">
        <v>84</v>
      </c>
      <c r="B267" s="13">
        <v>40777</v>
      </c>
      <c r="C267" s="55">
        <f t="shared" si="5"/>
        <v>5.4806389233419912</v>
      </c>
      <c r="D267" s="18">
        <v>240</v>
      </c>
      <c r="H267" s="28">
        <v>40</v>
      </c>
      <c r="J267" s="55">
        <v>-74.195830000000001</v>
      </c>
      <c r="K267" s="55">
        <v>40.637500000000003</v>
      </c>
    </row>
    <row r="268" spans="1:11" x14ac:dyDescent="0.35">
      <c r="A268" s="37" t="s">
        <v>90</v>
      </c>
      <c r="B268" s="13">
        <v>40777</v>
      </c>
      <c r="D268" s="22" t="s">
        <v>91</v>
      </c>
      <c r="H268" s="19">
        <v>160</v>
      </c>
      <c r="J268" s="55">
        <v>-74.195830000000001</v>
      </c>
      <c r="K268" s="55">
        <v>40.637500000000003</v>
      </c>
    </row>
    <row r="269" spans="1:11" x14ac:dyDescent="0.35">
      <c r="A269" s="41" t="s">
        <v>96</v>
      </c>
      <c r="B269" s="13">
        <v>40777</v>
      </c>
      <c r="D269" s="22" t="s">
        <v>98</v>
      </c>
      <c r="H269" s="19">
        <v>420</v>
      </c>
      <c r="J269" s="55">
        <v>-74.195830000000001</v>
      </c>
      <c r="K269" s="55">
        <v>40.637500000000003</v>
      </c>
    </row>
    <row r="270" spans="1:11" x14ac:dyDescent="0.35">
      <c r="A270" s="41" t="s">
        <v>96</v>
      </c>
      <c r="B270" s="13">
        <v>40777</v>
      </c>
      <c r="D270" s="22" t="s">
        <v>98</v>
      </c>
      <c r="H270" s="19">
        <v>440</v>
      </c>
      <c r="J270" s="55">
        <v>-74.195830000000001</v>
      </c>
      <c r="K270" s="55">
        <v>40.637500000000003</v>
      </c>
    </row>
    <row r="271" spans="1:11" x14ac:dyDescent="0.35">
      <c r="A271" s="41" t="s">
        <v>97</v>
      </c>
      <c r="B271" s="13">
        <v>40777</v>
      </c>
      <c r="C271" s="55">
        <f t="shared" si="5"/>
        <v>4.0943445622221004</v>
      </c>
      <c r="D271" s="19">
        <v>60</v>
      </c>
      <c r="H271" s="25">
        <v>20</v>
      </c>
      <c r="J271" s="55">
        <v>-74.195830000000001</v>
      </c>
      <c r="K271" s="55">
        <v>40.637500000000003</v>
      </c>
    </row>
    <row r="272" spans="1:11" x14ac:dyDescent="0.35">
      <c r="A272" s="55" t="s">
        <v>52</v>
      </c>
      <c r="B272" s="56">
        <v>40778</v>
      </c>
      <c r="C272" s="55">
        <f t="shared" si="5"/>
        <v>5.9401712527204316</v>
      </c>
      <c r="D272" s="55">
        <v>380</v>
      </c>
      <c r="H272" s="55">
        <v>4</v>
      </c>
      <c r="J272" s="55">
        <v>-74.195830000000001</v>
      </c>
      <c r="K272" s="55">
        <v>40.637500000000003</v>
      </c>
    </row>
    <row r="273" spans="1:11" x14ac:dyDescent="0.35">
      <c r="A273" s="55" t="s">
        <v>42</v>
      </c>
      <c r="B273" s="56">
        <v>40778</v>
      </c>
      <c r="C273" s="55">
        <f t="shared" si="5"/>
        <v>6.2633982625916236</v>
      </c>
      <c r="D273" s="55">
        <v>525</v>
      </c>
      <c r="F273" s="55" t="s">
        <v>43</v>
      </c>
      <c r="H273" s="55">
        <v>14</v>
      </c>
      <c r="J273" s="55">
        <v>-74.195830000000001</v>
      </c>
      <c r="K273" s="55">
        <v>40.637500000000003</v>
      </c>
    </row>
    <row r="274" spans="1:11" x14ac:dyDescent="0.35">
      <c r="A274" s="55" t="s">
        <v>50</v>
      </c>
      <c r="B274" s="56">
        <v>40778</v>
      </c>
      <c r="C274" s="55">
        <f t="shared" si="5"/>
        <v>6.1420374055873559</v>
      </c>
      <c r="D274" s="55">
        <v>465</v>
      </c>
      <c r="F274" s="55" t="s">
        <v>43</v>
      </c>
      <c r="H274" s="55">
        <v>16</v>
      </c>
      <c r="J274" s="55">
        <v>-74.195830000000001</v>
      </c>
      <c r="K274" s="55">
        <v>40.637500000000003</v>
      </c>
    </row>
    <row r="275" spans="1:11" x14ac:dyDescent="0.35">
      <c r="A275" s="55" t="s">
        <v>51</v>
      </c>
      <c r="B275" s="56">
        <v>40778</v>
      </c>
      <c r="C275" s="55">
        <f t="shared" si="5"/>
        <v>5.3518581334760666</v>
      </c>
      <c r="D275" s="55">
        <v>211</v>
      </c>
      <c r="H275" s="55">
        <v>4</v>
      </c>
      <c r="J275" s="55">
        <v>-74.195830000000001</v>
      </c>
      <c r="K275" s="55">
        <v>40.637500000000003</v>
      </c>
    </row>
    <row r="276" spans="1:11" x14ac:dyDescent="0.35">
      <c r="A276" s="55" t="s">
        <v>48</v>
      </c>
      <c r="B276" s="56">
        <v>40778</v>
      </c>
      <c r="C276" s="55">
        <f t="shared" si="5"/>
        <v>4.7874917427820458</v>
      </c>
      <c r="D276" s="55">
        <v>120</v>
      </c>
      <c r="H276" s="55">
        <v>1</v>
      </c>
      <c r="J276" s="55">
        <v>-74.195830000000001</v>
      </c>
      <c r="K276" s="55">
        <v>40.637500000000003</v>
      </c>
    </row>
    <row r="277" spans="1:11" x14ac:dyDescent="0.35">
      <c r="A277" s="55" t="s">
        <v>48</v>
      </c>
      <c r="B277" s="56">
        <v>40778</v>
      </c>
      <c r="C277" s="55">
        <f t="shared" si="5"/>
        <v>5.5012582105447274</v>
      </c>
      <c r="D277" s="55">
        <v>245</v>
      </c>
      <c r="H277" s="55">
        <v>2</v>
      </c>
      <c r="J277" s="55">
        <v>-74.195830000000001</v>
      </c>
      <c r="K277" s="55">
        <v>40.637500000000003</v>
      </c>
    </row>
    <row r="278" spans="1:11" x14ac:dyDescent="0.35">
      <c r="A278" s="55" t="s">
        <v>52</v>
      </c>
      <c r="B278" s="56">
        <v>40786</v>
      </c>
      <c r="C278" s="55">
        <f t="shared" si="5"/>
        <v>7.352441100243583</v>
      </c>
      <c r="D278" s="58">
        <v>1560</v>
      </c>
      <c r="H278" s="55">
        <v>62</v>
      </c>
      <c r="J278" s="55">
        <v>-74.195830000000001</v>
      </c>
      <c r="K278" s="55">
        <v>40.637500000000003</v>
      </c>
    </row>
    <row r="279" spans="1:11" x14ac:dyDescent="0.35">
      <c r="A279" s="55" t="s">
        <v>42</v>
      </c>
      <c r="B279" s="56">
        <v>40786</v>
      </c>
      <c r="C279" s="55">
        <f t="shared" si="5"/>
        <v>7.7664168980196555</v>
      </c>
      <c r="D279" s="58">
        <v>2360</v>
      </c>
      <c r="F279" s="55" t="s">
        <v>43</v>
      </c>
      <c r="H279" s="55">
        <v>142</v>
      </c>
      <c r="J279" s="55">
        <v>-74.195830000000001</v>
      </c>
      <c r="K279" s="55">
        <v>40.637500000000003</v>
      </c>
    </row>
    <row r="280" spans="1:11" x14ac:dyDescent="0.35">
      <c r="A280" s="55" t="s">
        <v>50</v>
      </c>
      <c r="B280" s="56">
        <v>40786</v>
      </c>
      <c r="C280" s="55">
        <f t="shared" si="5"/>
        <v>7.8320141805054693</v>
      </c>
      <c r="D280" s="58">
        <v>2520</v>
      </c>
      <c r="H280" s="55">
        <v>39</v>
      </c>
      <c r="J280" s="55">
        <v>-74.195830000000001</v>
      </c>
      <c r="K280" s="55">
        <v>40.637500000000003</v>
      </c>
    </row>
    <row r="281" spans="1:11" x14ac:dyDescent="0.35">
      <c r="A281" s="55" t="s">
        <v>51</v>
      </c>
      <c r="B281" s="56">
        <v>40786</v>
      </c>
      <c r="C281" s="55">
        <f t="shared" si="5"/>
        <v>7.3901814282264295</v>
      </c>
      <c r="D281" s="58">
        <v>1620</v>
      </c>
      <c r="H281" s="55">
        <v>47</v>
      </c>
      <c r="J281" s="55">
        <v>-74.195830000000001</v>
      </c>
      <c r="K281" s="55">
        <v>40.637500000000003</v>
      </c>
    </row>
    <row r="282" spans="1:11" x14ac:dyDescent="0.35">
      <c r="A282" s="55" t="s">
        <v>48</v>
      </c>
      <c r="B282" s="56">
        <v>40786</v>
      </c>
      <c r="C282" s="55">
        <f t="shared" si="5"/>
        <v>6.2344107257183712</v>
      </c>
      <c r="D282" s="55">
        <v>510</v>
      </c>
      <c r="H282" s="55">
        <v>12</v>
      </c>
      <c r="J282" s="55">
        <v>-74.195830000000001</v>
      </c>
      <c r="K282" s="55">
        <v>40.637500000000003</v>
      </c>
    </row>
    <row r="283" spans="1:11" x14ac:dyDescent="0.35">
      <c r="A283" s="54" t="s">
        <v>84</v>
      </c>
      <c r="B283" s="13">
        <v>40798</v>
      </c>
      <c r="C283" s="55">
        <f t="shared" si="5"/>
        <v>6.6066501861982152</v>
      </c>
      <c r="D283" s="18">
        <v>740</v>
      </c>
      <c r="H283" s="28">
        <v>24</v>
      </c>
      <c r="J283" s="55">
        <v>-74.195830000000001</v>
      </c>
      <c r="K283" s="55">
        <v>40.637500000000003</v>
      </c>
    </row>
    <row r="284" spans="1:11" x14ac:dyDescent="0.35">
      <c r="A284" s="37" t="s">
        <v>90</v>
      </c>
      <c r="B284" s="13">
        <v>40798</v>
      </c>
      <c r="C284" s="55">
        <f t="shared" si="5"/>
        <v>6.8243736700430864</v>
      </c>
      <c r="D284" s="19">
        <v>920</v>
      </c>
      <c r="H284" s="19">
        <v>116</v>
      </c>
      <c r="J284" s="55">
        <v>-74.195830000000001</v>
      </c>
      <c r="K284" s="55">
        <v>40.637500000000003</v>
      </c>
    </row>
    <row r="285" spans="1:11" x14ac:dyDescent="0.35">
      <c r="A285" s="37" t="s">
        <v>90</v>
      </c>
      <c r="B285" s="13">
        <v>40798</v>
      </c>
      <c r="C285" s="55">
        <f t="shared" si="5"/>
        <v>6.8875525716646173</v>
      </c>
      <c r="D285" s="19">
        <v>980</v>
      </c>
      <c r="H285" s="19">
        <v>108</v>
      </c>
      <c r="J285" s="55">
        <v>-74.195830000000001</v>
      </c>
      <c r="K285" s="55">
        <v>40.637500000000003</v>
      </c>
    </row>
    <row r="286" spans="1:11" x14ac:dyDescent="0.35">
      <c r="A286" s="41" t="s">
        <v>96</v>
      </c>
      <c r="B286" s="13">
        <v>40798</v>
      </c>
      <c r="C286" s="55">
        <f t="shared" si="5"/>
        <v>5.8861040314501558</v>
      </c>
      <c r="D286" s="19">
        <v>360</v>
      </c>
      <c r="H286" s="19">
        <v>28</v>
      </c>
      <c r="J286" s="55">
        <v>-74.195830000000001</v>
      </c>
      <c r="K286" s="55">
        <v>40.637500000000003</v>
      </c>
    </row>
    <row r="287" spans="1:11" x14ac:dyDescent="0.35">
      <c r="A287" s="41" t="s">
        <v>97</v>
      </c>
      <c r="B287" s="13">
        <v>40798</v>
      </c>
      <c r="D287" s="43" t="s">
        <v>98</v>
      </c>
      <c r="H287" s="28">
        <v>28</v>
      </c>
      <c r="J287" s="55">
        <v>-74.195830000000001</v>
      </c>
      <c r="K287" s="55">
        <v>40.637500000000003</v>
      </c>
    </row>
    <row r="288" spans="1:11" x14ac:dyDescent="0.35">
      <c r="A288" s="55" t="s">
        <v>52</v>
      </c>
      <c r="B288" s="56">
        <v>40799</v>
      </c>
      <c r="C288" s="55">
        <f t="shared" si="5"/>
        <v>6.2915691395583204</v>
      </c>
      <c r="D288" s="55">
        <v>540</v>
      </c>
      <c r="H288" s="55">
        <v>21</v>
      </c>
      <c r="J288" s="55">
        <v>-74.195830000000001</v>
      </c>
      <c r="K288" s="55">
        <v>40.637500000000003</v>
      </c>
    </row>
    <row r="289" spans="1:11" x14ac:dyDescent="0.35">
      <c r="A289" s="55" t="s">
        <v>42</v>
      </c>
      <c r="B289" s="56">
        <v>40799</v>
      </c>
      <c r="C289" s="55">
        <f t="shared" si="5"/>
        <v>6.8875525716646173</v>
      </c>
      <c r="D289" s="55">
        <v>980</v>
      </c>
      <c r="H289" s="55">
        <v>37</v>
      </c>
      <c r="J289" s="55">
        <v>-74.195830000000001</v>
      </c>
      <c r="K289" s="55">
        <v>40.637500000000003</v>
      </c>
    </row>
    <row r="290" spans="1:11" x14ac:dyDescent="0.35">
      <c r="A290" s="55" t="s">
        <v>50</v>
      </c>
      <c r="B290" s="56">
        <v>40799</v>
      </c>
      <c r="C290" s="55">
        <f t="shared" si="5"/>
        <v>7.0030654587864616</v>
      </c>
      <c r="D290" s="58">
        <v>1100</v>
      </c>
      <c r="H290" s="55">
        <v>29</v>
      </c>
      <c r="J290" s="55">
        <v>-74.195830000000001</v>
      </c>
      <c r="K290" s="55">
        <v>40.637500000000003</v>
      </c>
    </row>
    <row r="291" spans="1:11" x14ac:dyDescent="0.35">
      <c r="A291" s="55" t="s">
        <v>51</v>
      </c>
      <c r="B291" s="56">
        <v>40799</v>
      </c>
      <c r="C291" s="55">
        <f t="shared" si="5"/>
        <v>6.0161571596983539</v>
      </c>
      <c r="D291" s="55">
        <v>410</v>
      </c>
      <c r="H291" s="55">
        <v>21</v>
      </c>
      <c r="J291" s="55">
        <v>-74.195830000000001</v>
      </c>
      <c r="K291" s="55">
        <v>40.637500000000003</v>
      </c>
    </row>
    <row r="292" spans="1:11" x14ac:dyDescent="0.35">
      <c r="A292" s="55" t="s">
        <v>51</v>
      </c>
      <c r="B292" s="56">
        <v>40799</v>
      </c>
      <c r="C292" s="55">
        <f t="shared" si="5"/>
        <v>6.2146080984221914</v>
      </c>
      <c r="D292" s="55">
        <v>500</v>
      </c>
      <c r="H292" s="55">
        <v>19</v>
      </c>
      <c r="J292" s="55">
        <v>-74.195830000000001</v>
      </c>
      <c r="K292" s="55">
        <v>40.637500000000003</v>
      </c>
    </row>
    <row r="293" spans="1:11" x14ac:dyDescent="0.35">
      <c r="A293" s="55" t="s">
        <v>48</v>
      </c>
      <c r="B293" s="56">
        <v>40799</v>
      </c>
      <c r="C293" s="55">
        <f t="shared" si="5"/>
        <v>5.6970934865054046</v>
      </c>
      <c r="D293" s="55">
        <v>298</v>
      </c>
      <c r="H293" s="55">
        <v>11</v>
      </c>
      <c r="J293" s="55">
        <v>-74.195830000000001</v>
      </c>
      <c r="K293" s="55">
        <v>40.637500000000003</v>
      </c>
    </row>
    <row r="294" spans="1:11" x14ac:dyDescent="0.35">
      <c r="A294" s="54" t="s">
        <v>84</v>
      </c>
      <c r="B294" s="13">
        <v>40805</v>
      </c>
      <c r="C294" s="55">
        <f t="shared" ref="C294:C357" si="6">LN(D294)</f>
        <v>4.2766661190160553</v>
      </c>
      <c r="D294" s="18">
        <v>72</v>
      </c>
      <c r="H294" s="28">
        <v>8</v>
      </c>
      <c r="J294" s="55">
        <v>-74.195830000000001</v>
      </c>
      <c r="K294" s="55">
        <v>40.637500000000003</v>
      </c>
    </row>
    <row r="295" spans="1:11" x14ac:dyDescent="0.35">
      <c r="A295" s="37" t="s">
        <v>90</v>
      </c>
      <c r="B295" s="13">
        <v>40805</v>
      </c>
      <c r="C295" s="55">
        <f t="shared" si="6"/>
        <v>4.4773368144782069</v>
      </c>
      <c r="D295" s="19">
        <v>88</v>
      </c>
      <c r="H295" s="19">
        <v>12</v>
      </c>
      <c r="J295" s="55">
        <v>-74.195830000000001</v>
      </c>
      <c r="K295" s="55">
        <v>40.637500000000003</v>
      </c>
    </row>
    <row r="296" spans="1:11" x14ac:dyDescent="0.35">
      <c r="A296" s="41" t="s">
        <v>96</v>
      </c>
      <c r="B296" s="13">
        <v>40805</v>
      </c>
      <c r="C296" s="55">
        <f t="shared" si="6"/>
        <v>6.5652649700353614</v>
      </c>
      <c r="D296" s="19">
        <v>710</v>
      </c>
      <c r="H296" s="19">
        <v>16</v>
      </c>
      <c r="J296" s="55">
        <v>-74.195830000000001</v>
      </c>
      <c r="K296" s="55">
        <v>40.637500000000003</v>
      </c>
    </row>
    <row r="297" spans="1:11" x14ac:dyDescent="0.35">
      <c r="A297" s="41" t="s">
        <v>96</v>
      </c>
      <c r="B297" s="13">
        <v>40805</v>
      </c>
      <c r="C297" s="55">
        <f t="shared" si="6"/>
        <v>6.522092798170152</v>
      </c>
      <c r="D297" s="19">
        <v>680</v>
      </c>
      <c r="H297" s="19">
        <v>20</v>
      </c>
      <c r="J297" s="55">
        <v>-74.195830000000001</v>
      </c>
      <c r="K297" s="55">
        <v>40.637500000000003</v>
      </c>
    </row>
    <row r="298" spans="1:11" x14ac:dyDescent="0.35">
      <c r="A298" s="41" t="s">
        <v>97</v>
      </c>
      <c r="B298" s="13">
        <v>40805</v>
      </c>
      <c r="C298" s="55">
        <f t="shared" si="6"/>
        <v>5.1239639794032588</v>
      </c>
      <c r="D298" s="19">
        <v>168</v>
      </c>
      <c r="H298" s="25">
        <v>4</v>
      </c>
      <c r="J298" s="55">
        <v>-74.195830000000001</v>
      </c>
      <c r="K298" s="55">
        <v>40.637500000000003</v>
      </c>
    </row>
    <row r="299" spans="1:11" x14ac:dyDescent="0.35">
      <c r="A299" s="55" t="s">
        <v>52</v>
      </c>
      <c r="B299" s="56">
        <v>40806</v>
      </c>
      <c r="C299" s="55">
        <f t="shared" si="6"/>
        <v>4.7874917427820458</v>
      </c>
      <c r="D299" s="55">
        <v>120</v>
      </c>
      <c r="H299" s="55">
        <v>5</v>
      </c>
      <c r="J299" s="55">
        <v>-74.195830000000001</v>
      </c>
      <c r="K299" s="55">
        <v>40.637500000000003</v>
      </c>
    </row>
    <row r="300" spans="1:11" x14ac:dyDescent="0.35">
      <c r="A300" s="55" t="s">
        <v>42</v>
      </c>
      <c r="B300" s="56">
        <v>40806</v>
      </c>
      <c r="C300" s="55">
        <f t="shared" si="6"/>
        <v>4.9416424226093039</v>
      </c>
      <c r="D300" s="55">
        <v>140</v>
      </c>
      <c r="H300" s="55">
        <v>7</v>
      </c>
      <c r="J300" s="55">
        <v>-74.195830000000001</v>
      </c>
      <c r="K300" s="55">
        <v>40.637500000000003</v>
      </c>
    </row>
    <row r="301" spans="1:11" x14ac:dyDescent="0.35">
      <c r="A301" s="55" t="s">
        <v>50</v>
      </c>
      <c r="B301" s="56">
        <v>40806</v>
      </c>
      <c r="C301" s="55">
        <f t="shared" si="6"/>
        <v>7.200424892944957</v>
      </c>
      <c r="D301" s="58">
        <v>1340</v>
      </c>
      <c r="H301" s="55">
        <v>13</v>
      </c>
      <c r="J301" s="55">
        <v>-74.195830000000001</v>
      </c>
      <c r="K301" s="55">
        <v>40.637500000000003</v>
      </c>
    </row>
    <row r="302" spans="1:11" x14ac:dyDescent="0.35">
      <c r="A302" s="55" t="s">
        <v>51</v>
      </c>
      <c r="B302" s="56">
        <v>40806</v>
      </c>
      <c r="C302" s="55">
        <f t="shared" si="6"/>
        <v>5.872117789475416</v>
      </c>
      <c r="D302" s="55">
        <v>355</v>
      </c>
      <c r="H302" s="55">
        <v>14</v>
      </c>
      <c r="J302" s="55">
        <v>-74.195830000000001</v>
      </c>
      <c r="K302" s="55">
        <v>40.637500000000003</v>
      </c>
    </row>
    <row r="303" spans="1:11" x14ac:dyDescent="0.35">
      <c r="A303" s="55" t="s">
        <v>51</v>
      </c>
      <c r="B303" s="56">
        <v>40806</v>
      </c>
      <c r="C303" s="55">
        <f t="shared" si="6"/>
        <v>5.9135030056382698</v>
      </c>
      <c r="D303" s="55">
        <v>370</v>
      </c>
      <c r="H303" s="55">
        <v>10</v>
      </c>
      <c r="J303" s="55">
        <v>-74.195830000000001</v>
      </c>
      <c r="K303" s="55">
        <v>40.637500000000003</v>
      </c>
    </row>
    <row r="304" spans="1:11" x14ac:dyDescent="0.35">
      <c r="A304" s="55" t="s">
        <v>48</v>
      </c>
      <c r="B304" s="56">
        <v>40806</v>
      </c>
      <c r="C304" s="55">
        <f t="shared" si="6"/>
        <v>4.7706846244656651</v>
      </c>
      <c r="D304" s="55">
        <v>118</v>
      </c>
      <c r="H304" s="55">
        <v>2</v>
      </c>
      <c r="J304" s="55">
        <v>-74.195830000000001</v>
      </c>
      <c r="K304" s="55">
        <v>40.637500000000003</v>
      </c>
    </row>
    <row r="305" spans="1:11" x14ac:dyDescent="0.35">
      <c r="A305" s="55" t="s">
        <v>52</v>
      </c>
      <c r="B305" s="56">
        <v>40813</v>
      </c>
      <c r="C305" s="55">
        <f t="shared" si="6"/>
        <v>5.2983173665480363</v>
      </c>
      <c r="D305" s="55">
        <v>200</v>
      </c>
      <c r="H305" s="55">
        <v>27</v>
      </c>
      <c r="J305" s="55">
        <v>-74.195830000000001</v>
      </c>
      <c r="K305" s="55">
        <v>40.637500000000003</v>
      </c>
    </row>
    <row r="306" spans="1:11" x14ac:dyDescent="0.35">
      <c r="A306" s="55" t="s">
        <v>42</v>
      </c>
      <c r="B306" s="56">
        <v>40813</v>
      </c>
      <c r="C306" s="55">
        <f t="shared" si="6"/>
        <v>4.6443908991413725</v>
      </c>
      <c r="D306" s="55">
        <v>104</v>
      </c>
      <c r="H306" s="55">
        <v>11</v>
      </c>
      <c r="J306" s="55">
        <v>-74.195830000000001</v>
      </c>
      <c r="K306" s="55">
        <v>40.637500000000003</v>
      </c>
    </row>
    <row r="307" spans="1:11" x14ac:dyDescent="0.35">
      <c r="A307" s="55" t="s">
        <v>50</v>
      </c>
      <c r="B307" s="56">
        <v>40813</v>
      </c>
      <c r="C307" s="55">
        <f t="shared" si="6"/>
        <v>5.8289456176102075</v>
      </c>
      <c r="D307" s="55">
        <v>340</v>
      </c>
      <c r="H307" s="55">
        <v>37</v>
      </c>
      <c r="J307" s="55">
        <v>-74.195830000000001</v>
      </c>
      <c r="K307" s="55">
        <v>40.637500000000003</v>
      </c>
    </row>
    <row r="308" spans="1:11" x14ac:dyDescent="0.35">
      <c r="A308" s="55" t="s">
        <v>51</v>
      </c>
      <c r="B308" s="56">
        <v>40813</v>
      </c>
      <c r="C308" s="55">
        <f t="shared" si="6"/>
        <v>5.3132059790417872</v>
      </c>
      <c r="D308" s="55">
        <v>203</v>
      </c>
      <c r="H308" s="55">
        <v>47</v>
      </c>
      <c r="J308" s="55">
        <v>-74.195830000000001</v>
      </c>
      <c r="K308" s="55">
        <v>40.637500000000003</v>
      </c>
    </row>
    <row r="309" spans="1:11" x14ac:dyDescent="0.35">
      <c r="A309" s="55" t="s">
        <v>48</v>
      </c>
      <c r="B309" s="56">
        <v>40813</v>
      </c>
      <c r="C309" s="55">
        <f t="shared" si="6"/>
        <v>4.6249728132842707</v>
      </c>
      <c r="D309" s="55">
        <v>102</v>
      </c>
      <c r="H309" s="55">
        <v>13</v>
      </c>
      <c r="J309" s="55">
        <v>-74.195830000000001</v>
      </c>
      <c r="K309" s="55">
        <v>40.637500000000003</v>
      </c>
    </row>
    <row r="310" spans="1:11" x14ac:dyDescent="0.35">
      <c r="A310" s="54" t="s">
        <v>84</v>
      </c>
      <c r="B310" s="13">
        <v>40814</v>
      </c>
      <c r="C310" s="55">
        <f t="shared" si="6"/>
        <v>5.3375380797013179</v>
      </c>
      <c r="D310" s="18">
        <v>208</v>
      </c>
      <c r="H310" s="28">
        <v>36</v>
      </c>
      <c r="J310" s="55">
        <v>-74.195832999999993</v>
      </c>
      <c r="K310" s="55">
        <v>40.637500000000003</v>
      </c>
    </row>
    <row r="311" spans="1:11" x14ac:dyDescent="0.35">
      <c r="A311" s="37" t="s">
        <v>90</v>
      </c>
      <c r="B311" s="38">
        <v>40814</v>
      </c>
      <c r="C311" s="55">
        <f t="shared" si="6"/>
        <v>5.4293456289544411</v>
      </c>
      <c r="D311" s="19">
        <v>228</v>
      </c>
      <c r="H311" s="19">
        <v>32</v>
      </c>
      <c r="J311" s="55">
        <v>-74.195832999999993</v>
      </c>
      <c r="K311" s="55">
        <v>40.637500000000003</v>
      </c>
    </row>
    <row r="312" spans="1:11" x14ac:dyDescent="0.35">
      <c r="A312" s="37" t="s">
        <v>90</v>
      </c>
      <c r="B312" s="38">
        <v>40814</v>
      </c>
      <c r="C312" s="55">
        <f t="shared" si="6"/>
        <v>5.3471075307174685</v>
      </c>
      <c r="D312" s="19">
        <v>210</v>
      </c>
      <c r="H312" s="19">
        <v>24</v>
      </c>
      <c r="J312" s="55">
        <v>-74.195832999999993</v>
      </c>
      <c r="K312" s="55">
        <v>40.637500000000003</v>
      </c>
    </row>
    <row r="313" spans="1:11" x14ac:dyDescent="0.35">
      <c r="A313" s="41" t="s">
        <v>96</v>
      </c>
      <c r="B313" s="38">
        <v>40814</v>
      </c>
      <c r="C313" s="55">
        <f t="shared" si="6"/>
        <v>4.8202815656050371</v>
      </c>
      <c r="D313" s="19">
        <v>124</v>
      </c>
      <c r="H313" s="19">
        <v>20</v>
      </c>
      <c r="J313" s="55">
        <v>-74.195832999999993</v>
      </c>
      <c r="K313" s="55">
        <v>40.637500000000003</v>
      </c>
    </row>
    <row r="314" spans="1:11" x14ac:dyDescent="0.35">
      <c r="A314" s="41" t="s">
        <v>97</v>
      </c>
      <c r="B314" s="38">
        <v>40814</v>
      </c>
      <c r="C314" s="55">
        <f t="shared" si="6"/>
        <v>4.3174881135363101</v>
      </c>
      <c r="D314" s="19">
        <v>75</v>
      </c>
      <c r="H314" s="28">
        <v>20</v>
      </c>
      <c r="J314" s="55">
        <v>-74.195832999999993</v>
      </c>
      <c r="K314" s="55">
        <v>40.637500000000003</v>
      </c>
    </row>
    <row r="315" spans="1:11" x14ac:dyDescent="0.35">
      <c r="A315" s="54" t="s">
        <v>84</v>
      </c>
      <c r="B315" s="13">
        <v>41064</v>
      </c>
      <c r="C315" s="55">
        <f t="shared" si="6"/>
        <v>4.3820266346738812</v>
      </c>
      <c r="D315" s="18">
        <v>80</v>
      </c>
      <c r="H315" s="28">
        <v>20</v>
      </c>
      <c r="J315" s="55">
        <v>-74.195832999999993</v>
      </c>
      <c r="K315" s="55">
        <v>40.637500000000003</v>
      </c>
    </row>
    <row r="316" spans="1:11" x14ac:dyDescent="0.35">
      <c r="A316" s="37" t="s">
        <v>90</v>
      </c>
      <c r="B316" s="13">
        <v>41064</v>
      </c>
      <c r="C316" s="55">
        <f t="shared" si="6"/>
        <v>5.2983173665480363</v>
      </c>
      <c r="D316" s="19">
        <v>200</v>
      </c>
      <c r="H316" s="19">
        <v>20</v>
      </c>
      <c r="J316" s="55">
        <v>-74.195832999999993</v>
      </c>
      <c r="K316" s="55">
        <v>40.637500000000003</v>
      </c>
    </row>
    <row r="317" spans="1:11" x14ac:dyDescent="0.35">
      <c r="A317" s="41" t="s">
        <v>96</v>
      </c>
      <c r="B317" s="13">
        <v>41064</v>
      </c>
      <c r="C317" s="55">
        <f t="shared" si="6"/>
        <v>5.0751738152338266</v>
      </c>
      <c r="D317" s="19">
        <v>160</v>
      </c>
      <c r="H317" s="19">
        <v>10</v>
      </c>
      <c r="J317" s="55">
        <v>-74.195832999999993</v>
      </c>
      <c r="K317" s="55">
        <v>40.637500000000003</v>
      </c>
    </row>
    <row r="318" spans="1:11" x14ac:dyDescent="0.35">
      <c r="A318" s="41" t="s">
        <v>96</v>
      </c>
      <c r="B318" s="13">
        <v>41064</v>
      </c>
      <c r="C318" s="55">
        <f t="shared" si="6"/>
        <v>5.6347896031692493</v>
      </c>
      <c r="D318" s="19">
        <v>280</v>
      </c>
      <c r="H318" s="19">
        <v>10</v>
      </c>
      <c r="J318" s="55">
        <v>-74.195832999999993</v>
      </c>
      <c r="K318" s="55">
        <v>40.637500000000003</v>
      </c>
    </row>
    <row r="319" spans="1:11" x14ac:dyDescent="0.35">
      <c r="A319" s="41" t="s">
        <v>97</v>
      </c>
      <c r="B319" s="13">
        <v>41064</v>
      </c>
      <c r="C319" s="55">
        <f t="shared" si="6"/>
        <v>4.8675344504555822</v>
      </c>
      <c r="D319" s="19">
        <v>130</v>
      </c>
      <c r="H319" s="28">
        <v>10</v>
      </c>
      <c r="J319" s="55">
        <v>-74.195832999999993</v>
      </c>
      <c r="K319" s="55">
        <v>40.637500000000003</v>
      </c>
    </row>
    <row r="320" spans="1:11" x14ac:dyDescent="0.35">
      <c r="A320" s="55" t="s">
        <v>52</v>
      </c>
      <c r="B320" s="56">
        <v>41065</v>
      </c>
      <c r="C320" s="55">
        <f t="shared" si="6"/>
        <v>5.2364419628299492</v>
      </c>
      <c r="D320" s="55">
        <v>188</v>
      </c>
      <c r="H320" s="55">
        <v>15</v>
      </c>
      <c r="J320" s="55">
        <v>-74.195832999999993</v>
      </c>
      <c r="K320" s="55">
        <v>40.637500000000003</v>
      </c>
    </row>
    <row r="321" spans="1:11" x14ac:dyDescent="0.35">
      <c r="A321" s="55" t="s">
        <v>42</v>
      </c>
      <c r="B321" s="56">
        <v>41065</v>
      </c>
      <c r="C321" s="55">
        <f t="shared" si="6"/>
        <v>5.4205349992722862</v>
      </c>
      <c r="D321" s="55">
        <v>226</v>
      </c>
      <c r="H321" s="55">
        <v>14</v>
      </c>
      <c r="J321" s="55">
        <v>-74.195832999999993</v>
      </c>
      <c r="K321" s="55">
        <v>40.637500000000003</v>
      </c>
    </row>
    <row r="322" spans="1:11" x14ac:dyDescent="0.35">
      <c r="A322" s="55" t="s">
        <v>50</v>
      </c>
      <c r="B322" s="56">
        <v>41065</v>
      </c>
      <c r="C322" s="55">
        <f t="shared" si="6"/>
        <v>7.3651801260210128</v>
      </c>
      <c r="D322" s="55">
        <v>1580</v>
      </c>
      <c r="H322" s="55">
        <v>86</v>
      </c>
      <c r="J322" s="55">
        <v>-74.195832999999993</v>
      </c>
      <c r="K322" s="55">
        <v>40.637500000000003</v>
      </c>
    </row>
    <row r="323" spans="1:11" x14ac:dyDescent="0.35">
      <c r="A323" s="55" t="s">
        <v>51</v>
      </c>
      <c r="B323" s="56">
        <v>41065</v>
      </c>
      <c r="C323" s="55">
        <f t="shared" si="6"/>
        <v>5.0498560072495371</v>
      </c>
      <c r="D323" s="55">
        <v>156</v>
      </c>
      <c r="H323" s="55">
        <v>20</v>
      </c>
      <c r="J323" s="55">
        <v>-74.195832999999993</v>
      </c>
      <c r="K323" s="55">
        <v>40.637500000000003</v>
      </c>
    </row>
    <row r="324" spans="1:11" x14ac:dyDescent="0.35">
      <c r="A324" s="55" t="s">
        <v>51</v>
      </c>
      <c r="B324" s="56">
        <v>41065</v>
      </c>
      <c r="C324" s="55">
        <f t="shared" si="6"/>
        <v>4.5217885770490405</v>
      </c>
      <c r="D324" s="55">
        <v>92</v>
      </c>
      <c r="H324" s="55">
        <v>18</v>
      </c>
      <c r="J324" s="55">
        <v>-74.195832999999993</v>
      </c>
      <c r="K324" s="55">
        <v>40.637500000000003</v>
      </c>
    </row>
    <row r="325" spans="1:11" x14ac:dyDescent="0.35">
      <c r="A325" s="55" t="s">
        <v>48</v>
      </c>
      <c r="B325" s="56">
        <v>41065</v>
      </c>
      <c r="C325" s="55">
        <f t="shared" si="6"/>
        <v>4.3307333402863311</v>
      </c>
      <c r="D325" s="55">
        <v>76</v>
      </c>
      <c r="H325" s="55">
        <v>8</v>
      </c>
      <c r="J325" s="55">
        <v>-74.195832999999993</v>
      </c>
      <c r="K325" s="55">
        <v>40.637500000000003</v>
      </c>
    </row>
    <row r="326" spans="1:11" x14ac:dyDescent="0.35">
      <c r="A326" s="55" t="s">
        <v>52</v>
      </c>
      <c r="B326" s="56">
        <v>41072</v>
      </c>
      <c r="C326" s="55">
        <f t="shared" si="6"/>
        <v>3.3322045101752038</v>
      </c>
      <c r="D326" s="55">
        <v>28</v>
      </c>
      <c r="H326" s="55">
        <v>2</v>
      </c>
      <c r="J326" s="55">
        <v>-74.195832999999993</v>
      </c>
      <c r="K326" s="55">
        <v>40.637500000000003</v>
      </c>
    </row>
    <row r="327" spans="1:11" x14ac:dyDescent="0.35">
      <c r="A327" s="55" t="s">
        <v>42</v>
      </c>
      <c r="B327" s="56">
        <v>41072</v>
      </c>
      <c r="C327" s="55">
        <f t="shared" si="6"/>
        <v>1.6094379124341003</v>
      </c>
      <c r="D327" s="55">
        <v>5</v>
      </c>
      <c r="F327" s="55" t="s">
        <v>43</v>
      </c>
      <c r="H327" s="55">
        <v>4</v>
      </c>
      <c r="J327" s="55">
        <v>-74.195832999999993</v>
      </c>
      <c r="K327" s="55">
        <v>40.637500000000003</v>
      </c>
    </row>
    <row r="328" spans="1:11" x14ac:dyDescent="0.35">
      <c r="A328" s="55" t="s">
        <v>50</v>
      </c>
      <c r="B328" s="56">
        <v>41072</v>
      </c>
      <c r="C328" s="55">
        <f t="shared" si="6"/>
        <v>3.8712010109078911</v>
      </c>
      <c r="D328" s="55">
        <v>48</v>
      </c>
      <c r="H328" s="55">
        <v>3</v>
      </c>
      <c r="J328" s="55">
        <v>-74.195832999999993</v>
      </c>
      <c r="K328" s="55">
        <v>40.637500000000003</v>
      </c>
    </row>
    <row r="329" spans="1:11" x14ac:dyDescent="0.35">
      <c r="A329" s="55" t="s">
        <v>51</v>
      </c>
      <c r="B329" s="56">
        <v>41072</v>
      </c>
      <c r="C329" s="55">
        <f t="shared" si="6"/>
        <v>3.6888794541139363</v>
      </c>
      <c r="D329" s="55">
        <v>40</v>
      </c>
      <c r="H329" s="55">
        <v>2</v>
      </c>
      <c r="J329" s="55">
        <v>-74.195832999999993</v>
      </c>
      <c r="K329" s="55">
        <v>40.637500000000003</v>
      </c>
    </row>
    <row r="330" spans="1:11" x14ac:dyDescent="0.35">
      <c r="A330" s="55" t="s">
        <v>51</v>
      </c>
      <c r="B330" s="56">
        <v>41072</v>
      </c>
      <c r="C330" s="55">
        <f t="shared" si="6"/>
        <v>4.2484952420493594</v>
      </c>
      <c r="D330" s="55">
        <v>70</v>
      </c>
      <c r="F330" s="55" t="s">
        <v>43</v>
      </c>
      <c r="H330" s="55">
        <v>2</v>
      </c>
      <c r="J330" s="55">
        <v>-74.195832999999993</v>
      </c>
      <c r="K330" s="55">
        <v>40.637500000000003</v>
      </c>
    </row>
    <row r="331" spans="1:11" x14ac:dyDescent="0.35">
      <c r="A331" s="55" t="s">
        <v>48</v>
      </c>
      <c r="B331" s="56">
        <v>41072</v>
      </c>
      <c r="C331" s="55">
        <f t="shared" si="6"/>
        <v>3.6888794541139363</v>
      </c>
      <c r="D331" s="55">
        <v>40</v>
      </c>
      <c r="F331" s="55" t="s">
        <v>43</v>
      </c>
      <c r="H331" s="55">
        <v>2</v>
      </c>
      <c r="J331" s="55">
        <v>-74.195832999999993</v>
      </c>
      <c r="K331" s="55">
        <v>40.637500000000003</v>
      </c>
    </row>
    <row r="332" spans="1:11" x14ac:dyDescent="0.35">
      <c r="A332" s="54" t="s">
        <v>84</v>
      </c>
      <c r="B332" s="13">
        <v>41072</v>
      </c>
      <c r="C332" s="55">
        <f t="shared" si="6"/>
        <v>2.0794415416798357</v>
      </c>
      <c r="D332" s="18">
        <v>8</v>
      </c>
      <c r="H332" s="28">
        <v>4</v>
      </c>
      <c r="J332" s="55">
        <v>-74.195832999999993</v>
      </c>
      <c r="K332" s="55">
        <v>40.637500000000003</v>
      </c>
    </row>
    <row r="333" spans="1:11" x14ac:dyDescent="0.35">
      <c r="A333" s="54" t="s">
        <v>84</v>
      </c>
      <c r="B333" s="13">
        <v>41072</v>
      </c>
      <c r="C333" s="55">
        <f t="shared" si="6"/>
        <v>2.0794415416798357</v>
      </c>
      <c r="D333" s="18">
        <v>8</v>
      </c>
      <c r="H333" s="28">
        <v>2</v>
      </c>
      <c r="J333" s="55">
        <v>-74.195832999999993</v>
      </c>
      <c r="K333" s="55">
        <v>40.637500000000003</v>
      </c>
    </row>
    <row r="334" spans="1:11" x14ac:dyDescent="0.35">
      <c r="A334" s="37" t="s">
        <v>90</v>
      </c>
      <c r="B334" s="13">
        <v>41072</v>
      </c>
      <c r="C334" s="55">
        <f t="shared" si="6"/>
        <v>2.0794415416798357</v>
      </c>
      <c r="D334" s="19">
        <v>8</v>
      </c>
      <c r="H334" s="19">
        <v>2</v>
      </c>
      <c r="J334" s="55">
        <v>-74.195832999999993</v>
      </c>
      <c r="K334" s="55">
        <v>40.637500000000003</v>
      </c>
    </row>
    <row r="335" spans="1:11" x14ac:dyDescent="0.35">
      <c r="A335" s="41" t="s">
        <v>96</v>
      </c>
      <c r="B335" s="13">
        <v>41072</v>
      </c>
      <c r="C335" s="55">
        <f t="shared" si="6"/>
        <v>3.7376696182833684</v>
      </c>
      <c r="D335" s="19">
        <v>42</v>
      </c>
      <c r="H335" s="19">
        <v>4</v>
      </c>
      <c r="J335" s="55">
        <v>-74.195832999999993</v>
      </c>
      <c r="K335" s="55">
        <v>40.637500000000003</v>
      </c>
    </row>
    <row r="336" spans="1:11" x14ac:dyDescent="0.35">
      <c r="A336" s="41" t="s">
        <v>97</v>
      </c>
      <c r="B336" s="13">
        <v>41072</v>
      </c>
      <c r="C336" s="55">
        <f t="shared" si="6"/>
        <v>3.6888794541139363</v>
      </c>
      <c r="D336" s="19">
        <v>40</v>
      </c>
      <c r="H336" s="28">
        <v>2</v>
      </c>
      <c r="J336" s="55">
        <v>-74.195832999999993</v>
      </c>
      <c r="K336" s="55">
        <v>40.637500000000003</v>
      </c>
    </row>
    <row r="337" spans="1:11" x14ac:dyDescent="0.35">
      <c r="A337" s="55" t="s">
        <v>52</v>
      </c>
      <c r="B337" s="56">
        <v>41079</v>
      </c>
      <c r="C337" s="55">
        <f t="shared" si="6"/>
        <v>2.0794415416798357</v>
      </c>
      <c r="D337" s="55">
        <v>8</v>
      </c>
      <c r="H337" s="55">
        <v>1</v>
      </c>
      <c r="J337" s="55">
        <v>-74.195832999999993</v>
      </c>
      <c r="K337" s="55">
        <v>40.637500000000003</v>
      </c>
    </row>
    <row r="338" spans="1:11" x14ac:dyDescent="0.35">
      <c r="A338" s="55" t="s">
        <v>42</v>
      </c>
      <c r="B338" s="56">
        <v>41079</v>
      </c>
      <c r="C338" s="55">
        <f t="shared" si="6"/>
        <v>1.6094379124341003</v>
      </c>
      <c r="D338" s="55">
        <v>5</v>
      </c>
      <c r="H338" s="55">
        <v>6</v>
      </c>
      <c r="J338" s="55">
        <v>-74.195832999999993</v>
      </c>
      <c r="K338" s="55">
        <v>40.637500000000003</v>
      </c>
    </row>
    <row r="339" spans="1:11" x14ac:dyDescent="0.35">
      <c r="A339" s="55" t="s">
        <v>50</v>
      </c>
      <c r="B339" s="56">
        <v>41079</v>
      </c>
      <c r="C339" s="55">
        <f t="shared" si="6"/>
        <v>2.7080502011022101</v>
      </c>
      <c r="D339" s="55">
        <v>15</v>
      </c>
      <c r="F339" s="55" t="s">
        <v>43</v>
      </c>
      <c r="H339" s="55">
        <v>2</v>
      </c>
      <c r="J339" s="55">
        <v>-74.195832999999993</v>
      </c>
      <c r="K339" s="55">
        <v>40.637500000000003</v>
      </c>
    </row>
    <row r="340" spans="1:11" x14ac:dyDescent="0.35">
      <c r="A340" s="55" t="s">
        <v>51</v>
      </c>
      <c r="B340" s="56">
        <v>41079</v>
      </c>
      <c r="C340" s="55">
        <f t="shared" si="6"/>
        <v>2.5649493574615367</v>
      </c>
      <c r="D340" s="55">
        <v>13</v>
      </c>
      <c r="H340" s="55">
        <v>4</v>
      </c>
      <c r="J340" s="55">
        <v>-74.195832999999993</v>
      </c>
      <c r="K340" s="55">
        <v>40.637500000000003</v>
      </c>
    </row>
    <row r="341" spans="1:11" x14ac:dyDescent="0.35">
      <c r="A341" s="55" t="s">
        <v>48</v>
      </c>
      <c r="B341" s="56">
        <v>41079</v>
      </c>
      <c r="C341" s="55">
        <f t="shared" si="6"/>
        <v>2.7080502011022101</v>
      </c>
      <c r="D341" s="55">
        <v>15</v>
      </c>
      <c r="F341" s="55" t="s">
        <v>46</v>
      </c>
      <c r="H341" s="55">
        <v>1</v>
      </c>
      <c r="J341" s="55">
        <v>-74.195832999999993</v>
      </c>
      <c r="K341" s="55">
        <v>40.637500000000003</v>
      </c>
    </row>
    <row r="342" spans="1:11" x14ac:dyDescent="0.35">
      <c r="A342" s="54" t="s">
        <v>84</v>
      </c>
      <c r="B342" s="13">
        <v>41081</v>
      </c>
      <c r="D342" s="17" t="s">
        <v>86</v>
      </c>
      <c r="H342" s="17" t="s">
        <v>86</v>
      </c>
      <c r="J342" s="55">
        <v>-74.195832999999993</v>
      </c>
      <c r="K342" s="55">
        <v>40.637500000000003</v>
      </c>
    </row>
    <row r="343" spans="1:11" x14ac:dyDescent="0.35">
      <c r="A343" s="37" t="s">
        <v>90</v>
      </c>
      <c r="B343" s="13">
        <v>41081</v>
      </c>
      <c r="D343" s="17" t="s">
        <v>86</v>
      </c>
      <c r="H343" s="17" t="s">
        <v>86</v>
      </c>
      <c r="J343" s="55">
        <v>-74.195832999999993</v>
      </c>
      <c r="K343" s="55">
        <v>40.637500000000003</v>
      </c>
    </row>
    <row r="344" spans="1:11" x14ac:dyDescent="0.35">
      <c r="A344" s="41" t="s">
        <v>96</v>
      </c>
      <c r="B344" s="13">
        <v>41081</v>
      </c>
      <c r="D344" s="17" t="s">
        <v>86</v>
      </c>
      <c r="H344" s="17" t="s">
        <v>86</v>
      </c>
      <c r="J344" s="55">
        <v>-74.195832999999993</v>
      </c>
      <c r="K344" s="55">
        <v>40.637500000000003</v>
      </c>
    </row>
    <row r="345" spans="1:11" x14ac:dyDescent="0.35">
      <c r="A345" s="41" t="s">
        <v>96</v>
      </c>
      <c r="B345" s="13">
        <v>41081</v>
      </c>
      <c r="D345" s="17" t="s">
        <v>86</v>
      </c>
      <c r="H345" s="17" t="s">
        <v>86</v>
      </c>
      <c r="J345" s="55">
        <v>-74.195832999999993</v>
      </c>
      <c r="K345" s="55">
        <v>40.637500000000003</v>
      </c>
    </row>
    <row r="346" spans="1:11" x14ac:dyDescent="0.35">
      <c r="A346" s="41" t="s">
        <v>97</v>
      </c>
      <c r="B346" s="13">
        <v>41081</v>
      </c>
      <c r="D346" s="17" t="s">
        <v>86</v>
      </c>
      <c r="H346" s="17" t="s">
        <v>86</v>
      </c>
      <c r="J346" s="55">
        <v>-74.195832999999993</v>
      </c>
      <c r="K346" s="55">
        <v>40.637500000000003</v>
      </c>
    </row>
    <row r="347" spans="1:11" x14ac:dyDescent="0.35">
      <c r="A347" s="55" t="s">
        <v>52</v>
      </c>
      <c r="B347" s="56">
        <v>41086</v>
      </c>
      <c r="C347" s="55">
        <f t="shared" si="6"/>
        <v>4.7535901911063645</v>
      </c>
      <c r="D347" s="55">
        <v>116</v>
      </c>
      <c r="F347" s="55" t="s">
        <v>43</v>
      </c>
      <c r="H347" s="55">
        <v>16</v>
      </c>
      <c r="J347" s="55">
        <v>-74.195832999999993</v>
      </c>
      <c r="K347" s="55">
        <v>40.637500000000003</v>
      </c>
    </row>
    <row r="348" spans="1:11" x14ac:dyDescent="0.35">
      <c r="A348" s="55" t="s">
        <v>42</v>
      </c>
      <c r="B348" s="56">
        <v>41086</v>
      </c>
      <c r="C348" s="55">
        <f t="shared" si="6"/>
        <v>4.9972122737641147</v>
      </c>
      <c r="D348" s="55">
        <v>148</v>
      </c>
      <c r="F348" s="55" t="s">
        <v>43</v>
      </c>
      <c r="H348" s="55">
        <v>10</v>
      </c>
      <c r="J348" s="55">
        <v>-74.195832999999993</v>
      </c>
      <c r="K348" s="55">
        <v>40.637500000000003</v>
      </c>
    </row>
    <row r="349" spans="1:11" x14ac:dyDescent="0.35">
      <c r="A349" s="55" t="s">
        <v>50</v>
      </c>
      <c r="B349" s="56">
        <v>41086</v>
      </c>
      <c r="C349" s="55">
        <f t="shared" si="6"/>
        <v>8.2940496401020276</v>
      </c>
      <c r="D349" s="55">
        <v>4000</v>
      </c>
      <c r="F349" s="55" t="s">
        <v>43</v>
      </c>
      <c r="H349" s="55">
        <v>22</v>
      </c>
      <c r="J349" s="55">
        <v>-74.195832999999993</v>
      </c>
      <c r="K349" s="55">
        <v>40.637500000000003</v>
      </c>
    </row>
    <row r="350" spans="1:11" x14ac:dyDescent="0.35">
      <c r="A350" s="55" t="s">
        <v>51</v>
      </c>
      <c r="B350" s="56">
        <v>41086</v>
      </c>
      <c r="C350" s="55">
        <f t="shared" si="6"/>
        <v>5.0498560072495371</v>
      </c>
      <c r="D350" s="55">
        <v>156</v>
      </c>
      <c r="F350" s="55" t="s">
        <v>43</v>
      </c>
      <c r="H350" s="55">
        <v>8</v>
      </c>
      <c r="J350" s="55">
        <v>-74.195832999999993</v>
      </c>
      <c r="K350" s="55">
        <v>40.637500000000003</v>
      </c>
    </row>
    <row r="351" spans="1:11" x14ac:dyDescent="0.35">
      <c r="A351" s="55" t="s">
        <v>48</v>
      </c>
      <c r="B351" s="56">
        <v>41086</v>
      </c>
      <c r="C351" s="55">
        <f t="shared" si="6"/>
        <v>5.0998664278241987</v>
      </c>
      <c r="D351" s="55">
        <v>164</v>
      </c>
      <c r="F351" s="55" t="s">
        <v>43</v>
      </c>
      <c r="H351" s="55">
        <v>6</v>
      </c>
      <c r="J351" s="55">
        <v>-74.195832999999993</v>
      </c>
      <c r="K351" s="55">
        <v>40.637500000000003</v>
      </c>
    </row>
    <row r="352" spans="1:11" x14ac:dyDescent="0.35">
      <c r="A352" s="54" t="s">
        <v>84</v>
      </c>
      <c r="B352" s="13">
        <v>41087</v>
      </c>
      <c r="D352" s="17" t="s">
        <v>86</v>
      </c>
      <c r="H352" s="17" t="s">
        <v>86</v>
      </c>
      <c r="J352" s="55">
        <v>-74.195832999999993</v>
      </c>
      <c r="K352" s="55">
        <v>40.637500000000003</v>
      </c>
    </row>
    <row r="353" spans="1:11" x14ac:dyDescent="0.35">
      <c r="A353" s="54" t="s">
        <v>84</v>
      </c>
      <c r="B353" s="13">
        <v>41087</v>
      </c>
      <c r="D353" s="17" t="s">
        <v>86</v>
      </c>
      <c r="H353" s="17" t="s">
        <v>86</v>
      </c>
      <c r="J353" s="55">
        <v>-74.195832999999993</v>
      </c>
      <c r="K353" s="55">
        <v>40.637500000000003</v>
      </c>
    </row>
    <row r="354" spans="1:11" x14ac:dyDescent="0.35">
      <c r="A354" s="37" t="s">
        <v>90</v>
      </c>
      <c r="B354" s="13">
        <v>41087</v>
      </c>
      <c r="D354" s="17" t="s">
        <v>86</v>
      </c>
      <c r="H354" s="17" t="s">
        <v>86</v>
      </c>
      <c r="J354" s="55">
        <v>-74.195832999999993</v>
      </c>
      <c r="K354" s="55">
        <v>40.637500000000003</v>
      </c>
    </row>
    <row r="355" spans="1:11" x14ac:dyDescent="0.35">
      <c r="A355" s="41" t="s">
        <v>96</v>
      </c>
      <c r="B355" s="13">
        <v>41087</v>
      </c>
      <c r="D355" s="17" t="s">
        <v>86</v>
      </c>
      <c r="H355" s="17" t="s">
        <v>86</v>
      </c>
      <c r="J355" s="55">
        <v>-74.195832999999993</v>
      </c>
      <c r="K355" s="55">
        <v>40.637500000000003</v>
      </c>
    </row>
    <row r="356" spans="1:11" x14ac:dyDescent="0.35">
      <c r="A356" s="41" t="s">
        <v>97</v>
      </c>
      <c r="B356" s="13">
        <v>41087</v>
      </c>
      <c r="D356" s="17" t="s">
        <v>86</v>
      </c>
      <c r="H356" s="17" t="s">
        <v>86</v>
      </c>
      <c r="J356" s="55">
        <v>-74.195832999999993</v>
      </c>
      <c r="K356" s="55">
        <v>40.637500000000003</v>
      </c>
    </row>
    <row r="357" spans="1:11" x14ac:dyDescent="0.35">
      <c r="A357" s="54" t="s">
        <v>84</v>
      </c>
      <c r="B357" s="13">
        <v>41099</v>
      </c>
      <c r="D357" s="17" t="s">
        <v>86</v>
      </c>
      <c r="H357" s="17" t="s">
        <v>86</v>
      </c>
      <c r="J357" s="55">
        <v>-74.195832999999993</v>
      </c>
      <c r="K357" s="55">
        <v>40.637500000000003</v>
      </c>
    </row>
    <row r="358" spans="1:11" x14ac:dyDescent="0.35">
      <c r="A358" s="54" t="s">
        <v>84</v>
      </c>
      <c r="B358" s="13">
        <v>41099</v>
      </c>
      <c r="D358" s="17" t="s">
        <v>86</v>
      </c>
      <c r="H358" s="17" t="s">
        <v>86</v>
      </c>
      <c r="J358" s="55">
        <v>-74.195832999999993</v>
      </c>
      <c r="K358" s="55">
        <v>40.637500000000003</v>
      </c>
    </row>
    <row r="359" spans="1:11" x14ac:dyDescent="0.35">
      <c r="A359" s="37" t="s">
        <v>90</v>
      </c>
      <c r="B359" s="13">
        <v>41099</v>
      </c>
      <c r="D359" s="17" t="s">
        <v>86</v>
      </c>
      <c r="H359" s="17" t="s">
        <v>86</v>
      </c>
      <c r="J359" s="55">
        <v>-74.195832999999993</v>
      </c>
      <c r="K359" s="55">
        <v>40.637500000000003</v>
      </c>
    </row>
    <row r="360" spans="1:11" x14ac:dyDescent="0.35">
      <c r="A360" s="41" t="s">
        <v>96</v>
      </c>
      <c r="B360" s="13">
        <v>41099</v>
      </c>
      <c r="D360" s="17" t="s">
        <v>86</v>
      </c>
      <c r="H360" s="17" t="s">
        <v>86</v>
      </c>
      <c r="J360" s="55">
        <v>-74.195832999999993</v>
      </c>
      <c r="K360" s="55">
        <v>40.637500000000003</v>
      </c>
    </row>
    <row r="361" spans="1:11" x14ac:dyDescent="0.35">
      <c r="A361" s="41" t="s">
        <v>97</v>
      </c>
      <c r="B361" s="13">
        <v>41099</v>
      </c>
      <c r="D361" s="17" t="s">
        <v>86</v>
      </c>
      <c r="H361" s="17" t="s">
        <v>86</v>
      </c>
      <c r="J361" s="55">
        <v>-74.195832999999993</v>
      </c>
      <c r="K361" s="55">
        <v>40.637500000000003</v>
      </c>
    </row>
    <row r="362" spans="1:11" x14ac:dyDescent="0.35">
      <c r="A362" s="55" t="s">
        <v>52</v>
      </c>
      <c r="B362" s="56">
        <v>41100</v>
      </c>
      <c r="C362" s="55">
        <f t="shared" ref="C362:C425" si="7">LN(D362)</f>
        <v>2.3025850929940459</v>
      </c>
      <c r="D362" s="55">
        <v>10</v>
      </c>
      <c r="F362" s="55" t="s">
        <v>43</v>
      </c>
      <c r="H362" s="55">
        <v>2</v>
      </c>
      <c r="J362" s="55">
        <v>-74.195832999999993</v>
      </c>
      <c r="K362" s="55">
        <v>40.637500000000003</v>
      </c>
    </row>
    <row r="363" spans="1:11" x14ac:dyDescent="0.35">
      <c r="A363" s="55" t="s">
        <v>42</v>
      </c>
      <c r="B363" s="56">
        <v>41100</v>
      </c>
      <c r="C363" s="55">
        <f t="shared" si="7"/>
        <v>1.6094379124341003</v>
      </c>
      <c r="D363" s="55">
        <v>5</v>
      </c>
      <c r="F363" s="55" t="s">
        <v>43</v>
      </c>
      <c r="H363" s="55">
        <v>2</v>
      </c>
      <c r="J363" s="55">
        <v>-74.195832999999993</v>
      </c>
      <c r="K363" s="55">
        <v>40.637500000000003</v>
      </c>
    </row>
    <row r="364" spans="1:11" x14ac:dyDescent="0.35">
      <c r="A364" s="55" t="s">
        <v>50</v>
      </c>
      <c r="B364" s="56">
        <v>41100</v>
      </c>
      <c r="C364" s="55">
        <f t="shared" si="7"/>
        <v>3.4965075614664802</v>
      </c>
      <c r="D364" s="55">
        <v>33</v>
      </c>
      <c r="F364" s="55" t="s">
        <v>46</v>
      </c>
      <c r="H364" s="55">
        <v>1</v>
      </c>
      <c r="J364" s="55">
        <v>-74.195832999999993</v>
      </c>
      <c r="K364" s="55">
        <v>40.637500000000003</v>
      </c>
    </row>
    <row r="365" spans="1:11" x14ac:dyDescent="0.35">
      <c r="A365" s="55" t="s">
        <v>50</v>
      </c>
      <c r="B365" s="56">
        <v>41100</v>
      </c>
      <c r="C365" s="55">
        <f t="shared" si="7"/>
        <v>2.9957322735539909</v>
      </c>
      <c r="D365" s="55">
        <v>20</v>
      </c>
      <c r="H365" s="55">
        <v>1</v>
      </c>
      <c r="J365" s="55">
        <v>-74.195832999999993</v>
      </c>
      <c r="K365" s="55">
        <v>40.637500000000003</v>
      </c>
    </row>
    <row r="366" spans="1:11" x14ac:dyDescent="0.35">
      <c r="A366" s="55" t="s">
        <v>51</v>
      </c>
      <c r="B366" s="56">
        <v>41100</v>
      </c>
      <c r="C366" s="55">
        <f t="shared" si="7"/>
        <v>2.8903717578961645</v>
      </c>
      <c r="D366" s="55">
        <v>18</v>
      </c>
      <c r="H366" s="55">
        <v>1</v>
      </c>
      <c r="J366" s="55">
        <v>-74.195832999999993</v>
      </c>
      <c r="K366" s="55">
        <v>40.637500000000003</v>
      </c>
    </row>
    <row r="367" spans="1:11" x14ac:dyDescent="0.35">
      <c r="A367" s="55" t="s">
        <v>48</v>
      </c>
      <c r="B367" s="56">
        <v>41100</v>
      </c>
      <c r="C367" s="55">
        <f t="shared" si="7"/>
        <v>0.69314718055994529</v>
      </c>
      <c r="D367" s="55">
        <v>2</v>
      </c>
      <c r="F367" s="55" t="s">
        <v>46</v>
      </c>
      <c r="H367" s="55">
        <v>1</v>
      </c>
      <c r="J367" s="55">
        <v>-74.195832999999993</v>
      </c>
      <c r="K367" s="55">
        <v>40.637500000000003</v>
      </c>
    </row>
    <row r="368" spans="1:11" x14ac:dyDescent="0.35">
      <c r="A368" s="55" t="s">
        <v>52</v>
      </c>
      <c r="B368" s="56">
        <v>41107</v>
      </c>
      <c r="C368" s="55">
        <f t="shared" si="7"/>
        <v>3.6888794541139363</v>
      </c>
      <c r="D368" s="55">
        <v>40</v>
      </c>
      <c r="H368" s="55">
        <v>4</v>
      </c>
      <c r="J368" s="55">
        <v>-74.195832999999993</v>
      </c>
      <c r="K368" s="55">
        <v>40.637500000000003</v>
      </c>
    </row>
    <row r="369" spans="1:11" x14ac:dyDescent="0.35">
      <c r="A369" s="55" t="s">
        <v>42</v>
      </c>
      <c r="B369" s="56">
        <v>41107</v>
      </c>
      <c r="C369" s="55">
        <f t="shared" si="7"/>
        <v>6.363028103540465</v>
      </c>
      <c r="D369" s="55">
        <v>580</v>
      </c>
      <c r="F369" s="55" t="s">
        <v>46</v>
      </c>
      <c r="H369" s="55">
        <v>1</v>
      </c>
      <c r="J369" s="55">
        <v>-74.195832999999993</v>
      </c>
      <c r="K369" s="55">
        <v>40.637500000000003</v>
      </c>
    </row>
    <row r="370" spans="1:11" x14ac:dyDescent="0.35">
      <c r="A370" s="55" t="s">
        <v>50</v>
      </c>
      <c r="B370" s="56">
        <v>41107</v>
      </c>
      <c r="C370" s="55">
        <f t="shared" si="7"/>
        <v>6.131226489483141</v>
      </c>
      <c r="D370" s="55">
        <v>460</v>
      </c>
      <c r="H370" s="55">
        <v>10</v>
      </c>
      <c r="J370" s="55">
        <v>-74.195832999999993</v>
      </c>
      <c r="K370" s="55">
        <v>40.637500000000003</v>
      </c>
    </row>
    <row r="371" spans="1:11" x14ac:dyDescent="0.35">
      <c r="A371" s="55" t="s">
        <v>50</v>
      </c>
      <c r="B371" s="56">
        <v>41107</v>
      </c>
      <c r="C371" s="55">
        <f t="shared" si="7"/>
        <v>4.6443908991413725</v>
      </c>
      <c r="D371" s="55">
        <v>104</v>
      </c>
      <c r="H371" s="55">
        <v>5</v>
      </c>
      <c r="J371" s="55">
        <v>-74.195832999999993</v>
      </c>
      <c r="K371" s="55">
        <v>40.637500000000003</v>
      </c>
    </row>
    <row r="372" spans="1:11" x14ac:dyDescent="0.35">
      <c r="A372" s="55" t="s">
        <v>51</v>
      </c>
      <c r="B372" s="56">
        <v>41107</v>
      </c>
      <c r="C372" s="55">
        <f t="shared" si="7"/>
        <v>5.1357984370502621</v>
      </c>
      <c r="D372" s="55">
        <v>170</v>
      </c>
      <c r="F372" s="55" t="s">
        <v>46</v>
      </c>
      <c r="H372" s="55">
        <v>1</v>
      </c>
      <c r="J372" s="55">
        <v>-74.195832999999993</v>
      </c>
      <c r="K372" s="55">
        <v>40.637500000000003</v>
      </c>
    </row>
    <row r="373" spans="1:11" x14ac:dyDescent="0.35">
      <c r="A373" s="55" t="s">
        <v>48</v>
      </c>
      <c r="B373" s="56">
        <v>41107</v>
      </c>
      <c r="C373" s="55">
        <f t="shared" si="7"/>
        <v>5.3471075307174685</v>
      </c>
      <c r="D373" s="55">
        <v>210</v>
      </c>
      <c r="F373" s="55" t="s">
        <v>46</v>
      </c>
      <c r="H373" s="55">
        <v>1</v>
      </c>
      <c r="J373" s="55">
        <v>-74.195832999999993</v>
      </c>
      <c r="K373" s="55">
        <v>40.637500000000003</v>
      </c>
    </row>
    <row r="374" spans="1:11" x14ac:dyDescent="0.35">
      <c r="A374" s="54" t="s">
        <v>84</v>
      </c>
      <c r="B374" s="13">
        <v>41108</v>
      </c>
      <c r="D374" s="17" t="s">
        <v>86</v>
      </c>
      <c r="H374" s="17" t="s">
        <v>86</v>
      </c>
      <c r="J374" s="55">
        <v>-74.195832999999993</v>
      </c>
      <c r="K374" s="55">
        <v>40.637500000000003</v>
      </c>
    </row>
    <row r="375" spans="1:11" x14ac:dyDescent="0.35">
      <c r="A375" s="41" t="s">
        <v>96</v>
      </c>
      <c r="B375" s="13">
        <v>41108</v>
      </c>
      <c r="D375" s="17" t="s">
        <v>86</v>
      </c>
      <c r="H375" s="17" t="s">
        <v>86</v>
      </c>
      <c r="J375" s="55">
        <v>-74.195832999999993</v>
      </c>
      <c r="K375" s="55">
        <v>40.637500000000003</v>
      </c>
    </row>
    <row r="376" spans="1:11" x14ac:dyDescent="0.35">
      <c r="A376" s="41" t="s">
        <v>96</v>
      </c>
      <c r="B376" s="13">
        <v>41108</v>
      </c>
      <c r="D376" s="17" t="s">
        <v>86</v>
      </c>
      <c r="H376" s="17" t="s">
        <v>86</v>
      </c>
      <c r="J376" s="55">
        <v>-74.195832999999993</v>
      </c>
      <c r="K376" s="55">
        <v>40.637500000000003</v>
      </c>
    </row>
    <row r="377" spans="1:11" x14ac:dyDescent="0.35">
      <c r="A377" s="41" t="s">
        <v>97</v>
      </c>
      <c r="B377" s="13">
        <v>41108</v>
      </c>
      <c r="D377" s="17" t="s">
        <v>86</v>
      </c>
      <c r="H377" s="17" t="s">
        <v>86</v>
      </c>
      <c r="J377" s="55">
        <v>-74.195832999999993</v>
      </c>
      <c r="K377" s="55">
        <v>40.637500000000003</v>
      </c>
    </row>
    <row r="378" spans="1:11" x14ac:dyDescent="0.35">
      <c r="A378" s="55" t="s">
        <v>52</v>
      </c>
      <c r="B378" s="56">
        <v>41122</v>
      </c>
      <c r="C378" s="55">
        <f t="shared" si="7"/>
        <v>5.2470240721604862</v>
      </c>
      <c r="D378" s="55">
        <v>190</v>
      </c>
      <c r="H378" s="55">
        <v>94</v>
      </c>
      <c r="J378" s="55">
        <v>-74.195832999999993</v>
      </c>
      <c r="K378" s="55">
        <v>40.637500000000003</v>
      </c>
    </row>
    <row r="379" spans="1:11" x14ac:dyDescent="0.35">
      <c r="A379" s="55" t="s">
        <v>42</v>
      </c>
      <c r="B379" s="56">
        <v>41122</v>
      </c>
      <c r="C379" s="55">
        <f t="shared" si="7"/>
        <v>5.9135030056382698</v>
      </c>
      <c r="D379" s="55">
        <v>370</v>
      </c>
      <c r="H379" s="55">
        <v>131</v>
      </c>
      <c r="J379" s="55">
        <v>-74.195832999999993</v>
      </c>
      <c r="K379" s="55">
        <v>40.637500000000003</v>
      </c>
    </row>
    <row r="380" spans="1:11" x14ac:dyDescent="0.35">
      <c r="A380" s="55" t="s">
        <v>50</v>
      </c>
      <c r="B380" s="56">
        <v>41122</v>
      </c>
      <c r="C380" s="55">
        <f t="shared" si="7"/>
        <v>5.9661467391236922</v>
      </c>
      <c r="D380" s="55">
        <v>390</v>
      </c>
      <c r="H380" s="55">
        <v>120</v>
      </c>
      <c r="J380" s="55">
        <v>-74.195832999999993</v>
      </c>
      <c r="K380" s="55">
        <v>40.637500000000003</v>
      </c>
    </row>
    <row r="381" spans="1:11" x14ac:dyDescent="0.35">
      <c r="A381" s="55" t="s">
        <v>50</v>
      </c>
      <c r="B381" s="56">
        <v>41122</v>
      </c>
      <c r="C381" s="55">
        <f t="shared" si="7"/>
        <v>5.5834963087816991</v>
      </c>
      <c r="D381" s="55">
        <v>266</v>
      </c>
      <c r="H381" s="55">
        <v>129</v>
      </c>
      <c r="J381" s="55">
        <v>-74.195832999999993</v>
      </c>
      <c r="K381" s="55">
        <v>40.637500000000003</v>
      </c>
    </row>
    <row r="382" spans="1:11" x14ac:dyDescent="0.35">
      <c r="A382" s="55" t="s">
        <v>51</v>
      </c>
      <c r="B382" s="56">
        <v>41122</v>
      </c>
      <c r="C382" s="55">
        <f t="shared" si="7"/>
        <v>6.3969296552161463</v>
      </c>
      <c r="D382" s="55">
        <v>600</v>
      </c>
      <c r="F382" s="55" t="s">
        <v>43</v>
      </c>
      <c r="H382" s="55">
        <v>264</v>
      </c>
      <c r="J382" s="55">
        <v>-74.195832999999993</v>
      </c>
      <c r="K382" s="55">
        <v>40.637500000000003</v>
      </c>
    </row>
    <row r="383" spans="1:11" x14ac:dyDescent="0.35">
      <c r="A383" s="55" t="s">
        <v>48</v>
      </c>
      <c r="B383" s="56">
        <v>41122</v>
      </c>
      <c r="C383" s="55">
        <f t="shared" si="7"/>
        <v>3.2188758248682006</v>
      </c>
      <c r="D383" s="55">
        <v>25</v>
      </c>
      <c r="F383" s="55" t="s">
        <v>43</v>
      </c>
      <c r="H383" s="55">
        <v>28</v>
      </c>
      <c r="J383" s="55">
        <v>-74.195832999999993</v>
      </c>
      <c r="K383" s="55">
        <v>40.637500000000003</v>
      </c>
    </row>
    <row r="384" spans="1:11" x14ac:dyDescent="0.35">
      <c r="A384" s="54" t="s">
        <v>84</v>
      </c>
      <c r="B384" s="13">
        <v>41123</v>
      </c>
      <c r="D384" s="17" t="s">
        <v>86</v>
      </c>
      <c r="H384" s="17" t="s">
        <v>86</v>
      </c>
      <c r="J384" s="55">
        <v>-74.195832999999993</v>
      </c>
      <c r="K384" s="55">
        <v>40.637500000000003</v>
      </c>
    </row>
    <row r="385" spans="1:11" x14ac:dyDescent="0.35">
      <c r="A385" s="37" t="s">
        <v>90</v>
      </c>
      <c r="B385" s="13">
        <v>41123</v>
      </c>
      <c r="D385" s="17" t="s">
        <v>86</v>
      </c>
      <c r="H385" s="17" t="s">
        <v>86</v>
      </c>
      <c r="J385" s="55">
        <v>-74.195832999999993</v>
      </c>
      <c r="K385" s="55">
        <v>40.637500000000003</v>
      </c>
    </row>
    <row r="386" spans="1:11" x14ac:dyDescent="0.35">
      <c r="A386" s="41" t="s">
        <v>96</v>
      </c>
      <c r="B386" s="13">
        <v>41123</v>
      </c>
      <c r="D386" s="17" t="s">
        <v>86</v>
      </c>
      <c r="H386" s="17" t="s">
        <v>86</v>
      </c>
      <c r="J386" s="55">
        <v>-74.195832999999993</v>
      </c>
      <c r="K386" s="55">
        <v>40.637500000000003</v>
      </c>
    </row>
    <row r="387" spans="1:11" x14ac:dyDescent="0.35">
      <c r="A387" s="41" t="s">
        <v>97</v>
      </c>
      <c r="B387" s="13">
        <v>41123</v>
      </c>
      <c r="D387" s="17" t="s">
        <v>86</v>
      </c>
      <c r="H387" s="17" t="s">
        <v>86</v>
      </c>
      <c r="J387" s="55">
        <v>-74.195832999999993</v>
      </c>
      <c r="K387" s="55">
        <v>40.637500000000003</v>
      </c>
    </row>
    <row r="388" spans="1:11" x14ac:dyDescent="0.35">
      <c r="A388" s="55" t="s">
        <v>52</v>
      </c>
      <c r="B388" s="56">
        <v>41128</v>
      </c>
      <c r="C388" s="55">
        <f t="shared" si="7"/>
        <v>3.970291913552122</v>
      </c>
      <c r="D388" s="55">
        <v>53</v>
      </c>
      <c r="F388" s="55" t="s">
        <v>43</v>
      </c>
      <c r="H388" s="55">
        <v>2</v>
      </c>
      <c r="J388" s="55">
        <v>-74.195832999999993</v>
      </c>
      <c r="K388" s="55">
        <v>40.637500000000003</v>
      </c>
    </row>
    <row r="389" spans="1:11" x14ac:dyDescent="0.35">
      <c r="A389" s="55" t="s">
        <v>42</v>
      </c>
      <c r="B389" s="56">
        <v>41128</v>
      </c>
      <c r="C389" s="55">
        <f t="shared" si="7"/>
        <v>5.9269260259704106</v>
      </c>
      <c r="D389" s="55">
        <v>375</v>
      </c>
      <c r="H389" s="55">
        <v>7</v>
      </c>
      <c r="J389" s="55">
        <v>-74.195832999999993</v>
      </c>
      <c r="K389" s="55">
        <v>40.637500000000003</v>
      </c>
    </row>
    <row r="390" spans="1:11" x14ac:dyDescent="0.35">
      <c r="A390" s="55" t="s">
        <v>50</v>
      </c>
      <c r="B390" s="56">
        <v>41128</v>
      </c>
      <c r="C390" s="55">
        <f t="shared" si="7"/>
        <v>6.4297194780391376</v>
      </c>
      <c r="D390" s="55">
        <v>620</v>
      </c>
      <c r="H390" s="55">
        <v>9</v>
      </c>
      <c r="J390" s="55">
        <v>-74.195832999999993</v>
      </c>
      <c r="K390" s="55">
        <v>40.637500000000003</v>
      </c>
    </row>
    <row r="391" spans="1:11" x14ac:dyDescent="0.35">
      <c r="A391" s="55" t="s">
        <v>51</v>
      </c>
      <c r="B391" s="56">
        <v>41128</v>
      </c>
      <c r="C391" s="55">
        <f t="shared" si="7"/>
        <v>3.912023005428146</v>
      </c>
      <c r="D391" s="55">
        <v>50</v>
      </c>
      <c r="H391" s="55">
        <v>4</v>
      </c>
      <c r="J391" s="55">
        <v>-74.195832999999993</v>
      </c>
      <c r="K391" s="55">
        <v>40.637500000000003</v>
      </c>
    </row>
    <row r="392" spans="1:11" x14ac:dyDescent="0.35">
      <c r="A392" s="55" t="s">
        <v>48</v>
      </c>
      <c r="B392" s="56">
        <v>41128</v>
      </c>
      <c r="C392" s="55">
        <f t="shared" si="7"/>
        <v>1.3862943611198906</v>
      </c>
      <c r="D392" s="55">
        <v>4</v>
      </c>
      <c r="F392" s="55" t="s">
        <v>46</v>
      </c>
      <c r="H392" s="55">
        <v>1</v>
      </c>
      <c r="J392" s="55">
        <v>-74.195832999999993</v>
      </c>
      <c r="K392" s="55">
        <v>40.637500000000003</v>
      </c>
    </row>
    <row r="393" spans="1:11" x14ac:dyDescent="0.35">
      <c r="A393" s="55" t="s">
        <v>48</v>
      </c>
      <c r="B393" s="56">
        <v>41128</v>
      </c>
      <c r="C393" s="55">
        <f t="shared" si="7"/>
        <v>2.4849066497880004</v>
      </c>
      <c r="D393" s="55">
        <v>12</v>
      </c>
      <c r="H393" s="55">
        <v>3</v>
      </c>
      <c r="J393" s="55">
        <v>-74.195832999999993</v>
      </c>
      <c r="K393" s="55">
        <v>40.637500000000003</v>
      </c>
    </row>
    <row r="394" spans="1:11" x14ac:dyDescent="0.35">
      <c r="A394" s="55" t="s">
        <v>52</v>
      </c>
      <c r="B394" s="56">
        <v>41135</v>
      </c>
      <c r="C394" s="55">
        <f t="shared" si="7"/>
        <v>2.8903717578961645</v>
      </c>
      <c r="D394" s="55">
        <v>18</v>
      </c>
      <c r="F394" s="55" t="s">
        <v>43</v>
      </c>
      <c r="H394" s="55">
        <v>8</v>
      </c>
      <c r="J394" s="55">
        <v>-74.195832999999993</v>
      </c>
      <c r="K394" s="55">
        <v>40.637500000000003</v>
      </c>
    </row>
    <row r="395" spans="1:11" x14ac:dyDescent="0.35">
      <c r="A395" s="55" t="s">
        <v>42</v>
      </c>
      <c r="B395" s="56">
        <v>41135</v>
      </c>
      <c r="C395" s="55">
        <f t="shared" si="7"/>
        <v>2.5649493574615367</v>
      </c>
      <c r="D395" s="55">
        <v>13</v>
      </c>
      <c r="H395" s="55">
        <v>4</v>
      </c>
      <c r="J395" s="55">
        <v>-74.195832999999993</v>
      </c>
      <c r="K395" s="55">
        <v>40.637500000000003</v>
      </c>
    </row>
    <row r="396" spans="1:11" x14ac:dyDescent="0.35">
      <c r="A396" s="55" t="s">
        <v>50</v>
      </c>
      <c r="B396" s="56">
        <v>41135</v>
      </c>
      <c r="C396" s="55">
        <f t="shared" si="7"/>
        <v>4.0943445622221004</v>
      </c>
      <c r="D396" s="55">
        <v>60</v>
      </c>
      <c r="F396" s="55" t="s">
        <v>46</v>
      </c>
      <c r="H396" s="55">
        <v>1</v>
      </c>
      <c r="J396" s="55">
        <v>-74.195832999999993</v>
      </c>
      <c r="K396" s="55">
        <v>40.637500000000003</v>
      </c>
    </row>
    <row r="397" spans="1:11" x14ac:dyDescent="0.35">
      <c r="A397" s="55" t="s">
        <v>51</v>
      </c>
      <c r="B397" s="56">
        <v>41135</v>
      </c>
      <c r="C397" s="55">
        <f t="shared" si="7"/>
        <v>6.0014148779611505</v>
      </c>
      <c r="D397" s="55">
        <v>404</v>
      </c>
      <c r="H397" s="55">
        <v>6</v>
      </c>
      <c r="J397" s="55">
        <v>-74.195832999999993</v>
      </c>
      <c r="K397" s="55">
        <v>40.637500000000003</v>
      </c>
    </row>
    <row r="398" spans="1:11" x14ac:dyDescent="0.35">
      <c r="A398" s="55" t="s">
        <v>48</v>
      </c>
      <c r="B398" s="56">
        <v>41135</v>
      </c>
      <c r="C398" s="55">
        <f t="shared" si="7"/>
        <v>3.2580965380214821</v>
      </c>
      <c r="D398" s="55">
        <v>26</v>
      </c>
      <c r="H398" s="55">
        <v>1</v>
      </c>
      <c r="J398" s="55">
        <v>-74.195832999999993</v>
      </c>
      <c r="K398" s="55">
        <v>40.637500000000003</v>
      </c>
    </row>
    <row r="399" spans="1:11" x14ac:dyDescent="0.35">
      <c r="A399" s="54" t="s">
        <v>84</v>
      </c>
      <c r="B399" s="13">
        <v>41137</v>
      </c>
      <c r="D399" s="22" t="s">
        <v>88</v>
      </c>
      <c r="H399" s="17" t="s">
        <v>86</v>
      </c>
      <c r="J399" s="55">
        <v>-74.195832999999993</v>
      </c>
      <c r="K399" s="55">
        <v>40.637500000000003</v>
      </c>
    </row>
    <row r="400" spans="1:11" x14ac:dyDescent="0.35">
      <c r="A400" s="37" t="s">
        <v>90</v>
      </c>
      <c r="B400" s="13">
        <v>41137</v>
      </c>
      <c r="D400" s="22" t="s">
        <v>91</v>
      </c>
      <c r="H400" s="17" t="s">
        <v>86</v>
      </c>
      <c r="J400" s="55">
        <v>-74.195832999999993</v>
      </c>
      <c r="K400" s="55">
        <v>40.637500000000003</v>
      </c>
    </row>
    <row r="401" spans="1:11" x14ac:dyDescent="0.35">
      <c r="A401" s="41" t="s">
        <v>96</v>
      </c>
      <c r="B401" s="13">
        <v>41137</v>
      </c>
      <c r="D401" s="22" t="s">
        <v>98</v>
      </c>
      <c r="H401" s="17" t="s">
        <v>86</v>
      </c>
      <c r="J401" s="55">
        <v>-74.195832999999993</v>
      </c>
      <c r="K401" s="55">
        <v>40.637500000000003</v>
      </c>
    </row>
    <row r="402" spans="1:11" x14ac:dyDescent="0.35">
      <c r="A402" s="41" t="s">
        <v>96</v>
      </c>
      <c r="B402" s="13">
        <v>41137</v>
      </c>
      <c r="D402" s="22" t="s">
        <v>98</v>
      </c>
      <c r="H402" s="17" t="s">
        <v>86</v>
      </c>
      <c r="J402" s="55">
        <v>-74.195832999999993</v>
      </c>
      <c r="K402" s="55">
        <v>40.637500000000003</v>
      </c>
    </row>
    <row r="403" spans="1:11" x14ac:dyDescent="0.35">
      <c r="A403" s="41" t="s">
        <v>97</v>
      </c>
      <c r="B403" s="13">
        <v>41137</v>
      </c>
      <c r="C403" s="55">
        <f t="shared" si="7"/>
        <v>5.2983173665480363</v>
      </c>
      <c r="D403" s="19">
        <v>200</v>
      </c>
      <c r="H403" s="17" t="s">
        <v>86</v>
      </c>
      <c r="J403" s="55">
        <v>-74.195832999999993</v>
      </c>
      <c r="K403" s="55">
        <v>40.637500000000003</v>
      </c>
    </row>
    <row r="404" spans="1:11" x14ac:dyDescent="0.35">
      <c r="A404" s="55" t="s">
        <v>52</v>
      </c>
      <c r="B404" s="56">
        <v>41142</v>
      </c>
      <c r="C404" s="55">
        <f t="shared" si="7"/>
        <v>2.9957322735539909</v>
      </c>
      <c r="D404" s="55">
        <v>20</v>
      </c>
      <c r="H404" s="55">
        <v>2</v>
      </c>
      <c r="J404" s="55">
        <v>-74.195832999999993</v>
      </c>
      <c r="K404" s="55">
        <v>40.637500000000003</v>
      </c>
    </row>
    <row r="405" spans="1:11" x14ac:dyDescent="0.35">
      <c r="A405" s="55" t="s">
        <v>42</v>
      </c>
      <c r="B405" s="56">
        <v>41142</v>
      </c>
      <c r="C405" s="55">
        <f t="shared" si="7"/>
        <v>3.1354942159291497</v>
      </c>
      <c r="D405" s="55">
        <v>23</v>
      </c>
      <c r="F405" s="55" t="s">
        <v>46</v>
      </c>
      <c r="H405" s="55">
        <v>1</v>
      </c>
      <c r="J405" s="55">
        <v>-74.195832999999993</v>
      </c>
      <c r="K405" s="55">
        <v>40.637500000000003</v>
      </c>
    </row>
    <row r="406" spans="1:11" x14ac:dyDescent="0.35">
      <c r="A406" s="55" t="s">
        <v>50</v>
      </c>
      <c r="B406" s="56">
        <v>41142</v>
      </c>
      <c r="C406" s="55">
        <f t="shared" si="7"/>
        <v>4.7535901911063645</v>
      </c>
      <c r="D406" s="55">
        <v>116</v>
      </c>
      <c r="H406" s="55">
        <v>5</v>
      </c>
      <c r="J406" s="55">
        <v>-74.195832999999993</v>
      </c>
      <c r="K406" s="55">
        <v>40.637500000000003</v>
      </c>
    </row>
    <row r="407" spans="1:11" x14ac:dyDescent="0.35">
      <c r="A407" s="55" t="s">
        <v>51</v>
      </c>
      <c r="B407" s="56">
        <v>41142</v>
      </c>
      <c r="C407" s="55">
        <f t="shared" si="7"/>
        <v>3.970291913552122</v>
      </c>
      <c r="D407" s="55">
        <v>53</v>
      </c>
      <c r="H407" s="55">
        <v>2</v>
      </c>
      <c r="J407" s="55">
        <v>-74.195832999999993</v>
      </c>
      <c r="K407" s="55">
        <v>40.637500000000003</v>
      </c>
    </row>
    <row r="408" spans="1:11" x14ac:dyDescent="0.35">
      <c r="A408" s="55" t="s">
        <v>48</v>
      </c>
      <c r="B408" s="56">
        <v>41142</v>
      </c>
      <c r="C408" s="55">
        <f t="shared" si="7"/>
        <v>1.9459101490553132</v>
      </c>
      <c r="D408" s="55">
        <v>7</v>
      </c>
      <c r="F408" s="55" t="s">
        <v>46</v>
      </c>
      <c r="H408" s="55">
        <v>1</v>
      </c>
      <c r="J408" s="55">
        <v>-74.211669999999998</v>
      </c>
      <c r="K408" s="55">
        <v>40.567</v>
      </c>
    </row>
    <row r="409" spans="1:11" x14ac:dyDescent="0.35">
      <c r="A409" s="55" t="s">
        <v>48</v>
      </c>
      <c r="B409" s="56">
        <v>41142</v>
      </c>
      <c r="C409" s="55">
        <f t="shared" si="7"/>
        <v>2.7080502011022101</v>
      </c>
      <c r="D409" s="55">
        <v>15</v>
      </c>
      <c r="F409" s="55" t="s">
        <v>46</v>
      </c>
      <c r="H409" s="55">
        <v>1</v>
      </c>
      <c r="J409" s="55">
        <v>-74.211669999999998</v>
      </c>
      <c r="K409" s="55">
        <v>40.567</v>
      </c>
    </row>
    <row r="410" spans="1:11" x14ac:dyDescent="0.35">
      <c r="A410" s="54" t="s">
        <v>84</v>
      </c>
      <c r="B410" s="13">
        <v>41144</v>
      </c>
      <c r="D410" s="22" t="s">
        <v>88</v>
      </c>
      <c r="H410" s="17" t="s">
        <v>86</v>
      </c>
      <c r="J410" s="55">
        <v>-74.211669999999998</v>
      </c>
      <c r="K410" s="55">
        <v>40.567</v>
      </c>
    </row>
    <row r="411" spans="1:11" x14ac:dyDescent="0.35">
      <c r="A411" s="54" t="s">
        <v>84</v>
      </c>
      <c r="B411" s="13">
        <v>41144</v>
      </c>
      <c r="C411" s="55">
        <f t="shared" si="7"/>
        <v>4.3820266346738812</v>
      </c>
      <c r="D411" s="18">
        <v>80</v>
      </c>
      <c r="H411" s="17" t="s">
        <v>86</v>
      </c>
      <c r="J411" s="55">
        <v>-74.211669999999998</v>
      </c>
      <c r="K411" s="55">
        <v>40.567</v>
      </c>
    </row>
    <row r="412" spans="1:11" x14ac:dyDescent="0.35">
      <c r="A412" s="37" t="s">
        <v>90</v>
      </c>
      <c r="B412" s="13">
        <v>41144</v>
      </c>
      <c r="C412" s="55">
        <f t="shared" si="7"/>
        <v>5.2983173665480363</v>
      </c>
      <c r="D412" s="19">
        <v>200</v>
      </c>
      <c r="H412" s="17" t="s">
        <v>86</v>
      </c>
      <c r="J412" s="55">
        <v>-74.211669999999998</v>
      </c>
      <c r="K412" s="55">
        <v>40.567</v>
      </c>
    </row>
    <row r="413" spans="1:11" x14ac:dyDescent="0.35">
      <c r="A413" s="41" t="s">
        <v>96</v>
      </c>
      <c r="B413" s="13">
        <v>41144</v>
      </c>
      <c r="D413" s="18"/>
      <c r="H413" s="17" t="s">
        <v>86</v>
      </c>
      <c r="J413" s="55">
        <v>-74.211669999999998</v>
      </c>
      <c r="K413" s="55">
        <v>40.567</v>
      </c>
    </row>
    <row r="414" spans="1:11" x14ac:dyDescent="0.35">
      <c r="A414" s="41" t="s">
        <v>97</v>
      </c>
      <c r="B414" s="13">
        <v>41144</v>
      </c>
      <c r="C414" s="55">
        <f t="shared" si="7"/>
        <v>4.3820266346738812</v>
      </c>
      <c r="D414" s="19">
        <v>80</v>
      </c>
      <c r="H414" s="17" t="s">
        <v>86</v>
      </c>
      <c r="J414" s="55">
        <v>-74.211669999999998</v>
      </c>
      <c r="K414" s="55">
        <v>40.567</v>
      </c>
    </row>
    <row r="415" spans="1:11" x14ac:dyDescent="0.35">
      <c r="A415" s="55" t="s">
        <v>52</v>
      </c>
      <c r="B415" s="56">
        <v>41149</v>
      </c>
      <c r="C415" s="55">
        <f t="shared" si="7"/>
        <v>6.363028103540465</v>
      </c>
      <c r="D415" s="55">
        <v>580</v>
      </c>
      <c r="F415" s="55" t="s">
        <v>43</v>
      </c>
      <c r="H415" s="55">
        <v>32</v>
      </c>
      <c r="J415" s="55">
        <v>-74.211669999999998</v>
      </c>
      <c r="K415" s="55">
        <v>40.567</v>
      </c>
    </row>
    <row r="416" spans="1:11" x14ac:dyDescent="0.35">
      <c r="A416" s="55" t="s">
        <v>42</v>
      </c>
      <c r="B416" s="56">
        <v>41149</v>
      </c>
      <c r="C416" s="55">
        <f t="shared" si="7"/>
        <v>5.6347896031692493</v>
      </c>
      <c r="D416" s="55">
        <v>280</v>
      </c>
      <c r="H416" s="55">
        <v>42</v>
      </c>
      <c r="J416" s="55">
        <v>-74.211669999999998</v>
      </c>
      <c r="K416" s="55">
        <v>40.567</v>
      </c>
    </row>
    <row r="417" spans="1:11" x14ac:dyDescent="0.35">
      <c r="A417" s="55" t="s">
        <v>50</v>
      </c>
      <c r="B417" s="56">
        <v>41149</v>
      </c>
      <c r="C417" s="55">
        <f t="shared" si="7"/>
        <v>7.3777589082278725</v>
      </c>
      <c r="D417" s="55">
        <v>1600</v>
      </c>
      <c r="F417" s="55" t="s">
        <v>43</v>
      </c>
      <c r="H417" s="55">
        <v>20</v>
      </c>
      <c r="J417" s="55">
        <v>-74.211669999999998</v>
      </c>
      <c r="K417" s="55">
        <v>40.567</v>
      </c>
    </row>
    <row r="418" spans="1:11" x14ac:dyDescent="0.35">
      <c r="A418" s="55" t="s">
        <v>51</v>
      </c>
      <c r="B418" s="56">
        <v>41149</v>
      </c>
      <c r="C418" s="55">
        <f t="shared" si="7"/>
        <v>7.7406644019172415</v>
      </c>
      <c r="D418" s="55">
        <v>2300</v>
      </c>
      <c r="H418" s="55">
        <v>148</v>
      </c>
      <c r="J418" s="55">
        <v>-74.211669999999998</v>
      </c>
      <c r="K418" s="55">
        <v>40.567</v>
      </c>
    </row>
    <row r="419" spans="1:11" x14ac:dyDescent="0.35">
      <c r="A419" s="55" t="s">
        <v>48</v>
      </c>
      <c r="B419" s="56">
        <v>41149</v>
      </c>
      <c r="C419" s="55">
        <f t="shared" si="7"/>
        <v>5.4510384535657002</v>
      </c>
      <c r="D419" s="55">
        <v>233</v>
      </c>
      <c r="H419" s="55">
        <v>50</v>
      </c>
      <c r="J419" s="55">
        <v>-74.211669999999998</v>
      </c>
      <c r="K419" s="55">
        <v>40.567</v>
      </c>
    </row>
    <row r="420" spans="1:11" x14ac:dyDescent="0.35">
      <c r="A420" s="55" t="s">
        <v>52</v>
      </c>
      <c r="B420" s="56">
        <v>41157</v>
      </c>
      <c r="C420" s="55">
        <f t="shared" si="7"/>
        <v>5.4205349992722862</v>
      </c>
      <c r="D420" s="55">
        <v>226</v>
      </c>
      <c r="F420" s="55" t="s">
        <v>43</v>
      </c>
      <c r="H420" s="55">
        <v>18</v>
      </c>
      <c r="J420" s="55">
        <v>-74.211669999999998</v>
      </c>
      <c r="K420" s="55">
        <v>40.567</v>
      </c>
    </row>
    <row r="421" spans="1:11" x14ac:dyDescent="0.35">
      <c r="A421" s="55" t="s">
        <v>42</v>
      </c>
      <c r="B421" s="56">
        <v>41157</v>
      </c>
      <c r="C421" s="55">
        <f t="shared" si="7"/>
        <v>5.9401712527204316</v>
      </c>
      <c r="D421" s="55">
        <v>380</v>
      </c>
      <c r="F421" s="55" t="s">
        <v>43</v>
      </c>
      <c r="H421" s="55">
        <v>14</v>
      </c>
      <c r="J421" s="55">
        <v>-74.211669999999998</v>
      </c>
      <c r="K421" s="55">
        <v>40.567</v>
      </c>
    </row>
    <row r="422" spans="1:11" x14ac:dyDescent="0.35">
      <c r="A422" s="55" t="s">
        <v>50</v>
      </c>
      <c r="B422" s="56">
        <v>41157</v>
      </c>
      <c r="C422" s="55">
        <f t="shared" si="7"/>
        <v>6.8023947633243109</v>
      </c>
      <c r="D422" s="55">
        <v>900</v>
      </c>
      <c r="F422" s="55" t="s">
        <v>43</v>
      </c>
      <c r="H422" s="55">
        <v>30</v>
      </c>
      <c r="J422" s="55">
        <v>-74.211669999999998</v>
      </c>
      <c r="K422" s="55">
        <v>40.567</v>
      </c>
    </row>
    <row r="423" spans="1:11" x14ac:dyDescent="0.35">
      <c r="A423" s="55" t="s">
        <v>51</v>
      </c>
      <c r="B423" s="56">
        <v>41157</v>
      </c>
      <c r="C423" s="55">
        <f t="shared" si="7"/>
        <v>5.393627546352362</v>
      </c>
      <c r="D423" s="55">
        <v>220</v>
      </c>
      <c r="F423" s="55" t="s">
        <v>43</v>
      </c>
      <c r="H423" s="55">
        <v>22</v>
      </c>
      <c r="J423" s="55">
        <v>-74.211669999999998</v>
      </c>
      <c r="K423" s="55">
        <v>40.567</v>
      </c>
    </row>
    <row r="424" spans="1:11" x14ac:dyDescent="0.35">
      <c r="A424" s="55" t="s">
        <v>48</v>
      </c>
      <c r="B424" s="56">
        <v>41157</v>
      </c>
      <c r="C424" s="55">
        <f t="shared" si="7"/>
        <v>4.1588830833596715</v>
      </c>
      <c r="D424" s="55">
        <v>64</v>
      </c>
      <c r="F424" s="55" t="s">
        <v>46</v>
      </c>
      <c r="H424" s="55">
        <v>2</v>
      </c>
      <c r="J424" s="55">
        <v>-74.211669999999998</v>
      </c>
      <c r="K424" s="55">
        <v>40.567</v>
      </c>
    </row>
    <row r="425" spans="1:11" x14ac:dyDescent="0.35">
      <c r="A425" s="54" t="s">
        <v>84</v>
      </c>
      <c r="B425" s="13">
        <v>41158</v>
      </c>
      <c r="C425" s="55">
        <f t="shared" si="7"/>
        <v>5.598421958998375</v>
      </c>
      <c r="D425" s="18">
        <v>270</v>
      </c>
      <c r="H425" s="17" t="s">
        <v>86</v>
      </c>
      <c r="J425" s="55">
        <v>-74.211669999999998</v>
      </c>
      <c r="K425" s="55">
        <v>40.567</v>
      </c>
    </row>
    <row r="426" spans="1:11" x14ac:dyDescent="0.35">
      <c r="A426" s="37" t="s">
        <v>90</v>
      </c>
      <c r="B426" s="13">
        <v>41158</v>
      </c>
      <c r="C426" s="55">
        <f t="shared" ref="C426:C489" si="8">LN(D426)</f>
        <v>6.8023947633243109</v>
      </c>
      <c r="D426" s="19">
        <v>900</v>
      </c>
      <c r="H426" s="17" t="s">
        <v>86</v>
      </c>
      <c r="J426" s="55">
        <v>-74.211669999999998</v>
      </c>
      <c r="K426" s="55">
        <v>40.567</v>
      </c>
    </row>
    <row r="427" spans="1:11" x14ac:dyDescent="0.35">
      <c r="A427" s="41" t="s">
        <v>96</v>
      </c>
      <c r="B427" s="13">
        <v>41158</v>
      </c>
      <c r="D427" s="22" t="s">
        <v>98</v>
      </c>
      <c r="H427" s="17" t="s">
        <v>86</v>
      </c>
      <c r="J427" s="55">
        <v>-74.211669999999998</v>
      </c>
      <c r="K427" s="55">
        <v>40.567</v>
      </c>
    </row>
    <row r="428" spans="1:11" x14ac:dyDescent="0.35">
      <c r="A428" s="41" t="s">
        <v>96</v>
      </c>
      <c r="B428" s="13">
        <v>41158</v>
      </c>
      <c r="C428" s="55">
        <f t="shared" si="8"/>
        <v>6.131226489483141</v>
      </c>
      <c r="D428" s="19">
        <v>460</v>
      </c>
      <c r="H428" s="17" t="s">
        <v>86</v>
      </c>
      <c r="J428" s="55">
        <v>-74.211669999999998</v>
      </c>
      <c r="K428" s="55">
        <v>40.567</v>
      </c>
    </row>
    <row r="429" spans="1:11" x14ac:dyDescent="0.35">
      <c r="A429" s="41" t="s">
        <v>97</v>
      </c>
      <c r="B429" s="13">
        <v>41158</v>
      </c>
      <c r="D429" s="22" t="s">
        <v>98</v>
      </c>
      <c r="H429" s="17" t="s">
        <v>86</v>
      </c>
      <c r="J429" s="55">
        <v>-74.211669999999998</v>
      </c>
      <c r="K429" s="55">
        <v>40.567</v>
      </c>
    </row>
    <row r="430" spans="1:11" x14ac:dyDescent="0.35">
      <c r="A430" s="55" t="s">
        <v>52</v>
      </c>
      <c r="B430" s="56">
        <v>41163</v>
      </c>
      <c r="C430" s="55">
        <f t="shared" si="8"/>
        <v>2.9957322735539909</v>
      </c>
      <c r="D430" s="55">
        <v>20</v>
      </c>
      <c r="H430" s="55">
        <v>3</v>
      </c>
      <c r="J430" s="55">
        <v>-74.211669999999998</v>
      </c>
      <c r="K430" s="55">
        <v>40.567</v>
      </c>
    </row>
    <row r="431" spans="1:11" x14ac:dyDescent="0.35">
      <c r="A431" s="55" t="s">
        <v>42</v>
      </c>
      <c r="B431" s="56">
        <v>41163</v>
      </c>
      <c r="C431" s="55">
        <f t="shared" si="8"/>
        <v>2.7080502011022101</v>
      </c>
      <c r="D431" s="55">
        <v>15</v>
      </c>
      <c r="H431" s="55">
        <v>2</v>
      </c>
      <c r="J431" s="55">
        <v>-74.211669999999998</v>
      </c>
      <c r="K431" s="55">
        <v>40.567</v>
      </c>
    </row>
    <row r="432" spans="1:11" x14ac:dyDescent="0.35">
      <c r="A432" s="55" t="s">
        <v>50</v>
      </c>
      <c r="B432" s="56">
        <v>41163</v>
      </c>
      <c r="C432" s="55">
        <f t="shared" si="8"/>
        <v>3.4965075614664802</v>
      </c>
      <c r="D432" s="55">
        <v>33</v>
      </c>
      <c r="H432" s="55">
        <v>2</v>
      </c>
      <c r="J432" s="55">
        <v>-74.211669999999998</v>
      </c>
      <c r="K432" s="55">
        <v>40.567</v>
      </c>
    </row>
    <row r="433" spans="1:11" x14ac:dyDescent="0.35">
      <c r="A433" s="55" t="s">
        <v>51</v>
      </c>
      <c r="B433" s="56">
        <v>41163</v>
      </c>
      <c r="C433" s="55">
        <f t="shared" si="8"/>
        <v>4.4308167988433134</v>
      </c>
      <c r="D433" s="55">
        <v>84</v>
      </c>
      <c r="H433" s="55">
        <v>2</v>
      </c>
      <c r="J433" s="55">
        <v>-74.211669999999998</v>
      </c>
      <c r="K433" s="55">
        <v>40.567</v>
      </c>
    </row>
    <row r="434" spans="1:11" x14ac:dyDescent="0.35">
      <c r="A434" s="55" t="s">
        <v>48</v>
      </c>
      <c r="B434" s="56">
        <v>41163</v>
      </c>
      <c r="C434" s="55">
        <f t="shared" si="8"/>
        <v>2.5649493574615367</v>
      </c>
      <c r="D434" s="55">
        <v>13</v>
      </c>
      <c r="H434" s="55">
        <v>2</v>
      </c>
      <c r="J434" s="55">
        <v>-74.211669999999998</v>
      </c>
      <c r="K434" s="55">
        <v>40.567</v>
      </c>
    </row>
    <row r="435" spans="1:11" x14ac:dyDescent="0.35">
      <c r="A435" s="55" t="s">
        <v>48</v>
      </c>
      <c r="B435" s="56">
        <v>41163</v>
      </c>
      <c r="C435" s="55">
        <f t="shared" si="8"/>
        <v>2.1972245773362196</v>
      </c>
      <c r="D435" s="55">
        <v>9</v>
      </c>
      <c r="H435" s="55">
        <v>2</v>
      </c>
      <c r="J435" s="55">
        <v>-74.211669999999998</v>
      </c>
      <c r="K435" s="55">
        <v>40.567</v>
      </c>
    </row>
    <row r="436" spans="1:11" x14ac:dyDescent="0.35">
      <c r="A436" s="54" t="s">
        <v>84</v>
      </c>
      <c r="B436" s="13">
        <v>41164</v>
      </c>
      <c r="C436" s="55">
        <f t="shared" si="8"/>
        <v>2.9957322735539909</v>
      </c>
      <c r="D436" s="18">
        <v>20</v>
      </c>
      <c r="H436" s="17" t="s">
        <v>86</v>
      </c>
      <c r="J436" s="55">
        <v>-74.211669999999998</v>
      </c>
      <c r="K436" s="55">
        <v>40.567</v>
      </c>
    </row>
    <row r="437" spans="1:11" x14ac:dyDescent="0.35">
      <c r="A437" s="37" t="s">
        <v>90</v>
      </c>
      <c r="B437" s="13">
        <v>41164</v>
      </c>
      <c r="C437" s="55">
        <f t="shared" si="8"/>
        <v>4.9972122737641147</v>
      </c>
      <c r="D437" s="19">
        <v>148</v>
      </c>
      <c r="H437" s="17" t="s">
        <v>86</v>
      </c>
      <c r="J437" s="55">
        <v>-74.211669999999998</v>
      </c>
      <c r="K437" s="55">
        <v>40.567</v>
      </c>
    </row>
    <row r="438" spans="1:11" x14ac:dyDescent="0.35">
      <c r="A438" s="37" t="s">
        <v>90</v>
      </c>
      <c r="B438" s="13">
        <v>41164</v>
      </c>
      <c r="D438" s="22" t="s">
        <v>91</v>
      </c>
      <c r="H438" s="17" t="s">
        <v>86</v>
      </c>
      <c r="J438" s="55">
        <v>-74.211669999999998</v>
      </c>
      <c r="K438" s="55">
        <v>40.567</v>
      </c>
    </row>
    <row r="439" spans="1:11" x14ac:dyDescent="0.35">
      <c r="A439" s="41" t="s">
        <v>96</v>
      </c>
      <c r="B439" s="13">
        <v>41164</v>
      </c>
      <c r="C439" s="55">
        <f t="shared" si="8"/>
        <v>3.8712010109078911</v>
      </c>
      <c r="D439" s="19">
        <v>48</v>
      </c>
      <c r="H439" s="17" t="s">
        <v>86</v>
      </c>
      <c r="J439" s="55">
        <v>-74.211669999999998</v>
      </c>
      <c r="K439" s="55">
        <v>40.567</v>
      </c>
    </row>
    <row r="440" spans="1:11" x14ac:dyDescent="0.35">
      <c r="A440" s="41" t="s">
        <v>97</v>
      </c>
      <c r="B440" s="13">
        <v>41164</v>
      </c>
      <c r="C440" s="55">
        <f t="shared" si="8"/>
        <v>3.5835189384561099</v>
      </c>
      <c r="D440" s="19">
        <v>36</v>
      </c>
      <c r="H440" s="17" t="s">
        <v>86</v>
      </c>
      <c r="J440" s="55">
        <v>-74.211669999999998</v>
      </c>
      <c r="K440" s="55">
        <v>40.567</v>
      </c>
    </row>
    <row r="441" spans="1:11" x14ac:dyDescent="0.35">
      <c r="A441" s="54" t="s">
        <v>84</v>
      </c>
      <c r="B441" s="13">
        <v>41170</v>
      </c>
      <c r="C441" s="55">
        <f t="shared" si="8"/>
        <v>4.7874917427820458</v>
      </c>
      <c r="D441" s="18">
        <v>120</v>
      </c>
      <c r="H441" s="17" t="s">
        <v>86</v>
      </c>
      <c r="J441" s="55">
        <v>-74.211669999999998</v>
      </c>
      <c r="K441" s="55">
        <v>40.567</v>
      </c>
    </row>
    <row r="442" spans="1:11" x14ac:dyDescent="0.35">
      <c r="A442" s="37" t="s">
        <v>90</v>
      </c>
      <c r="B442" s="13">
        <v>41170</v>
      </c>
      <c r="C442" s="55">
        <f t="shared" si="8"/>
        <v>5.9914645471079817</v>
      </c>
      <c r="D442" s="19">
        <v>400</v>
      </c>
      <c r="H442" s="17" t="s">
        <v>86</v>
      </c>
      <c r="J442" s="55">
        <v>-74.211669999999998</v>
      </c>
      <c r="K442" s="55">
        <v>40.567</v>
      </c>
    </row>
    <row r="443" spans="1:11" x14ac:dyDescent="0.35">
      <c r="A443" s="37" t="s">
        <v>90</v>
      </c>
      <c r="B443" s="13">
        <v>41170</v>
      </c>
      <c r="D443" s="22" t="s">
        <v>91</v>
      </c>
      <c r="H443" s="17" t="s">
        <v>86</v>
      </c>
      <c r="J443" s="55">
        <v>-74.211669999999998</v>
      </c>
      <c r="K443" s="55">
        <v>40.567</v>
      </c>
    </row>
    <row r="444" spans="1:11" x14ac:dyDescent="0.35">
      <c r="A444" s="41" t="s">
        <v>96</v>
      </c>
      <c r="B444" s="13">
        <v>41170</v>
      </c>
      <c r="D444" s="22" t="s">
        <v>98</v>
      </c>
      <c r="H444" s="17" t="s">
        <v>86</v>
      </c>
      <c r="J444" s="55">
        <v>-74.211669999999998</v>
      </c>
      <c r="K444" s="55">
        <v>40.567</v>
      </c>
    </row>
    <row r="445" spans="1:11" x14ac:dyDescent="0.35">
      <c r="A445" s="41" t="s">
        <v>97</v>
      </c>
      <c r="B445" s="13">
        <v>41170</v>
      </c>
      <c r="D445" s="22" t="s">
        <v>98</v>
      </c>
      <c r="H445" s="17" t="s">
        <v>86</v>
      </c>
      <c r="J445" s="55">
        <v>-74.211669999999998</v>
      </c>
      <c r="K445" s="55">
        <v>40.567</v>
      </c>
    </row>
    <row r="446" spans="1:11" x14ac:dyDescent="0.35">
      <c r="A446" s="54" t="s">
        <v>84</v>
      </c>
      <c r="B446" s="13">
        <v>41176</v>
      </c>
      <c r="C446" s="55">
        <f t="shared" si="8"/>
        <v>4.499809670330265</v>
      </c>
      <c r="D446" s="18">
        <v>90</v>
      </c>
      <c r="H446" s="17" t="s">
        <v>86</v>
      </c>
      <c r="J446" s="55">
        <v>-74.211669999999998</v>
      </c>
      <c r="K446" s="55">
        <v>40.567</v>
      </c>
    </row>
    <row r="447" spans="1:11" x14ac:dyDescent="0.35">
      <c r="A447" s="37" t="s">
        <v>90</v>
      </c>
      <c r="B447" s="13">
        <v>41176</v>
      </c>
      <c r="D447" s="22" t="s">
        <v>91</v>
      </c>
      <c r="H447" s="17" t="s">
        <v>86</v>
      </c>
      <c r="J447" s="55">
        <v>-74.211669999999998</v>
      </c>
      <c r="K447" s="55">
        <v>40.567</v>
      </c>
    </row>
    <row r="448" spans="1:11" x14ac:dyDescent="0.35">
      <c r="A448" s="41" t="s">
        <v>96</v>
      </c>
      <c r="B448" s="13">
        <v>41176</v>
      </c>
      <c r="D448" s="22" t="s">
        <v>98</v>
      </c>
      <c r="H448" s="17" t="s">
        <v>86</v>
      </c>
      <c r="J448" s="55">
        <v>-74.211669999999998</v>
      </c>
      <c r="K448" s="55">
        <v>40.567</v>
      </c>
    </row>
    <row r="449" spans="1:11" x14ac:dyDescent="0.35">
      <c r="A449" s="41" t="s">
        <v>96</v>
      </c>
      <c r="B449" s="13">
        <v>41176</v>
      </c>
      <c r="D449" s="22" t="s">
        <v>98</v>
      </c>
      <c r="H449" s="17" t="s">
        <v>86</v>
      </c>
      <c r="J449" s="55">
        <v>-74.211669999999998</v>
      </c>
      <c r="K449" s="55">
        <v>40.567</v>
      </c>
    </row>
    <row r="450" spans="1:11" x14ac:dyDescent="0.35">
      <c r="A450" s="41" t="s">
        <v>97</v>
      </c>
      <c r="B450" s="13">
        <v>41176</v>
      </c>
      <c r="D450" s="22" t="s">
        <v>98</v>
      </c>
      <c r="H450" s="17" t="s">
        <v>86</v>
      </c>
      <c r="J450" s="55">
        <v>-74.211669999999998</v>
      </c>
      <c r="K450" s="55">
        <v>40.567</v>
      </c>
    </row>
    <row r="451" spans="1:11" x14ac:dyDescent="0.35">
      <c r="A451" s="55" t="s">
        <v>52</v>
      </c>
      <c r="B451" s="56">
        <v>41177</v>
      </c>
      <c r="C451" s="55">
        <f t="shared" si="8"/>
        <v>2.7080502011022101</v>
      </c>
      <c r="D451" s="55">
        <v>15</v>
      </c>
      <c r="H451" s="55">
        <v>2</v>
      </c>
      <c r="J451" s="55">
        <v>-74.211669999999998</v>
      </c>
      <c r="K451" s="55">
        <v>40.567</v>
      </c>
    </row>
    <row r="452" spans="1:11" x14ac:dyDescent="0.35">
      <c r="A452" s="55" t="s">
        <v>42</v>
      </c>
      <c r="B452" s="56">
        <v>41177</v>
      </c>
      <c r="C452" s="55">
        <f t="shared" si="8"/>
        <v>4.0073331852324712</v>
      </c>
      <c r="D452" s="55">
        <v>55</v>
      </c>
      <c r="H452" s="55">
        <v>2</v>
      </c>
      <c r="J452" s="55">
        <v>-74.211669999999998</v>
      </c>
      <c r="K452" s="55">
        <v>40.567</v>
      </c>
    </row>
    <row r="453" spans="1:11" x14ac:dyDescent="0.35">
      <c r="A453" s="55" t="s">
        <v>50</v>
      </c>
      <c r="B453" s="56">
        <v>41177</v>
      </c>
      <c r="C453" s="55">
        <f t="shared" si="8"/>
        <v>3.912023005428146</v>
      </c>
      <c r="D453" s="55">
        <v>50</v>
      </c>
      <c r="F453" s="55" t="s">
        <v>43</v>
      </c>
      <c r="H453" s="55">
        <v>2</v>
      </c>
      <c r="J453" s="55">
        <v>-74.211669999999998</v>
      </c>
      <c r="K453" s="55">
        <v>40.567</v>
      </c>
    </row>
    <row r="454" spans="1:11" x14ac:dyDescent="0.35">
      <c r="A454" s="55" t="s">
        <v>50</v>
      </c>
      <c r="B454" s="56">
        <v>41177</v>
      </c>
      <c r="C454" s="55">
        <f t="shared" si="8"/>
        <v>4.7874917427820458</v>
      </c>
      <c r="D454" s="55">
        <v>120</v>
      </c>
      <c r="F454" s="55" t="s">
        <v>46</v>
      </c>
      <c r="H454" s="55">
        <v>1</v>
      </c>
      <c r="J454" s="55">
        <v>-74.211669999999998</v>
      </c>
      <c r="K454" s="55">
        <v>40.567</v>
      </c>
    </row>
    <row r="455" spans="1:11" x14ac:dyDescent="0.35">
      <c r="A455" s="55" t="s">
        <v>51</v>
      </c>
      <c r="B455" s="56">
        <v>41177</v>
      </c>
      <c r="C455" s="55">
        <f t="shared" si="8"/>
        <v>5.3181199938442161</v>
      </c>
      <c r="D455" s="55">
        <v>204</v>
      </c>
      <c r="F455" s="55" t="s">
        <v>43</v>
      </c>
      <c r="H455" s="55">
        <v>4</v>
      </c>
      <c r="J455" s="55">
        <v>-74.211667000000006</v>
      </c>
      <c r="K455" s="55">
        <v>40.567</v>
      </c>
    </row>
    <row r="456" spans="1:11" x14ac:dyDescent="0.35">
      <c r="A456" s="55" t="s">
        <v>48</v>
      </c>
      <c r="B456" s="56">
        <v>41177</v>
      </c>
      <c r="C456" s="55">
        <f t="shared" si="8"/>
        <v>4.8520302639196169</v>
      </c>
      <c r="D456" s="55">
        <v>128</v>
      </c>
      <c r="H456" s="55">
        <v>5</v>
      </c>
      <c r="J456" s="55">
        <v>-74.211667000000006</v>
      </c>
      <c r="K456" s="55">
        <v>40.567</v>
      </c>
    </row>
    <row r="457" spans="1:11" x14ac:dyDescent="0.35">
      <c r="A457" s="55" t="s">
        <v>52</v>
      </c>
      <c r="B457" s="56">
        <v>41429</v>
      </c>
      <c r="C457" s="55">
        <f t="shared" si="8"/>
        <v>6.3456363608285962</v>
      </c>
      <c r="D457" s="55">
        <v>570</v>
      </c>
      <c r="F457" s="55" t="s">
        <v>43</v>
      </c>
      <c r="H457" s="55">
        <v>18</v>
      </c>
      <c r="J457" s="55">
        <v>-74.211667000000006</v>
      </c>
      <c r="K457" s="55">
        <v>40.567</v>
      </c>
    </row>
    <row r="458" spans="1:11" x14ac:dyDescent="0.35">
      <c r="A458" s="55" t="s">
        <v>42</v>
      </c>
      <c r="B458" s="56">
        <v>41429</v>
      </c>
      <c r="C458" s="55">
        <f t="shared" si="8"/>
        <v>6.253828811575473</v>
      </c>
      <c r="D458" s="55">
        <v>520</v>
      </c>
      <c r="F458" s="55" t="s">
        <v>43</v>
      </c>
      <c r="H458" s="55">
        <v>26</v>
      </c>
      <c r="J458" s="55">
        <v>-74.211667000000006</v>
      </c>
      <c r="K458" s="55">
        <v>40.567</v>
      </c>
    </row>
    <row r="459" spans="1:11" x14ac:dyDescent="0.35">
      <c r="A459" s="55" t="s">
        <v>50</v>
      </c>
      <c r="B459" s="56">
        <v>41429</v>
      </c>
      <c r="C459" s="55">
        <f t="shared" si="8"/>
        <v>6.8134445995108956</v>
      </c>
      <c r="D459" s="55">
        <v>910</v>
      </c>
      <c r="H459" s="55">
        <v>44</v>
      </c>
      <c r="J459" s="55">
        <v>-74.211667000000006</v>
      </c>
      <c r="K459" s="55">
        <v>40.567</v>
      </c>
    </row>
    <row r="460" spans="1:11" x14ac:dyDescent="0.35">
      <c r="A460" s="55" t="s">
        <v>51</v>
      </c>
      <c r="B460" s="56">
        <v>41429</v>
      </c>
      <c r="C460" s="55">
        <f t="shared" si="8"/>
        <v>7.90100705199242</v>
      </c>
      <c r="D460" s="55">
        <v>2700</v>
      </c>
      <c r="F460" s="55" t="s">
        <v>43</v>
      </c>
      <c r="H460" s="55">
        <v>22</v>
      </c>
      <c r="J460" s="55">
        <v>-74.211667000000006</v>
      </c>
      <c r="K460" s="55">
        <v>40.567</v>
      </c>
    </row>
    <row r="461" spans="1:11" x14ac:dyDescent="0.35">
      <c r="A461" s="55" t="s">
        <v>48</v>
      </c>
      <c r="B461" s="56">
        <v>41429</v>
      </c>
      <c r="C461" s="55">
        <f t="shared" si="8"/>
        <v>6.5930445341424369</v>
      </c>
      <c r="D461" s="55">
        <v>730</v>
      </c>
      <c r="F461" s="55" t="s">
        <v>43</v>
      </c>
      <c r="H461" s="55">
        <v>8</v>
      </c>
      <c r="J461" s="55">
        <v>-74.211667000000006</v>
      </c>
      <c r="K461" s="55">
        <v>40.567</v>
      </c>
    </row>
    <row r="462" spans="1:11" x14ac:dyDescent="0.35">
      <c r="A462" s="55" t="s">
        <v>48</v>
      </c>
      <c r="B462" s="56">
        <v>41429</v>
      </c>
      <c r="C462" s="55">
        <f t="shared" si="8"/>
        <v>6.9077552789821368</v>
      </c>
      <c r="D462" s="55">
        <v>1000</v>
      </c>
      <c r="F462" s="55" t="s">
        <v>43</v>
      </c>
      <c r="H462" s="55">
        <v>22</v>
      </c>
      <c r="J462" s="55">
        <v>-74.211667000000006</v>
      </c>
      <c r="K462" s="55">
        <v>40.567</v>
      </c>
    </row>
    <row r="463" spans="1:11" x14ac:dyDescent="0.35">
      <c r="A463" s="54" t="s">
        <v>84</v>
      </c>
      <c r="B463" s="13">
        <v>41431</v>
      </c>
      <c r="D463" s="15" t="s">
        <v>86</v>
      </c>
      <c r="H463" s="15" t="s">
        <v>86</v>
      </c>
      <c r="J463" s="55">
        <v>-74.211667000000006</v>
      </c>
      <c r="K463" s="55">
        <v>40.567</v>
      </c>
    </row>
    <row r="464" spans="1:11" x14ac:dyDescent="0.25">
      <c r="A464" s="37" t="s">
        <v>90</v>
      </c>
      <c r="B464" s="13">
        <v>41431</v>
      </c>
      <c r="D464" s="15" t="s">
        <v>86</v>
      </c>
      <c r="H464" s="15" t="s">
        <v>86</v>
      </c>
      <c r="J464" s="55">
        <v>-74.211667000000006</v>
      </c>
      <c r="K464" s="55">
        <v>40.567</v>
      </c>
    </row>
    <row r="465" spans="1:11" x14ac:dyDescent="0.35">
      <c r="A465" s="41" t="s">
        <v>96</v>
      </c>
      <c r="B465" s="13">
        <v>41431</v>
      </c>
      <c r="D465" s="15" t="s">
        <v>86</v>
      </c>
      <c r="H465" s="15" t="s">
        <v>86</v>
      </c>
      <c r="J465" s="55">
        <v>-74.211667000000006</v>
      </c>
      <c r="K465" s="55">
        <v>40.567</v>
      </c>
    </row>
    <row r="466" spans="1:11" x14ac:dyDescent="0.35">
      <c r="A466" s="41" t="s">
        <v>96</v>
      </c>
      <c r="B466" s="13">
        <v>41431</v>
      </c>
      <c r="D466" s="15" t="s">
        <v>86</v>
      </c>
      <c r="H466" s="15" t="s">
        <v>86</v>
      </c>
      <c r="J466" s="55">
        <v>-74.211667000000006</v>
      </c>
      <c r="K466" s="55">
        <v>40.567</v>
      </c>
    </row>
    <row r="467" spans="1:11" x14ac:dyDescent="0.35">
      <c r="A467" s="41" t="s">
        <v>97</v>
      </c>
      <c r="B467" s="13">
        <v>41431</v>
      </c>
      <c r="D467" s="15" t="s">
        <v>86</v>
      </c>
      <c r="H467" s="15" t="s">
        <v>86</v>
      </c>
      <c r="J467" s="55">
        <v>-74.211667000000006</v>
      </c>
      <c r="K467" s="55">
        <v>40.567</v>
      </c>
    </row>
    <row r="468" spans="1:11" x14ac:dyDescent="0.35">
      <c r="A468" s="55" t="s">
        <v>52</v>
      </c>
      <c r="B468" s="56">
        <v>41436</v>
      </c>
      <c r="C468" s="55">
        <f t="shared" si="8"/>
        <v>5.9661467391236922</v>
      </c>
      <c r="D468" s="55">
        <v>390</v>
      </c>
      <c r="H468" s="55">
        <v>76</v>
      </c>
      <c r="J468" s="55">
        <v>-74.211667000000006</v>
      </c>
      <c r="K468" s="55">
        <v>40.567</v>
      </c>
    </row>
    <row r="469" spans="1:11" x14ac:dyDescent="0.35">
      <c r="A469" s="55" t="s">
        <v>42</v>
      </c>
      <c r="B469" s="56">
        <v>41436</v>
      </c>
      <c r="C469" s="55">
        <f t="shared" si="8"/>
        <v>5.7990926544605257</v>
      </c>
      <c r="D469" s="55">
        <v>330</v>
      </c>
      <c r="H469" s="55">
        <v>99</v>
      </c>
      <c r="J469" s="55">
        <v>-74.211667000000006</v>
      </c>
      <c r="K469" s="55">
        <v>40.567</v>
      </c>
    </row>
    <row r="470" spans="1:11" x14ac:dyDescent="0.35">
      <c r="A470" s="55" t="s">
        <v>50</v>
      </c>
      <c r="B470" s="56">
        <v>41436</v>
      </c>
      <c r="C470" s="55">
        <f t="shared" si="8"/>
        <v>8.3893598199063533</v>
      </c>
      <c r="D470" s="55">
        <v>4400</v>
      </c>
      <c r="H470" s="55">
        <v>400</v>
      </c>
      <c r="J470" s="55">
        <v>-74.211667000000006</v>
      </c>
      <c r="K470" s="55">
        <v>40.567</v>
      </c>
    </row>
    <row r="471" spans="1:11" x14ac:dyDescent="0.35">
      <c r="A471" s="55" t="s">
        <v>51</v>
      </c>
      <c r="B471" s="56">
        <v>41436</v>
      </c>
      <c r="C471" s="55">
        <f t="shared" si="8"/>
        <v>8.1016777474545716</v>
      </c>
      <c r="D471" s="55">
        <v>3300</v>
      </c>
      <c r="H471" s="55">
        <v>440</v>
      </c>
      <c r="J471" s="55">
        <v>-74.211667000000006</v>
      </c>
      <c r="K471" s="55">
        <v>40.567</v>
      </c>
    </row>
    <row r="472" spans="1:11" x14ac:dyDescent="0.35">
      <c r="A472" s="55" t="s">
        <v>48</v>
      </c>
      <c r="B472" s="56">
        <v>41436</v>
      </c>
      <c r="C472" s="55">
        <f t="shared" si="8"/>
        <v>6.2344107257183712</v>
      </c>
      <c r="D472" s="55">
        <v>510</v>
      </c>
      <c r="H472" s="55">
        <v>122</v>
      </c>
      <c r="J472" s="55">
        <v>-74.211667000000006</v>
      </c>
      <c r="K472" s="55">
        <v>40.567</v>
      </c>
    </row>
    <row r="473" spans="1:11" x14ac:dyDescent="0.35">
      <c r="A473" s="55" t="s">
        <v>48</v>
      </c>
      <c r="B473" s="56">
        <v>41436</v>
      </c>
      <c r="C473" s="55">
        <f t="shared" si="8"/>
        <v>6.131226489483141</v>
      </c>
      <c r="D473" s="55">
        <v>460</v>
      </c>
      <c r="F473" s="55" t="s">
        <v>43</v>
      </c>
      <c r="H473" s="55">
        <v>252</v>
      </c>
      <c r="J473" s="55">
        <v>-74.211667000000006</v>
      </c>
      <c r="K473" s="55">
        <v>40.567</v>
      </c>
    </row>
    <row r="474" spans="1:11" x14ac:dyDescent="0.35">
      <c r="A474" s="55" t="s">
        <v>52</v>
      </c>
      <c r="B474" s="56">
        <v>41443</v>
      </c>
      <c r="C474" s="55">
        <f t="shared" si="8"/>
        <v>4.6821312271242199</v>
      </c>
      <c r="D474" s="55">
        <v>108</v>
      </c>
      <c r="H474" s="55">
        <v>10</v>
      </c>
      <c r="J474" s="55">
        <v>-74.211667000000006</v>
      </c>
      <c r="K474" s="55">
        <v>40.567</v>
      </c>
    </row>
    <row r="475" spans="1:11" x14ac:dyDescent="0.35">
      <c r="A475" s="55" t="s">
        <v>42</v>
      </c>
      <c r="B475" s="56">
        <v>41443</v>
      </c>
      <c r="C475" s="55">
        <f t="shared" si="8"/>
        <v>5.6698809229805196</v>
      </c>
      <c r="D475" s="55">
        <v>290</v>
      </c>
      <c r="H475" s="55">
        <v>21</v>
      </c>
      <c r="J475" s="55">
        <v>-74.211667000000006</v>
      </c>
      <c r="K475" s="55">
        <v>40.567</v>
      </c>
    </row>
    <row r="476" spans="1:11" x14ac:dyDescent="0.35">
      <c r="A476" s="55" t="s">
        <v>50</v>
      </c>
      <c r="B476" s="56">
        <v>41443</v>
      </c>
      <c r="C476" s="55">
        <f t="shared" si="8"/>
        <v>6.3969296552161463</v>
      </c>
      <c r="D476" s="55">
        <v>600</v>
      </c>
      <c r="H476" s="55">
        <v>20</v>
      </c>
      <c r="J476" s="55">
        <v>-74.211667000000006</v>
      </c>
      <c r="K476" s="55">
        <v>40.567</v>
      </c>
    </row>
    <row r="477" spans="1:11" x14ac:dyDescent="0.35">
      <c r="A477" s="55" t="s">
        <v>51</v>
      </c>
      <c r="B477" s="56">
        <v>41443</v>
      </c>
      <c r="C477" s="55">
        <f t="shared" si="8"/>
        <v>4.8202815656050371</v>
      </c>
      <c r="D477" s="55">
        <v>124</v>
      </c>
      <c r="H477" s="55">
        <v>7</v>
      </c>
      <c r="J477" s="55">
        <v>-74.211667000000006</v>
      </c>
      <c r="K477" s="55">
        <v>40.567</v>
      </c>
    </row>
    <row r="478" spans="1:11" x14ac:dyDescent="0.35">
      <c r="A478" s="55" t="s">
        <v>48</v>
      </c>
      <c r="B478" s="56">
        <v>41443</v>
      </c>
      <c r="C478" s="55">
        <f t="shared" si="8"/>
        <v>3.912023005428146</v>
      </c>
      <c r="D478" s="55">
        <v>50</v>
      </c>
      <c r="H478" s="55">
        <v>2</v>
      </c>
      <c r="J478" s="55">
        <v>-74.211667000000006</v>
      </c>
      <c r="K478" s="55">
        <v>40.567</v>
      </c>
    </row>
    <row r="479" spans="1:11" x14ac:dyDescent="0.35">
      <c r="A479" s="54" t="s">
        <v>84</v>
      </c>
      <c r="B479" s="13">
        <v>41445</v>
      </c>
      <c r="D479" s="22" t="s">
        <v>88</v>
      </c>
      <c r="H479" s="25">
        <v>10</v>
      </c>
      <c r="J479" s="55">
        <v>-74.211667000000006</v>
      </c>
      <c r="K479" s="55">
        <v>40.567</v>
      </c>
    </row>
    <row r="480" spans="1:11" x14ac:dyDescent="0.25">
      <c r="A480" s="37" t="s">
        <v>90</v>
      </c>
      <c r="B480" s="13">
        <v>41445</v>
      </c>
      <c r="D480" s="22" t="s">
        <v>91</v>
      </c>
      <c r="H480" s="18" t="s">
        <v>94</v>
      </c>
      <c r="J480" s="55">
        <v>-74.211667000000006</v>
      </c>
      <c r="K480" s="55">
        <v>40.567</v>
      </c>
    </row>
    <row r="481" spans="1:11" x14ac:dyDescent="0.25">
      <c r="A481" s="37" t="s">
        <v>90</v>
      </c>
      <c r="B481" s="13">
        <v>41445</v>
      </c>
      <c r="D481" s="22" t="s">
        <v>91</v>
      </c>
      <c r="H481" s="18" t="s">
        <v>94</v>
      </c>
      <c r="J481" s="55">
        <v>-74.211667000000006</v>
      </c>
      <c r="K481" s="55">
        <v>40.567</v>
      </c>
    </row>
    <row r="482" spans="1:11" x14ac:dyDescent="0.35">
      <c r="A482" s="41" t="s">
        <v>96</v>
      </c>
      <c r="B482" s="13">
        <v>41445</v>
      </c>
      <c r="D482" s="22" t="s">
        <v>98</v>
      </c>
      <c r="H482" s="18">
        <v>10</v>
      </c>
      <c r="J482" s="55">
        <v>-74.211667000000006</v>
      </c>
      <c r="K482" s="55">
        <v>40.567</v>
      </c>
    </row>
    <row r="483" spans="1:11" x14ac:dyDescent="0.35">
      <c r="A483" s="41" t="s">
        <v>97</v>
      </c>
      <c r="B483" s="13">
        <v>41445</v>
      </c>
      <c r="C483" s="55">
        <f t="shared" si="8"/>
        <v>5.2364419628299492</v>
      </c>
      <c r="D483" s="18">
        <v>188</v>
      </c>
      <c r="H483" s="25" t="s">
        <v>101</v>
      </c>
      <c r="J483" s="55">
        <v>-74.211667000000006</v>
      </c>
      <c r="K483" s="55">
        <v>40.567</v>
      </c>
    </row>
    <row r="484" spans="1:11" x14ac:dyDescent="0.35">
      <c r="A484" s="55" t="s">
        <v>52</v>
      </c>
      <c r="B484" s="56">
        <v>41450</v>
      </c>
      <c r="J484" s="55">
        <v>-74.211667000000006</v>
      </c>
      <c r="K484" s="55">
        <v>40.567</v>
      </c>
    </row>
    <row r="485" spans="1:11" x14ac:dyDescent="0.35">
      <c r="A485" s="55" t="s">
        <v>42</v>
      </c>
      <c r="B485" s="56">
        <v>41450</v>
      </c>
      <c r="J485" s="55">
        <v>-74.211667000000006</v>
      </c>
      <c r="K485" s="55">
        <v>40.567</v>
      </c>
    </row>
    <row r="486" spans="1:11" x14ac:dyDescent="0.35">
      <c r="A486" s="55" t="s">
        <v>50</v>
      </c>
      <c r="B486" s="56">
        <v>41450</v>
      </c>
      <c r="J486" s="55">
        <v>-74.211667000000006</v>
      </c>
      <c r="K486" s="55">
        <v>40.567</v>
      </c>
    </row>
    <row r="487" spans="1:11" x14ac:dyDescent="0.35">
      <c r="A487" s="55" t="s">
        <v>51</v>
      </c>
      <c r="B487" s="56">
        <v>41450</v>
      </c>
      <c r="J487" s="55">
        <v>-74.211667000000006</v>
      </c>
      <c r="K487" s="55">
        <v>40.567</v>
      </c>
    </row>
    <row r="488" spans="1:11" x14ac:dyDescent="0.35">
      <c r="A488" s="55" t="s">
        <v>48</v>
      </c>
      <c r="B488" s="56">
        <v>41450</v>
      </c>
      <c r="J488" s="55">
        <v>-74.211667000000006</v>
      </c>
      <c r="K488" s="55">
        <v>40.567</v>
      </c>
    </row>
    <row r="489" spans="1:11" x14ac:dyDescent="0.35">
      <c r="A489" s="54" t="s">
        <v>84</v>
      </c>
      <c r="B489" s="13">
        <v>41457</v>
      </c>
      <c r="C489" s="55">
        <f t="shared" si="8"/>
        <v>6.0402547112774139</v>
      </c>
      <c r="D489" s="18">
        <v>420</v>
      </c>
      <c r="H489" s="25">
        <v>80</v>
      </c>
      <c r="J489" s="55">
        <v>-74.211667000000006</v>
      </c>
      <c r="K489" s="55">
        <v>40.567</v>
      </c>
    </row>
    <row r="490" spans="1:11" x14ac:dyDescent="0.25">
      <c r="A490" s="37" t="s">
        <v>90</v>
      </c>
      <c r="B490" s="13">
        <v>41457</v>
      </c>
      <c r="D490" s="22" t="s">
        <v>91</v>
      </c>
      <c r="H490" s="18">
        <v>190</v>
      </c>
      <c r="J490" s="55">
        <v>-74.211667000000006</v>
      </c>
      <c r="K490" s="55">
        <v>40.567</v>
      </c>
    </row>
    <row r="491" spans="1:11" x14ac:dyDescent="0.35">
      <c r="A491" s="41" t="s">
        <v>96</v>
      </c>
      <c r="B491" s="13">
        <v>41457</v>
      </c>
      <c r="D491" s="22" t="s">
        <v>98</v>
      </c>
      <c r="H491" s="40"/>
      <c r="J491" s="55">
        <v>-74.211667000000006</v>
      </c>
      <c r="K491" s="55">
        <v>40.567</v>
      </c>
    </row>
    <row r="492" spans="1:11" x14ac:dyDescent="0.35">
      <c r="A492" s="41" t="s">
        <v>96</v>
      </c>
      <c r="B492" s="13">
        <v>41457</v>
      </c>
      <c r="D492" s="22" t="s">
        <v>98</v>
      </c>
      <c r="H492" s="40"/>
      <c r="J492" s="55">
        <v>-74.211667000000006</v>
      </c>
      <c r="K492" s="55">
        <v>40.567</v>
      </c>
    </row>
    <row r="493" spans="1:11" x14ac:dyDescent="0.35">
      <c r="A493" s="41" t="s">
        <v>97</v>
      </c>
      <c r="B493" s="13">
        <v>41457</v>
      </c>
      <c r="D493" s="22" t="s">
        <v>98</v>
      </c>
      <c r="H493" s="57" t="s">
        <v>102</v>
      </c>
      <c r="J493" s="55">
        <v>-74.211667000000006</v>
      </c>
      <c r="K493" s="55">
        <v>40.567</v>
      </c>
    </row>
    <row r="494" spans="1:11" x14ac:dyDescent="0.35">
      <c r="A494" s="55" t="s">
        <v>52</v>
      </c>
      <c r="B494" s="56">
        <v>41465</v>
      </c>
      <c r="C494" s="55">
        <f t="shared" ref="C494:C557" si="9">LN(D494)</f>
        <v>6.1737861039019366</v>
      </c>
      <c r="D494" s="55">
        <v>480</v>
      </c>
      <c r="H494" s="55">
        <v>60</v>
      </c>
      <c r="J494" s="55">
        <v>-74.211667000000006</v>
      </c>
      <c r="K494" s="55">
        <v>40.567</v>
      </c>
    </row>
    <row r="495" spans="1:11" x14ac:dyDescent="0.35">
      <c r="A495" s="55" t="s">
        <v>42</v>
      </c>
      <c r="B495" s="56">
        <v>41465</v>
      </c>
      <c r="C495" s="55">
        <f t="shared" si="9"/>
        <v>3.5553480614894135</v>
      </c>
      <c r="D495" s="55">
        <v>35</v>
      </c>
      <c r="F495" s="55" t="s">
        <v>43</v>
      </c>
      <c r="H495" s="55">
        <v>2</v>
      </c>
      <c r="J495" s="55">
        <v>-74.211667000000006</v>
      </c>
      <c r="K495" s="55">
        <v>40.567</v>
      </c>
    </row>
    <row r="496" spans="1:11" x14ac:dyDescent="0.35">
      <c r="A496" s="55" t="s">
        <v>50</v>
      </c>
      <c r="B496" s="56">
        <v>41465</v>
      </c>
      <c r="C496" s="55">
        <f t="shared" si="9"/>
        <v>2.9957322735539909</v>
      </c>
      <c r="D496" s="55">
        <v>20</v>
      </c>
      <c r="H496" s="55">
        <v>3</v>
      </c>
      <c r="J496" s="55">
        <v>-74.211667000000006</v>
      </c>
      <c r="K496" s="55">
        <v>40.567</v>
      </c>
    </row>
    <row r="497" spans="1:11" x14ac:dyDescent="0.35">
      <c r="A497" s="55" t="s">
        <v>50</v>
      </c>
      <c r="B497" s="56">
        <v>41465</v>
      </c>
      <c r="C497" s="55">
        <f t="shared" si="9"/>
        <v>3.7376696182833684</v>
      </c>
      <c r="D497" s="55">
        <v>42</v>
      </c>
      <c r="H497" s="55">
        <v>2</v>
      </c>
      <c r="J497" s="55">
        <v>-74.211667000000006</v>
      </c>
      <c r="K497" s="55">
        <v>40.567</v>
      </c>
    </row>
    <row r="498" spans="1:11" x14ac:dyDescent="0.35">
      <c r="A498" s="55" t="s">
        <v>51</v>
      </c>
      <c r="B498" s="56">
        <v>41465</v>
      </c>
      <c r="C498" s="55">
        <f t="shared" si="9"/>
        <v>1.6094379124341003</v>
      </c>
      <c r="D498" s="55">
        <v>5</v>
      </c>
      <c r="H498" s="55">
        <v>6</v>
      </c>
      <c r="J498" s="55">
        <v>-74.211667000000006</v>
      </c>
      <c r="K498" s="55">
        <v>40.567</v>
      </c>
    </row>
    <row r="499" spans="1:11" x14ac:dyDescent="0.35">
      <c r="A499" s="55" t="s">
        <v>48</v>
      </c>
      <c r="B499" s="56">
        <v>41465</v>
      </c>
      <c r="C499" s="55">
        <f t="shared" si="9"/>
        <v>5.6347896031692493</v>
      </c>
      <c r="D499" s="55">
        <v>280</v>
      </c>
      <c r="H499" s="55">
        <v>27</v>
      </c>
      <c r="J499" s="55">
        <v>-74.211667000000006</v>
      </c>
      <c r="K499" s="55">
        <v>40.567</v>
      </c>
    </row>
    <row r="500" spans="1:11" x14ac:dyDescent="0.35">
      <c r="A500" s="54" t="s">
        <v>84</v>
      </c>
      <c r="B500" s="13">
        <v>41465</v>
      </c>
      <c r="C500" s="55">
        <f t="shared" si="9"/>
        <v>3.3322045101752038</v>
      </c>
      <c r="D500" s="18">
        <v>28</v>
      </c>
      <c r="H500" s="25">
        <v>2</v>
      </c>
      <c r="J500" s="55">
        <v>-74.211667000000006</v>
      </c>
      <c r="K500" s="55">
        <v>40.567</v>
      </c>
    </row>
    <row r="501" spans="1:11" x14ac:dyDescent="0.35">
      <c r="A501" s="54" t="s">
        <v>84</v>
      </c>
      <c r="B501" s="13">
        <v>41465</v>
      </c>
      <c r="C501" s="55">
        <f t="shared" si="9"/>
        <v>4.0253516907351496</v>
      </c>
      <c r="D501" s="18">
        <v>56</v>
      </c>
      <c r="H501" s="25">
        <v>4</v>
      </c>
      <c r="J501" s="55">
        <v>-74.211667000000006</v>
      </c>
      <c r="K501" s="55">
        <v>40.567</v>
      </c>
    </row>
    <row r="502" spans="1:11" x14ac:dyDescent="0.25">
      <c r="A502" s="37" t="s">
        <v>90</v>
      </c>
      <c r="B502" s="13">
        <v>41465</v>
      </c>
      <c r="C502" s="55">
        <f t="shared" si="9"/>
        <v>4.3307333402863311</v>
      </c>
      <c r="D502" s="18">
        <v>76</v>
      </c>
      <c r="H502" s="18">
        <v>2</v>
      </c>
      <c r="J502" s="55">
        <v>-74.211667000000006</v>
      </c>
      <c r="K502" s="55">
        <v>40.567</v>
      </c>
    </row>
    <row r="503" spans="1:11" x14ac:dyDescent="0.35">
      <c r="A503" s="41" t="s">
        <v>96</v>
      </c>
      <c r="B503" s="13">
        <v>41465</v>
      </c>
      <c r="C503" s="55">
        <f t="shared" si="9"/>
        <v>2.9957322735539909</v>
      </c>
      <c r="D503" s="18">
        <v>20</v>
      </c>
      <c r="H503" s="18">
        <v>2</v>
      </c>
      <c r="J503" s="55">
        <v>-74.211667000000006</v>
      </c>
      <c r="K503" s="55">
        <v>40.567</v>
      </c>
    </row>
    <row r="504" spans="1:11" x14ac:dyDescent="0.35">
      <c r="A504" s="41" t="s">
        <v>97</v>
      </c>
      <c r="B504" s="13">
        <v>41465</v>
      </c>
      <c r="C504" s="55">
        <f t="shared" si="9"/>
        <v>2.7725887222397811</v>
      </c>
      <c r="D504" s="18">
        <v>16</v>
      </c>
      <c r="H504" s="25">
        <v>2</v>
      </c>
      <c r="J504" s="55">
        <v>-74.211667000000006</v>
      </c>
      <c r="K504" s="55">
        <v>40.567</v>
      </c>
    </row>
    <row r="505" spans="1:11" x14ac:dyDescent="0.35">
      <c r="A505" s="54" t="s">
        <v>84</v>
      </c>
      <c r="B505" s="13">
        <v>41472</v>
      </c>
      <c r="D505" s="22" t="s">
        <v>88</v>
      </c>
      <c r="H505" s="25">
        <v>2</v>
      </c>
      <c r="J505" s="55">
        <v>-74.211667000000006</v>
      </c>
      <c r="K505" s="55">
        <v>40.567</v>
      </c>
    </row>
    <row r="506" spans="1:11" x14ac:dyDescent="0.25">
      <c r="A506" s="37" t="s">
        <v>90</v>
      </c>
      <c r="B506" s="13">
        <v>41472</v>
      </c>
      <c r="C506" s="55">
        <f t="shared" si="9"/>
        <v>2.6390573296152584</v>
      </c>
      <c r="D506" s="18">
        <v>14</v>
      </c>
      <c r="H506" s="18">
        <v>2</v>
      </c>
      <c r="J506" s="55">
        <v>-74.211667000000006</v>
      </c>
      <c r="K506" s="55">
        <v>40.567</v>
      </c>
    </row>
    <row r="507" spans="1:11" x14ac:dyDescent="0.25">
      <c r="A507" s="37" t="s">
        <v>90</v>
      </c>
      <c r="B507" s="13">
        <v>41472</v>
      </c>
      <c r="C507" s="55">
        <f t="shared" si="9"/>
        <v>3.784189633918261</v>
      </c>
      <c r="D507" s="18">
        <v>44</v>
      </c>
      <c r="H507" s="18">
        <v>2</v>
      </c>
      <c r="J507" s="55">
        <v>-74.211667000000006</v>
      </c>
      <c r="K507" s="55">
        <v>40.567</v>
      </c>
    </row>
    <row r="508" spans="1:11" x14ac:dyDescent="0.35">
      <c r="A508" s="41" t="s">
        <v>96</v>
      </c>
      <c r="B508" s="13">
        <v>41472</v>
      </c>
      <c r="D508" s="22" t="s">
        <v>98</v>
      </c>
      <c r="H508" s="18">
        <v>2</v>
      </c>
      <c r="J508" s="55">
        <v>-74.211667000000006</v>
      </c>
      <c r="K508" s="55">
        <v>40.567</v>
      </c>
    </row>
    <row r="509" spans="1:11" x14ac:dyDescent="0.35">
      <c r="A509" s="41" t="s">
        <v>97</v>
      </c>
      <c r="B509" s="13">
        <v>41472</v>
      </c>
      <c r="D509" s="22" t="s">
        <v>98</v>
      </c>
      <c r="H509" s="25">
        <v>2</v>
      </c>
      <c r="J509" s="55">
        <v>-74.211667000000006</v>
      </c>
      <c r="K509" s="55">
        <v>40.567</v>
      </c>
    </row>
    <row r="510" spans="1:11" x14ac:dyDescent="0.35">
      <c r="A510" s="55" t="s">
        <v>52</v>
      </c>
      <c r="B510" s="56">
        <v>41478</v>
      </c>
      <c r="C510" s="55">
        <f t="shared" si="9"/>
        <v>5.0751738152338266</v>
      </c>
      <c r="D510" s="55">
        <v>160</v>
      </c>
      <c r="F510" s="55" t="s">
        <v>43</v>
      </c>
      <c r="H510" s="55">
        <v>10</v>
      </c>
      <c r="J510" s="55">
        <v>-74.211667000000006</v>
      </c>
      <c r="K510" s="55">
        <v>40.567</v>
      </c>
    </row>
    <row r="511" spans="1:11" x14ac:dyDescent="0.35">
      <c r="A511" s="55" t="s">
        <v>42</v>
      </c>
      <c r="B511" s="56">
        <v>41478</v>
      </c>
      <c r="C511" s="55">
        <f t="shared" si="9"/>
        <v>4.8828019225863706</v>
      </c>
      <c r="D511" s="55">
        <v>132</v>
      </c>
      <c r="F511" s="55" t="s">
        <v>43</v>
      </c>
      <c r="H511" s="55">
        <v>30</v>
      </c>
      <c r="J511" s="55">
        <v>-74.258830000000003</v>
      </c>
      <c r="K511" s="55">
        <v>40.508830000000003</v>
      </c>
    </row>
    <row r="512" spans="1:11" x14ac:dyDescent="0.35">
      <c r="A512" s="55" t="s">
        <v>50</v>
      </c>
      <c r="B512" s="56">
        <v>41478</v>
      </c>
      <c r="C512" s="55">
        <f t="shared" si="9"/>
        <v>9.9034875525361272</v>
      </c>
      <c r="D512" s="55">
        <v>20000</v>
      </c>
      <c r="H512" s="55">
        <v>640</v>
      </c>
      <c r="J512" s="55">
        <v>-74.258830000000003</v>
      </c>
      <c r="K512" s="55">
        <v>40.508830000000003</v>
      </c>
    </row>
    <row r="513" spans="1:11" x14ac:dyDescent="0.35">
      <c r="A513" s="55" t="s">
        <v>51</v>
      </c>
      <c r="B513" s="56">
        <v>41478</v>
      </c>
      <c r="C513" s="55">
        <f t="shared" si="9"/>
        <v>5.3471075307174685</v>
      </c>
      <c r="D513" s="55">
        <v>210</v>
      </c>
      <c r="F513" s="55" t="s">
        <v>43</v>
      </c>
      <c r="H513" s="55">
        <v>12</v>
      </c>
      <c r="J513" s="55">
        <v>-74.258830000000003</v>
      </c>
      <c r="K513" s="55">
        <v>40.508830000000003</v>
      </c>
    </row>
    <row r="514" spans="1:11" x14ac:dyDescent="0.35">
      <c r="A514" s="55" t="s">
        <v>48</v>
      </c>
      <c r="B514" s="56">
        <v>41478</v>
      </c>
      <c r="C514" s="55">
        <f t="shared" si="9"/>
        <v>5.3706380281276624</v>
      </c>
      <c r="D514" s="55">
        <v>215</v>
      </c>
      <c r="F514" s="55" t="s">
        <v>43</v>
      </c>
      <c r="H514" s="55">
        <v>20</v>
      </c>
      <c r="J514" s="55">
        <v>-74.258830000000003</v>
      </c>
      <c r="K514" s="55">
        <v>40.508830000000003</v>
      </c>
    </row>
    <row r="515" spans="1:11" x14ac:dyDescent="0.35">
      <c r="A515" s="55" t="s">
        <v>48</v>
      </c>
      <c r="B515" s="56">
        <v>41478</v>
      </c>
      <c r="C515" s="55">
        <f t="shared" si="9"/>
        <v>5.4161004022044201</v>
      </c>
      <c r="D515" s="55">
        <v>225</v>
      </c>
      <c r="F515" s="55" t="s">
        <v>43</v>
      </c>
      <c r="H515" s="55">
        <v>28</v>
      </c>
      <c r="J515" s="55">
        <v>-74.258830000000003</v>
      </c>
      <c r="K515" s="55">
        <v>40.508830000000003</v>
      </c>
    </row>
    <row r="516" spans="1:11" x14ac:dyDescent="0.35">
      <c r="A516" s="54" t="s">
        <v>84</v>
      </c>
      <c r="B516" s="13">
        <v>41479</v>
      </c>
      <c r="D516" s="22" t="s">
        <v>88</v>
      </c>
      <c r="H516" s="25">
        <v>12</v>
      </c>
      <c r="J516" s="55">
        <v>-74.258830000000003</v>
      </c>
      <c r="K516" s="55">
        <v>40.508830000000003</v>
      </c>
    </row>
    <row r="517" spans="1:11" x14ac:dyDescent="0.25">
      <c r="A517" s="37" t="s">
        <v>90</v>
      </c>
      <c r="B517" s="13">
        <v>41479</v>
      </c>
      <c r="D517" s="22" t="s">
        <v>91</v>
      </c>
      <c r="H517" s="18">
        <v>14</v>
      </c>
      <c r="J517" s="55">
        <v>-74.258830000000003</v>
      </c>
      <c r="K517" s="55">
        <v>40.508830000000003</v>
      </c>
    </row>
    <row r="518" spans="1:11" x14ac:dyDescent="0.35">
      <c r="A518" s="41" t="s">
        <v>96</v>
      </c>
      <c r="B518" s="13">
        <v>41479</v>
      </c>
      <c r="D518" s="22" t="s">
        <v>98</v>
      </c>
      <c r="H518" s="18">
        <v>20</v>
      </c>
      <c r="J518" s="55">
        <v>-74.258830000000003</v>
      </c>
      <c r="K518" s="55">
        <v>40.508830000000003</v>
      </c>
    </row>
    <row r="519" spans="1:11" x14ac:dyDescent="0.35">
      <c r="A519" s="41" t="s">
        <v>96</v>
      </c>
      <c r="B519" s="13">
        <v>41479</v>
      </c>
      <c r="D519" s="22" t="s">
        <v>98</v>
      </c>
      <c r="H519" s="18">
        <v>14</v>
      </c>
      <c r="J519" s="55">
        <v>-74.258830000000003</v>
      </c>
      <c r="K519" s="55">
        <v>40.508830000000003</v>
      </c>
    </row>
    <row r="520" spans="1:11" x14ac:dyDescent="0.35">
      <c r="A520" s="41" t="s">
        <v>97</v>
      </c>
      <c r="B520" s="13">
        <v>41479</v>
      </c>
      <c r="D520" s="22" t="s">
        <v>98</v>
      </c>
      <c r="H520" s="25">
        <v>6</v>
      </c>
      <c r="J520" s="55">
        <v>-74.258830000000003</v>
      </c>
      <c r="K520" s="55">
        <v>40.508830000000003</v>
      </c>
    </row>
    <row r="521" spans="1:11" x14ac:dyDescent="0.35">
      <c r="A521" s="55" t="s">
        <v>52</v>
      </c>
      <c r="B521" s="56">
        <v>41485</v>
      </c>
      <c r="C521" s="55">
        <f t="shared" si="9"/>
        <v>3.6375861597263857</v>
      </c>
      <c r="D521" s="55">
        <v>38</v>
      </c>
      <c r="H521" s="55">
        <v>3</v>
      </c>
      <c r="J521" s="55">
        <v>-74.258830000000003</v>
      </c>
      <c r="K521" s="55">
        <v>40.508830000000003</v>
      </c>
    </row>
    <row r="522" spans="1:11" x14ac:dyDescent="0.35">
      <c r="A522" s="55" t="s">
        <v>42</v>
      </c>
      <c r="B522" s="56">
        <v>41485</v>
      </c>
      <c r="C522" s="55">
        <f t="shared" si="9"/>
        <v>4.2484952420493594</v>
      </c>
      <c r="D522" s="55">
        <v>70</v>
      </c>
      <c r="H522" s="55">
        <v>3</v>
      </c>
      <c r="J522" s="55">
        <v>-74.258830000000003</v>
      </c>
      <c r="K522" s="55">
        <v>40.508830000000003</v>
      </c>
    </row>
    <row r="523" spans="1:11" x14ac:dyDescent="0.35">
      <c r="A523" s="55" t="s">
        <v>50</v>
      </c>
      <c r="B523" s="56">
        <v>41485</v>
      </c>
      <c r="C523" s="55">
        <f t="shared" si="9"/>
        <v>5.857933154483459</v>
      </c>
      <c r="D523" s="55">
        <v>350</v>
      </c>
      <c r="H523" s="55">
        <v>4</v>
      </c>
      <c r="J523" s="55">
        <v>-74.258830000000003</v>
      </c>
      <c r="K523" s="55">
        <v>40.508830000000003</v>
      </c>
    </row>
    <row r="524" spans="1:11" x14ac:dyDescent="0.35">
      <c r="A524" s="55" t="s">
        <v>51</v>
      </c>
      <c r="B524" s="56">
        <v>41485</v>
      </c>
      <c r="C524" s="55">
        <f t="shared" si="9"/>
        <v>4.8828019225863706</v>
      </c>
      <c r="D524" s="55">
        <v>132</v>
      </c>
      <c r="H524" s="55">
        <v>3</v>
      </c>
      <c r="J524" s="55">
        <v>-74.258830000000003</v>
      </c>
      <c r="K524" s="55">
        <v>40.508830000000003</v>
      </c>
    </row>
    <row r="525" spans="1:11" x14ac:dyDescent="0.35">
      <c r="A525" s="55" t="s">
        <v>51</v>
      </c>
      <c r="B525" s="56">
        <v>41485</v>
      </c>
      <c r="C525" s="55">
        <f t="shared" si="9"/>
        <v>4.9698132995760007</v>
      </c>
      <c r="D525" s="55">
        <v>144</v>
      </c>
      <c r="H525" s="55">
        <v>1</v>
      </c>
      <c r="J525" s="55">
        <v>-74.258830000000003</v>
      </c>
      <c r="K525" s="55">
        <v>40.508830000000003</v>
      </c>
    </row>
    <row r="526" spans="1:11" x14ac:dyDescent="0.35">
      <c r="A526" s="55" t="s">
        <v>48</v>
      </c>
      <c r="B526" s="56">
        <v>41485</v>
      </c>
      <c r="C526" s="55">
        <f t="shared" si="9"/>
        <v>3.8712010109078911</v>
      </c>
      <c r="D526" s="55">
        <v>48</v>
      </c>
      <c r="F526" s="55" t="s">
        <v>46</v>
      </c>
      <c r="H526" s="55">
        <v>1</v>
      </c>
      <c r="J526" s="55">
        <v>-74.258830000000003</v>
      </c>
      <c r="K526" s="55">
        <v>40.508830000000003</v>
      </c>
    </row>
    <row r="527" spans="1:11" x14ac:dyDescent="0.35">
      <c r="A527" s="54" t="s">
        <v>84</v>
      </c>
      <c r="B527" s="13">
        <v>41487</v>
      </c>
      <c r="C527" s="55">
        <f t="shared" si="9"/>
        <v>3.1780538303479458</v>
      </c>
      <c r="D527" s="18">
        <v>24</v>
      </c>
      <c r="H527" s="25">
        <v>2</v>
      </c>
      <c r="J527" s="55">
        <v>-74.258830000000003</v>
      </c>
      <c r="K527" s="55">
        <v>40.508830000000003</v>
      </c>
    </row>
    <row r="528" spans="1:11" x14ac:dyDescent="0.25">
      <c r="A528" s="37" t="s">
        <v>90</v>
      </c>
      <c r="B528" s="13">
        <v>41487</v>
      </c>
      <c r="C528" s="55">
        <f t="shared" si="9"/>
        <v>5.3565862746720123</v>
      </c>
      <c r="D528" s="18">
        <v>212</v>
      </c>
      <c r="H528" s="18">
        <v>2</v>
      </c>
      <c r="J528" s="55">
        <v>-74.258830000000003</v>
      </c>
      <c r="K528" s="55">
        <v>40.508830000000003</v>
      </c>
    </row>
    <row r="529" spans="1:11" x14ac:dyDescent="0.25">
      <c r="A529" s="37" t="s">
        <v>90</v>
      </c>
      <c r="B529" s="13">
        <v>41487</v>
      </c>
      <c r="C529" s="55">
        <f t="shared" si="9"/>
        <v>3.8712010109078911</v>
      </c>
      <c r="D529" s="18">
        <v>48</v>
      </c>
      <c r="H529" s="18">
        <v>2</v>
      </c>
      <c r="J529" s="55">
        <v>-74.258830000000003</v>
      </c>
      <c r="K529" s="55">
        <v>40.508830000000003</v>
      </c>
    </row>
    <row r="530" spans="1:11" x14ac:dyDescent="0.35">
      <c r="A530" s="41" t="s">
        <v>96</v>
      </c>
      <c r="B530" s="13">
        <v>41487</v>
      </c>
      <c r="C530" s="55">
        <f t="shared" si="9"/>
        <v>2.0794415416798357</v>
      </c>
      <c r="D530" s="18">
        <v>8</v>
      </c>
      <c r="H530" s="18">
        <v>8</v>
      </c>
      <c r="J530" s="55">
        <v>-74.258830000000003</v>
      </c>
      <c r="K530" s="55">
        <v>40.508830000000003</v>
      </c>
    </row>
    <row r="531" spans="1:11" x14ac:dyDescent="0.35">
      <c r="A531" s="41" t="s">
        <v>97</v>
      </c>
      <c r="B531" s="13">
        <v>41487</v>
      </c>
      <c r="D531" s="22" t="s">
        <v>98</v>
      </c>
      <c r="H531" s="18">
        <v>2</v>
      </c>
      <c r="J531" s="55">
        <v>-74.258830000000003</v>
      </c>
      <c r="K531" s="55">
        <v>40.508830000000003</v>
      </c>
    </row>
    <row r="532" spans="1:11" x14ac:dyDescent="0.35">
      <c r="A532" s="55" t="s">
        <v>52</v>
      </c>
      <c r="B532" s="56">
        <v>41492</v>
      </c>
      <c r="C532" s="55">
        <f t="shared" si="9"/>
        <v>2.7080502011022101</v>
      </c>
      <c r="D532" s="55">
        <v>15</v>
      </c>
      <c r="F532" s="55" t="s">
        <v>43</v>
      </c>
      <c r="H532" s="55">
        <v>4</v>
      </c>
      <c r="J532" s="55">
        <v>-74.258830000000003</v>
      </c>
      <c r="K532" s="55">
        <v>40.508830000000003</v>
      </c>
    </row>
    <row r="533" spans="1:11" x14ac:dyDescent="0.35">
      <c r="A533" s="55" t="s">
        <v>42</v>
      </c>
      <c r="B533" s="56">
        <v>41492</v>
      </c>
      <c r="C533" s="55">
        <f t="shared" si="9"/>
        <v>1.6094379124341003</v>
      </c>
      <c r="D533" s="55">
        <v>5</v>
      </c>
      <c r="F533" s="55" t="s">
        <v>46</v>
      </c>
      <c r="H533" s="55">
        <v>1</v>
      </c>
      <c r="J533" s="55">
        <v>-74.258830000000003</v>
      </c>
      <c r="K533" s="55">
        <v>40.508830000000003</v>
      </c>
    </row>
    <row r="534" spans="1:11" x14ac:dyDescent="0.35">
      <c r="A534" s="55" t="s">
        <v>50</v>
      </c>
      <c r="B534" s="56">
        <v>41492</v>
      </c>
      <c r="C534" s="55">
        <f t="shared" si="9"/>
        <v>3.6375861597263857</v>
      </c>
      <c r="D534" s="55">
        <v>38</v>
      </c>
      <c r="H534" s="55">
        <v>1</v>
      </c>
      <c r="J534" s="55">
        <v>-74.258830000000003</v>
      </c>
      <c r="K534" s="55">
        <v>40.508830000000003</v>
      </c>
    </row>
    <row r="535" spans="1:11" x14ac:dyDescent="0.35">
      <c r="A535" s="55" t="s">
        <v>51</v>
      </c>
      <c r="B535" s="56">
        <v>41492</v>
      </c>
      <c r="C535" s="55">
        <f t="shared" si="9"/>
        <v>2.3025850929940459</v>
      </c>
      <c r="D535" s="55">
        <v>10</v>
      </c>
      <c r="H535" s="55">
        <v>3</v>
      </c>
      <c r="J535" s="55">
        <v>-74.258830000000003</v>
      </c>
      <c r="K535" s="55">
        <v>40.508830000000003</v>
      </c>
    </row>
    <row r="536" spans="1:11" x14ac:dyDescent="0.35">
      <c r="A536" s="55" t="s">
        <v>48</v>
      </c>
      <c r="B536" s="56">
        <v>41492</v>
      </c>
      <c r="C536" s="55">
        <f t="shared" si="9"/>
        <v>1.3862943611198906</v>
      </c>
      <c r="D536" s="55">
        <v>4</v>
      </c>
      <c r="F536" s="55" t="s">
        <v>46</v>
      </c>
      <c r="H536" s="55">
        <v>1</v>
      </c>
      <c r="J536" s="55">
        <v>-74.258830000000003</v>
      </c>
      <c r="K536" s="55">
        <v>40.508830000000003</v>
      </c>
    </row>
    <row r="537" spans="1:11" x14ac:dyDescent="0.35">
      <c r="A537" s="55" t="s">
        <v>48</v>
      </c>
      <c r="B537" s="56">
        <v>41492</v>
      </c>
      <c r="C537" s="55">
        <f t="shared" si="9"/>
        <v>1.791759469228055</v>
      </c>
      <c r="D537" s="55">
        <v>6</v>
      </c>
      <c r="F537" s="55" t="s">
        <v>46</v>
      </c>
      <c r="H537" s="55">
        <v>1</v>
      </c>
      <c r="J537" s="55">
        <v>-74.258830000000003</v>
      </c>
      <c r="K537" s="55">
        <v>40.508830000000003</v>
      </c>
    </row>
    <row r="538" spans="1:11" x14ac:dyDescent="0.35">
      <c r="A538" s="54" t="s">
        <v>84</v>
      </c>
      <c r="B538" s="13">
        <v>41493</v>
      </c>
      <c r="C538" s="55">
        <f t="shared" si="9"/>
        <v>2.8903717578961645</v>
      </c>
      <c r="D538" s="18">
        <v>18</v>
      </c>
      <c r="H538" s="25">
        <v>20</v>
      </c>
      <c r="J538" s="55">
        <v>-74.258830000000003</v>
      </c>
      <c r="K538" s="55">
        <v>40.508830000000003</v>
      </c>
    </row>
    <row r="539" spans="1:11" x14ac:dyDescent="0.35">
      <c r="A539" s="54" t="s">
        <v>84</v>
      </c>
      <c r="B539" s="13">
        <v>41493</v>
      </c>
      <c r="C539" s="55">
        <f t="shared" si="9"/>
        <v>2.8903717578961645</v>
      </c>
      <c r="D539" s="18">
        <v>18</v>
      </c>
      <c r="H539" s="25">
        <v>28</v>
      </c>
      <c r="J539" s="55">
        <v>-74.258830000000003</v>
      </c>
      <c r="K539" s="55">
        <v>40.508830000000003</v>
      </c>
    </row>
    <row r="540" spans="1:11" x14ac:dyDescent="0.25">
      <c r="A540" s="37" t="s">
        <v>90</v>
      </c>
      <c r="B540" s="13">
        <v>41493</v>
      </c>
      <c r="C540" s="55">
        <f t="shared" si="9"/>
        <v>2.9957322735539909</v>
      </c>
      <c r="D540" s="18">
        <v>20</v>
      </c>
      <c r="H540" s="18">
        <v>8</v>
      </c>
      <c r="J540" s="55">
        <v>-74.258830000000003</v>
      </c>
      <c r="K540" s="55">
        <v>40.508830000000003</v>
      </c>
    </row>
    <row r="541" spans="1:11" x14ac:dyDescent="0.35">
      <c r="A541" s="41" t="s">
        <v>96</v>
      </c>
      <c r="B541" s="13">
        <v>41493</v>
      </c>
      <c r="C541" s="55">
        <f t="shared" si="9"/>
        <v>1.3862943611198906</v>
      </c>
      <c r="D541" s="18">
        <v>4</v>
      </c>
      <c r="H541" s="18">
        <v>6</v>
      </c>
      <c r="J541" s="55">
        <v>-74.258830000000003</v>
      </c>
      <c r="K541" s="55">
        <v>40.508830000000003</v>
      </c>
    </row>
    <row r="542" spans="1:11" x14ac:dyDescent="0.35">
      <c r="A542" s="41" t="s">
        <v>97</v>
      </c>
      <c r="B542" s="13">
        <v>41493</v>
      </c>
      <c r="C542" s="55">
        <f t="shared" si="9"/>
        <v>0.69314718055994529</v>
      </c>
      <c r="D542" s="18">
        <v>2</v>
      </c>
      <c r="H542" s="25">
        <v>4</v>
      </c>
      <c r="J542" s="55">
        <v>-74.258830000000003</v>
      </c>
      <c r="K542" s="55">
        <v>40.508830000000003</v>
      </c>
    </row>
    <row r="543" spans="1:11" x14ac:dyDescent="0.35">
      <c r="A543" s="55" t="s">
        <v>52</v>
      </c>
      <c r="B543" s="56">
        <v>41499</v>
      </c>
      <c r="C543" s="55">
        <f t="shared" si="9"/>
        <v>5.4116460518550396</v>
      </c>
      <c r="D543" s="55">
        <v>224</v>
      </c>
      <c r="F543" s="55" t="s">
        <v>43</v>
      </c>
      <c r="H543" s="55">
        <v>36</v>
      </c>
      <c r="J543" s="55">
        <v>-74.258830000000003</v>
      </c>
      <c r="K543" s="55">
        <v>40.508830000000003</v>
      </c>
    </row>
    <row r="544" spans="1:11" x14ac:dyDescent="0.35">
      <c r="A544" s="55" t="s">
        <v>42</v>
      </c>
      <c r="B544" s="56">
        <v>41499</v>
      </c>
      <c r="C544" s="55">
        <f t="shared" si="9"/>
        <v>6.3456363608285962</v>
      </c>
      <c r="D544" s="55">
        <v>570</v>
      </c>
      <c r="H544" s="55">
        <v>80</v>
      </c>
      <c r="J544" s="55">
        <v>-74.258830000000003</v>
      </c>
      <c r="K544" s="55">
        <v>40.508830000000003</v>
      </c>
    </row>
    <row r="545" spans="1:11" x14ac:dyDescent="0.35">
      <c r="A545" s="55" t="s">
        <v>50</v>
      </c>
      <c r="B545" s="56">
        <v>41499</v>
      </c>
      <c r="C545" s="55">
        <f t="shared" si="9"/>
        <v>6.3279367837291947</v>
      </c>
      <c r="D545" s="55">
        <v>560</v>
      </c>
      <c r="F545" s="55" t="s">
        <v>43</v>
      </c>
      <c r="H545" s="55">
        <v>28</v>
      </c>
      <c r="J545" s="55">
        <v>-74.258830000000003</v>
      </c>
      <c r="K545" s="55">
        <v>40.508830000000003</v>
      </c>
    </row>
    <row r="546" spans="1:11" x14ac:dyDescent="0.35">
      <c r="A546" s="55" t="s">
        <v>51</v>
      </c>
      <c r="B546" s="56">
        <v>41499</v>
      </c>
      <c r="C546" s="55">
        <f t="shared" si="9"/>
        <v>5.5174528964647074</v>
      </c>
      <c r="D546" s="55">
        <v>249</v>
      </c>
      <c r="H546" s="55">
        <v>40</v>
      </c>
      <c r="J546" s="55">
        <v>-74.258830000000003</v>
      </c>
      <c r="K546" s="55">
        <v>40.508830000000003</v>
      </c>
    </row>
    <row r="547" spans="1:11" x14ac:dyDescent="0.35">
      <c r="A547" s="55" t="s">
        <v>48</v>
      </c>
      <c r="B547" s="56">
        <v>41499</v>
      </c>
      <c r="C547" s="55">
        <f t="shared" si="9"/>
        <v>2.0794415416798357</v>
      </c>
      <c r="D547" s="55">
        <v>8</v>
      </c>
      <c r="F547" s="55" t="s">
        <v>43</v>
      </c>
      <c r="H547" s="55">
        <v>20</v>
      </c>
      <c r="J547" s="55">
        <v>-74.258830000000003</v>
      </c>
      <c r="K547" s="55">
        <v>40.508830000000003</v>
      </c>
    </row>
    <row r="548" spans="1:11" x14ac:dyDescent="0.35">
      <c r="A548" s="54" t="s">
        <v>84</v>
      </c>
      <c r="B548" s="13">
        <v>41499</v>
      </c>
      <c r="C548" s="55">
        <f t="shared" si="9"/>
        <v>5.768320995793772</v>
      </c>
      <c r="D548" s="18">
        <v>320</v>
      </c>
      <c r="H548" s="25">
        <v>70</v>
      </c>
      <c r="J548" s="55">
        <v>-74.258830000000003</v>
      </c>
      <c r="K548" s="55">
        <v>40.508830000000003</v>
      </c>
    </row>
    <row r="549" spans="1:11" x14ac:dyDescent="0.25">
      <c r="A549" s="37" t="s">
        <v>90</v>
      </c>
      <c r="B549" s="13">
        <v>41499</v>
      </c>
      <c r="D549" s="22" t="s">
        <v>91</v>
      </c>
      <c r="H549" s="57">
        <v>0</v>
      </c>
      <c r="J549" s="55">
        <v>-74.258830000000003</v>
      </c>
      <c r="K549" s="55">
        <v>40.508830000000003</v>
      </c>
    </row>
    <row r="550" spans="1:11" x14ac:dyDescent="0.35">
      <c r="A550" s="41" t="s">
        <v>96</v>
      </c>
      <c r="B550" s="13">
        <v>41499</v>
      </c>
      <c r="D550" s="22" t="s">
        <v>98</v>
      </c>
      <c r="H550" s="18">
        <v>30</v>
      </c>
      <c r="J550" s="55">
        <v>-74.258830000000003</v>
      </c>
      <c r="K550" s="55">
        <v>40.508830000000003</v>
      </c>
    </row>
    <row r="551" spans="1:11" x14ac:dyDescent="0.35">
      <c r="A551" s="41" t="s">
        <v>96</v>
      </c>
      <c r="B551" s="13">
        <v>41499</v>
      </c>
      <c r="C551" s="55">
        <f t="shared" si="9"/>
        <v>6.6066501861982152</v>
      </c>
      <c r="D551" s="18">
        <v>740</v>
      </c>
      <c r="H551" s="18">
        <v>80</v>
      </c>
      <c r="J551" s="55">
        <v>-74.258830000000003</v>
      </c>
      <c r="K551" s="55">
        <v>40.508830000000003</v>
      </c>
    </row>
    <row r="552" spans="1:11" x14ac:dyDescent="0.35">
      <c r="A552" s="41" t="s">
        <v>97</v>
      </c>
      <c r="B552" s="13">
        <v>41499</v>
      </c>
      <c r="D552" s="22" t="s">
        <v>98</v>
      </c>
      <c r="H552" s="25">
        <v>20</v>
      </c>
      <c r="J552" s="55">
        <v>-74.258830000000003</v>
      </c>
      <c r="K552" s="55">
        <v>40.508830000000003</v>
      </c>
    </row>
    <row r="553" spans="1:11" x14ac:dyDescent="0.35">
      <c r="A553" s="55" t="s">
        <v>52</v>
      </c>
      <c r="B553" s="56">
        <v>41506</v>
      </c>
      <c r="C553" s="55">
        <f t="shared" si="9"/>
        <v>4.3820266346738812</v>
      </c>
      <c r="D553" s="55">
        <v>80</v>
      </c>
      <c r="H553" s="55">
        <v>1</v>
      </c>
      <c r="J553" s="55">
        <v>-74.258830000000003</v>
      </c>
      <c r="K553" s="55">
        <v>40.508830000000003</v>
      </c>
    </row>
    <row r="554" spans="1:11" x14ac:dyDescent="0.35">
      <c r="A554" s="55" t="s">
        <v>42</v>
      </c>
      <c r="B554" s="56">
        <v>41506</v>
      </c>
      <c r="C554" s="55">
        <f t="shared" si="9"/>
        <v>1.3862943611198906</v>
      </c>
      <c r="D554" s="55">
        <v>4</v>
      </c>
      <c r="H554" s="55">
        <v>2</v>
      </c>
      <c r="J554" s="55">
        <v>-74.258830000000003</v>
      </c>
      <c r="K554" s="55">
        <v>40.508830000000003</v>
      </c>
    </row>
    <row r="555" spans="1:11" x14ac:dyDescent="0.35">
      <c r="A555" s="55" t="s">
        <v>50</v>
      </c>
      <c r="B555" s="56">
        <v>41506</v>
      </c>
      <c r="C555" s="55">
        <f t="shared" si="9"/>
        <v>4.0604430105464191</v>
      </c>
      <c r="D555" s="55">
        <v>58</v>
      </c>
      <c r="F555" s="55" t="s">
        <v>43</v>
      </c>
      <c r="H555" s="55">
        <v>2</v>
      </c>
      <c r="J555" s="55">
        <v>-74.258830000000003</v>
      </c>
      <c r="K555" s="55">
        <v>40.508830000000003</v>
      </c>
    </row>
    <row r="556" spans="1:11" x14ac:dyDescent="0.35">
      <c r="A556" s="55" t="s">
        <v>51</v>
      </c>
      <c r="B556" s="56">
        <v>41506</v>
      </c>
      <c r="C556" s="55">
        <f t="shared" si="9"/>
        <v>3.4011973816621555</v>
      </c>
      <c r="D556" s="55">
        <v>30</v>
      </c>
      <c r="H556" s="55">
        <v>3</v>
      </c>
      <c r="J556" s="55">
        <v>-74.258830000000003</v>
      </c>
      <c r="K556" s="55">
        <v>40.508830000000003</v>
      </c>
    </row>
    <row r="557" spans="1:11" x14ac:dyDescent="0.35">
      <c r="A557" s="55" t="s">
        <v>48</v>
      </c>
      <c r="B557" s="56">
        <v>41506</v>
      </c>
      <c r="C557" s="55">
        <f t="shared" si="9"/>
        <v>1.791759469228055</v>
      </c>
      <c r="D557" s="55">
        <v>6</v>
      </c>
      <c r="H557" s="55">
        <v>1</v>
      </c>
      <c r="J557" s="55">
        <v>-74.258830000000003</v>
      </c>
      <c r="K557" s="55">
        <v>40.508830000000003</v>
      </c>
    </row>
    <row r="558" spans="1:11" x14ac:dyDescent="0.35">
      <c r="A558" s="54" t="s">
        <v>84</v>
      </c>
      <c r="B558" s="13">
        <v>41508</v>
      </c>
      <c r="C558" s="55">
        <f t="shared" ref="C558:C621" si="10">LN(D558)</f>
        <v>2.3025850929940459</v>
      </c>
      <c r="D558" s="18">
        <v>10</v>
      </c>
      <c r="H558" s="25" t="s">
        <v>89</v>
      </c>
      <c r="J558" s="55">
        <v>-74.258830000000003</v>
      </c>
      <c r="K558" s="55">
        <v>40.508830000000003</v>
      </c>
    </row>
    <row r="559" spans="1:11" x14ac:dyDescent="0.25">
      <c r="A559" s="37" t="s">
        <v>90</v>
      </c>
      <c r="B559" s="13">
        <v>41508</v>
      </c>
      <c r="C559" s="55">
        <f t="shared" si="10"/>
        <v>2.3025850929940459</v>
      </c>
      <c r="D559" s="18">
        <v>10</v>
      </c>
      <c r="H559" s="18">
        <v>20</v>
      </c>
      <c r="J559" s="55">
        <v>-74.258830000000003</v>
      </c>
      <c r="K559" s="55">
        <v>40.508830000000003</v>
      </c>
    </row>
    <row r="560" spans="1:11" x14ac:dyDescent="0.25">
      <c r="A560" s="37" t="s">
        <v>90</v>
      </c>
      <c r="B560" s="13">
        <v>41508</v>
      </c>
      <c r="C560" s="55">
        <f t="shared" si="10"/>
        <v>2.3025850929940459</v>
      </c>
      <c r="D560" s="18">
        <v>10</v>
      </c>
      <c r="H560" s="18" t="s">
        <v>94</v>
      </c>
      <c r="J560" s="55">
        <v>-74.258830000000003</v>
      </c>
      <c r="K560" s="55">
        <v>40.508830000000003</v>
      </c>
    </row>
    <row r="561" spans="1:11" x14ac:dyDescent="0.35">
      <c r="A561" s="41" t="s">
        <v>96</v>
      </c>
      <c r="B561" s="13">
        <v>41508</v>
      </c>
      <c r="D561" s="18" t="s">
        <v>100</v>
      </c>
      <c r="H561" s="18" t="s">
        <v>101</v>
      </c>
      <c r="J561" s="55">
        <v>-74.258830000000003</v>
      </c>
      <c r="K561" s="55">
        <v>40.508830000000003</v>
      </c>
    </row>
    <row r="562" spans="1:11" x14ac:dyDescent="0.35">
      <c r="A562" s="41" t="s">
        <v>97</v>
      </c>
      <c r="B562" s="13">
        <v>41508</v>
      </c>
      <c r="C562" s="55">
        <f t="shared" si="10"/>
        <v>2.9957322735539909</v>
      </c>
      <c r="D562" s="18">
        <v>20</v>
      </c>
      <c r="H562" s="25" t="s">
        <v>101</v>
      </c>
      <c r="J562" s="55">
        <v>-74.258830000000003</v>
      </c>
      <c r="K562" s="55">
        <v>40.508830000000003</v>
      </c>
    </row>
    <row r="563" spans="1:11" x14ac:dyDescent="0.35">
      <c r="A563" s="55" t="s">
        <v>52</v>
      </c>
      <c r="B563" s="56">
        <v>41513</v>
      </c>
      <c r="C563" s="55">
        <f t="shared" si="10"/>
        <v>2.3025850929940459</v>
      </c>
      <c r="D563" s="55">
        <v>10</v>
      </c>
      <c r="F563" s="55" t="s">
        <v>46</v>
      </c>
      <c r="H563" s="55">
        <v>1</v>
      </c>
      <c r="J563" s="55">
        <v>-74.258830000000003</v>
      </c>
      <c r="K563" s="55">
        <v>40.508830000000003</v>
      </c>
    </row>
    <row r="564" spans="1:11" x14ac:dyDescent="0.35">
      <c r="A564" s="55" t="s">
        <v>42</v>
      </c>
      <c r="B564" s="56">
        <v>41513</v>
      </c>
      <c r="C564" s="55">
        <f t="shared" si="10"/>
        <v>2.3025850929940459</v>
      </c>
      <c r="D564" s="55">
        <v>10</v>
      </c>
      <c r="H564" s="55">
        <v>2</v>
      </c>
      <c r="J564" s="55">
        <v>-74.258830000000003</v>
      </c>
      <c r="K564" s="55">
        <v>40.508830000000003</v>
      </c>
    </row>
    <row r="565" spans="1:11" x14ac:dyDescent="0.35">
      <c r="A565" s="55" t="s">
        <v>50</v>
      </c>
      <c r="B565" s="56">
        <v>41513</v>
      </c>
      <c r="C565" s="55">
        <f t="shared" si="10"/>
        <v>2.4849066497880004</v>
      </c>
      <c r="D565" s="55">
        <v>12</v>
      </c>
      <c r="H565" s="55">
        <v>2</v>
      </c>
      <c r="J565" s="55">
        <v>-74.258830000000003</v>
      </c>
      <c r="K565" s="55">
        <v>40.508830000000003</v>
      </c>
    </row>
    <row r="566" spans="1:11" x14ac:dyDescent="0.35">
      <c r="A566" s="55" t="s">
        <v>51</v>
      </c>
      <c r="B566" s="56">
        <v>41513</v>
      </c>
      <c r="C566" s="55">
        <f t="shared" si="10"/>
        <v>1.3862943611198906</v>
      </c>
      <c r="D566" s="55">
        <v>4</v>
      </c>
      <c r="H566" s="55">
        <v>1</v>
      </c>
      <c r="J566" s="55">
        <v>-74.258830000000003</v>
      </c>
      <c r="K566" s="55">
        <v>40.508830000000003</v>
      </c>
    </row>
    <row r="567" spans="1:11" x14ac:dyDescent="0.35">
      <c r="A567" s="55" t="s">
        <v>48</v>
      </c>
      <c r="B567" s="56">
        <v>41513</v>
      </c>
      <c r="C567" s="55">
        <f t="shared" si="10"/>
        <v>1.3862943611198906</v>
      </c>
      <c r="D567" s="55">
        <v>4</v>
      </c>
      <c r="F567" s="55" t="s">
        <v>46</v>
      </c>
      <c r="H567" s="55">
        <v>1</v>
      </c>
      <c r="J567" s="55">
        <v>-74.258830000000003</v>
      </c>
      <c r="K567" s="55">
        <v>40.508830000000003</v>
      </c>
    </row>
    <row r="568" spans="1:11" x14ac:dyDescent="0.35">
      <c r="A568" s="54" t="s">
        <v>84</v>
      </c>
      <c r="B568" s="13">
        <v>41514</v>
      </c>
      <c r="C568" s="55">
        <f t="shared" si="10"/>
        <v>3.1780538303479458</v>
      </c>
      <c r="D568" s="18">
        <v>24</v>
      </c>
      <c r="H568" s="25">
        <v>2</v>
      </c>
      <c r="J568" s="55">
        <v>-74.258830000000003</v>
      </c>
      <c r="K568" s="55">
        <v>40.508830000000003</v>
      </c>
    </row>
    <row r="569" spans="1:11" x14ac:dyDescent="0.25">
      <c r="A569" s="37" t="s">
        <v>90</v>
      </c>
      <c r="B569" s="13">
        <v>41514</v>
      </c>
      <c r="C569" s="55">
        <f t="shared" si="10"/>
        <v>1.3862943611198906</v>
      </c>
      <c r="D569" s="18">
        <v>4</v>
      </c>
      <c r="H569" s="18">
        <v>2</v>
      </c>
      <c r="J569" s="55">
        <v>-74.258832999999996</v>
      </c>
      <c r="K569" s="55">
        <v>40.508833000000003</v>
      </c>
    </row>
    <row r="570" spans="1:11" x14ac:dyDescent="0.35">
      <c r="A570" s="41" t="s">
        <v>96</v>
      </c>
      <c r="B570" s="13">
        <v>41514</v>
      </c>
      <c r="C570" s="55">
        <f t="shared" si="10"/>
        <v>2.6390573296152584</v>
      </c>
      <c r="D570" s="18">
        <v>14</v>
      </c>
      <c r="H570" s="18">
        <v>4</v>
      </c>
      <c r="J570" s="55">
        <v>-74.258832999999996</v>
      </c>
      <c r="K570" s="55">
        <v>40.508833000000003</v>
      </c>
    </row>
    <row r="571" spans="1:11" x14ac:dyDescent="0.35">
      <c r="A571" s="41" t="s">
        <v>97</v>
      </c>
      <c r="B571" s="13">
        <v>41514</v>
      </c>
      <c r="D571" s="22" t="s">
        <v>98</v>
      </c>
      <c r="H571" s="25">
        <v>2</v>
      </c>
      <c r="J571" s="55">
        <v>-74.258832999999996</v>
      </c>
      <c r="K571" s="55">
        <v>40.508833000000003</v>
      </c>
    </row>
    <row r="572" spans="1:11" x14ac:dyDescent="0.35">
      <c r="A572" s="41" t="s">
        <v>97</v>
      </c>
      <c r="B572" s="13">
        <v>41514</v>
      </c>
      <c r="D572" s="22" t="s">
        <v>98</v>
      </c>
      <c r="H572" s="25">
        <v>4</v>
      </c>
      <c r="J572" s="55">
        <v>-74.258832999999996</v>
      </c>
      <c r="K572" s="55">
        <v>40.508833000000003</v>
      </c>
    </row>
    <row r="573" spans="1:11" x14ac:dyDescent="0.35">
      <c r="A573" s="55" t="s">
        <v>52</v>
      </c>
      <c r="B573" s="56">
        <v>41527</v>
      </c>
      <c r="C573" s="55">
        <f t="shared" ref="C573:C604" si="11">LN(D573)</f>
        <v>3.0910424533583161</v>
      </c>
      <c r="D573" s="55">
        <v>22</v>
      </c>
      <c r="H573" s="55">
        <v>3</v>
      </c>
      <c r="J573" s="55">
        <v>-74.258832999999996</v>
      </c>
      <c r="K573" s="55">
        <v>40.508833000000003</v>
      </c>
    </row>
    <row r="574" spans="1:11" x14ac:dyDescent="0.35">
      <c r="A574" s="55" t="s">
        <v>42</v>
      </c>
      <c r="B574" s="56">
        <v>41527</v>
      </c>
      <c r="C574" s="55">
        <f t="shared" si="11"/>
        <v>2.8903717578961645</v>
      </c>
      <c r="D574" s="55">
        <v>18</v>
      </c>
      <c r="H574" s="55">
        <v>2</v>
      </c>
      <c r="J574" s="55">
        <v>-74.258832999999996</v>
      </c>
      <c r="K574" s="55">
        <v>40.508833000000003</v>
      </c>
    </row>
    <row r="575" spans="1:11" x14ac:dyDescent="0.35">
      <c r="A575" s="55" t="s">
        <v>50</v>
      </c>
      <c r="B575" s="56">
        <v>41527</v>
      </c>
      <c r="C575" s="55">
        <f t="shared" si="11"/>
        <v>3.9512437185814275</v>
      </c>
      <c r="D575" s="55">
        <v>52</v>
      </c>
      <c r="H575" s="55">
        <v>6</v>
      </c>
      <c r="J575" s="55">
        <v>-74.258832999999996</v>
      </c>
      <c r="K575" s="55">
        <v>40.508833000000003</v>
      </c>
    </row>
    <row r="576" spans="1:11" x14ac:dyDescent="0.35">
      <c r="A576" s="55" t="s">
        <v>51</v>
      </c>
      <c r="B576" s="56">
        <v>41527</v>
      </c>
      <c r="C576" s="55">
        <f t="shared" si="11"/>
        <v>1.6094379124341003</v>
      </c>
      <c r="D576" s="55">
        <v>5</v>
      </c>
      <c r="H576" s="55">
        <v>1</v>
      </c>
      <c r="J576" s="55">
        <v>-74.258832999999996</v>
      </c>
      <c r="K576" s="55">
        <v>40.508833000000003</v>
      </c>
    </row>
    <row r="577" spans="1:11" x14ac:dyDescent="0.35">
      <c r="A577" s="55" t="s">
        <v>48</v>
      </c>
      <c r="B577" s="56">
        <v>41527</v>
      </c>
      <c r="C577" s="55">
        <f t="shared" si="11"/>
        <v>2.3978952727983707</v>
      </c>
      <c r="D577" s="55">
        <v>11</v>
      </c>
      <c r="F577" s="55" t="s">
        <v>46</v>
      </c>
      <c r="H577" s="55">
        <v>1</v>
      </c>
      <c r="J577" s="55">
        <v>-74.258832999999996</v>
      </c>
      <c r="K577" s="55">
        <v>40.508833000000003</v>
      </c>
    </row>
    <row r="578" spans="1:11" x14ac:dyDescent="0.35">
      <c r="A578" s="54" t="s">
        <v>84</v>
      </c>
      <c r="B578" s="13">
        <v>41527</v>
      </c>
      <c r="C578" s="55">
        <f t="shared" si="11"/>
        <v>2.9957322735539909</v>
      </c>
      <c r="D578" s="18">
        <v>20</v>
      </c>
      <c r="H578" s="25">
        <v>2</v>
      </c>
      <c r="J578" s="55">
        <v>-74.258832999999996</v>
      </c>
      <c r="K578" s="55">
        <v>40.508833000000003</v>
      </c>
    </row>
    <row r="579" spans="1:11" x14ac:dyDescent="0.25">
      <c r="A579" s="37" t="s">
        <v>90</v>
      </c>
      <c r="B579" s="13">
        <v>41527</v>
      </c>
      <c r="C579" s="55">
        <f t="shared" si="11"/>
        <v>6.633318433280377</v>
      </c>
      <c r="D579" s="18">
        <v>760</v>
      </c>
      <c r="H579" s="18">
        <v>6</v>
      </c>
      <c r="J579" s="55">
        <v>-74.258832999999996</v>
      </c>
      <c r="K579" s="55">
        <v>40.508833000000003</v>
      </c>
    </row>
    <row r="580" spans="1:11" x14ac:dyDescent="0.35">
      <c r="A580" s="41" t="s">
        <v>96</v>
      </c>
      <c r="B580" s="13">
        <v>41527</v>
      </c>
      <c r="C580" s="55">
        <f t="shared" si="11"/>
        <v>3.912023005428146</v>
      </c>
      <c r="D580" s="18">
        <v>50</v>
      </c>
      <c r="H580" s="18">
        <v>2</v>
      </c>
      <c r="J580" s="55">
        <v>-74.258832999999996</v>
      </c>
      <c r="K580" s="55">
        <v>40.508833000000003</v>
      </c>
    </row>
    <row r="581" spans="1:11" x14ac:dyDescent="0.35">
      <c r="A581" s="41" t="s">
        <v>96</v>
      </c>
      <c r="B581" s="13">
        <v>41527</v>
      </c>
      <c r="C581" s="55">
        <f t="shared" si="11"/>
        <v>4.0943445622221004</v>
      </c>
      <c r="D581" s="18">
        <v>60</v>
      </c>
      <c r="H581" s="18">
        <v>2</v>
      </c>
      <c r="J581" s="55">
        <v>-74.258832999999996</v>
      </c>
      <c r="K581" s="55">
        <v>40.508833000000003</v>
      </c>
    </row>
    <row r="582" spans="1:11" x14ac:dyDescent="0.35">
      <c r="A582" s="41" t="s">
        <v>97</v>
      </c>
      <c r="B582" s="13">
        <v>41527</v>
      </c>
      <c r="C582" s="55">
        <f t="shared" si="11"/>
        <v>2.0794415416798357</v>
      </c>
      <c r="D582" s="18">
        <v>8</v>
      </c>
      <c r="H582" s="25">
        <v>2</v>
      </c>
      <c r="J582" s="55">
        <v>-74.258832999999996</v>
      </c>
      <c r="K582" s="55">
        <v>40.508833000000003</v>
      </c>
    </row>
    <row r="583" spans="1:11" x14ac:dyDescent="0.35">
      <c r="A583" s="54" t="s">
        <v>84</v>
      </c>
      <c r="B583" s="13">
        <v>41533</v>
      </c>
      <c r="C583" s="55">
        <f t="shared" si="11"/>
        <v>4.3820266346738812</v>
      </c>
      <c r="D583" s="18">
        <v>80</v>
      </c>
      <c r="H583" s="25">
        <v>4</v>
      </c>
      <c r="J583" s="55">
        <v>-74.258832999999996</v>
      </c>
      <c r="K583" s="55">
        <v>40.508833000000003</v>
      </c>
    </row>
    <row r="584" spans="1:11" x14ac:dyDescent="0.35">
      <c r="A584" s="54" t="s">
        <v>84</v>
      </c>
      <c r="B584" s="13">
        <v>41533</v>
      </c>
      <c r="C584" s="55">
        <f t="shared" si="11"/>
        <v>3.9512437185814275</v>
      </c>
      <c r="D584" s="18">
        <v>52</v>
      </c>
      <c r="H584" s="25">
        <v>2</v>
      </c>
      <c r="J584" s="55">
        <v>-74.258832999999996</v>
      </c>
      <c r="K584" s="55">
        <v>40.508833000000003</v>
      </c>
    </row>
    <row r="585" spans="1:11" x14ac:dyDescent="0.25">
      <c r="A585" s="37" t="s">
        <v>90</v>
      </c>
      <c r="B585" s="13">
        <v>41533</v>
      </c>
      <c r="C585" s="55">
        <f t="shared" si="11"/>
        <v>4.4773368144782069</v>
      </c>
      <c r="D585" s="18">
        <v>88</v>
      </c>
      <c r="H585" s="18">
        <v>4</v>
      </c>
      <c r="J585" s="55">
        <v>-74.258832999999996</v>
      </c>
      <c r="K585" s="55">
        <v>40.508833000000003</v>
      </c>
    </row>
    <row r="586" spans="1:11" x14ac:dyDescent="0.35">
      <c r="A586" s="41" t="s">
        <v>96</v>
      </c>
      <c r="B586" s="13">
        <v>41533</v>
      </c>
      <c r="C586" s="55">
        <f t="shared" si="11"/>
        <v>4.3307333402863311</v>
      </c>
      <c r="D586" s="18">
        <v>76</v>
      </c>
      <c r="H586" s="18">
        <v>4</v>
      </c>
      <c r="J586" s="55">
        <v>-74.258832999999996</v>
      </c>
      <c r="K586" s="55">
        <v>40.508833000000003</v>
      </c>
    </row>
    <row r="587" spans="1:11" x14ac:dyDescent="0.35">
      <c r="A587" s="41" t="s">
        <v>97</v>
      </c>
      <c r="B587" s="13">
        <v>41533</v>
      </c>
      <c r="C587" s="55">
        <f t="shared" si="11"/>
        <v>4.3820266346738812</v>
      </c>
      <c r="D587" s="18">
        <v>80</v>
      </c>
      <c r="H587" s="25">
        <v>2</v>
      </c>
      <c r="J587" s="55">
        <v>-74.258832999999996</v>
      </c>
      <c r="K587" s="55">
        <v>40.508833000000003</v>
      </c>
    </row>
    <row r="588" spans="1:11" x14ac:dyDescent="0.35">
      <c r="A588" s="55" t="s">
        <v>52</v>
      </c>
      <c r="B588" s="56">
        <v>41534</v>
      </c>
      <c r="C588" s="55">
        <f t="shared" si="11"/>
        <v>4.7184988712950942</v>
      </c>
      <c r="D588" s="55">
        <v>112</v>
      </c>
      <c r="H588" s="55">
        <v>4</v>
      </c>
      <c r="J588" s="55">
        <v>-74.258832999999996</v>
      </c>
      <c r="K588" s="55">
        <v>40.508833000000003</v>
      </c>
    </row>
    <row r="589" spans="1:11" x14ac:dyDescent="0.35">
      <c r="A589" s="55" t="s">
        <v>42</v>
      </c>
      <c r="B589" s="56">
        <v>41534</v>
      </c>
      <c r="C589" s="55">
        <f t="shared" si="11"/>
        <v>2.9957322735539909</v>
      </c>
      <c r="D589" s="55">
        <v>20</v>
      </c>
      <c r="H589" s="55">
        <v>1</v>
      </c>
      <c r="J589" s="55">
        <v>-74.258832999999996</v>
      </c>
      <c r="K589" s="55">
        <v>40.508833000000003</v>
      </c>
    </row>
    <row r="590" spans="1:11" x14ac:dyDescent="0.35">
      <c r="A590" s="55" t="s">
        <v>50</v>
      </c>
      <c r="B590" s="56">
        <v>41534</v>
      </c>
      <c r="C590" s="55">
        <f t="shared" si="11"/>
        <v>4.3820266346738812</v>
      </c>
      <c r="D590" s="55">
        <v>80</v>
      </c>
      <c r="H590" s="55">
        <v>2</v>
      </c>
      <c r="J590" s="55">
        <v>-74.258832999999996</v>
      </c>
      <c r="K590" s="55">
        <v>40.508833000000003</v>
      </c>
    </row>
    <row r="591" spans="1:11" x14ac:dyDescent="0.35">
      <c r="A591" s="55" t="s">
        <v>51</v>
      </c>
      <c r="B591" s="56">
        <v>41534</v>
      </c>
      <c r="C591" s="55">
        <f t="shared" si="11"/>
        <v>3.4011973816621555</v>
      </c>
      <c r="D591" s="55">
        <v>30</v>
      </c>
      <c r="H591" s="55">
        <v>12</v>
      </c>
      <c r="J591" s="55">
        <v>-74.258832999999996</v>
      </c>
      <c r="K591" s="55">
        <v>40.508833000000003</v>
      </c>
    </row>
    <row r="592" spans="1:11" x14ac:dyDescent="0.35">
      <c r="A592" s="55" t="s">
        <v>48</v>
      </c>
      <c r="B592" s="56">
        <v>41534</v>
      </c>
      <c r="C592" s="55">
        <f t="shared" si="11"/>
        <v>3.8286413964890951</v>
      </c>
      <c r="D592" s="55">
        <v>46</v>
      </c>
      <c r="H592" s="55">
        <v>1</v>
      </c>
      <c r="J592" s="55">
        <v>-74.258832999999996</v>
      </c>
      <c r="K592" s="55">
        <v>40.508833000000003</v>
      </c>
    </row>
    <row r="593" spans="1:11" x14ac:dyDescent="0.35">
      <c r="A593" s="54" t="s">
        <v>84</v>
      </c>
      <c r="B593" s="13">
        <v>41540</v>
      </c>
      <c r="D593" s="22" t="s">
        <v>88</v>
      </c>
      <c r="H593" s="25">
        <v>12</v>
      </c>
      <c r="J593" s="55">
        <v>-74.258832999999996</v>
      </c>
      <c r="K593" s="55">
        <v>40.508833000000003</v>
      </c>
    </row>
    <row r="594" spans="1:11" x14ac:dyDescent="0.25">
      <c r="A594" s="37" t="s">
        <v>90</v>
      </c>
      <c r="B594" s="13">
        <v>41540</v>
      </c>
      <c r="C594" s="55">
        <f t="shared" si="11"/>
        <v>6.5072777123850116</v>
      </c>
      <c r="D594" s="18">
        <v>670</v>
      </c>
      <c r="H594" s="18">
        <v>16</v>
      </c>
      <c r="J594" s="55">
        <v>-74.258832999999996</v>
      </c>
      <c r="K594" s="55">
        <v>40.508833000000003</v>
      </c>
    </row>
    <row r="595" spans="1:11" x14ac:dyDescent="0.25">
      <c r="A595" s="37" t="s">
        <v>90</v>
      </c>
      <c r="B595" s="13">
        <v>41540</v>
      </c>
      <c r="D595" s="57"/>
      <c r="H595" s="15" t="s">
        <v>86</v>
      </c>
      <c r="J595" s="55">
        <v>-74.258832999999996</v>
      </c>
      <c r="K595" s="55">
        <v>40.508833000000003</v>
      </c>
    </row>
    <row r="596" spans="1:11" x14ac:dyDescent="0.35">
      <c r="A596" s="41" t="s">
        <v>96</v>
      </c>
      <c r="B596" s="13">
        <v>41540</v>
      </c>
      <c r="C596" s="55">
        <f t="shared" si="11"/>
        <v>5.7365722974791922</v>
      </c>
      <c r="D596" s="18">
        <v>310</v>
      </c>
      <c r="H596" s="18">
        <v>8</v>
      </c>
      <c r="J596" s="55">
        <v>-74.258832999999996</v>
      </c>
      <c r="K596" s="55">
        <v>40.508833000000003</v>
      </c>
    </row>
    <row r="597" spans="1:11" x14ac:dyDescent="0.35">
      <c r="A597" s="41" t="s">
        <v>97</v>
      </c>
      <c r="B597" s="13">
        <v>41540</v>
      </c>
      <c r="C597" s="55">
        <f t="shared" si="11"/>
        <v>4.3820266346738812</v>
      </c>
      <c r="D597" s="18">
        <v>80</v>
      </c>
      <c r="H597" s="25">
        <v>6</v>
      </c>
      <c r="J597" s="55">
        <v>-74.258832999999996</v>
      </c>
      <c r="K597" s="55">
        <v>40.508833000000003</v>
      </c>
    </row>
    <row r="598" spans="1:11" x14ac:dyDescent="0.35">
      <c r="A598" s="55" t="s">
        <v>52</v>
      </c>
      <c r="B598" s="56">
        <v>41794</v>
      </c>
      <c r="C598" s="55">
        <f t="shared" si="11"/>
        <v>4.6821312271242199</v>
      </c>
      <c r="D598" s="55">
        <v>108</v>
      </c>
      <c r="F598" s="55" t="s">
        <v>43</v>
      </c>
      <c r="H598" s="55">
        <v>16</v>
      </c>
      <c r="J598" s="55">
        <v>-74.258832999999996</v>
      </c>
      <c r="K598" s="55">
        <v>40.508833000000003</v>
      </c>
    </row>
    <row r="599" spans="1:11" x14ac:dyDescent="0.35">
      <c r="A599" s="55" t="s">
        <v>42</v>
      </c>
      <c r="B599" s="56">
        <v>41794</v>
      </c>
      <c r="C599" s="55">
        <f t="shared" si="11"/>
        <v>5.5606816310155276</v>
      </c>
      <c r="D599" s="55">
        <v>260</v>
      </c>
      <c r="H599" s="55">
        <v>40</v>
      </c>
      <c r="J599" s="55">
        <v>-74.258832999999996</v>
      </c>
      <c r="K599" s="55">
        <v>40.508833000000003</v>
      </c>
    </row>
    <row r="600" spans="1:11" x14ac:dyDescent="0.35">
      <c r="A600" s="55" t="s">
        <v>50</v>
      </c>
      <c r="B600" s="56">
        <v>41794</v>
      </c>
      <c r="C600" s="55">
        <f t="shared" si="11"/>
        <v>8.536995818712418</v>
      </c>
      <c r="D600" s="58">
        <v>5100</v>
      </c>
      <c r="H600" s="55">
        <v>204</v>
      </c>
      <c r="J600" s="55">
        <v>-74.258832999999996</v>
      </c>
      <c r="K600" s="55">
        <v>40.508833000000003</v>
      </c>
    </row>
    <row r="601" spans="1:11" x14ac:dyDescent="0.35">
      <c r="A601" s="55" t="s">
        <v>51</v>
      </c>
      <c r="B601" s="56">
        <v>41794</v>
      </c>
      <c r="C601" s="55">
        <f t="shared" si="11"/>
        <v>2.3978952727983707</v>
      </c>
      <c r="D601" s="55">
        <v>11</v>
      </c>
      <c r="F601" s="55" t="s">
        <v>46</v>
      </c>
      <c r="H601" s="55">
        <v>2</v>
      </c>
      <c r="J601" s="55">
        <v>-74.258832999999996</v>
      </c>
      <c r="K601" s="55">
        <v>40.508833000000003</v>
      </c>
    </row>
    <row r="602" spans="1:11" x14ac:dyDescent="0.35">
      <c r="A602" s="55" t="s">
        <v>48</v>
      </c>
      <c r="B602" s="56">
        <v>41794</v>
      </c>
      <c r="C602" s="55">
        <f t="shared" si="11"/>
        <v>1.3862943611198906</v>
      </c>
      <c r="D602" s="55">
        <v>4</v>
      </c>
      <c r="F602" s="55" t="s">
        <v>46</v>
      </c>
      <c r="H602" s="55">
        <v>2</v>
      </c>
      <c r="J602" s="55">
        <v>-74.258832999999996</v>
      </c>
      <c r="K602" s="55">
        <v>40.508833000000003</v>
      </c>
    </row>
    <row r="603" spans="1:11" x14ac:dyDescent="0.35">
      <c r="A603" s="54" t="s">
        <v>84</v>
      </c>
      <c r="B603" s="13">
        <v>41795</v>
      </c>
      <c r="C603" s="55">
        <f t="shared" si="11"/>
        <v>5.9135030056382698</v>
      </c>
      <c r="D603" s="18">
        <v>370</v>
      </c>
      <c r="H603" s="25">
        <v>20</v>
      </c>
      <c r="J603" s="55">
        <v>-74.258832999999996</v>
      </c>
      <c r="K603" s="55">
        <v>40.508833000000003</v>
      </c>
    </row>
    <row r="604" spans="1:11" x14ac:dyDescent="0.35">
      <c r="A604" s="54" t="s">
        <v>84</v>
      </c>
      <c r="B604" s="13">
        <v>41795</v>
      </c>
      <c r="C604" s="55">
        <f t="shared" si="11"/>
        <v>5.9914645471079817</v>
      </c>
      <c r="D604" s="18">
        <v>400</v>
      </c>
      <c r="H604" s="25">
        <v>10</v>
      </c>
      <c r="J604" s="55">
        <v>-74.258832999999996</v>
      </c>
      <c r="K604" s="55">
        <v>40.508833000000003</v>
      </c>
    </row>
    <row r="605" spans="1:11" x14ac:dyDescent="0.25">
      <c r="A605" s="37" t="s">
        <v>90</v>
      </c>
      <c r="B605" s="13">
        <v>41795</v>
      </c>
      <c r="D605" s="57">
        <v>0</v>
      </c>
      <c r="H605" s="57">
        <v>0</v>
      </c>
      <c r="J605" s="55">
        <v>-74.258832999999996</v>
      </c>
      <c r="K605" s="55">
        <v>40.508833000000003</v>
      </c>
    </row>
    <row r="606" spans="1:11" x14ac:dyDescent="0.35">
      <c r="A606" s="41" t="s">
        <v>96</v>
      </c>
      <c r="B606" s="13">
        <v>41795</v>
      </c>
      <c r="C606" s="55">
        <f t="shared" ref="C606:C669" si="12">LN(D606)</f>
        <v>6.6592939196836376</v>
      </c>
      <c r="D606" s="18">
        <v>780</v>
      </c>
      <c r="H606" s="18">
        <v>160</v>
      </c>
      <c r="J606" s="55">
        <v>-74.258832999999996</v>
      </c>
      <c r="K606" s="55">
        <v>40.508833000000003</v>
      </c>
    </row>
    <row r="607" spans="1:11" x14ac:dyDescent="0.35">
      <c r="A607" s="41" t="s">
        <v>97</v>
      </c>
      <c r="B607" s="13">
        <v>41795</v>
      </c>
      <c r="C607" s="55">
        <f t="shared" si="12"/>
        <v>6.131226489483141</v>
      </c>
      <c r="D607" s="18">
        <v>460</v>
      </c>
      <c r="H607" s="25">
        <v>40</v>
      </c>
      <c r="J607" s="55">
        <v>-74.258832999999996</v>
      </c>
      <c r="K607" s="55">
        <v>40.508833000000003</v>
      </c>
    </row>
    <row r="608" spans="1:11" x14ac:dyDescent="0.35">
      <c r="A608" s="55" t="s">
        <v>52</v>
      </c>
      <c r="B608" s="56">
        <v>41801</v>
      </c>
      <c r="C608" s="55">
        <f t="shared" si="12"/>
        <v>4.5217885770490405</v>
      </c>
      <c r="D608" s="55">
        <v>92</v>
      </c>
      <c r="F608" s="55" t="s">
        <v>43</v>
      </c>
      <c r="H608" s="55">
        <v>2</v>
      </c>
      <c r="J608" s="55">
        <v>-74.258832999999996</v>
      </c>
      <c r="K608" s="55">
        <v>40.508833000000003</v>
      </c>
    </row>
    <row r="609" spans="1:11" x14ac:dyDescent="0.35">
      <c r="A609" s="55" t="s">
        <v>52</v>
      </c>
      <c r="B609" s="56">
        <v>41801</v>
      </c>
      <c r="C609" s="55">
        <f t="shared" si="12"/>
        <v>3.8501476017100584</v>
      </c>
      <c r="D609" s="55">
        <v>47</v>
      </c>
      <c r="F609" s="55" t="s">
        <v>43</v>
      </c>
      <c r="H609" s="55">
        <v>2</v>
      </c>
      <c r="J609" s="55">
        <v>-74.258832999999996</v>
      </c>
      <c r="K609" s="55">
        <v>40.508833000000003</v>
      </c>
    </row>
    <row r="610" spans="1:11" x14ac:dyDescent="0.35">
      <c r="A610" s="55" t="s">
        <v>42</v>
      </c>
      <c r="B610" s="56">
        <v>41801</v>
      </c>
      <c r="C610" s="55">
        <f t="shared" si="12"/>
        <v>4.6051701859880918</v>
      </c>
      <c r="D610" s="55">
        <v>100</v>
      </c>
      <c r="F610" s="55" t="s">
        <v>43</v>
      </c>
      <c r="H610" s="55">
        <v>16</v>
      </c>
      <c r="J610" s="55">
        <v>-74.258832999999996</v>
      </c>
      <c r="K610" s="55">
        <v>40.508833000000003</v>
      </c>
    </row>
    <row r="611" spans="1:11" x14ac:dyDescent="0.35">
      <c r="A611" s="55" t="s">
        <v>50</v>
      </c>
      <c r="B611" s="56">
        <v>41801</v>
      </c>
      <c r="C611" s="55">
        <f t="shared" si="12"/>
        <v>4.7874917427820458</v>
      </c>
      <c r="D611" s="55">
        <v>120</v>
      </c>
      <c r="F611" s="55" t="s">
        <v>43</v>
      </c>
      <c r="H611" s="55">
        <v>10</v>
      </c>
      <c r="J611" s="55">
        <v>-74.258832999999996</v>
      </c>
      <c r="K611" s="55">
        <v>40.508833000000003</v>
      </c>
    </row>
    <row r="612" spans="1:11" x14ac:dyDescent="0.35">
      <c r="A612" s="55" t="s">
        <v>51</v>
      </c>
      <c r="B612" s="56">
        <v>41801</v>
      </c>
      <c r="C612" s="55">
        <f t="shared" si="12"/>
        <v>5.3981627015177525</v>
      </c>
      <c r="D612" s="55">
        <v>221</v>
      </c>
      <c r="F612" s="55" t="s">
        <v>43</v>
      </c>
      <c r="H612" s="55">
        <v>26</v>
      </c>
      <c r="J612" s="55">
        <v>-74.258832999999996</v>
      </c>
      <c r="K612" s="55">
        <v>40.508833000000003</v>
      </c>
    </row>
    <row r="613" spans="1:11" x14ac:dyDescent="0.35">
      <c r="A613" s="55" t="s">
        <v>48</v>
      </c>
      <c r="B613" s="56">
        <v>41801</v>
      </c>
      <c r="C613" s="55">
        <f t="shared" si="12"/>
        <v>4.4188406077965983</v>
      </c>
      <c r="D613" s="55">
        <v>83</v>
      </c>
      <c r="F613" s="55" t="s">
        <v>43</v>
      </c>
      <c r="H613" s="55">
        <v>6</v>
      </c>
      <c r="J613" s="55">
        <v>-74.258832999999996</v>
      </c>
      <c r="K613" s="55">
        <v>40.508833000000003</v>
      </c>
    </row>
    <row r="614" spans="1:11" x14ac:dyDescent="0.35">
      <c r="A614" s="54" t="s">
        <v>84</v>
      </c>
      <c r="B614" s="13">
        <v>41801</v>
      </c>
      <c r="C614" s="55">
        <f t="shared" si="12"/>
        <v>5.7037824746562009</v>
      </c>
      <c r="D614" s="18">
        <v>300</v>
      </c>
      <c r="H614" s="25">
        <v>16</v>
      </c>
      <c r="J614" s="55">
        <v>-74.258832999999996</v>
      </c>
      <c r="K614" s="55">
        <v>40.508833000000003</v>
      </c>
    </row>
    <row r="615" spans="1:11" x14ac:dyDescent="0.25">
      <c r="A615" s="37" t="s">
        <v>90</v>
      </c>
      <c r="B615" s="13">
        <v>41801</v>
      </c>
      <c r="D615" s="22" t="s">
        <v>91</v>
      </c>
      <c r="H615" s="18">
        <v>380</v>
      </c>
      <c r="J615" s="55">
        <v>-74.258832999999996</v>
      </c>
      <c r="K615" s="55">
        <v>40.508833000000003</v>
      </c>
    </row>
    <row r="616" spans="1:11" x14ac:dyDescent="0.35">
      <c r="A616" s="41" t="s">
        <v>96</v>
      </c>
      <c r="B616" s="13">
        <v>41801</v>
      </c>
      <c r="D616" s="22" t="s">
        <v>98</v>
      </c>
      <c r="H616" s="18">
        <v>16</v>
      </c>
      <c r="J616" s="55">
        <v>-74.258832999999996</v>
      </c>
      <c r="K616" s="55">
        <v>40.508833000000003</v>
      </c>
    </row>
    <row r="617" spans="1:11" x14ac:dyDescent="0.35">
      <c r="A617" s="41" t="s">
        <v>96</v>
      </c>
      <c r="B617" s="13">
        <v>41801</v>
      </c>
      <c r="D617" s="22" t="s">
        <v>98</v>
      </c>
      <c r="H617" s="18">
        <v>52</v>
      </c>
      <c r="J617" s="55">
        <v>-74.258832999999996</v>
      </c>
      <c r="K617" s="55">
        <v>40.508833000000003</v>
      </c>
    </row>
    <row r="618" spans="1:11" x14ac:dyDescent="0.35">
      <c r="A618" s="41" t="s">
        <v>97</v>
      </c>
      <c r="B618" s="13">
        <v>41801</v>
      </c>
      <c r="D618" s="22" t="s">
        <v>98</v>
      </c>
      <c r="H618" s="25">
        <v>44</v>
      </c>
      <c r="J618" s="55">
        <v>-74.258832999999996</v>
      </c>
      <c r="K618" s="55">
        <v>40.508833000000003</v>
      </c>
    </row>
    <row r="619" spans="1:11" x14ac:dyDescent="0.35">
      <c r="A619" s="55" t="s">
        <v>52</v>
      </c>
      <c r="B619" s="56">
        <v>41808</v>
      </c>
      <c r="C619" s="55">
        <f t="shared" si="12"/>
        <v>3.5553480614894135</v>
      </c>
      <c r="D619" s="55">
        <v>35</v>
      </c>
      <c r="F619" s="55" t="s">
        <v>46</v>
      </c>
      <c r="H619" s="55">
        <v>1</v>
      </c>
      <c r="J619" s="55">
        <v>-74.258832999999996</v>
      </c>
      <c r="K619" s="55">
        <v>40.508833000000003</v>
      </c>
    </row>
    <row r="620" spans="1:11" x14ac:dyDescent="0.35">
      <c r="A620" s="55" t="s">
        <v>52</v>
      </c>
      <c r="B620" s="56">
        <v>41808</v>
      </c>
      <c r="C620" s="55">
        <f t="shared" si="12"/>
        <v>4.0073331852324712</v>
      </c>
      <c r="D620" s="55">
        <v>55</v>
      </c>
      <c r="H620" s="55">
        <v>2</v>
      </c>
      <c r="J620" s="55">
        <v>-74.258832999999996</v>
      </c>
      <c r="K620" s="55">
        <v>40.508833000000003</v>
      </c>
    </row>
    <row r="621" spans="1:11" x14ac:dyDescent="0.35">
      <c r="A621" s="55" t="s">
        <v>42</v>
      </c>
      <c r="B621" s="56">
        <v>41808</v>
      </c>
      <c r="C621" s="55">
        <f t="shared" si="12"/>
        <v>3.0910424533583161</v>
      </c>
      <c r="D621" s="55">
        <v>22</v>
      </c>
      <c r="F621" s="55" t="s">
        <v>43</v>
      </c>
      <c r="H621" s="55">
        <v>10</v>
      </c>
      <c r="J621" s="55">
        <v>-74.258832999999996</v>
      </c>
      <c r="K621" s="55">
        <v>40.508833000000003</v>
      </c>
    </row>
    <row r="622" spans="1:11" x14ac:dyDescent="0.35">
      <c r="A622" s="55" t="s">
        <v>50</v>
      </c>
      <c r="B622" s="56">
        <v>41808</v>
      </c>
      <c r="C622" s="55">
        <f t="shared" si="12"/>
        <v>3.8712010109078911</v>
      </c>
      <c r="D622" s="55">
        <v>48</v>
      </c>
      <c r="H622" s="55">
        <v>4</v>
      </c>
      <c r="J622" s="55">
        <v>-74.258832999999996</v>
      </c>
      <c r="K622" s="55">
        <v>40.508833000000003</v>
      </c>
    </row>
    <row r="623" spans="1:11" x14ac:dyDescent="0.35">
      <c r="A623" s="55" t="s">
        <v>51</v>
      </c>
      <c r="B623" s="56">
        <v>41808</v>
      </c>
      <c r="C623" s="55">
        <f t="shared" si="12"/>
        <v>4.0943445622221004</v>
      </c>
      <c r="D623" s="55">
        <v>60</v>
      </c>
      <c r="F623" s="55" t="s">
        <v>46</v>
      </c>
      <c r="H623" s="55">
        <v>1</v>
      </c>
      <c r="J623" s="55">
        <v>-74.258832999999996</v>
      </c>
      <c r="K623" s="55">
        <v>40.508833000000003</v>
      </c>
    </row>
    <row r="624" spans="1:11" x14ac:dyDescent="0.35">
      <c r="A624" s="55" t="s">
        <v>48</v>
      </c>
      <c r="B624" s="56">
        <v>41808</v>
      </c>
      <c r="C624" s="55">
        <f t="shared" si="12"/>
        <v>1.9459101490553132</v>
      </c>
      <c r="D624" s="55">
        <v>7</v>
      </c>
      <c r="F624" s="55" t="s">
        <v>46</v>
      </c>
      <c r="H624" s="55">
        <v>1</v>
      </c>
      <c r="J624" s="55">
        <v>-74.258832999999996</v>
      </c>
      <c r="K624" s="55">
        <v>40.508833000000003</v>
      </c>
    </row>
    <row r="625" spans="1:11" x14ac:dyDescent="0.35">
      <c r="A625" s="54" t="s">
        <v>84</v>
      </c>
      <c r="B625" s="13">
        <v>41809</v>
      </c>
      <c r="C625" s="55">
        <f t="shared" si="12"/>
        <v>2.9957322735539909</v>
      </c>
      <c r="D625" s="18">
        <v>20</v>
      </c>
      <c r="H625" s="25">
        <v>4</v>
      </c>
      <c r="J625" s="55">
        <v>-74.258832999999996</v>
      </c>
      <c r="K625" s="55">
        <v>40.508833000000003</v>
      </c>
    </row>
    <row r="626" spans="1:11" x14ac:dyDescent="0.25">
      <c r="A626" s="37" t="s">
        <v>90</v>
      </c>
      <c r="B626" s="13">
        <v>41809</v>
      </c>
      <c r="C626" s="55">
        <f t="shared" si="12"/>
        <v>2.4849066497880004</v>
      </c>
      <c r="D626" s="18">
        <v>12</v>
      </c>
      <c r="H626" s="18">
        <v>6</v>
      </c>
      <c r="J626" s="55">
        <v>-74.258832999999996</v>
      </c>
      <c r="K626" s="55">
        <v>40.508833000000003</v>
      </c>
    </row>
    <row r="627" spans="1:11" x14ac:dyDescent="0.25">
      <c r="A627" s="37" t="s">
        <v>90</v>
      </c>
      <c r="B627" s="13">
        <v>41809</v>
      </c>
      <c r="C627" s="55">
        <f t="shared" si="12"/>
        <v>2.7725887222397811</v>
      </c>
      <c r="D627" s="18">
        <v>16</v>
      </c>
      <c r="H627" s="18">
        <v>4</v>
      </c>
      <c r="J627" s="55">
        <v>-74.258832999999996</v>
      </c>
      <c r="K627" s="55">
        <v>40.508833000000003</v>
      </c>
    </row>
    <row r="628" spans="1:11" x14ac:dyDescent="0.35">
      <c r="A628" s="41" t="s">
        <v>96</v>
      </c>
      <c r="B628" s="13">
        <v>41809</v>
      </c>
      <c r="C628" s="55">
        <f t="shared" si="12"/>
        <v>3.8712010109078911</v>
      </c>
      <c r="D628" s="18">
        <v>48</v>
      </c>
      <c r="H628" s="18">
        <v>14</v>
      </c>
      <c r="J628" s="55">
        <v>-74.258832999999996</v>
      </c>
      <c r="K628" s="55">
        <v>40.508833000000003</v>
      </c>
    </row>
    <row r="629" spans="1:11" x14ac:dyDescent="0.35">
      <c r="A629" s="41" t="s">
        <v>97</v>
      </c>
      <c r="B629" s="13">
        <v>41809</v>
      </c>
      <c r="C629" s="55">
        <f t="shared" si="12"/>
        <v>3.5263605246161616</v>
      </c>
      <c r="D629" s="18">
        <v>34</v>
      </c>
      <c r="H629" s="25">
        <v>4</v>
      </c>
      <c r="J629" s="55">
        <v>-74.258832999999996</v>
      </c>
      <c r="K629" s="55">
        <v>40.508833000000003</v>
      </c>
    </row>
    <row r="630" spans="1:11" x14ac:dyDescent="0.35">
      <c r="A630" s="55" t="s">
        <v>52</v>
      </c>
      <c r="B630" s="56">
        <v>41815</v>
      </c>
      <c r="C630" s="55">
        <f t="shared" si="12"/>
        <v>1.3862943611198906</v>
      </c>
      <c r="D630" s="55">
        <v>4</v>
      </c>
      <c r="H630" s="55">
        <v>1</v>
      </c>
      <c r="J630" s="55">
        <v>-74.258832999999996</v>
      </c>
      <c r="K630" s="55">
        <v>40.508833000000003</v>
      </c>
    </row>
    <row r="631" spans="1:11" x14ac:dyDescent="0.35">
      <c r="A631" s="55" t="s">
        <v>52</v>
      </c>
      <c r="B631" s="56">
        <v>41815</v>
      </c>
      <c r="C631" s="55">
        <f t="shared" si="12"/>
        <v>1.9459101490553132</v>
      </c>
      <c r="D631" s="55">
        <v>7</v>
      </c>
      <c r="H631" s="55">
        <v>1</v>
      </c>
      <c r="J631" s="55">
        <v>-74.258832999999996</v>
      </c>
      <c r="K631" s="55">
        <v>40.508833000000003</v>
      </c>
    </row>
    <row r="632" spans="1:11" x14ac:dyDescent="0.35">
      <c r="A632" s="55" t="s">
        <v>42</v>
      </c>
      <c r="B632" s="56">
        <v>41815</v>
      </c>
      <c r="C632" s="55">
        <f t="shared" si="12"/>
        <v>0.69314718055994529</v>
      </c>
      <c r="D632" s="55">
        <v>2</v>
      </c>
      <c r="F632" s="55" t="s">
        <v>46</v>
      </c>
      <c r="H632" s="55">
        <v>1</v>
      </c>
      <c r="J632" s="55">
        <v>-74.258832999999996</v>
      </c>
      <c r="K632" s="55">
        <v>40.508833000000003</v>
      </c>
    </row>
    <row r="633" spans="1:11" x14ac:dyDescent="0.35">
      <c r="A633" s="55" t="s">
        <v>50</v>
      </c>
      <c r="B633" s="56">
        <v>41815</v>
      </c>
      <c r="C633" s="55">
        <f t="shared" si="12"/>
        <v>0.69314718055994529</v>
      </c>
      <c r="D633" s="55">
        <v>2</v>
      </c>
      <c r="H633" s="55">
        <v>1</v>
      </c>
      <c r="J633" s="55">
        <v>-74.258832999999996</v>
      </c>
      <c r="K633" s="55">
        <v>40.508833000000003</v>
      </c>
    </row>
    <row r="634" spans="1:11" x14ac:dyDescent="0.35">
      <c r="A634" s="55" t="s">
        <v>51</v>
      </c>
      <c r="B634" s="56">
        <v>41815</v>
      </c>
      <c r="C634" s="55">
        <f t="shared" si="12"/>
        <v>2.0794415416798357</v>
      </c>
      <c r="D634" s="55">
        <v>8</v>
      </c>
      <c r="H634" s="55">
        <v>1</v>
      </c>
      <c r="J634" s="55">
        <v>-74.258832999999996</v>
      </c>
      <c r="K634" s="55">
        <v>40.508833000000003</v>
      </c>
    </row>
    <row r="635" spans="1:11" x14ac:dyDescent="0.35">
      <c r="A635" s="55" t="s">
        <v>48</v>
      </c>
      <c r="B635" s="56">
        <v>41815</v>
      </c>
      <c r="C635" s="55">
        <f t="shared" si="12"/>
        <v>2.1972245773362196</v>
      </c>
      <c r="D635" s="55">
        <v>9</v>
      </c>
      <c r="H635" s="55">
        <v>2</v>
      </c>
      <c r="J635" s="55">
        <v>-74.258832999999996</v>
      </c>
      <c r="K635" s="55">
        <v>40.508833000000003</v>
      </c>
    </row>
    <row r="636" spans="1:11" x14ac:dyDescent="0.35">
      <c r="A636" s="54" t="s">
        <v>84</v>
      </c>
      <c r="B636" s="13">
        <v>41816</v>
      </c>
      <c r="C636" s="55">
        <f t="shared" si="12"/>
        <v>5.5606816310155276</v>
      </c>
      <c r="D636" s="18">
        <v>260</v>
      </c>
      <c r="H636" s="25">
        <v>24</v>
      </c>
      <c r="J636" s="55">
        <v>-74.258832999999996</v>
      </c>
      <c r="K636" s="55">
        <v>40.508833000000003</v>
      </c>
    </row>
    <row r="637" spans="1:11" x14ac:dyDescent="0.35">
      <c r="A637" s="54" t="s">
        <v>84</v>
      </c>
      <c r="B637" s="13">
        <v>41816</v>
      </c>
      <c r="C637" s="55">
        <f t="shared" si="12"/>
        <v>4.8675344504555822</v>
      </c>
      <c r="D637" s="18">
        <v>130</v>
      </c>
      <c r="H637" s="25">
        <v>48</v>
      </c>
      <c r="J637" s="55">
        <v>-74.258832999999996</v>
      </c>
      <c r="K637" s="55">
        <v>40.508833000000003</v>
      </c>
    </row>
    <row r="638" spans="1:11" x14ac:dyDescent="0.25">
      <c r="A638" s="37" t="s">
        <v>90</v>
      </c>
      <c r="B638" s="13">
        <v>41816</v>
      </c>
      <c r="D638" s="22" t="s">
        <v>91</v>
      </c>
      <c r="H638" s="57" t="s">
        <v>95</v>
      </c>
      <c r="J638" s="55">
        <v>-74.258832999999996</v>
      </c>
      <c r="K638" s="55">
        <v>40.508833000000003</v>
      </c>
    </row>
    <row r="639" spans="1:11" x14ac:dyDescent="0.35">
      <c r="A639" s="41" t="s">
        <v>96</v>
      </c>
      <c r="B639" s="13">
        <v>41816</v>
      </c>
      <c r="C639" s="55">
        <f t="shared" si="12"/>
        <v>3.6888794541139363</v>
      </c>
      <c r="D639" s="18">
        <v>40</v>
      </c>
      <c r="H639" s="18">
        <v>4</v>
      </c>
      <c r="J639" s="55">
        <v>-74.258832999999996</v>
      </c>
      <c r="K639" s="55">
        <v>40.508833000000003</v>
      </c>
    </row>
    <row r="640" spans="1:11" x14ac:dyDescent="0.35">
      <c r="A640" s="41" t="s">
        <v>97</v>
      </c>
      <c r="B640" s="13">
        <v>41816</v>
      </c>
      <c r="C640" s="55">
        <f t="shared" si="12"/>
        <v>2.9957322735539909</v>
      </c>
      <c r="D640" s="18">
        <v>20</v>
      </c>
      <c r="H640" s="25">
        <v>4</v>
      </c>
      <c r="J640" s="55">
        <v>-74.258832999999996</v>
      </c>
      <c r="K640" s="55">
        <v>40.508833000000003</v>
      </c>
    </row>
    <row r="641" spans="1:11" x14ac:dyDescent="0.35">
      <c r="A641" s="55" t="s">
        <v>52</v>
      </c>
      <c r="B641" s="56">
        <v>41822</v>
      </c>
      <c r="C641" s="55">
        <f t="shared" si="12"/>
        <v>0.69314718055994529</v>
      </c>
      <c r="D641" s="55">
        <v>2</v>
      </c>
      <c r="F641" s="55" t="s">
        <v>46</v>
      </c>
      <c r="H641" s="55">
        <v>1</v>
      </c>
      <c r="J641" s="55">
        <v>-74.258832999999996</v>
      </c>
      <c r="K641" s="55">
        <v>40.508833000000003</v>
      </c>
    </row>
    <row r="642" spans="1:11" x14ac:dyDescent="0.35">
      <c r="A642" s="55" t="s">
        <v>42</v>
      </c>
      <c r="B642" s="56">
        <v>41822</v>
      </c>
      <c r="C642" s="55">
        <f t="shared" si="12"/>
        <v>2.4849066497880004</v>
      </c>
      <c r="D642" s="55">
        <v>12</v>
      </c>
      <c r="H642" s="55">
        <v>2</v>
      </c>
      <c r="J642" s="55">
        <v>-74.258832999999996</v>
      </c>
      <c r="K642" s="55">
        <v>40.508833000000003</v>
      </c>
    </row>
    <row r="643" spans="1:11" x14ac:dyDescent="0.35">
      <c r="A643" s="55" t="s">
        <v>50</v>
      </c>
      <c r="B643" s="56">
        <v>41822</v>
      </c>
      <c r="C643" s="55">
        <f t="shared" si="12"/>
        <v>2.8903717578961645</v>
      </c>
      <c r="D643" s="55">
        <v>18</v>
      </c>
      <c r="F643" s="55" t="s">
        <v>46</v>
      </c>
      <c r="H643" s="55">
        <v>1</v>
      </c>
      <c r="J643" s="55">
        <v>-74.258832999999996</v>
      </c>
      <c r="K643" s="55">
        <v>40.508833000000003</v>
      </c>
    </row>
    <row r="644" spans="1:11" x14ac:dyDescent="0.35">
      <c r="A644" s="55" t="s">
        <v>50</v>
      </c>
      <c r="B644" s="56">
        <v>41822</v>
      </c>
      <c r="C644" s="55">
        <f t="shared" si="12"/>
        <v>3.0910424533583161</v>
      </c>
      <c r="D644" s="55">
        <v>22</v>
      </c>
      <c r="F644" s="55" t="s">
        <v>46</v>
      </c>
      <c r="H644" s="55">
        <v>1</v>
      </c>
      <c r="J644" s="55">
        <v>-74.258832999999996</v>
      </c>
      <c r="K644" s="55">
        <v>40.508833000000003</v>
      </c>
    </row>
    <row r="645" spans="1:11" x14ac:dyDescent="0.35">
      <c r="A645" s="55" t="s">
        <v>51</v>
      </c>
      <c r="B645" s="56">
        <v>41822</v>
      </c>
      <c r="C645" s="55">
        <f t="shared" si="12"/>
        <v>0.69314718055994529</v>
      </c>
      <c r="D645" s="55">
        <v>2</v>
      </c>
      <c r="H645" s="55">
        <v>1</v>
      </c>
      <c r="J645" s="55">
        <v>-74.258832999999996</v>
      </c>
      <c r="K645" s="55">
        <v>40.508833000000003</v>
      </c>
    </row>
    <row r="646" spans="1:11" x14ac:dyDescent="0.35">
      <c r="A646" s="55" t="s">
        <v>48</v>
      </c>
      <c r="B646" s="56">
        <v>41822</v>
      </c>
      <c r="C646" s="55">
        <f t="shared" si="12"/>
        <v>1.9459101490553132</v>
      </c>
      <c r="D646" s="55">
        <v>7</v>
      </c>
      <c r="F646" s="55" t="s">
        <v>46</v>
      </c>
      <c r="H646" s="55">
        <v>1</v>
      </c>
      <c r="J646" s="55">
        <v>-74.258832999999996</v>
      </c>
      <c r="K646" s="55">
        <v>40.508833000000003</v>
      </c>
    </row>
    <row r="647" spans="1:11" x14ac:dyDescent="0.35">
      <c r="A647" s="54" t="s">
        <v>84</v>
      </c>
      <c r="B647" s="13">
        <v>41822</v>
      </c>
      <c r="C647" s="55">
        <f t="shared" si="12"/>
        <v>2.4849066497880004</v>
      </c>
      <c r="D647" s="18">
        <v>12</v>
      </c>
      <c r="H647" s="25">
        <v>2</v>
      </c>
      <c r="J647" s="55">
        <v>-74.258832999999996</v>
      </c>
      <c r="K647" s="55">
        <v>40.508833000000003</v>
      </c>
    </row>
    <row r="648" spans="1:11" x14ac:dyDescent="0.25">
      <c r="A648" s="37" t="s">
        <v>90</v>
      </c>
      <c r="B648" s="13">
        <v>41822</v>
      </c>
      <c r="C648" s="55">
        <f t="shared" si="12"/>
        <v>1.791759469228055</v>
      </c>
      <c r="D648" s="18">
        <v>6</v>
      </c>
      <c r="H648" s="18">
        <v>4</v>
      </c>
      <c r="J648" s="55">
        <v>-74.258832999999996</v>
      </c>
      <c r="K648" s="55">
        <v>40.508833000000003</v>
      </c>
    </row>
    <row r="649" spans="1:11" x14ac:dyDescent="0.35">
      <c r="A649" s="41" t="s">
        <v>96</v>
      </c>
      <c r="B649" s="13">
        <v>41822</v>
      </c>
      <c r="C649" s="55">
        <f t="shared" si="12"/>
        <v>2.9957322735539909</v>
      </c>
      <c r="D649" s="18">
        <v>20</v>
      </c>
      <c r="H649" s="18">
        <v>2</v>
      </c>
      <c r="J649" s="55">
        <v>-74.258832999999996</v>
      </c>
      <c r="K649" s="55">
        <v>40.508833000000003</v>
      </c>
    </row>
    <row r="650" spans="1:11" x14ac:dyDescent="0.35">
      <c r="A650" s="41" t="s">
        <v>96</v>
      </c>
      <c r="B650" s="13">
        <v>41822</v>
      </c>
      <c r="C650" s="55">
        <f t="shared" si="12"/>
        <v>2.4849066497880004</v>
      </c>
      <c r="D650" s="18">
        <v>12</v>
      </c>
      <c r="H650" s="18">
        <v>2</v>
      </c>
      <c r="J650" s="55">
        <v>-74.258832999999996</v>
      </c>
      <c r="K650" s="55">
        <v>40.508833000000003</v>
      </c>
    </row>
    <row r="651" spans="1:11" x14ac:dyDescent="0.35">
      <c r="A651" s="41" t="s">
        <v>97</v>
      </c>
      <c r="B651" s="13">
        <v>41822</v>
      </c>
      <c r="C651" s="55">
        <f t="shared" si="12"/>
        <v>1.3862943611198906</v>
      </c>
      <c r="D651" s="18">
        <v>4</v>
      </c>
      <c r="H651" s="25">
        <v>2</v>
      </c>
      <c r="J651" s="55">
        <v>-74.258832999999996</v>
      </c>
      <c r="K651" s="55">
        <v>40.508833000000003</v>
      </c>
    </row>
    <row r="652" spans="1:11" x14ac:dyDescent="0.35">
      <c r="A652" s="55" t="s">
        <v>52</v>
      </c>
      <c r="B652" s="56">
        <v>41828</v>
      </c>
      <c r="C652" s="55">
        <f t="shared" si="12"/>
        <v>5.2678581590633282</v>
      </c>
      <c r="D652" s="55">
        <v>194</v>
      </c>
      <c r="H652" s="55">
        <v>16</v>
      </c>
      <c r="J652" s="55">
        <v>-74.258832999999996</v>
      </c>
      <c r="K652" s="55">
        <v>40.508833000000003</v>
      </c>
    </row>
    <row r="653" spans="1:11" x14ac:dyDescent="0.35">
      <c r="A653" s="55" t="s">
        <v>52</v>
      </c>
      <c r="B653" s="56">
        <v>41828</v>
      </c>
      <c r="C653" s="55">
        <f t="shared" si="12"/>
        <v>5.2364419628299492</v>
      </c>
      <c r="D653" s="55">
        <v>188</v>
      </c>
      <c r="H653" s="55">
        <v>14</v>
      </c>
      <c r="J653" s="55">
        <v>-74.258832999999996</v>
      </c>
      <c r="K653" s="55">
        <v>40.508833000000003</v>
      </c>
    </row>
    <row r="654" spans="1:11" x14ac:dyDescent="0.35">
      <c r="A654" s="55" t="s">
        <v>42</v>
      </c>
      <c r="B654" s="56">
        <v>41828</v>
      </c>
      <c r="C654" s="55">
        <f t="shared" si="12"/>
        <v>2.9957322735539909</v>
      </c>
      <c r="D654" s="55">
        <v>20</v>
      </c>
      <c r="F654" s="55" t="s">
        <v>46</v>
      </c>
      <c r="H654" s="55">
        <v>1</v>
      </c>
      <c r="J654" s="55">
        <v>-74.258832999999996</v>
      </c>
      <c r="K654" s="55">
        <v>40.508833000000003</v>
      </c>
    </row>
    <row r="655" spans="1:11" x14ac:dyDescent="0.35">
      <c r="A655" s="55" t="s">
        <v>50</v>
      </c>
      <c r="B655" s="56">
        <v>41828</v>
      </c>
      <c r="C655" s="55">
        <f t="shared" si="12"/>
        <v>7.506591780070841</v>
      </c>
      <c r="D655" s="58">
        <v>1820</v>
      </c>
      <c r="F655" s="55" t="s">
        <v>46</v>
      </c>
      <c r="H655" s="55">
        <v>1</v>
      </c>
      <c r="J655" s="55">
        <v>-74.258832999999996</v>
      </c>
      <c r="K655" s="55">
        <v>40.508833000000003</v>
      </c>
    </row>
    <row r="656" spans="1:11" x14ac:dyDescent="0.35">
      <c r="A656" s="55" t="s">
        <v>51</v>
      </c>
      <c r="B656" s="56">
        <v>41828</v>
      </c>
      <c r="C656" s="55">
        <f t="shared" si="12"/>
        <v>3.6375861597263857</v>
      </c>
      <c r="D656" s="55">
        <v>38</v>
      </c>
      <c r="H656" s="55">
        <v>1</v>
      </c>
      <c r="J656" s="55">
        <v>-74.258832999999996</v>
      </c>
      <c r="K656" s="55">
        <v>40.508833000000003</v>
      </c>
    </row>
    <row r="657" spans="1:11" x14ac:dyDescent="0.35">
      <c r="A657" s="55" t="s">
        <v>48</v>
      </c>
      <c r="B657" s="56">
        <v>41828</v>
      </c>
      <c r="C657" s="55">
        <f t="shared" si="12"/>
        <v>2.7080502011022101</v>
      </c>
      <c r="D657" s="55">
        <v>15</v>
      </c>
      <c r="H657" s="55">
        <v>1</v>
      </c>
      <c r="J657" s="55">
        <v>-74.258832999999996</v>
      </c>
      <c r="K657" s="55">
        <v>40.508833000000003</v>
      </c>
    </row>
    <row r="658" spans="1:11" x14ac:dyDescent="0.35">
      <c r="A658" s="54" t="s">
        <v>84</v>
      </c>
      <c r="B658" s="13">
        <v>41830</v>
      </c>
      <c r="C658" s="55">
        <f t="shared" si="12"/>
        <v>2.0794415416798357</v>
      </c>
      <c r="D658" s="18">
        <v>8</v>
      </c>
      <c r="H658" s="25">
        <v>2</v>
      </c>
      <c r="J658" s="55">
        <v>-74.258832999999996</v>
      </c>
      <c r="K658" s="55">
        <v>40.508833000000003</v>
      </c>
    </row>
    <row r="659" spans="1:11" x14ac:dyDescent="0.25">
      <c r="A659" s="37" t="s">
        <v>90</v>
      </c>
      <c r="B659" s="13">
        <v>41830</v>
      </c>
      <c r="D659" s="57" t="s">
        <v>93</v>
      </c>
      <c r="H659" s="18">
        <v>78</v>
      </c>
      <c r="J659" s="55">
        <v>-74.258832999999996</v>
      </c>
      <c r="K659" s="55">
        <v>40.508833000000003</v>
      </c>
    </row>
    <row r="660" spans="1:11" x14ac:dyDescent="0.25">
      <c r="A660" s="37" t="s">
        <v>90</v>
      </c>
      <c r="B660" s="13">
        <v>41830</v>
      </c>
      <c r="D660" s="57" t="s">
        <v>93</v>
      </c>
      <c r="H660" s="18">
        <v>66</v>
      </c>
      <c r="J660" s="55">
        <v>-74.258832999999996</v>
      </c>
      <c r="K660" s="55">
        <v>40.508833000000003</v>
      </c>
    </row>
    <row r="661" spans="1:11" x14ac:dyDescent="0.35">
      <c r="A661" s="41" t="s">
        <v>96</v>
      </c>
      <c r="B661" s="13">
        <v>41830</v>
      </c>
      <c r="C661" s="55">
        <f t="shared" si="12"/>
        <v>3.9889840465642745</v>
      </c>
      <c r="D661" s="18">
        <v>54</v>
      </c>
      <c r="H661" s="18">
        <v>2</v>
      </c>
      <c r="J661" s="55">
        <v>-74.258832999999996</v>
      </c>
      <c r="K661" s="55">
        <v>40.508833000000003</v>
      </c>
    </row>
    <row r="662" spans="1:11" x14ac:dyDescent="0.35">
      <c r="A662" s="41" t="s">
        <v>97</v>
      </c>
      <c r="B662" s="13">
        <v>41830</v>
      </c>
      <c r="C662" s="55">
        <f t="shared" si="12"/>
        <v>3.3322045101752038</v>
      </c>
      <c r="D662" s="18">
        <v>28</v>
      </c>
      <c r="H662" s="25">
        <v>2</v>
      </c>
      <c r="J662" s="55">
        <v>-74.258832999999996</v>
      </c>
      <c r="K662" s="55">
        <v>40.508833000000003</v>
      </c>
    </row>
    <row r="663" spans="1:11" x14ac:dyDescent="0.35">
      <c r="A663" s="55" t="s">
        <v>52</v>
      </c>
      <c r="B663" s="56">
        <v>41835</v>
      </c>
      <c r="C663" s="55">
        <f t="shared" si="12"/>
        <v>7.8632667240095735</v>
      </c>
      <c r="D663" s="58">
        <v>2600</v>
      </c>
      <c r="H663" s="55">
        <v>680</v>
      </c>
      <c r="J663" s="55">
        <v>-74.258832999999996</v>
      </c>
      <c r="K663" s="55">
        <v>40.508833000000003</v>
      </c>
    </row>
    <row r="664" spans="1:11" x14ac:dyDescent="0.35">
      <c r="A664" s="55" t="s">
        <v>42</v>
      </c>
      <c r="B664" s="56">
        <v>41835</v>
      </c>
      <c r="C664" s="55">
        <f t="shared" si="12"/>
        <v>5.9914645471079817</v>
      </c>
      <c r="D664" s="55">
        <v>400</v>
      </c>
      <c r="F664" s="55" t="s">
        <v>43</v>
      </c>
      <c r="H664" s="55">
        <v>18</v>
      </c>
      <c r="J664" s="55">
        <v>-74.258832999999996</v>
      </c>
      <c r="K664" s="55">
        <v>40.508833000000003</v>
      </c>
    </row>
    <row r="665" spans="1:11" x14ac:dyDescent="0.35">
      <c r="A665" s="55" t="s">
        <v>50</v>
      </c>
      <c r="B665" s="56">
        <v>41835</v>
      </c>
      <c r="C665" s="55">
        <f t="shared" si="12"/>
        <v>8.3663703016816537</v>
      </c>
      <c r="D665" s="58">
        <v>4300</v>
      </c>
      <c r="H665" s="55">
        <v>180</v>
      </c>
      <c r="J665" s="55">
        <v>-74.258832999999996</v>
      </c>
      <c r="K665" s="55">
        <v>40.508833000000003</v>
      </c>
    </row>
    <row r="666" spans="1:11" x14ac:dyDescent="0.35">
      <c r="A666" s="55" t="s">
        <v>51</v>
      </c>
      <c r="B666" s="56">
        <v>41835</v>
      </c>
      <c r="C666" s="55">
        <f t="shared" si="12"/>
        <v>7.90100705199242</v>
      </c>
      <c r="D666" s="58">
        <v>2700</v>
      </c>
      <c r="H666" s="55">
        <v>480</v>
      </c>
      <c r="J666" s="55">
        <v>-74.258832999999996</v>
      </c>
      <c r="K666" s="55">
        <v>40.508833000000003</v>
      </c>
    </row>
    <row r="667" spans="1:11" x14ac:dyDescent="0.35">
      <c r="A667" s="55" t="s">
        <v>48</v>
      </c>
      <c r="B667" s="56">
        <v>41835</v>
      </c>
      <c r="C667" s="55">
        <f t="shared" si="12"/>
        <v>6.6846117276679271</v>
      </c>
      <c r="D667" s="55">
        <v>800</v>
      </c>
      <c r="H667" s="55">
        <v>87</v>
      </c>
      <c r="J667" s="55">
        <v>-74.258832999999996</v>
      </c>
      <c r="K667" s="55">
        <v>40.508833000000003</v>
      </c>
    </row>
    <row r="668" spans="1:11" x14ac:dyDescent="0.35">
      <c r="A668" s="54" t="s">
        <v>84</v>
      </c>
      <c r="B668" s="13">
        <v>41835</v>
      </c>
      <c r="D668" s="22" t="s">
        <v>88</v>
      </c>
      <c r="H668" s="25">
        <v>360</v>
      </c>
      <c r="J668" s="55">
        <v>-74.258832999999996</v>
      </c>
      <c r="K668" s="55">
        <v>40.508833000000003</v>
      </c>
    </row>
    <row r="669" spans="1:11" x14ac:dyDescent="0.25">
      <c r="A669" s="37" t="s">
        <v>90</v>
      </c>
      <c r="B669" s="13">
        <v>41835</v>
      </c>
      <c r="C669" s="55">
        <f t="shared" si="12"/>
        <v>5.9914645471079817</v>
      </c>
      <c r="D669" s="18">
        <v>400</v>
      </c>
      <c r="H669" s="18">
        <v>420</v>
      </c>
      <c r="J669" s="55">
        <v>-74.258832999999996</v>
      </c>
      <c r="K669" s="55">
        <v>40.508833000000003</v>
      </c>
    </row>
    <row r="670" spans="1:11" x14ac:dyDescent="0.35">
      <c r="A670" s="41" t="s">
        <v>96</v>
      </c>
      <c r="B670" s="13">
        <v>41835</v>
      </c>
      <c r="D670" s="22" t="s">
        <v>98</v>
      </c>
      <c r="H670" s="18">
        <v>760</v>
      </c>
      <c r="J670" s="55">
        <v>-74.258832999999996</v>
      </c>
      <c r="K670" s="55">
        <v>40.508833000000003</v>
      </c>
    </row>
    <row r="671" spans="1:11" x14ac:dyDescent="0.35">
      <c r="A671" s="41" t="s">
        <v>96</v>
      </c>
      <c r="B671" s="13">
        <v>41835</v>
      </c>
      <c r="D671" s="22" t="s">
        <v>98</v>
      </c>
      <c r="H671" s="18">
        <v>800</v>
      </c>
      <c r="J671" s="55">
        <v>-74.258832999999996</v>
      </c>
      <c r="K671" s="55">
        <v>40.508833000000003</v>
      </c>
    </row>
    <row r="672" spans="1:11" x14ac:dyDescent="0.35">
      <c r="A672" s="41" t="s">
        <v>97</v>
      </c>
      <c r="B672" s="13">
        <v>41835</v>
      </c>
      <c r="C672" s="55">
        <f t="shared" ref="C672:C735" si="13">LN(D672)</f>
        <v>5.2983173665480363</v>
      </c>
      <c r="D672" s="18">
        <v>200</v>
      </c>
      <c r="H672" s="25">
        <v>740</v>
      </c>
      <c r="J672" s="55">
        <v>-74.258832999999996</v>
      </c>
      <c r="K672" s="55">
        <v>40.508833000000003</v>
      </c>
    </row>
    <row r="673" spans="1:11" x14ac:dyDescent="0.35">
      <c r="A673" s="55" t="s">
        <v>52</v>
      </c>
      <c r="B673" s="56">
        <v>41843</v>
      </c>
      <c r="C673" s="55">
        <f t="shared" si="13"/>
        <v>1.6094379124341003</v>
      </c>
      <c r="D673" s="55">
        <v>5</v>
      </c>
      <c r="F673" s="55" t="s">
        <v>46</v>
      </c>
      <c r="H673" s="55">
        <v>1</v>
      </c>
      <c r="J673" s="55">
        <v>-74.258832999999996</v>
      </c>
      <c r="K673" s="55">
        <v>40.508833000000003</v>
      </c>
    </row>
    <row r="674" spans="1:11" x14ac:dyDescent="0.35">
      <c r="A674" s="55" t="s">
        <v>42</v>
      </c>
      <c r="B674" s="56">
        <v>41843</v>
      </c>
      <c r="C674" s="55">
        <f t="shared" si="13"/>
        <v>1.3862943611198906</v>
      </c>
      <c r="D674" s="55">
        <v>4</v>
      </c>
      <c r="F674" s="55" t="s">
        <v>43</v>
      </c>
      <c r="H674" s="55">
        <v>2</v>
      </c>
      <c r="J674" s="55">
        <v>-74.258832999999996</v>
      </c>
      <c r="K674" s="55">
        <v>40.508833000000003</v>
      </c>
    </row>
    <row r="675" spans="1:11" x14ac:dyDescent="0.35">
      <c r="A675" s="55" t="s">
        <v>50</v>
      </c>
      <c r="B675" s="56">
        <v>41843</v>
      </c>
      <c r="C675" s="55">
        <f t="shared" si="13"/>
        <v>2.4849066497880004</v>
      </c>
      <c r="D675" s="55">
        <v>12</v>
      </c>
      <c r="H675" s="55">
        <v>1</v>
      </c>
    </row>
    <row r="676" spans="1:11" x14ac:dyDescent="0.35">
      <c r="A676" s="55" t="s">
        <v>50</v>
      </c>
      <c r="B676" s="56">
        <v>41843</v>
      </c>
      <c r="C676" s="55">
        <f t="shared" si="13"/>
        <v>2.7080502011022101</v>
      </c>
      <c r="D676" s="55">
        <v>15</v>
      </c>
      <c r="F676" s="55" t="s">
        <v>46</v>
      </c>
      <c r="H676" s="55">
        <v>1</v>
      </c>
    </row>
    <row r="677" spans="1:11" x14ac:dyDescent="0.35">
      <c r="A677" s="55" t="s">
        <v>51</v>
      </c>
      <c r="B677" s="56">
        <v>41843</v>
      </c>
      <c r="C677" s="55">
        <f t="shared" si="13"/>
        <v>2.0794415416798357</v>
      </c>
      <c r="D677" s="55">
        <v>8</v>
      </c>
      <c r="F677" s="55" t="s">
        <v>46</v>
      </c>
      <c r="H677" s="55">
        <v>1</v>
      </c>
    </row>
    <row r="678" spans="1:11" x14ac:dyDescent="0.35">
      <c r="A678" s="55" t="s">
        <v>48</v>
      </c>
      <c r="B678" s="56">
        <v>41843</v>
      </c>
      <c r="C678" s="55">
        <f t="shared" si="13"/>
        <v>2.0794415416798357</v>
      </c>
      <c r="D678" s="55">
        <v>8</v>
      </c>
      <c r="H678" s="55">
        <v>1</v>
      </c>
    </row>
    <row r="679" spans="1:11" x14ac:dyDescent="0.35">
      <c r="A679" s="54" t="s">
        <v>84</v>
      </c>
      <c r="B679" s="13">
        <v>41848</v>
      </c>
      <c r="C679" s="55">
        <f t="shared" si="13"/>
        <v>3.784189633918261</v>
      </c>
      <c r="D679" s="18">
        <v>44</v>
      </c>
      <c r="H679" s="25">
        <v>16</v>
      </c>
    </row>
    <row r="680" spans="1:11" x14ac:dyDescent="0.35">
      <c r="A680" s="54" t="s">
        <v>84</v>
      </c>
      <c r="B680" s="13">
        <v>41848</v>
      </c>
      <c r="C680" s="55">
        <f t="shared" si="13"/>
        <v>4.219507705176107</v>
      </c>
      <c r="D680" s="18">
        <v>68</v>
      </c>
      <c r="H680" s="25">
        <v>32</v>
      </c>
    </row>
    <row r="681" spans="1:11" x14ac:dyDescent="0.25">
      <c r="A681" s="37" t="s">
        <v>90</v>
      </c>
      <c r="B681" s="13">
        <v>41848</v>
      </c>
      <c r="C681" s="55">
        <f t="shared" si="13"/>
        <v>3.6888794541139363</v>
      </c>
      <c r="D681" s="18">
        <v>40</v>
      </c>
      <c r="H681" s="18">
        <v>12</v>
      </c>
    </row>
    <row r="682" spans="1:11" x14ac:dyDescent="0.35">
      <c r="A682" s="41" t="s">
        <v>96</v>
      </c>
      <c r="B682" s="13">
        <v>41848</v>
      </c>
      <c r="C682" s="55">
        <f t="shared" si="13"/>
        <v>2.9957322735539909</v>
      </c>
      <c r="D682" s="18">
        <v>20</v>
      </c>
      <c r="H682" s="18">
        <v>12</v>
      </c>
    </row>
    <row r="683" spans="1:11" x14ac:dyDescent="0.35">
      <c r="A683" s="41" t="s">
        <v>97</v>
      </c>
      <c r="B683" s="13">
        <v>41848</v>
      </c>
      <c r="C683" s="55">
        <f t="shared" si="13"/>
        <v>1.3862943611198906</v>
      </c>
      <c r="D683" s="18">
        <v>4</v>
      </c>
      <c r="H683" s="25">
        <v>4</v>
      </c>
    </row>
    <row r="684" spans="1:11" x14ac:dyDescent="0.35">
      <c r="A684" s="55" t="s">
        <v>52</v>
      </c>
      <c r="B684" s="56">
        <v>41850</v>
      </c>
      <c r="C684" s="55">
        <f t="shared" si="13"/>
        <v>2.7080502011022101</v>
      </c>
      <c r="D684" s="55">
        <v>15</v>
      </c>
      <c r="F684" s="55" t="s">
        <v>46</v>
      </c>
      <c r="H684" s="55">
        <v>1</v>
      </c>
    </row>
    <row r="685" spans="1:11" x14ac:dyDescent="0.35">
      <c r="A685" s="55" t="s">
        <v>42</v>
      </c>
      <c r="B685" s="56">
        <v>41850</v>
      </c>
      <c r="C685" s="55">
        <f t="shared" si="13"/>
        <v>3.1780538303479458</v>
      </c>
      <c r="D685" s="55">
        <v>24</v>
      </c>
      <c r="F685" s="55" t="s">
        <v>46</v>
      </c>
      <c r="H685" s="55">
        <v>1</v>
      </c>
    </row>
    <row r="686" spans="1:11" x14ac:dyDescent="0.35">
      <c r="A686" s="55" t="s">
        <v>50</v>
      </c>
      <c r="B686" s="56">
        <v>41850</v>
      </c>
      <c r="C686" s="55">
        <f t="shared" si="13"/>
        <v>3.8286413964890951</v>
      </c>
      <c r="D686" s="55">
        <v>46</v>
      </c>
      <c r="F686" s="55" t="s">
        <v>43</v>
      </c>
      <c r="H686" s="55">
        <v>2</v>
      </c>
    </row>
    <row r="687" spans="1:11" x14ac:dyDescent="0.35">
      <c r="A687" s="55" t="s">
        <v>51</v>
      </c>
      <c r="B687" s="56">
        <v>41850</v>
      </c>
      <c r="C687" s="55">
        <f t="shared" si="13"/>
        <v>2.7080502011022101</v>
      </c>
      <c r="D687" s="55">
        <v>15</v>
      </c>
      <c r="F687" s="55" t="s">
        <v>46</v>
      </c>
      <c r="H687" s="55">
        <v>1</v>
      </c>
    </row>
    <row r="688" spans="1:11" x14ac:dyDescent="0.35">
      <c r="A688" s="55" t="s">
        <v>51</v>
      </c>
      <c r="B688" s="56">
        <v>41850</v>
      </c>
      <c r="C688" s="55">
        <f t="shared" si="13"/>
        <v>2.8332133440562162</v>
      </c>
      <c r="D688" s="55">
        <v>17</v>
      </c>
      <c r="F688" s="55" t="s">
        <v>46</v>
      </c>
      <c r="H688" s="55">
        <v>1</v>
      </c>
    </row>
    <row r="689" spans="1:8" x14ac:dyDescent="0.35">
      <c r="A689" s="55" t="s">
        <v>48</v>
      </c>
      <c r="B689" s="56">
        <v>41850</v>
      </c>
      <c r="C689" s="55">
        <f t="shared" si="13"/>
        <v>2.9957322735539909</v>
      </c>
      <c r="D689" s="55">
        <v>20</v>
      </c>
      <c r="H689" s="55">
        <v>1</v>
      </c>
    </row>
    <row r="690" spans="1:8" x14ac:dyDescent="0.35">
      <c r="A690" s="54" t="s">
        <v>84</v>
      </c>
      <c r="B690" s="13">
        <v>41855</v>
      </c>
      <c r="C690" s="55">
        <f t="shared" si="13"/>
        <v>2.7725887222397811</v>
      </c>
      <c r="D690" s="18">
        <v>16</v>
      </c>
      <c r="H690" s="25">
        <v>2</v>
      </c>
    </row>
    <row r="691" spans="1:8" x14ac:dyDescent="0.25">
      <c r="A691" s="37" t="s">
        <v>90</v>
      </c>
      <c r="B691" s="13">
        <v>41855</v>
      </c>
      <c r="C691" s="55">
        <f t="shared" si="13"/>
        <v>3.1780538303479458</v>
      </c>
      <c r="D691" s="18">
        <v>24</v>
      </c>
      <c r="H691" s="18">
        <v>2</v>
      </c>
    </row>
    <row r="692" spans="1:8" x14ac:dyDescent="0.25">
      <c r="A692" s="37" t="s">
        <v>90</v>
      </c>
      <c r="B692" s="13">
        <v>41855</v>
      </c>
      <c r="C692" s="55">
        <f t="shared" si="13"/>
        <v>2.3025850929940459</v>
      </c>
      <c r="D692" s="15">
        <v>10</v>
      </c>
      <c r="H692" s="18">
        <v>2</v>
      </c>
    </row>
    <row r="693" spans="1:8" x14ac:dyDescent="0.35">
      <c r="A693" s="41" t="s">
        <v>96</v>
      </c>
      <c r="B693" s="13">
        <v>41855</v>
      </c>
      <c r="C693" s="55">
        <f t="shared" si="13"/>
        <v>1.3862943611198906</v>
      </c>
      <c r="D693" s="18">
        <v>4</v>
      </c>
      <c r="H693" s="18">
        <v>2</v>
      </c>
    </row>
    <row r="694" spans="1:8" x14ac:dyDescent="0.35">
      <c r="A694" s="41" t="s">
        <v>97</v>
      </c>
      <c r="B694" s="13">
        <v>41855</v>
      </c>
      <c r="C694" s="55">
        <f t="shared" si="13"/>
        <v>1.3862943611198906</v>
      </c>
      <c r="D694" s="18">
        <v>4</v>
      </c>
      <c r="H694" s="25">
        <v>4</v>
      </c>
    </row>
    <row r="695" spans="1:8" x14ac:dyDescent="0.35">
      <c r="A695" s="55" t="s">
        <v>52</v>
      </c>
      <c r="B695" s="56">
        <v>41857</v>
      </c>
      <c r="C695" s="55">
        <f t="shared" si="13"/>
        <v>2.3025850929940459</v>
      </c>
      <c r="D695" s="55">
        <v>10</v>
      </c>
      <c r="H695" s="55">
        <v>1</v>
      </c>
    </row>
    <row r="696" spans="1:8" x14ac:dyDescent="0.35">
      <c r="A696" s="55" t="s">
        <v>42</v>
      </c>
      <c r="B696" s="56">
        <v>41857</v>
      </c>
      <c r="C696" s="55">
        <f t="shared" si="13"/>
        <v>2.4849066497880004</v>
      </c>
      <c r="D696" s="55">
        <v>12</v>
      </c>
      <c r="F696" s="55" t="s">
        <v>46</v>
      </c>
      <c r="H696" s="55">
        <v>1</v>
      </c>
    </row>
    <row r="697" spans="1:8" x14ac:dyDescent="0.35">
      <c r="A697" s="55" t="s">
        <v>50</v>
      </c>
      <c r="B697" s="56">
        <v>41857</v>
      </c>
      <c r="C697" s="55">
        <f t="shared" si="13"/>
        <v>0.69314718055994529</v>
      </c>
      <c r="D697" s="55">
        <v>2</v>
      </c>
      <c r="F697" s="55" t="s">
        <v>46</v>
      </c>
      <c r="H697" s="55">
        <v>1</v>
      </c>
    </row>
    <row r="698" spans="1:8" x14ac:dyDescent="0.35">
      <c r="A698" s="55" t="s">
        <v>51</v>
      </c>
      <c r="B698" s="56">
        <v>41857</v>
      </c>
      <c r="C698" s="55">
        <f t="shared" si="13"/>
        <v>2.7080502011022101</v>
      </c>
      <c r="D698" s="55">
        <v>15</v>
      </c>
      <c r="F698" s="55" t="s">
        <v>46</v>
      </c>
      <c r="H698" s="55">
        <v>1</v>
      </c>
    </row>
    <row r="699" spans="1:8" x14ac:dyDescent="0.35">
      <c r="A699" s="55" t="s">
        <v>48</v>
      </c>
      <c r="B699" s="56">
        <v>41857</v>
      </c>
      <c r="C699" s="55">
        <f t="shared" si="13"/>
        <v>2.3978952727983707</v>
      </c>
      <c r="D699" s="55">
        <v>11</v>
      </c>
      <c r="F699" s="55" t="s">
        <v>46</v>
      </c>
      <c r="H699" s="55">
        <v>1</v>
      </c>
    </row>
    <row r="700" spans="1:8" x14ac:dyDescent="0.35">
      <c r="A700" s="54" t="s">
        <v>84</v>
      </c>
      <c r="B700" s="13">
        <v>41863</v>
      </c>
      <c r="C700" s="55">
        <f t="shared" si="13"/>
        <v>5.3565862746720123</v>
      </c>
      <c r="D700" s="18">
        <v>212</v>
      </c>
      <c r="H700" s="25">
        <v>16</v>
      </c>
    </row>
    <row r="701" spans="1:8" x14ac:dyDescent="0.25">
      <c r="A701" s="37" t="s">
        <v>90</v>
      </c>
      <c r="B701" s="13">
        <v>41863</v>
      </c>
      <c r="C701" s="55">
        <f t="shared" si="13"/>
        <v>6.363028103540465</v>
      </c>
      <c r="D701" s="18">
        <v>580</v>
      </c>
      <c r="H701" s="18">
        <v>20</v>
      </c>
    </row>
    <row r="702" spans="1:8" x14ac:dyDescent="0.35">
      <c r="A702" s="41" t="s">
        <v>96</v>
      </c>
      <c r="B702" s="13">
        <v>41863</v>
      </c>
      <c r="C702" s="55">
        <f t="shared" si="13"/>
        <v>3.1780538303479458</v>
      </c>
      <c r="D702" s="18">
        <v>24</v>
      </c>
      <c r="H702" s="18">
        <v>2</v>
      </c>
    </row>
    <row r="703" spans="1:8" x14ac:dyDescent="0.35">
      <c r="A703" s="41" t="s">
        <v>96</v>
      </c>
      <c r="B703" s="13">
        <v>41863</v>
      </c>
      <c r="C703" s="55">
        <f t="shared" si="13"/>
        <v>2.0794415416798357</v>
      </c>
      <c r="D703" s="18">
        <v>8</v>
      </c>
      <c r="H703" s="18">
        <v>4</v>
      </c>
    </row>
    <row r="704" spans="1:8" x14ac:dyDescent="0.35">
      <c r="A704" s="41" t="s">
        <v>97</v>
      </c>
      <c r="B704" s="13">
        <v>41863</v>
      </c>
      <c r="C704" s="55">
        <f t="shared" si="13"/>
        <v>2.4849066497880004</v>
      </c>
      <c r="D704" s="18">
        <v>12</v>
      </c>
      <c r="H704" s="25">
        <v>2</v>
      </c>
    </row>
    <row r="705" spans="1:8" x14ac:dyDescent="0.35">
      <c r="A705" s="55" t="s">
        <v>52</v>
      </c>
      <c r="B705" s="56">
        <v>41864</v>
      </c>
      <c r="C705" s="55">
        <f t="shared" si="13"/>
        <v>5.5412635451584258</v>
      </c>
      <c r="D705" s="55">
        <v>255</v>
      </c>
      <c r="H705" s="55">
        <v>46</v>
      </c>
    </row>
    <row r="706" spans="1:8" x14ac:dyDescent="0.35">
      <c r="A706" s="55" t="s">
        <v>42</v>
      </c>
      <c r="B706" s="56">
        <v>41864</v>
      </c>
      <c r="C706" s="55">
        <f t="shared" si="13"/>
        <v>4.7535901911063645</v>
      </c>
      <c r="D706" s="55">
        <v>116</v>
      </c>
      <c r="F706" s="55" t="s">
        <v>43</v>
      </c>
      <c r="H706" s="55">
        <v>24</v>
      </c>
    </row>
    <row r="707" spans="1:8" x14ac:dyDescent="0.35">
      <c r="A707" s="55" t="s">
        <v>50</v>
      </c>
      <c r="B707" s="56">
        <v>41864</v>
      </c>
      <c r="C707" s="55">
        <f t="shared" si="13"/>
        <v>5.1239639794032588</v>
      </c>
      <c r="D707" s="55">
        <v>168</v>
      </c>
      <c r="F707" s="55" t="s">
        <v>43</v>
      </c>
      <c r="H707" s="55">
        <v>20</v>
      </c>
    </row>
    <row r="708" spans="1:8" x14ac:dyDescent="0.35">
      <c r="A708" s="55" t="s">
        <v>51</v>
      </c>
      <c r="B708" s="56">
        <v>41864</v>
      </c>
      <c r="C708" s="55">
        <f t="shared" si="13"/>
        <v>3.8501476017100584</v>
      </c>
      <c r="D708" s="55">
        <v>47</v>
      </c>
      <c r="F708" s="55" t="s">
        <v>43</v>
      </c>
      <c r="H708" s="55">
        <v>8</v>
      </c>
    </row>
    <row r="709" spans="1:8" x14ac:dyDescent="0.35">
      <c r="A709" s="55" t="s">
        <v>48</v>
      </c>
      <c r="B709" s="56">
        <v>41864</v>
      </c>
      <c r="C709" s="55">
        <f t="shared" si="13"/>
        <v>3.2188758248682006</v>
      </c>
      <c r="D709" s="55">
        <v>25</v>
      </c>
      <c r="F709" s="55" t="s">
        <v>43</v>
      </c>
      <c r="H709" s="55">
        <v>22</v>
      </c>
    </row>
    <row r="710" spans="1:8" x14ac:dyDescent="0.35">
      <c r="A710" s="55" t="s">
        <v>52</v>
      </c>
      <c r="B710" s="56">
        <v>41871</v>
      </c>
      <c r="C710" s="55">
        <f t="shared" si="13"/>
        <v>2.8903717578961645</v>
      </c>
      <c r="D710" s="55">
        <v>18</v>
      </c>
      <c r="F710" s="55" t="s">
        <v>46</v>
      </c>
      <c r="H710" s="55">
        <v>1</v>
      </c>
    </row>
    <row r="711" spans="1:8" x14ac:dyDescent="0.35">
      <c r="A711" s="55" t="s">
        <v>42</v>
      </c>
      <c r="B711" s="56">
        <v>41871</v>
      </c>
      <c r="C711" s="55">
        <f t="shared" si="13"/>
        <v>0.69314718055994529</v>
      </c>
      <c r="D711" s="55">
        <v>2</v>
      </c>
      <c r="H711" s="55">
        <v>1</v>
      </c>
    </row>
    <row r="712" spans="1:8" x14ac:dyDescent="0.35">
      <c r="A712" s="55" t="s">
        <v>50</v>
      </c>
      <c r="B712" s="56">
        <v>41871</v>
      </c>
      <c r="C712" s="55">
        <f t="shared" si="13"/>
        <v>3.9512437185814275</v>
      </c>
      <c r="D712" s="55">
        <v>52</v>
      </c>
      <c r="H712" s="55">
        <v>1</v>
      </c>
    </row>
    <row r="713" spans="1:8" x14ac:dyDescent="0.35">
      <c r="A713" s="55" t="s">
        <v>50</v>
      </c>
      <c r="B713" s="56">
        <v>41871</v>
      </c>
      <c r="C713" s="55">
        <f t="shared" si="13"/>
        <v>2.8903717578961645</v>
      </c>
      <c r="D713" s="55">
        <v>18</v>
      </c>
      <c r="H713" s="55">
        <v>1</v>
      </c>
    </row>
    <row r="714" spans="1:8" x14ac:dyDescent="0.35">
      <c r="A714" s="55" t="s">
        <v>51</v>
      </c>
      <c r="B714" s="56">
        <v>41871</v>
      </c>
      <c r="C714" s="55">
        <f t="shared" si="13"/>
        <v>3.3322045101752038</v>
      </c>
      <c r="D714" s="55">
        <v>28</v>
      </c>
      <c r="F714" s="55" t="s">
        <v>46</v>
      </c>
      <c r="H714" s="55">
        <v>1</v>
      </c>
    </row>
    <row r="715" spans="1:8" x14ac:dyDescent="0.35">
      <c r="A715" s="55" t="s">
        <v>48</v>
      </c>
      <c r="B715" s="56">
        <v>41871</v>
      </c>
      <c r="C715" s="55">
        <f t="shared" si="13"/>
        <v>4.0604430105464191</v>
      </c>
      <c r="D715" s="55">
        <v>58</v>
      </c>
      <c r="F715" s="55" t="s">
        <v>46</v>
      </c>
      <c r="H715" s="55">
        <v>1</v>
      </c>
    </row>
    <row r="716" spans="1:8" x14ac:dyDescent="0.35">
      <c r="A716" s="54" t="s">
        <v>84</v>
      </c>
      <c r="B716" s="13">
        <v>41871</v>
      </c>
      <c r="C716" s="55">
        <f t="shared" si="13"/>
        <v>2.4849066497880004</v>
      </c>
      <c r="D716" s="18">
        <v>12</v>
      </c>
      <c r="H716" s="25">
        <v>2</v>
      </c>
    </row>
    <row r="717" spans="1:8" x14ac:dyDescent="0.35">
      <c r="A717" s="54" t="s">
        <v>84</v>
      </c>
      <c r="B717" s="13">
        <v>41871</v>
      </c>
      <c r="C717" s="55">
        <f t="shared" si="13"/>
        <v>1.3862943611198906</v>
      </c>
      <c r="D717" s="18">
        <v>4</v>
      </c>
      <c r="H717" s="25">
        <v>2</v>
      </c>
    </row>
    <row r="718" spans="1:8" x14ac:dyDescent="0.25">
      <c r="A718" s="37" t="s">
        <v>90</v>
      </c>
      <c r="B718" s="13">
        <v>41871</v>
      </c>
      <c r="C718" s="55">
        <f t="shared" si="13"/>
        <v>5.1239639794032588</v>
      </c>
      <c r="D718" s="18">
        <v>168</v>
      </c>
      <c r="H718" s="18">
        <v>4</v>
      </c>
    </row>
    <row r="719" spans="1:8" x14ac:dyDescent="0.35">
      <c r="A719" s="41" t="s">
        <v>96</v>
      </c>
      <c r="B719" s="13">
        <v>41871</v>
      </c>
      <c r="C719" s="55">
        <f t="shared" si="13"/>
        <v>2.0794415416798357</v>
      </c>
      <c r="D719" s="18">
        <v>8</v>
      </c>
      <c r="H719" s="18">
        <v>2</v>
      </c>
    </row>
    <row r="720" spans="1:8" x14ac:dyDescent="0.35">
      <c r="A720" s="41" t="s">
        <v>97</v>
      </c>
      <c r="B720" s="13">
        <v>41871</v>
      </c>
      <c r="C720" s="55">
        <f t="shared" si="13"/>
        <v>3.8712010109078911</v>
      </c>
      <c r="D720" s="18">
        <v>48</v>
      </c>
      <c r="H720" s="25">
        <v>2</v>
      </c>
    </row>
    <row r="721" spans="1:8" x14ac:dyDescent="0.35">
      <c r="A721" s="55" t="s">
        <v>52</v>
      </c>
      <c r="B721" s="56">
        <v>41878</v>
      </c>
      <c r="C721" s="55">
        <f t="shared" si="13"/>
        <v>1.6094379124341003</v>
      </c>
      <c r="D721" s="55">
        <v>5</v>
      </c>
      <c r="F721" s="55" t="s">
        <v>43</v>
      </c>
      <c r="H721" s="55">
        <v>2</v>
      </c>
    </row>
    <row r="722" spans="1:8" x14ac:dyDescent="0.35">
      <c r="A722" s="55" t="s">
        <v>42</v>
      </c>
      <c r="B722" s="56">
        <v>41878</v>
      </c>
      <c r="C722" s="55">
        <f t="shared" si="13"/>
        <v>2.0794415416798357</v>
      </c>
      <c r="D722" s="55">
        <v>8</v>
      </c>
      <c r="H722" s="55">
        <v>1</v>
      </c>
    </row>
    <row r="723" spans="1:8" x14ac:dyDescent="0.35">
      <c r="A723" s="55" t="s">
        <v>50</v>
      </c>
      <c r="B723" s="56">
        <v>41878</v>
      </c>
      <c r="C723" s="55">
        <f t="shared" si="13"/>
        <v>2.3025850929940459</v>
      </c>
      <c r="D723" s="55">
        <v>10</v>
      </c>
      <c r="F723" s="55" t="s">
        <v>46</v>
      </c>
      <c r="H723" s="55">
        <v>1</v>
      </c>
    </row>
    <row r="724" spans="1:8" x14ac:dyDescent="0.35">
      <c r="A724" s="55" t="s">
        <v>51</v>
      </c>
      <c r="B724" s="56">
        <v>41878</v>
      </c>
      <c r="C724" s="55">
        <f t="shared" si="13"/>
        <v>1.3862943611198906</v>
      </c>
      <c r="D724" s="55">
        <v>4</v>
      </c>
      <c r="F724" s="55" t="s">
        <v>46</v>
      </c>
      <c r="H724" s="55">
        <v>1</v>
      </c>
    </row>
    <row r="725" spans="1:8" x14ac:dyDescent="0.35">
      <c r="A725" s="55" t="s">
        <v>48</v>
      </c>
      <c r="B725" s="56">
        <v>41878</v>
      </c>
      <c r="C725" s="55">
        <f t="shared" si="13"/>
        <v>0</v>
      </c>
      <c r="D725" s="55">
        <v>1</v>
      </c>
      <c r="F725" s="55" t="s">
        <v>43</v>
      </c>
      <c r="H725" s="55">
        <v>2</v>
      </c>
    </row>
    <row r="726" spans="1:8" x14ac:dyDescent="0.35">
      <c r="A726" s="54" t="s">
        <v>84</v>
      </c>
      <c r="B726" s="13">
        <v>41878</v>
      </c>
      <c r="C726" s="55">
        <f t="shared" si="13"/>
        <v>1.3862943611198906</v>
      </c>
      <c r="D726" s="18">
        <v>4</v>
      </c>
      <c r="H726" s="25">
        <v>4</v>
      </c>
    </row>
    <row r="727" spans="1:8" x14ac:dyDescent="0.25">
      <c r="A727" s="37" t="s">
        <v>90</v>
      </c>
      <c r="B727" s="13">
        <v>41878</v>
      </c>
      <c r="C727" s="55">
        <f t="shared" si="13"/>
        <v>2.9957322735539909</v>
      </c>
      <c r="D727" s="18">
        <v>20</v>
      </c>
      <c r="H727" s="18">
        <v>2</v>
      </c>
    </row>
    <row r="728" spans="1:8" x14ac:dyDescent="0.35">
      <c r="A728" s="41" t="s">
        <v>96</v>
      </c>
      <c r="B728" s="13">
        <v>41878</v>
      </c>
      <c r="C728" s="55">
        <f t="shared" si="13"/>
        <v>1.3862943611198906</v>
      </c>
      <c r="D728" s="18">
        <v>4</v>
      </c>
      <c r="H728" s="18">
        <v>2</v>
      </c>
    </row>
    <row r="729" spans="1:8" x14ac:dyDescent="0.35">
      <c r="A729" s="41" t="s">
        <v>96</v>
      </c>
      <c r="B729" s="13">
        <v>41878</v>
      </c>
      <c r="D729" s="18" t="s">
        <v>100</v>
      </c>
      <c r="H729" s="18">
        <v>2</v>
      </c>
    </row>
    <row r="730" spans="1:8" x14ac:dyDescent="0.35">
      <c r="A730" s="41" t="s">
        <v>97</v>
      </c>
      <c r="B730" s="13">
        <v>41878</v>
      </c>
      <c r="C730" s="55">
        <f t="shared" si="13"/>
        <v>1.3862943611198906</v>
      </c>
      <c r="D730" s="18">
        <v>4</v>
      </c>
      <c r="H730" s="25">
        <v>2</v>
      </c>
    </row>
    <row r="731" spans="1:8" x14ac:dyDescent="0.35">
      <c r="A731" s="54" t="s">
        <v>84</v>
      </c>
      <c r="B731" s="13">
        <v>41890</v>
      </c>
      <c r="C731" s="55">
        <f t="shared" si="13"/>
        <v>4.0943445622221004</v>
      </c>
      <c r="D731" s="18">
        <v>60</v>
      </c>
      <c r="H731" s="14" t="s">
        <v>86</v>
      </c>
    </row>
    <row r="732" spans="1:8" x14ac:dyDescent="0.35">
      <c r="A732" s="54" t="s">
        <v>84</v>
      </c>
      <c r="B732" s="13">
        <v>41890</v>
      </c>
      <c r="C732" s="55">
        <f t="shared" si="13"/>
        <v>4.219507705176107</v>
      </c>
      <c r="D732" s="18">
        <v>68</v>
      </c>
      <c r="H732" s="14" t="s">
        <v>86</v>
      </c>
    </row>
    <row r="733" spans="1:8" x14ac:dyDescent="0.25">
      <c r="A733" s="37" t="s">
        <v>90</v>
      </c>
      <c r="B733" s="13">
        <v>41890</v>
      </c>
      <c r="C733" s="55">
        <f t="shared" si="13"/>
        <v>1.3862943611198906</v>
      </c>
      <c r="D733" s="18">
        <v>4</v>
      </c>
      <c r="H733" s="14" t="s">
        <v>86</v>
      </c>
    </row>
    <row r="734" spans="1:8" x14ac:dyDescent="0.35">
      <c r="A734" s="41" t="s">
        <v>96</v>
      </c>
      <c r="B734" s="13">
        <v>41890</v>
      </c>
      <c r="C734" s="55">
        <f t="shared" si="13"/>
        <v>3.5835189384561099</v>
      </c>
      <c r="D734" s="18">
        <v>36</v>
      </c>
      <c r="H734" s="14" t="s">
        <v>86</v>
      </c>
    </row>
    <row r="735" spans="1:8" x14ac:dyDescent="0.35">
      <c r="A735" s="41" t="s">
        <v>97</v>
      </c>
      <c r="B735" s="13">
        <v>41890</v>
      </c>
      <c r="C735" s="55">
        <f t="shared" si="13"/>
        <v>3.9512437185814275</v>
      </c>
      <c r="D735" s="18">
        <v>52</v>
      </c>
      <c r="H735" s="14" t="s">
        <v>86</v>
      </c>
    </row>
    <row r="736" spans="1:8" x14ac:dyDescent="0.35">
      <c r="A736" s="55" t="s">
        <v>52</v>
      </c>
      <c r="B736" s="56">
        <v>41892</v>
      </c>
      <c r="C736" s="55">
        <f t="shared" ref="C736:C799" si="14">LN(D736)</f>
        <v>2.4849066497880004</v>
      </c>
      <c r="D736" s="55">
        <v>12</v>
      </c>
      <c r="F736" s="55" t="s">
        <v>43</v>
      </c>
      <c r="H736" s="55">
        <v>6</v>
      </c>
    </row>
    <row r="737" spans="1:8" x14ac:dyDescent="0.35">
      <c r="A737" s="55" t="s">
        <v>42</v>
      </c>
      <c r="B737" s="56">
        <v>41892</v>
      </c>
      <c r="C737" s="55">
        <f t="shared" si="14"/>
        <v>1.6094379124341003</v>
      </c>
      <c r="D737" s="55">
        <v>5</v>
      </c>
      <c r="F737" s="55" t="s">
        <v>46</v>
      </c>
      <c r="H737" s="55">
        <v>1</v>
      </c>
    </row>
    <row r="738" spans="1:8" x14ac:dyDescent="0.35">
      <c r="A738" s="55" t="s">
        <v>50</v>
      </c>
      <c r="B738" s="56">
        <v>41892</v>
      </c>
      <c r="C738" s="55">
        <f t="shared" si="14"/>
        <v>2.8903717578961645</v>
      </c>
      <c r="D738" s="55">
        <v>18</v>
      </c>
      <c r="H738" s="55">
        <v>5</v>
      </c>
    </row>
    <row r="739" spans="1:8" x14ac:dyDescent="0.35">
      <c r="A739" s="55" t="s">
        <v>51</v>
      </c>
      <c r="B739" s="56">
        <v>41892</v>
      </c>
      <c r="C739" s="55">
        <f t="shared" si="14"/>
        <v>3.4011973816621555</v>
      </c>
      <c r="D739" s="55">
        <v>30</v>
      </c>
      <c r="H739" s="55">
        <v>5</v>
      </c>
    </row>
    <row r="740" spans="1:8" x14ac:dyDescent="0.35">
      <c r="A740" s="55" t="s">
        <v>48</v>
      </c>
      <c r="B740" s="56">
        <v>41892</v>
      </c>
      <c r="C740" s="55">
        <f t="shared" si="14"/>
        <v>1.6094379124341003</v>
      </c>
      <c r="D740" s="55">
        <v>5</v>
      </c>
      <c r="H740" s="55">
        <v>2</v>
      </c>
    </row>
    <row r="741" spans="1:8" x14ac:dyDescent="0.35">
      <c r="A741" s="54" t="s">
        <v>84</v>
      </c>
      <c r="B741" s="13">
        <v>41897</v>
      </c>
      <c r="C741" s="55">
        <f t="shared" si="14"/>
        <v>2.9957322735539909</v>
      </c>
      <c r="D741" s="18">
        <v>20</v>
      </c>
      <c r="H741" s="14" t="s">
        <v>86</v>
      </c>
    </row>
    <row r="742" spans="1:8" x14ac:dyDescent="0.25">
      <c r="A742" s="37" t="s">
        <v>90</v>
      </c>
      <c r="B742" s="13">
        <v>41897</v>
      </c>
      <c r="C742" s="55">
        <f t="shared" si="14"/>
        <v>2.0794415416798357</v>
      </c>
      <c r="D742" s="18">
        <v>8</v>
      </c>
      <c r="H742" s="14" t="s">
        <v>86</v>
      </c>
    </row>
    <row r="743" spans="1:8" x14ac:dyDescent="0.35">
      <c r="A743" s="41" t="s">
        <v>96</v>
      </c>
      <c r="B743" s="13">
        <v>41897</v>
      </c>
      <c r="C743" s="55">
        <f t="shared" si="14"/>
        <v>1.3862943611198906</v>
      </c>
      <c r="D743" s="18">
        <v>4</v>
      </c>
      <c r="H743" s="14" t="s">
        <v>86</v>
      </c>
    </row>
    <row r="744" spans="1:8" x14ac:dyDescent="0.35">
      <c r="A744" s="41" t="s">
        <v>96</v>
      </c>
      <c r="B744" s="13">
        <v>41897</v>
      </c>
      <c r="C744" s="55">
        <f t="shared" si="14"/>
        <v>1.3862943611198906</v>
      </c>
      <c r="D744" s="18">
        <v>4</v>
      </c>
      <c r="H744" s="14" t="s">
        <v>86</v>
      </c>
    </row>
    <row r="745" spans="1:8" x14ac:dyDescent="0.35">
      <c r="A745" s="41" t="s">
        <v>97</v>
      </c>
      <c r="B745" s="13">
        <v>41897</v>
      </c>
      <c r="C745" s="55">
        <f t="shared" si="14"/>
        <v>3.3322045101752038</v>
      </c>
      <c r="D745" s="18">
        <v>28</v>
      </c>
      <c r="H745" s="14" t="s">
        <v>86</v>
      </c>
    </row>
    <row r="746" spans="1:8" x14ac:dyDescent="0.35">
      <c r="A746" s="55" t="s">
        <v>52</v>
      </c>
      <c r="B746" s="56">
        <v>41899</v>
      </c>
      <c r="C746" s="55">
        <f t="shared" si="14"/>
        <v>3.4339872044851463</v>
      </c>
      <c r="D746" s="55">
        <v>31</v>
      </c>
      <c r="F746" s="55" t="s">
        <v>43</v>
      </c>
      <c r="H746" s="55">
        <v>4</v>
      </c>
    </row>
    <row r="747" spans="1:8" x14ac:dyDescent="0.35">
      <c r="A747" s="55" t="s">
        <v>42</v>
      </c>
      <c r="B747" s="56">
        <v>41899</v>
      </c>
      <c r="C747" s="55">
        <f t="shared" si="14"/>
        <v>3.3322045101752038</v>
      </c>
      <c r="D747" s="55">
        <v>28</v>
      </c>
      <c r="F747" s="55" t="s">
        <v>43</v>
      </c>
      <c r="H747" s="55">
        <v>22</v>
      </c>
    </row>
    <row r="748" spans="1:8" x14ac:dyDescent="0.35">
      <c r="A748" s="55" t="s">
        <v>50</v>
      </c>
      <c r="B748" s="56">
        <v>41899</v>
      </c>
      <c r="C748" s="55">
        <f t="shared" si="14"/>
        <v>6.2915691395583204</v>
      </c>
      <c r="D748" s="55">
        <v>540</v>
      </c>
      <c r="H748" s="55">
        <v>74</v>
      </c>
    </row>
    <row r="749" spans="1:8" x14ac:dyDescent="0.35">
      <c r="A749" s="55" t="s">
        <v>51</v>
      </c>
      <c r="B749" s="56">
        <v>41899</v>
      </c>
      <c r="C749" s="55">
        <f t="shared" si="14"/>
        <v>4.1108738641733114</v>
      </c>
      <c r="D749" s="55">
        <v>61</v>
      </c>
      <c r="F749" s="55" t="s">
        <v>43</v>
      </c>
      <c r="H749" s="55">
        <v>10</v>
      </c>
    </row>
    <row r="750" spans="1:8" x14ac:dyDescent="0.35">
      <c r="A750" s="55" t="s">
        <v>48</v>
      </c>
      <c r="B750" s="56">
        <v>41899</v>
      </c>
      <c r="C750" s="55">
        <f t="shared" si="14"/>
        <v>2.0794415416798357</v>
      </c>
      <c r="D750" s="55">
        <v>8</v>
      </c>
      <c r="F750" s="55" t="s">
        <v>46</v>
      </c>
      <c r="H750" s="55">
        <v>2</v>
      </c>
    </row>
    <row r="751" spans="1:8" x14ac:dyDescent="0.35">
      <c r="A751" s="55" t="s">
        <v>52</v>
      </c>
      <c r="B751" s="56">
        <v>41906</v>
      </c>
      <c r="C751" s="55">
        <f t="shared" si="14"/>
        <v>2.0794415416798357</v>
      </c>
      <c r="D751" s="55">
        <v>8</v>
      </c>
      <c r="F751" s="55" t="s">
        <v>46</v>
      </c>
      <c r="H751" s="55">
        <v>1</v>
      </c>
    </row>
    <row r="752" spans="1:8" x14ac:dyDescent="0.35">
      <c r="A752" s="55" t="s">
        <v>42</v>
      </c>
      <c r="B752" s="56">
        <v>41906</v>
      </c>
      <c r="C752" s="55">
        <f t="shared" si="14"/>
        <v>2.0794415416798357</v>
      </c>
      <c r="D752" s="55">
        <v>8</v>
      </c>
      <c r="F752" s="55" t="s">
        <v>43</v>
      </c>
      <c r="H752" s="55">
        <v>10</v>
      </c>
    </row>
    <row r="753" spans="1:8" x14ac:dyDescent="0.35">
      <c r="A753" s="55" t="s">
        <v>50</v>
      </c>
      <c r="B753" s="56">
        <v>41906</v>
      </c>
      <c r="C753" s="55">
        <f t="shared" si="14"/>
        <v>1.6094379124341003</v>
      </c>
      <c r="D753" s="55">
        <v>5</v>
      </c>
      <c r="H753" s="55">
        <v>1</v>
      </c>
    </row>
    <row r="754" spans="1:8" x14ac:dyDescent="0.35">
      <c r="A754" s="55" t="s">
        <v>50</v>
      </c>
      <c r="B754" s="56">
        <v>41906</v>
      </c>
      <c r="C754" s="55">
        <f t="shared" si="14"/>
        <v>1.3862943611198906</v>
      </c>
      <c r="D754" s="55">
        <v>4</v>
      </c>
      <c r="H754" s="55">
        <v>3</v>
      </c>
    </row>
    <row r="755" spans="1:8" x14ac:dyDescent="0.35">
      <c r="A755" s="55" t="s">
        <v>51</v>
      </c>
      <c r="B755" s="56">
        <v>41906</v>
      </c>
      <c r="C755" s="55">
        <f t="shared" si="14"/>
        <v>2.4849066497880004</v>
      </c>
      <c r="D755" s="55">
        <v>12</v>
      </c>
      <c r="H755" s="55">
        <v>3</v>
      </c>
    </row>
    <row r="756" spans="1:8" x14ac:dyDescent="0.35">
      <c r="A756" s="55" t="s">
        <v>48</v>
      </c>
      <c r="B756" s="56">
        <v>41906</v>
      </c>
      <c r="C756" s="55">
        <f t="shared" si="14"/>
        <v>0.69314718055994529</v>
      </c>
      <c r="D756" s="55">
        <v>2</v>
      </c>
      <c r="F756" s="55" t="s">
        <v>46</v>
      </c>
      <c r="H756" s="55">
        <v>1</v>
      </c>
    </row>
    <row r="757" spans="1:8" x14ac:dyDescent="0.35">
      <c r="A757" s="54" t="s">
        <v>84</v>
      </c>
      <c r="B757" s="13">
        <v>41906</v>
      </c>
      <c r="C757" s="55">
        <f t="shared" si="14"/>
        <v>2.0794415416798357</v>
      </c>
      <c r="D757" s="18">
        <v>8</v>
      </c>
      <c r="H757" s="25">
        <v>2</v>
      </c>
    </row>
    <row r="758" spans="1:8" x14ac:dyDescent="0.25">
      <c r="A758" s="37" t="s">
        <v>90</v>
      </c>
      <c r="B758" s="13">
        <v>41906</v>
      </c>
      <c r="C758" s="55">
        <f t="shared" si="14"/>
        <v>3.4657359027997265</v>
      </c>
      <c r="D758" s="18">
        <v>32</v>
      </c>
      <c r="H758" s="18">
        <v>2</v>
      </c>
    </row>
    <row r="759" spans="1:8" x14ac:dyDescent="0.25">
      <c r="A759" s="37" t="s">
        <v>90</v>
      </c>
      <c r="B759" s="13">
        <v>41906</v>
      </c>
      <c r="C759" s="55">
        <f t="shared" si="14"/>
        <v>2.4849066497880004</v>
      </c>
      <c r="D759" s="18">
        <v>12</v>
      </c>
      <c r="H759" s="18">
        <v>2</v>
      </c>
    </row>
    <row r="760" spans="1:8" x14ac:dyDescent="0.35">
      <c r="A760" s="41" t="s">
        <v>96</v>
      </c>
      <c r="B760" s="13">
        <v>41906</v>
      </c>
      <c r="C760" s="55">
        <f t="shared" si="14"/>
        <v>2.0794415416798357</v>
      </c>
      <c r="D760" s="18">
        <v>8</v>
      </c>
      <c r="H760" s="18">
        <v>2</v>
      </c>
    </row>
    <row r="761" spans="1:8" x14ac:dyDescent="0.35">
      <c r="A761" s="41" t="s">
        <v>97</v>
      </c>
      <c r="B761" s="13">
        <v>41906</v>
      </c>
      <c r="C761" s="55">
        <f t="shared" si="14"/>
        <v>2.0794415416798357</v>
      </c>
      <c r="D761" s="18">
        <v>8</v>
      </c>
      <c r="H761" s="25">
        <v>2</v>
      </c>
    </row>
    <row r="762" spans="1:8" x14ac:dyDescent="0.35">
      <c r="A762" s="54" t="s">
        <v>84</v>
      </c>
      <c r="B762" s="13">
        <v>41912</v>
      </c>
      <c r="C762" s="55">
        <f t="shared" si="14"/>
        <v>2.7725887222397811</v>
      </c>
      <c r="D762" s="18">
        <v>16</v>
      </c>
      <c r="H762" s="25">
        <v>2</v>
      </c>
    </row>
    <row r="763" spans="1:8" x14ac:dyDescent="0.25">
      <c r="A763" s="37" t="s">
        <v>90</v>
      </c>
      <c r="B763" s="13">
        <v>41912</v>
      </c>
      <c r="C763" s="55">
        <f t="shared" si="14"/>
        <v>2.4849066497880004</v>
      </c>
      <c r="D763" s="18">
        <v>12</v>
      </c>
      <c r="H763" s="18">
        <v>2</v>
      </c>
    </row>
    <row r="764" spans="1:8" x14ac:dyDescent="0.35">
      <c r="A764" s="41" t="s">
        <v>96</v>
      </c>
      <c r="B764" s="13">
        <v>41912</v>
      </c>
      <c r="C764" s="55">
        <f t="shared" si="14"/>
        <v>1.3862943611198906</v>
      </c>
      <c r="D764" s="18">
        <v>4</v>
      </c>
      <c r="H764" s="18">
        <v>2</v>
      </c>
    </row>
    <row r="765" spans="1:8" x14ac:dyDescent="0.35">
      <c r="A765" s="41" t="s">
        <v>97</v>
      </c>
      <c r="B765" s="13">
        <v>41912</v>
      </c>
      <c r="C765" s="55">
        <f t="shared" si="14"/>
        <v>1.3862943611198906</v>
      </c>
      <c r="D765" s="18">
        <v>4</v>
      </c>
      <c r="H765" s="25">
        <v>2</v>
      </c>
    </row>
    <row r="766" spans="1:8" x14ac:dyDescent="0.35">
      <c r="A766" s="41" t="s">
        <v>97</v>
      </c>
      <c r="B766" s="13">
        <v>41912</v>
      </c>
      <c r="C766" s="55">
        <f t="shared" si="14"/>
        <v>2.9957322735539909</v>
      </c>
      <c r="D766" s="18">
        <v>20</v>
      </c>
      <c r="H766" s="25">
        <v>2</v>
      </c>
    </row>
    <row r="767" spans="1:8" x14ac:dyDescent="0.35">
      <c r="A767" s="55" t="s">
        <v>52</v>
      </c>
      <c r="B767" s="56">
        <v>42158</v>
      </c>
      <c r="C767" s="55">
        <f t="shared" si="14"/>
        <v>5.8636311755980968</v>
      </c>
      <c r="D767" s="55">
        <v>352</v>
      </c>
      <c r="F767" s="55" t="s">
        <v>43</v>
      </c>
      <c r="H767" s="55">
        <v>28</v>
      </c>
    </row>
    <row r="768" spans="1:8" x14ac:dyDescent="0.35">
      <c r="A768" s="55" t="s">
        <v>42</v>
      </c>
      <c r="B768" s="56">
        <v>42158</v>
      </c>
      <c r="C768" s="55">
        <f t="shared" si="14"/>
        <v>5.3375380797013179</v>
      </c>
      <c r="D768" s="55">
        <v>208</v>
      </c>
      <c r="F768" s="55" t="s">
        <v>43</v>
      </c>
      <c r="H768" s="55">
        <v>12</v>
      </c>
    </row>
    <row r="769" spans="1:8" x14ac:dyDescent="0.35">
      <c r="A769" s="55" t="s">
        <v>50</v>
      </c>
      <c r="B769" s="56">
        <v>42158</v>
      </c>
      <c r="C769" s="55">
        <f t="shared" si="14"/>
        <v>6.9077552789821368</v>
      </c>
      <c r="D769" s="58">
        <v>1000</v>
      </c>
      <c r="H769" s="55">
        <v>200</v>
      </c>
    </row>
    <row r="770" spans="1:8" x14ac:dyDescent="0.35">
      <c r="A770" s="55" t="s">
        <v>51</v>
      </c>
      <c r="B770" s="56">
        <v>42158</v>
      </c>
      <c r="C770" s="55">
        <f t="shared" si="14"/>
        <v>5.7037824746562009</v>
      </c>
      <c r="D770" s="55">
        <v>300</v>
      </c>
      <c r="H770" s="55">
        <v>44</v>
      </c>
    </row>
    <row r="771" spans="1:8" x14ac:dyDescent="0.35">
      <c r="A771" s="55" t="s">
        <v>48</v>
      </c>
      <c r="B771" s="56">
        <v>42158</v>
      </c>
      <c r="C771" s="55">
        <f t="shared" si="14"/>
        <v>4.3820266346738812</v>
      </c>
      <c r="D771" s="55">
        <v>80</v>
      </c>
      <c r="F771" s="55" t="s">
        <v>43</v>
      </c>
      <c r="H771" s="55">
        <v>14</v>
      </c>
    </row>
    <row r="772" spans="1:8" x14ac:dyDescent="0.35">
      <c r="A772" s="55" t="s">
        <v>52</v>
      </c>
      <c r="B772" s="56">
        <v>42164</v>
      </c>
      <c r="C772" s="55">
        <f t="shared" si="14"/>
        <v>0.69314718055994529</v>
      </c>
      <c r="D772" s="55">
        <v>2</v>
      </c>
      <c r="F772" s="55" t="s">
        <v>46</v>
      </c>
      <c r="H772" s="55">
        <v>1</v>
      </c>
    </row>
    <row r="773" spans="1:8" x14ac:dyDescent="0.35">
      <c r="A773" s="55" t="s">
        <v>42</v>
      </c>
      <c r="B773" s="56">
        <v>42164</v>
      </c>
      <c r="C773" s="55">
        <f t="shared" si="14"/>
        <v>1.6094379124341003</v>
      </c>
      <c r="D773" s="55">
        <v>5</v>
      </c>
      <c r="H773" s="55">
        <v>3</v>
      </c>
    </row>
    <row r="774" spans="1:8" x14ac:dyDescent="0.35">
      <c r="A774" s="55" t="s">
        <v>50</v>
      </c>
      <c r="B774" s="56">
        <v>42164</v>
      </c>
      <c r="C774" s="55">
        <f t="shared" si="14"/>
        <v>4.8520302639196169</v>
      </c>
      <c r="D774" s="55">
        <v>128</v>
      </c>
      <c r="H774" s="55">
        <v>17</v>
      </c>
    </row>
    <row r="775" spans="1:8" x14ac:dyDescent="0.35">
      <c r="A775" s="55" t="s">
        <v>51</v>
      </c>
      <c r="B775" s="56">
        <v>42164</v>
      </c>
      <c r="C775" s="55">
        <f t="shared" si="14"/>
        <v>2.8903717578961645</v>
      </c>
      <c r="D775" s="55">
        <v>18</v>
      </c>
      <c r="F775" s="55" t="s">
        <v>43</v>
      </c>
      <c r="H775" s="55">
        <v>10</v>
      </c>
    </row>
    <row r="776" spans="1:8" x14ac:dyDescent="0.35">
      <c r="A776" s="55" t="s">
        <v>48</v>
      </c>
      <c r="B776" s="56">
        <v>42164</v>
      </c>
      <c r="C776" s="55">
        <f t="shared" si="14"/>
        <v>4.2484952420493594</v>
      </c>
      <c r="D776" s="55">
        <v>70</v>
      </c>
      <c r="H776" s="55">
        <v>6</v>
      </c>
    </row>
    <row r="777" spans="1:8" x14ac:dyDescent="0.35">
      <c r="A777" s="54" t="s">
        <v>84</v>
      </c>
      <c r="B777" s="13">
        <v>42170</v>
      </c>
      <c r="D777" s="22" t="s">
        <v>88</v>
      </c>
      <c r="H777" s="30">
        <v>1460</v>
      </c>
    </row>
    <row r="778" spans="1:8" x14ac:dyDescent="0.35">
      <c r="A778" s="37" t="s">
        <v>90</v>
      </c>
      <c r="B778" s="13">
        <v>42170</v>
      </c>
      <c r="D778" s="22" t="s">
        <v>91</v>
      </c>
      <c r="H778" s="28">
        <v>14400</v>
      </c>
    </row>
    <row r="779" spans="1:8" x14ac:dyDescent="0.35">
      <c r="A779" s="37" t="s">
        <v>90</v>
      </c>
      <c r="B779" s="13">
        <v>42170</v>
      </c>
      <c r="D779" s="22" t="s">
        <v>91</v>
      </c>
      <c r="H779" s="28">
        <v>13200</v>
      </c>
    </row>
    <row r="780" spans="1:8" x14ac:dyDescent="0.35">
      <c r="A780" s="41" t="s">
        <v>96</v>
      </c>
      <c r="B780" s="13">
        <v>42170</v>
      </c>
      <c r="C780" s="55">
        <f t="shared" si="14"/>
        <v>5.5606816310155276</v>
      </c>
      <c r="D780" s="18">
        <v>260</v>
      </c>
      <c r="H780" s="19">
        <v>100</v>
      </c>
    </row>
    <row r="781" spans="1:8" x14ac:dyDescent="0.35">
      <c r="A781" s="55" t="s">
        <v>52</v>
      </c>
      <c r="B781" s="56">
        <v>42172</v>
      </c>
      <c r="C781" s="55">
        <f t="shared" si="14"/>
        <v>4.2046926193909657</v>
      </c>
      <c r="D781" s="55">
        <v>67</v>
      </c>
      <c r="F781" s="55" t="s">
        <v>43</v>
      </c>
      <c r="H781" s="55">
        <v>6</v>
      </c>
    </row>
    <row r="782" spans="1:8" x14ac:dyDescent="0.35">
      <c r="A782" s="55" t="s">
        <v>42</v>
      </c>
      <c r="B782" s="56">
        <v>42172</v>
      </c>
      <c r="C782" s="55">
        <f t="shared" si="14"/>
        <v>5.0498560072495371</v>
      </c>
      <c r="D782" s="55">
        <v>156</v>
      </c>
      <c r="F782" s="55" t="s">
        <v>43</v>
      </c>
      <c r="H782" s="55">
        <v>20</v>
      </c>
    </row>
    <row r="783" spans="1:8" x14ac:dyDescent="0.35">
      <c r="A783" s="55" t="s">
        <v>50</v>
      </c>
      <c r="B783" s="56">
        <v>42172</v>
      </c>
      <c r="C783" s="55">
        <f t="shared" si="14"/>
        <v>6.2146080984221914</v>
      </c>
      <c r="D783" s="55">
        <v>500</v>
      </c>
      <c r="H783" s="55">
        <v>56</v>
      </c>
    </row>
    <row r="784" spans="1:8" x14ac:dyDescent="0.35">
      <c r="A784" s="55" t="s">
        <v>51</v>
      </c>
      <c r="B784" s="56">
        <v>42172</v>
      </c>
      <c r="C784" s="55">
        <f t="shared" si="14"/>
        <v>5.6347896031692493</v>
      </c>
      <c r="D784" s="55">
        <v>280</v>
      </c>
      <c r="H784" s="55">
        <v>68</v>
      </c>
    </row>
    <row r="785" spans="1:8" x14ac:dyDescent="0.35">
      <c r="A785" s="55" t="s">
        <v>48</v>
      </c>
      <c r="B785" s="56">
        <v>42172</v>
      </c>
      <c r="C785" s="55">
        <f t="shared" si="14"/>
        <v>4.4773368144782069</v>
      </c>
      <c r="D785" s="55">
        <v>88</v>
      </c>
      <c r="F785" s="55" t="s">
        <v>43</v>
      </c>
      <c r="H785" s="55">
        <v>4</v>
      </c>
    </row>
    <row r="786" spans="1:8" x14ac:dyDescent="0.35">
      <c r="A786" s="55" t="s">
        <v>52</v>
      </c>
      <c r="B786" s="56">
        <v>42179</v>
      </c>
      <c r="C786" s="55">
        <f t="shared" si="14"/>
        <v>3.2188758248682006</v>
      </c>
      <c r="D786" s="55">
        <v>25</v>
      </c>
      <c r="F786" s="55" t="s">
        <v>43</v>
      </c>
      <c r="H786" s="55">
        <v>2</v>
      </c>
    </row>
    <row r="787" spans="1:8" x14ac:dyDescent="0.35">
      <c r="A787" s="55" t="s">
        <v>42</v>
      </c>
      <c r="B787" s="56">
        <v>42179</v>
      </c>
      <c r="C787" s="55">
        <f t="shared" si="14"/>
        <v>3.2188758248682006</v>
      </c>
      <c r="D787" s="55">
        <v>25</v>
      </c>
      <c r="F787" s="55" t="s">
        <v>43</v>
      </c>
      <c r="H787" s="55">
        <v>6</v>
      </c>
    </row>
    <row r="788" spans="1:8" x14ac:dyDescent="0.35">
      <c r="A788" s="55" t="s">
        <v>50</v>
      </c>
      <c r="B788" s="56">
        <v>42179</v>
      </c>
      <c r="C788" s="55">
        <f t="shared" si="14"/>
        <v>6.3801225368997647</v>
      </c>
      <c r="D788" s="55">
        <v>590</v>
      </c>
      <c r="F788" s="55" t="s">
        <v>43</v>
      </c>
      <c r="H788" s="55">
        <v>26</v>
      </c>
    </row>
    <row r="789" spans="1:8" x14ac:dyDescent="0.35">
      <c r="A789" s="55" t="s">
        <v>51</v>
      </c>
      <c r="B789" s="56">
        <v>42179</v>
      </c>
      <c r="C789" s="55">
        <f t="shared" si="14"/>
        <v>6.0402547112774139</v>
      </c>
      <c r="D789" s="55">
        <v>420</v>
      </c>
      <c r="F789" s="55" t="s">
        <v>43</v>
      </c>
      <c r="H789" s="55">
        <v>28</v>
      </c>
    </row>
    <row r="790" spans="1:8" x14ac:dyDescent="0.35">
      <c r="A790" s="55" t="s">
        <v>51</v>
      </c>
      <c r="B790" s="56">
        <v>42179</v>
      </c>
      <c r="C790" s="55">
        <f t="shared" si="14"/>
        <v>5.9914645471079817</v>
      </c>
      <c r="D790" s="55">
        <v>400</v>
      </c>
      <c r="F790" s="55" t="s">
        <v>43</v>
      </c>
      <c r="H790" s="55">
        <v>24</v>
      </c>
    </row>
    <row r="791" spans="1:8" x14ac:dyDescent="0.35">
      <c r="A791" s="55" t="s">
        <v>48</v>
      </c>
      <c r="B791" s="56">
        <v>42179</v>
      </c>
      <c r="C791" s="55">
        <f t="shared" si="14"/>
        <v>1.791759469228055</v>
      </c>
      <c r="D791" s="55">
        <v>6</v>
      </c>
      <c r="F791" s="55" t="s">
        <v>46</v>
      </c>
      <c r="H791" s="55">
        <v>2</v>
      </c>
    </row>
    <row r="792" spans="1:8" x14ac:dyDescent="0.35">
      <c r="A792" s="55" t="s">
        <v>52</v>
      </c>
      <c r="B792" s="56">
        <v>42186</v>
      </c>
      <c r="C792" s="55">
        <f t="shared" si="14"/>
        <v>4.3820266346738812</v>
      </c>
      <c r="D792" s="55">
        <v>80</v>
      </c>
      <c r="F792" s="55" t="s">
        <v>43</v>
      </c>
      <c r="H792" s="55">
        <v>26</v>
      </c>
    </row>
    <row r="793" spans="1:8" x14ac:dyDescent="0.35">
      <c r="A793" s="55" t="s">
        <v>42</v>
      </c>
      <c r="B793" s="56">
        <v>42186</v>
      </c>
      <c r="C793" s="55">
        <f t="shared" si="14"/>
        <v>3.784189633918261</v>
      </c>
      <c r="D793" s="55">
        <v>44</v>
      </c>
      <c r="F793" s="55" t="s">
        <v>43</v>
      </c>
      <c r="H793" s="55">
        <v>10</v>
      </c>
    </row>
    <row r="794" spans="1:8" x14ac:dyDescent="0.35">
      <c r="A794" s="55" t="s">
        <v>50</v>
      </c>
      <c r="B794" s="56">
        <v>42186</v>
      </c>
      <c r="C794" s="55">
        <f t="shared" si="14"/>
        <v>8.0063675676502459</v>
      </c>
      <c r="D794" s="58">
        <v>3000</v>
      </c>
      <c r="F794" s="55" t="s">
        <v>43</v>
      </c>
      <c r="H794" s="55">
        <v>340</v>
      </c>
    </row>
    <row r="795" spans="1:8" x14ac:dyDescent="0.35">
      <c r="A795" s="55" t="s">
        <v>51</v>
      </c>
      <c r="B795" s="56">
        <v>42186</v>
      </c>
      <c r="C795" s="55">
        <f t="shared" si="14"/>
        <v>4.2046926193909657</v>
      </c>
      <c r="D795" s="55">
        <v>67</v>
      </c>
      <c r="F795" s="55" t="s">
        <v>43</v>
      </c>
      <c r="H795" s="55">
        <v>20</v>
      </c>
    </row>
    <row r="796" spans="1:8" x14ac:dyDescent="0.35">
      <c r="A796" s="55" t="s">
        <v>48</v>
      </c>
      <c r="B796" s="56">
        <v>42186</v>
      </c>
      <c r="C796" s="55">
        <f t="shared" si="14"/>
        <v>4.6051701859880918</v>
      </c>
      <c r="D796" s="55">
        <v>100</v>
      </c>
      <c r="F796" s="55" t="s">
        <v>43</v>
      </c>
      <c r="H796" s="55">
        <v>14</v>
      </c>
    </row>
    <row r="797" spans="1:8" x14ac:dyDescent="0.35">
      <c r="A797" s="54" t="s">
        <v>84</v>
      </c>
      <c r="B797" s="13">
        <v>42186</v>
      </c>
      <c r="C797" s="55">
        <f t="shared" si="14"/>
        <v>9.0938065557202314</v>
      </c>
      <c r="D797" s="18">
        <v>8900</v>
      </c>
      <c r="H797" s="30">
        <v>2100</v>
      </c>
    </row>
    <row r="798" spans="1:8" x14ac:dyDescent="0.35">
      <c r="A798" s="54" t="s">
        <v>84</v>
      </c>
      <c r="B798" s="13">
        <v>42186</v>
      </c>
      <c r="D798" s="57"/>
      <c r="H798" s="31">
        <v>1080</v>
      </c>
    </row>
    <row r="799" spans="1:8" x14ac:dyDescent="0.35">
      <c r="A799" s="37" t="s">
        <v>90</v>
      </c>
      <c r="B799" s="13">
        <v>42186</v>
      </c>
      <c r="C799" s="55">
        <f t="shared" si="14"/>
        <v>4.9416424226093039</v>
      </c>
      <c r="D799" s="19">
        <v>140</v>
      </c>
      <c r="H799" s="19">
        <v>4900</v>
      </c>
    </row>
    <row r="800" spans="1:8" x14ac:dyDescent="0.35">
      <c r="A800" s="41" t="s">
        <v>96</v>
      </c>
      <c r="B800" s="13">
        <v>42186</v>
      </c>
      <c r="D800" s="18">
        <v>0</v>
      </c>
      <c r="H800" s="19">
        <v>100</v>
      </c>
    </row>
    <row r="801" spans="1:8" x14ac:dyDescent="0.35">
      <c r="A801" s="54" t="s">
        <v>84</v>
      </c>
      <c r="B801" s="13">
        <v>42198</v>
      </c>
      <c r="C801" s="55">
        <f t="shared" ref="C801:C864" si="15">LN(D801)</f>
        <v>2.9957322735539909</v>
      </c>
      <c r="D801" s="18">
        <v>20</v>
      </c>
      <c r="H801" s="25">
        <v>2</v>
      </c>
    </row>
    <row r="802" spans="1:8" x14ac:dyDescent="0.35">
      <c r="A802" s="37" t="s">
        <v>90</v>
      </c>
      <c r="B802" s="13">
        <v>42198</v>
      </c>
      <c r="C802" s="55">
        <f t="shared" si="15"/>
        <v>2.3025850929940459</v>
      </c>
      <c r="D802" s="19">
        <v>10</v>
      </c>
      <c r="H802" s="19">
        <v>2</v>
      </c>
    </row>
    <row r="803" spans="1:8" x14ac:dyDescent="0.35">
      <c r="A803" s="37" t="s">
        <v>90</v>
      </c>
      <c r="B803" s="13">
        <v>42198</v>
      </c>
      <c r="C803" s="55">
        <f t="shared" si="15"/>
        <v>3.4011973816621555</v>
      </c>
      <c r="D803" s="19">
        <v>30</v>
      </c>
      <c r="H803" s="19">
        <v>2</v>
      </c>
    </row>
    <row r="804" spans="1:8" x14ac:dyDescent="0.35">
      <c r="A804" s="41" t="s">
        <v>96</v>
      </c>
      <c r="B804" s="13">
        <v>42198</v>
      </c>
      <c r="C804" s="55">
        <f t="shared" si="15"/>
        <v>2.9957322735539909</v>
      </c>
      <c r="D804" s="18">
        <v>20</v>
      </c>
      <c r="H804" s="19">
        <v>4</v>
      </c>
    </row>
    <row r="805" spans="1:8" x14ac:dyDescent="0.35">
      <c r="A805" s="55" t="s">
        <v>52</v>
      </c>
      <c r="B805" s="56">
        <v>42200</v>
      </c>
      <c r="C805" s="55">
        <f t="shared" si="15"/>
        <v>4.4773368144782069</v>
      </c>
      <c r="D805" s="55">
        <v>88</v>
      </c>
      <c r="H805" s="55">
        <v>18</v>
      </c>
    </row>
    <row r="806" spans="1:8" x14ac:dyDescent="0.35">
      <c r="A806" s="55" t="s">
        <v>42</v>
      </c>
      <c r="B806" s="56">
        <v>42200</v>
      </c>
      <c r="C806" s="55">
        <f t="shared" si="15"/>
        <v>3.8066624897703196</v>
      </c>
      <c r="D806" s="55">
        <v>45</v>
      </c>
      <c r="H806" s="55">
        <v>6</v>
      </c>
    </row>
    <row r="807" spans="1:8" x14ac:dyDescent="0.35">
      <c r="A807" s="55" t="s">
        <v>50</v>
      </c>
      <c r="B807" s="56">
        <v>42200</v>
      </c>
      <c r="C807" s="55">
        <f t="shared" si="15"/>
        <v>3.4657359027997265</v>
      </c>
      <c r="D807" s="55">
        <v>32</v>
      </c>
      <c r="H807" s="55">
        <v>9</v>
      </c>
    </row>
    <row r="808" spans="1:8" x14ac:dyDescent="0.35">
      <c r="A808" s="55" t="s">
        <v>51</v>
      </c>
      <c r="B808" s="56">
        <v>42200</v>
      </c>
      <c r="C808" s="55">
        <f t="shared" si="15"/>
        <v>3.9512437185814275</v>
      </c>
      <c r="D808" s="55">
        <v>52</v>
      </c>
      <c r="H808" s="55">
        <v>3</v>
      </c>
    </row>
    <row r="809" spans="1:8" x14ac:dyDescent="0.35">
      <c r="A809" s="55" t="s">
        <v>51</v>
      </c>
      <c r="B809" s="56">
        <v>42200</v>
      </c>
      <c r="C809" s="55">
        <f t="shared" si="15"/>
        <v>4.0073331852324712</v>
      </c>
      <c r="D809" s="55">
        <v>55</v>
      </c>
      <c r="H809" s="55">
        <v>6</v>
      </c>
    </row>
    <row r="810" spans="1:8" x14ac:dyDescent="0.35">
      <c r="A810" s="55" t="s">
        <v>48</v>
      </c>
      <c r="B810" s="56">
        <v>42200</v>
      </c>
      <c r="C810" s="55">
        <f t="shared" si="15"/>
        <v>3.784189633918261</v>
      </c>
      <c r="D810" s="55">
        <v>44</v>
      </c>
      <c r="H810" s="55">
        <v>6</v>
      </c>
    </row>
    <row r="811" spans="1:8" x14ac:dyDescent="0.35">
      <c r="A811" s="55" t="s">
        <v>52</v>
      </c>
      <c r="B811" s="56">
        <v>42207</v>
      </c>
      <c r="C811" s="55">
        <f t="shared" si="15"/>
        <v>1.3862943611198906</v>
      </c>
      <c r="D811" s="55">
        <v>4</v>
      </c>
      <c r="F811" s="55" t="s">
        <v>46</v>
      </c>
      <c r="H811" s="55">
        <v>1</v>
      </c>
    </row>
    <row r="812" spans="1:8" x14ac:dyDescent="0.35">
      <c r="A812" s="55" t="s">
        <v>42</v>
      </c>
      <c r="B812" s="56">
        <v>42207</v>
      </c>
      <c r="C812" s="55">
        <f t="shared" si="15"/>
        <v>0.69314718055994529</v>
      </c>
      <c r="D812" s="55">
        <v>2</v>
      </c>
      <c r="F812" s="55" t="s">
        <v>46</v>
      </c>
      <c r="H812" s="55">
        <v>1</v>
      </c>
    </row>
    <row r="813" spans="1:8" x14ac:dyDescent="0.35">
      <c r="A813" s="55" t="s">
        <v>50</v>
      </c>
      <c r="B813" s="56">
        <v>42207</v>
      </c>
      <c r="C813" s="55">
        <f t="shared" si="15"/>
        <v>2.0794415416798357</v>
      </c>
      <c r="D813" s="55">
        <v>8</v>
      </c>
      <c r="F813" s="55" t="s">
        <v>43</v>
      </c>
      <c r="H813" s="55">
        <v>2</v>
      </c>
    </row>
    <row r="814" spans="1:8" x14ac:dyDescent="0.35">
      <c r="A814" s="55" t="s">
        <v>51</v>
      </c>
      <c r="B814" s="56">
        <v>42207</v>
      </c>
      <c r="C814" s="55">
        <f t="shared" si="15"/>
        <v>1.6094379124341003</v>
      </c>
      <c r="D814" s="55">
        <v>5</v>
      </c>
      <c r="F814" s="55" t="s">
        <v>46</v>
      </c>
      <c r="H814" s="55">
        <v>1</v>
      </c>
    </row>
    <row r="815" spans="1:8" x14ac:dyDescent="0.35">
      <c r="A815" s="55" t="s">
        <v>48</v>
      </c>
      <c r="B815" s="56">
        <v>42207</v>
      </c>
      <c r="C815" s="55">
        <f t="shared" si="15"/>
        <v>0.69314718055994529</v>
      </c>
      <c r="D815" s="55">
        <v>2</v>
      </c>
      <c r="H815" s="55">
        <v>1</v>
      </c>
    </row>
    <row r="816" spans="1:8" x14ac:dyDescent="0.35">
      <c r="A816" s="54" t="s">
        <v>84</v>
      </c>
      <c r="B816" s="13">
        <v>42207</v>
      </c>
      <c r="C816" s="55">
        <f t="shared" si="15"/>
        <v>2.9957322735539909</v>
      </c>
      <c r="D816" s="18">
        <v>20</v>
      </c>
      <c r="H816" s="25">
        <v>4</v>
      </c>
    </row>
    <row r="817" spans="1:8" x14ac:dyDescent="0.35">
      <c r="A817" s="54" t="s">
        <v>84</v>
      </c>
      <c r="B817" s="13">
        <v>42207</v>
      </c>
      <c r="C817" s="55">
        <f t="shared" si="15"/>
        <v>2.3025850929940459</v>
      </c>
      <c r="D817" s="18">
        <v>10</v>
      </c>
      <c r="H817" s="25">
        <v>4</v>
      </c>
    </row>
    <row r="818" spans="1:8" x14ac:dyDescent="0.35">
      <c r="A818" s="37" t="s">
        <v>90</v>
      </c>
      <c r="B818" s="13">
        <v>42207</v>
      </c>
      <c r="C818" s="55">
        <f t="shared" si="15"/>
        <v>3.4011973816621555</v>
      </c>
      <c r="D818" s="19">
        <v>30</v>
      </c>
      <c r="H818" s="18">
        <v>4</v>
      </c>
    </row>
    <row r="819" spans="1:8" x14ac:dyDescent="0.35">
      <c r="A819" s="41" t="s">
        <v>96</v>
      </c>
      <c r="B819" s="13">
        <v>42207</v>
      </c>
      <c r="C819" s="55">
        <f t="shared" si="15"/>
        <v>2.3025850929940459</v>
      </c>
      <c r="D819" s="18">
        <v>10</v>
      </c>
      <c r="H819" s="18">
        <v>4</v>
      </c>
    </row>
    <row r="820" spans="1:8" x14ac:dyDescent="0.35">
      <c r="A820" s="54" t="s">
        <v>84</v>
      </c>
      <c r="B820" s="13">
        <v>42212</v>
      </c>
      <c r="C820" s="55">
        <f t="shared" si="15"/>
        <v>2.3025850929940459</v>
      </c>
      <c r="D820" s="18">
        <v>10</v>
      </c>
      <c r="H820" s="25">
        <v>2</v>
      </c>
    </row>
    <row r="821" spans="1:8" x14ac:dyDescent="0.35">
      <c r="A821" s="37" t="s">
        <v>90</v>
      </c>
      <c r="B821" s="13">
        <v>42212</v>
      </c>
      <c r="C821" s="55">
        <f t="shared" si="15"/>
        <v>4.3820266346738812</v>
      </c>
      <c r="D821" s="19">
        <v>80</v>
      </c>
      <c r="H821" s="19">
        <v>24</v>
      </c>
    </row>
    <row r="822" spans="1:8" x14ac:dyDescent="0.35">
      <c r="A822" s="41" t="s">
        <v>96</v>
      </c>
      <c r="B822" s="13">
        <v>42212</v>
      </c>
      <c r="C822" s="55">
        <f t="shared" si="15"/>
        <v>3.4011973816621555</v>
      </c>
      <c r="D822" s="18">
        <v>30</v>
      </c>
      <c r="H822" s="18">
        <v>2</v>
      </c>
    </row>
    <row r="823" spans="1:8" x14ac:dyDescent="0.35">
      <c r="A823" s="55" t="s">
        <v>52</v>
      </c>
      <c r="B823" s="56">
        <v>42214</v>
      </c>
      <c r="C823" s="55">
        <f t="shared" si="15"/>
        <v>0.69314718055994529</v>
      </c>
      <c r="D823" s="55">
        <v>2</v>
      </c>
      <c r="F823" s="55" t="s">
        <v>46</v>
      </c>
      <c r="H823" s="55">
        <v>1</v>
      </c>
    </row>
    <row r="824" spans="1:8" x14ac:dyDescent="0.35">
      <c r="A824" s="55" t="s">
        <v>42</v>
      </c>
      <c r="B824" s="56">
        <v>42214</v>
      </c>
      <c r="C824" s="55">
        <f t="shared" si="15"/>
        <v>0.69314718055994529</v>
      </c>
      <c r="D824" s="55">
        <v>2</v>
      </c>
      <c r="F824" s="55" t="s">
        <v>46</v>
      </c>
      <c r="H824" s="55">
        <v>1</v>
      </c>
    </row>
    <row r="825" spans="1:8" x14ac:dyDescent="0.35">
      <c r="A825" s="55" t="s">
        <v>50</v>
      </c>
      <c r="B825" s="56">
        <v>42214</v>
      </c>
      <c r="C825" s="55">
        <f t="shared" si="15"/>
        <v>2.0794415416798357</v>
      </c>
      <c r="D825" s="55">
        <v>8</v>
      </c>
      <c r="F825" s="55" t="s">
        <v>46</v>
      </c>
      <c r="H825" s="55">
        <v>1</v>
      </c>
    </row>
    <row r="826" spans="1:8" x14ac:dyDescent="0.35">
      <c r="A826" s="55" t="s">
        <v>51</v>
      </c>
      <c r="B826" s="56">
        <v>42214</v>
      </c>
      <c r="C826" s="55">
        <f t="shared" si="15"/>
        <v>0.69314718055994529</v>
      </c>
      <c r="D826" s="55">
        <v>2</v>
      </c>
      <c r="H826" s="55">
        <v>1</v>
      </c>
    </row>
    <row r="827" spans="1:8" x14ac:dyDescent="0.35">
      <c r="A827" s="55" t="s">
        <v>48</v>
      </c>
      <c r="B827" s="56">
        <v>42214</v>
      </c>
      <c r="C827" s="55">
        <f t="shared" si="15"/>
        <v>1.791759469228055</v>
      </c>
      <c r="D827" s="55">
        <v>6</v>
      </c>
      <c r="F827" s="55" t="s">
        <v>43</v>
      </c>
      <c r="H827" s="55">
        <v>2</v>
      </c>
    </row>
    <row r="828" spans="1:8" x14ac:dyDescent="0.35">
      <c r="A828" s="54" t="s">
        <v>84</v>
      </c>
      <c r="B828" s="13">
        <v>42219</v>
      </c>
      <c r="C828" s="55">
        <f t="shared" si="15"/>
        <v>3.6888794541139363</v>
      </c>
      <c r="D828" s="18">
        <v>40</v>
      </c>
      <c r="H828" s="25">
        <v>2</v>
      </c>
    </row>
    <row r="829" spans="1:8" x14ac:dyDescent="0.35">
      <c r="A829" s="37" t="s">
        <v>90</v>
      </c>
      <c r="B829" s="13">
        <v>42219</v>
      </c>
      <c r="C829" s="55">
        <f t="shared" si="15"/>
        <v>4.3820266346738812</v>
      </c>
      <c r="D829" s="19">
        <v>80</v>
      </c>
      <c r="H829" s="19">
        <v>4</v>
      </c>
    </row>
    <row r="830" spans="1:8" x14ac:dyDescent="0.35">
      <c r="A830" s="41" t="s">
        <v>96</v>
      </c>
      <c r="B830" s="13">
        <v>42219</v>
      </c>
      <c r="C830" s="55">
        <f t="shared" si="15"/>
        <v>3.4011973816621555</v>
      </c>
      <c r="D830" s="18">
        <v>30</v>
      </c>
      <c r="H830" s="19">
        <v>4</v>
      </c>
    </row>
    <row r="831" spans="1:8" x14ac:dyDescent="0.35">
      <c r="A831" s="41" t="s">
        <v>96</v>
      </c>
      <c r="B831" s="13">
        <v>42219</v>
      </c>
      <c r="C831" s="55">
        <f t="shared" si="15"/>
        <v>2.3025850929940459</v>
      </c>
      <c r="D831" s="18">
        <v>10</v>
      </c>
      <c r="H831" s="19">
        <v>4</v>
      </c>
    </row>
    <row r="832" spans="1:8" x14ac:dyDescent="0.35">
      <c r="A832" s="55" t="s">
        <v>52</v>
      </c>
      <c r="B832" s="56">
        <v>42221</v>
      </c>
      <c r="C832" s="55">
        <f t="shared" si="15"/>
        <v>2.4849066497880004</v>
      </c>
      <c r="D832" s="55">
        <v>12</v>
      </c>
      <c r="F832" s="55" t="s">
        <v>43</v>
      </c>
      <c r="H832" s="55">
        <v>2</v>
      </c>
    </row>
    <row r="833" spans="1:8" x14ac:dyDescent="0.35">
      <c r="A833" s="55" t="s">
        <v>42</v>
      </c>
      <c r="B833" s="56">
        <v>42221</v>
      </c>
      <c r="C833" s="55">
        <f t="shared" si="15"/>
        <v>2.4849066497880004</v>
      </c>
      <c r="D833" s="55">
        <v>12</v>
      </c>
      <c r="H833" s="55">
        <v>3</v>
      </c>
    </row>
    <row r="834" spans="1:8" x14ac:dyDescent="0.35">
      <c r="A834" s="55" t="s">
        <v>50</v>
      </c>
      <c r="B834" s="56">
        <v>42221</v>
      </c>
      <c r="C834" s="55">
        <f t="shared" si="15"/>
        <v>5.472270673671475</v>
      </c>
      <c r="D834" s="55">
        <v>238</v>
      </c>
      <c r="H834" s="55">
        <v>2</v>
      </c>
    </row>
    <row r="835" spans="1:8" x14ac:dyDescent="0.35">
      <c r="A835" s="55" t="s">
        <v>51</v>
      </c>
      <c r="B835" s="56">
        <v>42221</v>
      </c>
      <c r="C835" s="55">
        <f t="shared" si="15"/>
        <v>2.4849066497880004</v>
      </c>
      <c r="D835" s="55">
        <v>12</v>
      </c>
      <c r="H835" s="55">
        <v>1</v>
      </c>
    </row>
    <row r="836" spans="1:8" x14ac:dyDescent="0.35">
      <c r="A836" s="55" t="s">
        <v>48</v>
      </c>
      <c r="B836" s="56">
        <v>42221</v>
      </c>
      <c r="C836" s="55">
        <f t="shared" si="15"/>
        <v>1.3862943611198906</v>
      </c>
      <c r="D836" s="55">
        <v>4</v>
      </c>
      <c r="F836" s="55" t="s">
        <v>43</v>
      </c>
      <c r="H836" s="55">
        <v>2</v>
      </c>
    </row>
    <row r="837" spans="1:8" x14ac:dyDescent="0.35">
      <c r="A837" s="55" t="s">
        <v>48</v>
      </c>
      <c r="B837" s="56">
        <v>42221</v>
      </c>
      <c r="C837" s="55">
        <f t="shared" si="15"/>
        <v>1.6094379124341003</v>
      </c>
      <c r="D837" s="55">
        <v>5</v>
      </c>
      <c r="F837" s="55" t="s">
        <v>46</v>
      </c>
      <c r="H837" s="55">
        <v>1</v>
      </c>
    </row>
    <row r="838" spans="1:8" x14ac:dyDescent="0.35">
      <c r="A838" s="54" t="s">
        <v>84</v>
      </c>
      <c r="B838" s="13">
        <v>42226</v>
      </c>
      <c r="D838" s="14" t="s">
        <v>87</v>
      </c>
      <c r="H838" s="16" t="s">
        <v>87</v>
      </c>
    </row>
    <row r="839" spans="1:8" x14ac:dyDescent="0.35">
      <c r="A839" s="37" t="s">
        <v>90</v>
      </c>
      <c r="B839" s="13">
        <v>42226</v>
      </c>
      <c r="D839" s="16" t="s">
        <v>87</v>
      </c>
      <c r="H839" s="16" t="s">
        <v>87</v>
      </c>
    </row>
    <row r="840" spans="1:8" x14ac:dyDescent="0.35">
      <c r="A840" s="37" t="s">
        <v>90</v>
      </c>
      <c r="B840" s="13">
        <v>42226</v>
      </c>
      <c r="D840" s="16" t="s">
        <v>87</v>
      </c>
      <c r="H840" s="16" t="s">
        <v>87</v>
      </c>
    </row>
    <row r="841" spans="1:8" x14ac:dyDescent="0.35">
      <c r="A841" s="41" t="s">
        <v>96</v>
      </c>
      <c r="B841" s="13">
        <v>42226</v>
      </c>
      <c r="D841" s="14" t="s">
        <v>87</v>
      </c>
      <c r="H841" s="16" t="s">
        <v>87</v>
      </c>
    </row>
    <row r="842" spans="1:8" x14ac:dyDescent="0.35">
      <c r="A842" s="55" t="s">
        <v>52</v>
      </c>
      <c r="B842" s="56">
        <v>42227</v>
      </c>
      <c r="C842" s="55">
        <f t="shared" ref="C842:C905" si="16">LN(D842)</f>
        <v>4.7535901911063645</v>
      </c>
      <c r="D842" s="55">
        <v>116</v>
      </c>
      <c r="H842" s="55">
        <v>44</v>
      </c>
    </row>
    <row r="843" spans="1:8" x14ac:dyDescent="0.35">
      <c r="A843" s="55" t="s">
        <v>42</v>
      </c>
      <c r="B843" s="56">
        <v>42227</v>
      </c>
    </row>
    <row r="844" spans="1:8" x14ac:dyDescent="0.35">
      <c r="A844" s="55" t="s">
        <v>50</v>
      </c>
      <c r="B844" s="56">
        <v>42227</v>
      </c>
      <c r="C844" s="55">
        <f t="shared" si="16"/>
        <v>9.9034875525361272</v>
      </c>
      <c r="D844" s="58">
        <v>20000</v>
      </c>
      <c r="F844" s="55" t="s">
        <v>49</v>
      </c>
      <c r="H844" s="55">
        <v>1200</v>
      </c>
    </row>
    <row r="845" spans="1:8" x14ac:dyDescent="0.35">
      <c r="A845" s="55" t="s">
        <v>51</v>
      </c>
      <c r="B845" s="56">
        <v>42227</v>
      </c>
      <c r="C845" s="55">
        <f t="shared" si="16"/>
        <v>4.3820266346738812</v>
      </c>
      <c r="D845" s="55">
        <v>80</v>
      </c>
      <c r="F845" s="55" t="s">
        <v>43</v>
      </c>
      <c r="H845" s="55">
        <v>22</v>
      </c>
    </row>
    <row r="846" spans="1:8" x14ac:dyDescent="0.35">
      <c r="A846" s="55" t="s">
        <v>48</v>
      </c>
      <c r="B846" s="56">
        <v>42227</v>
      </c>
      <c r="C846" s="55">
        <f t="shared" si="16"/>
        <v>3.8501476017100584</v>
      </c>
      <c r="D846" s="55">
        <v>47</v>
      </c>
      <c r="F846" s="55" t="s">
        <v>43</v>
      </c>
      <c r="H846" s="55">
        <v>14</v>
      </c>
    </row>
    <row r="847" spans="1:8" x14ac:dyDescent="0.35">
      <c r="A847" s="55" t="s">
        <v>48</v>
      </c>
      <c r="B847" s="56">
        <v>42227</v>
      </c>
      <c r="C847" s="55">
        <f t="shared" si="16"/>
        <v>3.3322045101752038</v>
      </c>
      <c r="D847" s="55">
        <v>28</v>
      </c>
      <c r="F847" s="55" t="s">
        <v>43</v>
      </c>
      <c r="H847" s="55">
        <v>20</v>
      </c>
    </row>
    <row r="848" spans="1:8" x14ac:dyDescent="0.35">
      <c r="A848" s="54" t="s">
        <v>84</v>
      </c>
      <c r="B848" s="13">
        <v>42233</v>
      </c>
      <c r="C848" s="55">
        <f t="shared" si="16"/>
        <v>2.3025850929940459</v>
      </c>
      <c r="D848" s="18">
        <v>10</v>
      </c>
      <c r="H848" s="28">
        <v>4</v>
      </c>
    </row>
    <row r="849" spans="1:8" x14ac:dyDescent="0.35">
      <c r="A849" s="37" t="s">
        <v>90</v>
      </c>
      <c r="B849" s="13">
        <v>42233</v>
      </c>
      <c r="C849" s="55">
        <f t="shared" si="16"/>
        <v>2.3025850929940459</v>
      </c>
      <c r="D849" s="19">
        <v>10</v>
      </c>
      <c r="H849" s="18">
        <v>2</v>
      </c>
    </row>
    <row r="850" spans="1:8" x14ac:dyDescent="0.35">
      <c r="A850" s="41" t="s">
        <v>96</v>
      </c>
      <c r="B850" s="13">
        <v>42233</v>
      </c>
      <c r="D850" s="18" t="s">
        <v>100</v>
      </c>
      <c r="H850" s="18">
        <v>2</v>
      </c>
    </row>
    <row r="851" spans="1:8" x14ac:dyDescent="0.35">
      <c r="A851" s="55" t="s">
        <v>52</v>
      </c>
      <c r="B851" s="56">
        <v>42235</v>
      </c>
      <c r="C851" s="55">
        <f t="shared" si="16"/>
        <v>3.6375861597263857</v>
      </c>
      <c r="D851" s="55">
        <v>38</v>
      </c>
      <c r="H851" s="55">
        <v>1</v>
      </c>
    </row>
    <row r="852" spans="1:8" x14ac:dyDescent="0.35">
      <c r="A852" s="55" t="s">
        <v>42</v>
      </c>
      <c r="B852" s="56">
        <v>42235</v>
      </c>
      <c r="C852" s="55">
        <f t="shared" si="16"/>
        <v>2.9957322735539909</v>
      </c>
      <c r="D852" s="55">
        <v>20</v>
      </c>
      <c r="F852" s="55" t="s">
        <v>46</v>
      </c>
      <c r="H852" s="55">
        <v>1</v>
      </c>
    </row>
    <row r="853" spans="1:8" x14ac:dyDescent="0.35">
      <c r="A853" s="55" t="s">
        <v>50</v>
      </c>
      <c r="B853" s="56">
        <v>42235</v>
      </c>
      <c r="C853" s="55">
        <f t="shared" si="16"/>
        <v>3.4011973816621555</v>
      </c>
      <c r="D853" s="55">
        <v>30</v>
      </c>
      <c r="H853" s="55">
        <v>26</v>
      </c>
    </row>
    <row r="854" spans="1:8" x14ac:dyDescent="0.35">
      <c r="A854" s="55" t="s">
        <v>51</v>
      </c>
      <c r="B854" s="56">
        <v>42235</v>
      </c>
      <c r="C854" s="55">
        <f t="shared" si="16"/>
        <v>1.3862943611198906</v>
      </c>
      <c r="D854" s="55">
        <v>4</v>
      </c>
      <c r="H854" s="55">
        <v>1</v>
      </c>
    </row>
    <row r="855" spans="1:8" x14ac:dyDescent="0.35">
      <c r="A855" s="55" t="s">
        <v>48</v>
      </c>
      <c r="B855" s="56">
        <v>42235</v>
      </c>
      <c r="C855" s="55">
        <f t="shared" si="16"/>
        <v>1.9459101490553132</v>
      </c>
      <c r="D855" s="55">
        <v>7</v>
      </c>
      <c r="F855" s="55" t="s">
        <v>46</v>
      </c>
      <c r="H855" s="55">
        <v>1</v>
      </c>
    </row>
    <row r="856" spans="1:8" x14ac:dyDescent="0.35">
      <c r="A856" s="54" t="s">
        <v>84</v>
      </c>
      <c r="B856" s="13">
        <v>42241</v>
      </c>
      <c r="C856" s="55">
        <f t="shared" si="16"/>
        <v>3.6888794541139363</v>
      </c>
      <c r="D856" s="18">
        <v>40</v>
      </c>
      <c r="H856" s="25">
        <v>2</v>
      </c>
    </row>
    <row r="857" spans="1:8" x14ac:dyDescent="0.35">
      <c r="A857" s="54" t="s">
        <v>84</v>
      </c>
      <c r="B857" s="13">
        <v>42241</v>
      </c>
      <c r="C857" s="55">
        <f t="shared" si="16"/>
        <v>2.3025850929940459</v>
      </c>
      <c r="D857" s="18">
        <v>10</v>
      </c>
      <c r="H857" s="25">
        <v>2</v>
      </c>
    </row>
    <row r="858" spans="1:8" x14ac:dyDescent="0.35">
      <c r="A858" s="37" t="s">
        <v>90</v>
      </c>
      <c r="B858" s="13">
        <v>42241</v>
      </c>
      <c r="C858" s="55">
        <f t="shared" si="16"/>
        <v>4.3820266346738812</v>
      </c>
      <c r="D858" s="19">
        <v>80</v>
      </c>
      <c r="H858" s="19">
        <v>2</v>
      </c>
    </row>
    <row r="859" spans="1:8" x14ac:dyDescent="0.35">
      <c r="A859" s="41" t="s">
        <v>96</v>
      </c>
      <c r="B859" s="13">
        <v>42241</v>
      </c>
      <c r="C859" s="55">
        <f t="shared" si="16"/>
        <v>2.9957322735539909</v>
      </c>
      <c r="D859" s="18">
        <v>20</v>
      </c>
      <c r="H859" s="19">
        <v>6</v>
      </c>
    </row>
    <row r="860" spans="1:8" x14ac:dyDescent="0.35">
      <c r="A860" s="55" t="s">
        <v>52</v>
      </c>
      <c r="B860" s="56">
        <v>42242</v>
      </c>
      <c r="C860" s="55">
        <f t="shared" si="16"/>
        <v>1.3862943611198906</v>
      </c>
      <c r="D860" s="55">
        <v>4</v>
      </c>
      <c r="H860" s="55">
        <v>1</v>
      </c>
    </row>
    <row r="861" spans="1:8" x14ac:dyDescent="0.35">
      <c r="A861" s="55" t="s">
        <v>42</v>
      </c>
      <c r="B861" s="56">
        <v>42242</v>
      </c>
      <c r="C861" s="55">
        <f t="shared" si="16"/>
        <v>1.3862943611198906</v>
      </c>
      <c r="D861" s="55">
        <v>4</v>
      </c>
      <c r="H861" s="55">
        <v>1</v>
      </c>
    </row>
    <row r="862" spans="1:8" x14ac:dyDescent="0.35">
      <c r="A862" s="55" t="s">
        <v>50</v>
      </c>
      <c r="B862" s="56">
        <v>42242</v>
      </c>
      <c r="C862" s="55">
        <f t="shared" si="16"/>
        <v>2.0794415416798357</v>
      </c>
      <c r="D862" s="55">
        <v>8</v>
      </c>
      <c r="F862" s="55" t="s">
        <v>46</v>
      </c>
      <c r="H862" s="55">
        <v>1</v>
      </c>
    </row>
    <row r="863" spans="1:8" x14ac:dyDescent="0.35">
      <c r="A863" s="55" t="s">
        <v>51</v>
      </c>
      <c r="B863" s="56">
        <v>42242</v>
      </c>
      <c r="C863" s="55">
        <f t="shared" si="16"/>
        <v>1.6094379124341003</v>
      </c>
      <c r="D863" s="55">
        <v>5</v>
      </c>
      <c r="F863" s="55" t="s">
        <v>46</v>
      </c>
      <c r="H863" s="55">
        <v>1</v>
      </c>
    </row>
    <row r="864" spans="1:8" x14ac:dyDescent="0.35">
      <c r="A864" s="55" t="s">
        <v>48</v>
      </c>
      <c r="B864" s="56">
        <v>42242</v>
      </c>
      <c r="C864" s="55">
        <f t="shared" si="16"/>
        <v>2.3978952727983707</v>
      </c>
      <c r="D864" s="55">
        <v>11</v>
      </c>
      <c r="H864" s="55">
        <v>1</v>
      </c>
    </row>
    <row r="865" spans="1:8" x14ac:dyDescent="0.35">
      <c r="A865" s="54" t="s">
        <v>84</v>
      </c>
      <c r="B865" s="13">
        <v>42247</v>
      </c>
      <c r="C865" s="55">
        <f t="shared" si="16"/>
        <v>2.3025850929940459</v>
      </c>
      <c r="D865" s="18">
        <v>10</v>
      </c>
      <c r="H865" s="28">
        <v>2</v>
      </c>
    </row>
    <row r="866" spans="1:8" x14ac:dyDescent="0.35">
      <c r="A866" s="37" t="s">
        <v>90</v>
      </c>
      <c r="B866" s="13">
        <v>42247</v>
      </c>
      <c r="C866" s="55">
        <f t="shared" si="16"/>
        <v>3.6888794541139363</v>
      </c>
      <c r="D866" s="19">
        <v>40</v>
      </c>
      <c r="H866" s="19">
        <v>6</v>
      </c>
    </row>
    <row r="867" spans="1:8" x14ac:dyDescent="0.35">
      <c r="A867" s="37" t="s">
        <v>90</v>
      </c>
      <c r="B867" s="13">
        <v>42247</v>
      </c>
      <c r="C867" s="55">
        <f t="shared" si="16"/>
        <v>2.3025850929940459</v>
      </c>
      <c r="D867" s="19">
        <v>10</v>
      </c>
      <c r="H867" s="19">
        <v>12</v>
      </c>
    </row>
    <row r="868" spans="1:8" x14ac:dyDescent="0.35">
      <c r="A868" s="41" t="s">
        <v>96</v>
      </c>
      <c r="B868" s="13">
        <v>42247</v>
      </c>
      <c r="C868" s="55">
        <f t="shared" si="16"/>
        <v>3.4011973816621555</v>
      </c>
      <c r="D868" s="18">
        <v>30</v>
      </c>
      <c r="H868" s="19">
        <v>6</v>
      </c>
    </row>
    <row r="869" spans="1:8" x14ac:dyDescent="0.35">
      <c r="A869" s="55" t="s">
        <v>52</v>
      </c>
      <c r="B869" s="56">
        <v>42249</v>
      </c>
      <c r="C869" s="55">
        <f t="shared" si="16"/>
        <v>1.6094379124341003</v>
      </c>
      <c r="D869" s="55">
        <v>5</v>
      </c>
      <c r="H869" s="55">
        <v>4</v>
      </c>
    </row>
    <row r="870" spans="1:8" x14ac:dyDescent="0.35">
      <c r="A870" s="55" t="s">
        <v>42</v>
      </c>
      <c r="B870" s="56">
        <v>42249</v>
      </c>
      <c r="C870" s="55">
        <f t="shared" si="16"/>
        <v>0.69314718055994529</v>
      </c>
      <c r="D870" s="55">
        <v>2</v>
      </c>
      <c r="H870" s="55">
        <v>1</v>
      </c>
    </row>
    <row r="871" spans="1:8" x14ac:dyDescent="0.35">
      <c r="A871" s="55" t="s">
        <v>50</v>
      </c>
      <c r="B871" s="56">
        <v>42249</v>
      </c>
      <c r="C871" s="55">
        <f t="shared" si="16"/>
        <v>2.3025850929940459</v>
      </c>
      <c r="D871" s="55">
        <v>10</v>
      </c>
      <c r="H871" s="55">
        <v>7</v>
      </c>
    </row>
    <row r="872" spans="1:8" x14ac:dyDescent="0.35">
      <c r="A872" s="55" t="s">
        <v>51</v>
      </c>
      <c r="B872" s="56">
        <v>42249</v>
      </c>
      <c r="C872" s="55">
        <f t="shared" si="16"/>
        <v>1.6094379124341003</v>
      </c>
      <c r="D872" s="55">
        <v>5</v>
      </c>
      <c r="H872" s="55">
        <v>2</v>
      </c>
    </row>
    <row r="873" spans="1:8" x14ac:dyDescent="0.35">
      <c r="A873" s="55" t="s">
        <v>48</v>
      </c>
      <c r="B873" s="56">
        <v>42249</v>
      </c>
      <c r="C873" s="55">
        <f t="shared" si="16"/>
        <v>1.6094379124341003</v>
      </c>
      <c r="D873" s="55">
        <v>5</v>
      </c>
      <c r="F873" s="55" t="s">
        <v>46</v>
      </c>
      <c r="H873" s="55">
        <v>1</v>
      </c>
    </row>
    <row r="874" spans="1:8" x14ac:dyDescent="0.35">
      <c r="A874" s="54" t="s">
        <v>84</v>
      </c>
      <c r="B874" s="13">
        <v>42256</v>
      </c>
      <c r="C874" s="55">
        <f t="shared" si="16"/>
        <v>3.4011973816621555</v>
      </c>
      <c r="D874" s="18">
        <v>30</v>
      </c>
      <c r="H874" s="25">
        <v>2</v>
      </c>
    </row>
    <row r="875" spans="1:8" x14ac:dyDescent="0.35">
      <c r="A875" s="37" t="s">
        <v>90</v>
      </c>
      <c r="B875" s="13">
        <v>42256</v>
      </c>
      <c r="C875" s="55">
        <f t="shared" si="16"/>
        <v>2.3025850929940459</v>
      </c>
      <c r="D875" s="19">
        <v>10</v>
      </c>
      <c r="H875" s="18">
        <v>2</v>
      </c>
    </row>
    <row r="876" spans="1:8" x14ac:dyDescent="0.35">
      <c r="A876" s="41" t="s">
        <v>96</v>
      </c>
      <c r="B876" s="13">
        <v>42256</v>
      </c>
      <c r="D876" s="18" t="s">
        <v>100</v>
      </c>
      <c r="H876" s="18">
        <v>2</v>
      </c>
    </row>
    <row r="877" spans="1:8" x14ac:dyDescent="0.35">
      <c r="A877" s="54" t="s">
        <v>84</v>
      </c>
      <c r="B877" s="13">
        <v>42262</v>
      </c>
      <c r="C877" s="55">
        <f t="shared" si="16"/>
        <v>2.3025850929940459</v>
      </c>
      <c r="D877" s="18">
        <v>10</v>
      </c>
      <c r="H877" s="28">
        <v>2</v>
      </c>
    </row>
    <row r="878" spans="1:8" x14ac:dyDescent="0.35">
      <c r="A878" s="37" t="s">
        <v>90</v>
      </c>
      <c r="B878" s="13">
        <v>42262</v>
      </c>
      <c r="C878" s="55">
        <f t="shared" si="16"/>
        <v>2.9957322735539909</v>
      </c>
      <c r="D878" s="19">
        <v>20</v>
      </c>
      <c r="H878" s="19">
        <v>2</v>
      </c>
    </row>
    <row r="879" spans="1:8" x14ac:dyDescent="0.35">
      <c r="A879" s="41" t="s">
        <v>96</v>
      </c>
      <c r="B879" s="13">
        <v>42262</v>
      </c>
      <c r="C879" s="55">
        <f t="shared" si="16"/>
        <v>4.2484952420493594</v>
      </c>
      <c r="D879" s="18">
        <v>70</v>
      </c>
      <c r="H879" s="19">
        <v>6</v>
      </c>
    </row>
    <row r="880" spans="1:8" x14ac:dyDescent="0.35">
      <c r="A880" s="55" t="s">
        <v>52</v>
      </c>
      <c r="B880" s="56">
        <v>42263</v>
      </c>
      <c r="C880" s="55">
        <f t="shared" si="16"/>
        <v>0.69314718055994529</v>
      </c>
      <c r="D880" s="55">
        <v>2</v>
      </c>
      <c r="F880" s="55" t="s">
        <v>46</v>
      </c>
      <c r="H880" s="55">
        <v>1</v>
      </c>
    </row>
    <row r="881" spans="1:8" x14ac:dyDescent="0.35">
      <c r="A881" s="55" t="s">
        <v>42</v>
      </c>
      <c r="B881" s="56">
        <v>42263</v>
      </c>
      <c r="C881" s="55">
        <f t="shared" si="16"/>
        <v>1.3862943611198906</v>
      </c>
      <c r="D881" s="55">
        <v>4</v>
      </c>
      <c r="F881" s="55" t="s">
        <v>46</v>
      </c>
      <c r="H881" s="55">
        <v>1</v>
      </c>
    </row>
    <row r="882" spans="1:8" x14ac:dyDescent="0.35">
      <c r="A882" s="55" t="s">
        <v>50</v>
      </c>
      <c r="B882" s="56">
        <v>42263</v>
      </c>
      <c r="C882" s="55">
        <f t="shared" si="16"/>
        <v>2.0794415416798357</v>
      </c>
      <c r="D882" s="55">
        <v>8</v>
      </c>
      <c r="H882" s="55">
        <v>2</v>
      </c>
    </row>
    <row r="883" spans="1:8" x14ac:dyDescent="0.35">
      <c r="A883" s="55" t="s">
        <v>51</v>
      </c>
      <c r="B883" s="56">
        <v>42263</v>
      </c>
      <c r="C883" s="55">
        <f t="shared" si="16"/>
        <v>2.0794415416798357</v>
      </c>
      <c r="D883" s="55">
        <v>8</v>
      </c>
      <c r="H883" s="55">
        <v>3</v>
      </c>
    </row>
    <row r="884" spans="1:8" x14ac:dyDescent="0.35">
      <c r="A884" s="55" t="s">
        <v>48</v>
      </c>
      <c r="B884" s="56">
        <v>42263</v>
      </c>
      <c r="C884" s="55">
        <f t="shared" si="16"/>
        <v>0.69314718055994529</v>
      </c>
      <c r="D884" s="55">
        <v>2</v>
      </c>
      <c r="F884" s="55" t="s">
        <v>43</v>
      </c>
      <c r="H884" s="55">
        <v>2</v>
      </c>
    </row>
    <row r="885" spans="1:8" x14ac:dyDescent="0.35">
      <c r="A885" s="54" t="s">
        <v>84</v>
      </c>
      <c r="B885" s="13">
        <v>42269</v>
      </c>
      <c r="C885" s="55">
        <f t="shared" si="16"/>
        <v>2.0794415416798357</v>
      </c>
      <c r="D885" s="18">
        <v>8</v>
      </c>
      <c r="H885" s="28">
        <v>2</v>
      </c>
    </row>
    <row r="886" spans="1:8" x14ac:dyDescent="0.35">
      <c r="A886" s="54" t="s">
        <v>84</v>
      </c>
      <c r="B886" s="13">
        <v>42269</v>
      </c>
      <c r="C886" s="55">
        <f t="shared" si="16"/>
        <v>1.3862943611198906</v>
      </c>
      <c r="D886" s="18">
        <v>4</v>
      </c>
      <c r="H886" s="28">
        <v>6</v>
      </c>
    </row>
    <row r="887" spans="1:8" x14ac:dyDescent="0.35">
      <c r="A887" s="37" t="s">
        <v>90</v>
      </c>
      <c r="B887" s="13">
        <v>42269</v>
      </c>
      <c r="C887" s="55">
        <f t="shared" si="16"/>
        <v>2.0794415416798357</v>
      </c>
      <c r="D887" s="19">
        <v>8</v>
      </c>
      <c r="H887" s="19">
        <v>6</v>
      </c>
    </row>
    <row r="888" spans="1:8" x14ac:dyDescent="0.35">
      <c r="A888" s="41" t="s">
        <v>96</v>
      </c>
      <c r="B888" s="13">
        <v>42269</v>
      </c>
      <c r="C888" s="55">
        <f t="shared" si="16"/>
        <v>2.0794415416798357</v>
      </c>
      <c r="D888" s="18">
        <v>8</v>
      </c>
      <c r="H888" s="19">
        <v>2</v>
      </c>
    </row>
    <row r="889" spans="1:8" x14ac:dyDescent="0.35">
      <c r="A889" s="55" t="s">
        <v>52</v>
      </c>
      <c r="B889" s="56">
        <v>42270</v>
      </c>
      <c r="C889" s="55">
        <f t="shared" si="16"/>
        <v>2.4849066497880004</v>
      </c>
      <c r="D889" s="55">
        <v>12</v>
      </c>
      <c r="H889" s="55">
        <v>1</v>
      </c>
    </row>
    <row r="890" spans="1:8" x14ac:dyDescent="0.35">
      <c r="A890" s="55" t="s">
        <v>52</v>
      </c>
      <c r="B890" s="56">
        <v>42270</v>
      </c>
      <c r="C890" s="55">
        <f t="shared" si="16"/>
        <v>0.69314718055994529</v>
      </c>
      <c r="D890" s="55">
        <v>2</v>
      </c>
      <c r="F890" s="55" t="s">
        <v>46</v>
      </c>
      <c r="H890" s="55">
        <v>1</v>
      </c>
    </row>
    <row r="891" spans="1:8" x14ac:dyDescent="0.35">
      <c r="A891" s="55" t="s">
        <v>42</v>
      </c>
      <c r="B891" s="56">
        <v>42270</v>
      </c>
      <c r="C891" s="55">
        <f t="shared" si="16"/>
        <v>1.6094379124341003</v>
      </c>
      <c r="D891" s="55">
        <v>5</v>
      </c>
      <c r="F891" s="55" t="s">
        <v>46</v>
      </c>
      <c r="H891" s="55">
        <v>1</v>
      </c>
    </row>
    <row r="892" spans="1:8" x14ac:dyDescent="0.35">
      <c r="A892" s="55" t="s">
        <v>50</v>
      </c>
      <c r="B892" s="56">
        <v>42270</v>
      </c>
      <c r="C892" s="55">
        <f t="shared" si="16"/>
        <v>2.0794415416798357</v>
      </c>
      <c r="D892" s="55">
        <v>8</v>
      </c>
      <c r="H892" s="55">
        <v>1</v>
      </c>
    </row>
    <row r="893" spans="1:8" x14ac:dyDescent="0.35">
      <c r="A893" s="55" t="s">
        <v>51</v>
      </c>
      <c r="B893" s="56">
        <v>42270</v>
      </c>
      <c r="C893" s="55">
        <f t="shared" si="16"/>
        <v>2.7080502011022101</v>
      </c>
      <c r="D893" s="55">
        <v>15</v>
      </c>
      <c r="H893" s="55">
        <v>2</v>
      </c>
    </row>
    <row r="894" spans="1:8" x14ac:dyDescent="0.35">
      <c r="A894" s="55" t="s">
        <v>48</v>
      </c>
      <c r="B894" s="56">
        <v>42270</v>
      </c>
      <c r="C894" s="55">
        <f t="shared" si="16"/>
        <v>0.69314718055994529</v>
      </c>
      <c r="D894" s="55">
        <v>2</v>
      </c>
      <c r="H894" s="55">
        <v>2</v>
      </c>
    </row>
    <row r="895" spans="1:8" x14ac:dyDescent="0.35">
      <c r="A895" s="54" t="s">
        <v>84</v>
      </c>
      <c r="B895" s="13">
        <v>42276</v>
      </c>
      <c r="D895" s="22" t="s">
        <v>88</v>
      </c>
      <c r="H895" s="28">
        <v>4</v>
      </c>
    </row>
    <row r="896" spans="1:8" x14ac:dyDescent="0.35">
      <c r="A896" s="37" t="s">
        <v>90</v>
      </c>
      <c r="B896" s="13">
        <v>42276</v>
      </c>
      <c r="C896" s="55">
        <f t="shared" si="16"/>
        <v>2.9957322735539909</v>
      </c>
      <c r="D896" s="19">
        <v>20</v>
      </c>
      <c r="H896" s="19">
        <v>4</v>
      </c>
    </row>
    <row r="897" spans="1:8" x14ac:dyDescent="0.35">
      <c r="A897" s="37" t="s">
        <v>90</v>
      </c>
      <c r="B897" s="13">
        <v>42276</v>
      </c>
      <c r="D897" s="22" t="s">
        <v>91</v>
      </c>
      <c r="H897" s="19">
        <v>4</v>
      </c>
    </row>
    <row r="898" spans="1:8" x14ac:dyDescent="0.35">
      <c r="A898" s="41" t="s">
        <v>96</v>
      </c>
      <c r="B898" s="13">
        <v>42276</v>
      </c>
      <c r="C898" s="55">
        <f t="shared" si="16"/>
        <v>1.3862943611198906</v>
      </c>
      <c r="D898" s="18">
        <v>4</v>
      </c>
      <c r="H898" s="19">
        <v>4</v>
      </c>
    </row>
    <row r="899" spans="1:8" x14ac:dyDescent="0.35">
      <c r="A899" s="55" t="s">
        <v>52</v>
      </c>
      <c r="B899" s="56">
        <v>42522</v>
      </c>
      <c r="C899" s="55">
        <f t="shared" si="16"/>
        <v>4.6051701859880918</v>
      </c>
      <c r="D899" s="55">
        <v>100</v>
      </c>
      <c r="F899" s="55" t="s">
        <v>43</v>
      </c>
      <c r="H899" s="55">
        <v>2</v>
      </c>
    </row>
    <row r="900" spans="1:8" x14ac:dyDescent="0.35">
      <c r="A900" s="55" t="s">
        <v>42</v>
      </c>
      <c r="B900" s="56">
        <v>42522</v>
      </c>
      <c r="C900" s="55">
        <f t="shared" si="16"/>
        <v>4.9126548857360524</v>
      </c>
      <c r="D900" s="55">
        <v>136</v>
      </c>
      <c r="F900" s="55" t="s">
        <v>43</v>
      </c>
      <c r="H900" s="55">
        <v>6</v>
      </c>
    </row>
    <row r="901" spans="1:8" x14ac:dyDescent="0.35">
      <c r="A901" s="55" t="s">
        <v>50</v>
      </c>
      <c r="B901" s="56">
        <v>42522</v>
      </c>
      <c r="C901" s="55">
        <f t="shared" si="16"/>
        <v>4.3820266346738812</v>
      </c>
      <c r="D901" s="55">
        <v>80</v>
      </c>
      <c r="F901" s="55" t="s">
        <v>46</v>
      </c>
      <c r="H901" s="55">
        <v>2</v>
      </c>
    </row>
    <row r="902" spans="1:8" x14ac:dyDescent="0.35">
      <c r="A902" s="55" t="s">
        <v>51</v>
      </c>
      <c r="B902" s="56">
        <v>42522</v>
      </c>
      <c r="C902" s="55">
        <f t="shared" si="16"/>
        <v>4.8828019225863706</v>
      </c>
      <c r="D902" s="55">
        <v>132</v>
      </c>
      <c r="F902" s="55" t="s">
        <v>46</v>
      </c>
      <c r="H902" s="55">
        <v>2</v>
      </c>
    </row>
    <row r="903" spans="1:8" x14ac:dyDescent="0.35">
      <c r="A903" s="55" t="s">
        <v>48</v>
      </c>
      <c r="B903" s="56">
        <v>42522</v>
      </c>
      <c r="C903" s="55">
        <f t="shared" si="16"/>
        <v>3.970291913552122</v>
      </c>
      <c r="D903" s="55">
        <v>53</v>
      </c>
      <c r="F903" s="55" t="s">
        <v>46</v>
      </c>
      <c r="H903" s="55">
        <v>2</v>
      </c>
    </row>
    <row r="904" spans="1:8" x14ac:dyDescent="0.35">
      <c r="A904" s="55" t="s">
        <v>52</v>
      </c>
      <c r="B904" s="56">
        <v>42528</v>
      </c>
      <c r="C904" s="55">
        <f t="shared" si="16"/>
        <v>3.2188758248682006</v>
      </c>
      <c r="D904" s="55">
        <v>25</v>
      </c>
      <c r="F904" s="55" t="s">
        <v>43</v>
      </c>
      <c r="H904" s="55">
        <v>6</v>
      </c>
    </row>
    <row r="905" spans="1:8" x14ac:dyDescent="0.35">
      <c r="A905" s="55" t="s">
        <v>42</v>
      </c>
      <c r="B905" s="56">
        <v>42528</v>
      </c>
      <c r="C905" s="55">
        <f t="shared" si="16"/>
        <v>3.8501476017100584</v>
      </c>
      <c r="D905" s="55">
        <v>47</v>
      </c>
      <c r="F905" s="55" t="s">
        <v>43</v>
      </c>
      <c r="H905" s="55">
        <v>2</v>
      </c>
    </row>
    <row r="906" spans="1:8" x14ac:dyDescent="0.35">
      <c r="A906" s="55" t="s">
        <v>50</v>
      </c>
      <c r="B906" s="56">
        <v>42528</v>
      </c>
      <c r="C906" s="55">
        <f t="shared" ref="C906:C969" si="17">LN(D906)</f>
        <v>4.6051701859880918</v>
      </c>
      <c r="D906" s="55">
        <v>100</v>
      </c>
      <c r="F906" s="55" t="s">
        <v>43</v>
      </c>
      <c r="H906" s="55">
        <v>2</v>
      </c>
    </row>
    <row r="907" spans="1:8" x14ac:dyDescent="0.35">
      <c r="A907" s="55" t="s">
        <v>51</v>
      </c>
      <c r="B907" s="56">
        <v>42528</v>
      </c>
      <c r="C907" s="55">
        <f t="shared" si="17"/>
        <v>2.9444389791664403</v>
      </c>
      <c r="D907" s="55">
        <v>19</v>
      </c>
      <c r="F907" s="55" t="s">
        <v>43</v>
      </c>
      <c r="H907" s="55">
        <v>4</v>
      </c>
    </row>
    <row r="908" spans="1:8" x14ac:dyDescent="0.35">
      <c r="A908" s="55" t="s">
        <v>48</v>
      </c>
      <c r="B908" s="56">
        <v>42528</v>
      </c>
      <c r="C908" s="55">
        <f t="shared" si="17"/>
        <v>2.3978952727983707</v>
      </c>
      <c r="D908" s="55">
        <v>11</v>
      </c>
      <c r="F908" s="55" t="s">
        <v>46</v>
      </c>
      <c r="H908" s="55">
        <v>2</v>
      </c>
    </row>
    <row r="909" spans="1:8" x14ac:dyDescent="0.35">
      <c r="A909" s="54" t="s">
        <v>84</v>
      </c>
      <c r="B909" s="13">
        <v>42528</v>
      </c>
      <c r="C909" s="55">
        <f t="shared" si="17"/>
        <v>4.7004803657924166</v>
      </c>
      <c r="D909" s="18">
        <v>110</v>
      </c>
      <c r="H909" s="28">
        <v>6</v>
      </c>
    </row>
    <row r="910" spans="1:8" x14ac:dyDescent="0.35">
      <c r="A910" s="37" t="s">
        <v>90</v>
      </c>
      <c r="B910" s="13">
        <v>42528</v>
      </c>
      <c r="C910" s="55">
        <f t="shared" si="17"/>
        <v>5.3471075307174685</v>
      </c>
      <c r="D910" s="19">
        <v>210</v>
      </c>
      <c r="H910" s="19">
        <v>4</v>
      </c>
    </row>
    <row r="911" spans="1:8" x14ac:dyDescent="0.35">
      <c r="A911" s="41" t="s">
        <v>96</v>
      </c>
      <c r="B911" s="13">
        <v>42528</v>
      </c>
      <c r="C911" s="55">
        <f t="shared" si="17"/>
        <v>4.0943445622221004</v>
      </c>
      <c r="D911" s="19">
        <v>60</v>
      </c>
      <c r="H911" s="19">
        <v>8</v>
      </c>
    </row>
    <row r="912" spans="1:8" x14ac:dyDescent="0.35">
      <c r="A912" s="55" t="s">
        <v>52</v>
      </c>
      <c r="B912" s="56">
        <v>42535</v>
      </c>
      <c r="C912" s="55">
        <f t="shared" si="17"/>
        <v>1.3862943611198906</v>
      </c>
      <c r="D912" s="55">
        <v>4</v>
      </c>
      <c r="F912" s="55" t="s">
        <v>46</v>
      </c>
      <c r="H912" s="55">
        <v>1</v>
      </c>
    </row>
    <row r="913" spans="1:8" x14ac:dyDescent="0.35">
      <c r="A913" s="55" t="s">
        <v>42</v>
      </c>
      <c r="B913" s="56">
        <v>42535</v>
      </c>
      <c r="C913" s="55">
        <f t="shared" si="17"/>
        <v>1.3862943611198906</v>
      </c>
      <c r="D913" s="55">
        <v>4</v>
      </c>
      <c r="H913" s="55">
        <v>1</v>
      </c>
    </row>
    <row r="914" spans="1:8" x14ac:dyDescent="0.35">
      <c r="A914" s="55" t="s">
        <v>50</v>
      </c>
      <c r="B914" s="56">
        <v>42535</v>
      </c>
      <c r="C914" s="55">
        <f t="shared" si="17"/>
        <v>0.69314718055994529</v>
      </c>
      <c r="D914" s="55">
        <v>2</v>
      </c>
      <c r="F914" s="55" t="s">
        <v>46</v>
      </c>
      <c r="H914" s="55">
        <v>1</v>
      </c>
    </row>
    <row r="915" spans="1:8" x14ac:dyDescent="0.35">
      <c r="A915" s="55" t="s">
        <v>51</v>
      </c>
      <c r="B915" s="56">
        <v>42535</v>
      </c>
      <c r="C915" s="55">
        <f t="shared" si="17"/>
        <v>0.69314718055994529</v>
      </c>
      <c r="D915" s="55">
        <v>2</v>
      </c>
      <c r="F915" s="55" t="s">
        <v>46</v>
      </c>
      <c r="H915" s="55">
        <v>1</v>
      </c>
    </row>
    <row r="916" spans="1:8" x14ac:dyDescent="0.35">
      <c r="A916" s="55" t="s">
        <v>48</v>
      </c>
      <c r="B916" s="56">
        <v>42535</v>
      </c>
      <c r="C916" s="55">
        <f t="shared" si="17"/>
        <v>0.69314718055994529</v>
      </c>
      <c r="D916" s="55">
        <v>2</v>
      </c>
      <c r="F916" s="55" t="s">
        <v>46</v>
      </c>
      <c r="H916" s="55">
        <v>1</v>
      </c>
    </row>
    <row r="917" spans="1:8" x14ac:dyDescent="0.35">
      <c r="A917" s="55" t="s">
        <v>52</v>
      </c>
      <c r="B917" s="56">
        <v>42542</v>
      </c>
      <c r="C917" s="55">
        <f t="shared" si="17"/>
        <v>0.69314718055994529</v>
      </c>
      <c r="D917" s="55">
        <v>2</v>
      </c>
      <c r="F917" s="55" t="s">
        <v>43</v>
      </c>
      <c r="H917" s="55">
        <v>2</v>
      </c>
    </row>
    <row r="918" spans="1:8" x14ac:dyDescent="0.35">
      <c r="A918" s="55" t="s">
        <v>42</v>
      </c>
      <c r="B918" s="56">
        <v>42542</v>
      </c>
      <c r="C918" s="55">
        <f t="shared" si="17"/>
        <v>0.69314718055994529</v>
      </c>
      <c r="D918" s="55">
        <v>2</v>
      </c>
      <c r="F918" s="55" t="s">
        <v>46</v>
      </c>
      <c r="H918" s="55">
        <v>1</v>
      </c>
    </row>
    <row r="919" spans="1:8" x14ac:dyDescent="0.35">
      <c r="A919" s="55" t="s">
        <v>50</v>
      </c>
      <c r="B919" s="56">
        <v>42542</v>
      </c>
      <c r="C919" s="55">
        <f t="shared" si="17"/>
        <v>2.0794415416798357</v>
      </c>
      <c r="D919" s="55">
        <v>8</v>
      </c>
      <c r="H919" s="55">
        <v>6</v>
      </c>
    </row>
    <row r="920" spans="1:8" x14ac:dyDescent="0.35">
      <c r="A920" s="55" t="s">
        <v>51</v>
      </c>
      <c r="B920" s="56">
        <v>42542</v>
      </c>
      <c r="C920" s="55">
        <f t="shared" si="17"/>
        <v>0.69314718055994529</v>
      </c>
      <c r="D920" s="55">
        <v>2</v>
      </c>
      <c r="H920" s="55">
        <v>2</v>
      </c>
    </row>
    <row r="921" spans="1:8" x14ac:dyDescent="0.35">
      <c r="A921" s="55" t="s">
        <v>48</v>
      </c>
      <c r="B921" s="56">
        <v>42542</v>
      </c>
      <c r="C921" s="55">
        <f t="shared" si="17"/>
        <v>2.1972245773362196</v>
      </c>
      <c r="D921" s="55">
        <v>9</v>
      </c>
      <c r="H921" s="55">
        <v>2</v>
      </c>
    </row>
    <row r="922" spans="1:8" x14ac:dyDescent="0.35">
      <c r="A922" s="54" t="s">
        <v>84</v>
      </c>
      <c r="B922" s="13">
        <v>42542</v>
      </c>
      <c r="C922" s="55">
        <f t="shared" si="17"/>
        <v>2.3025850929940459</v>
      </c>
      <c r="D922" s="18">
        <v>10</v>
      </c>
      <c r="H922" s="28">
        <v>2</v>
      </c>
    </row>
    <row r="923" spans="1:8" x14ac:dyDescent="0.35">
      <c r="A923" s="54" t="s">
        <v>84</v>
      </c>
      <c r="B923" s="13">
        <v>42542</v>
      </c>
      <c r="C923" s="55">
        <f t="shared" si="17"/>
        <v>1.3862943611198906</v>
      </c>
      <c r="D923" s="18">
        <v>4</v>
      </c>
      <c r="H923" s="28">
        <v>2</v>
      </c>
    </row>
    <row r="924" spans="1:8" x14ac:dyDescent="0.35">
      <c r="A924" s="37" t="s">
        <v>90</v>
      </c>
      <c r="B924" s="13">
        <v>42542</v>
      </c>
      <c r="C924" s="55">
        <f t="shared" si="17"/>
        <v>1.3862943611198906</v>
      </c>
      <c r="D924" s="19">
        <v>4</v>
      </c>
      <c r="H924" s="19">
        <v>2</v>
      </c>
    </row>
    <row r="925" spans="1:8" x14ac:dyDescent="0.35">
      <c r="A925" s="41" t="s">
        <v>96</v>
      </c>
      <c r="B925" s="13">
        <v>42542</v>
      </c>
      <c r="C925" s="55">
        <f t="shared" si="17"/>
        <v>2.4849066497880004</v>
      </c>
      <c r="D925" s="19">
        <v>12</v>
      </c>
      <c r="H925" s="19">
        <v>2</v>
      </c>
    </row>
    <row r="926" spans="1:8" x14ac:dyDescent="0.35">
      <c r="A926" s="55" t="s">
        <v>52</v>
      </c>
      <c r="B926" s="56">
        <v>42549</v>
      </c>
      <c r="C926" s="55">
        <f t="shared" si="17"/>
        <v>5.0498560072495371</v>
      </c>
      <c r="D926" s="55">
        <v>156</v>
      </c>
      <c r="H926" s="55">
        <v>40</v>
      </c>
    </row>
    <row r="927" spans="1:8" x14ac:dyDescent="0.35">
      <c r="A927" s="55" t="s">
        <v>42</v>
      </c>
      <c r="B927" s="56">
        <v>42549</v>
      </c>
      <c r="C927" s="55">
        <f t="shared" si="17"/>
        <v>4.5217885770490405</v>
      </c>
      <c r="D927" s="55">
        <v>92</v>
      </c>
      <c r="F927" s="55" t="s">
        <v>43</v>
      </c>
      <c r="H927" s="55">
        <v>20</v>
      </c>
    </row>
    <row r="928" spans="1:8" x14ac:dyDescent="0.35">
      <c r="A928" s="55" t="s">
        <v>50</v>
      </c>
      <c r="B928" s="56">
        <v>42549</v>
      </c>
      <c r="C928" s="55">
        <f t="shared" si="17"/>
        <v>9.0359869848314052</v>
      </c>
      <c r="D928" s="58">
        <v>8400</v>
      </c>
      <c r="H928" s="55">
        <v>400</v>
      </c>
    </row>
    <row r="929" spans="1:8" x14ac:dyDescent="0.35">
      <c r="A929" s="55" t="s">
        <v>51</v>
      </c>
      <c r="B929" s="56">
        <v>42549</v>
      </c>
      <c r="C929" s="55">
        <f t="shared" si="17"/>
        <v>5.3181199938442161</v>
      </c>
      <c r="D929" s="55">
        <v>204</v>
      </c>
      <c r="F929" s="55" t="s">
        <v>43</v>
      </c>
      <c r="H929" s="55">
        <v>10</v>
      </c>
    </row>
    <row r="930" spans="1:8" x14ac:dyDescent="0.35">
      <c r="A930" s="55" t="s">
        <v>48</v>
      </c>
      <c r="B930" s="56">
        <v>42549</v>
      </c>
      <c r="C930" s="55">
        <f t="shared" si="17"/>
        <v>3.912023005428146</v>
      </c>
      <c r="D930" s="55">
        <v>50</v>
      </c>
      <c r="F930" s="55" t="s">
        <v>43</v>
      </c>
      <c r="H930" s="55">
        <v>4</v>
      </c>
    </row>
    <row r="931" spans="1:8" x14ac:dyDescent="0.35">
      <c r="A931" s="55" t="s">
        <v>52</v>
      </c>
      <c r="B931" s="56">
        <v>42557</v>
      </c>
      <c r="C931" s="55">
        <f t="shared" si="17"/>
        <v>4.1588830833596715</v>
      </c>
      <c r="D931" s="55">
        <v>64</v>
      </c>
      <c r="F931" s="55" t="s">
        <v>43</v>
      </c>
      <c r="H931" s="55">
        <v>2</v>
      </c>
    </row>
    <row r="932" spans="1:8" x14ac:dyDescent="0.35">
      <c r="A932" s="55" t="s">
        <v>42</v>
      </c>
      <c r="B932" s="56">
        <v>42557</v>
      </c>
      <c r="C932" s="55">
        <f t="shared" si="17"/>
        <v>4.2766661190160553</v>
      </c>
      <c r="D932" s="55">
        <v>72</v>
      </c>
      <c r="F932" s="55" t="s">
        <v>43</v>
      </c>
      <c r="H932" s="55">
        <v>6</v>
      </c>
    </row>
    <row r="933" spans="1:8" x14ac:dyDescent="0.35">
      <c r="A933" s="55" t="s">
        <v>50</v>
      </c>
      <c r="B933" s="56">
        <v>42557</v>
      </c>
      <c r="C933" s="55">
        <f t="shared" si="17"/>
        <v>5.5412635451584258</v>
      </c>
      <c r="D933" s="55">
        <v>255</v>
      </c>
      <c r="F933" s="55" t="s">
        <v>43</v>
      </c>
      <c r="H933" s="55">
        <v>2</v>
      </c>
    </row>
    <row r="934" spans="1:8" x14ac:dyDescent="0.35">
      <c r="A934" s="55" t="s">
        <v>51</v>
      </c>
      <c r="B934" s="56">
        <v>42557</v>
      </c>
      <c r="C934" s="55">
        <f t="shared" si="17"/>
        <v>3.2188758248682006</v>
      </c>
      <c r="D934" s="55">
        <v>25</v>
      </c>
      <c r="F934" s="55" t="s">
        <v>43</v>
      </c>
      <c r="H934" s="55">
        <v>2</v>
      </c>
    </row>
    <row r="935" spans="1:8" x14ac:dyDescent="0.35">
      <c r="A935" s="55" t="s">
        <v>48</v>
      </c>
      <c r="B935" s="56">
        <v>42557</v>
      </c>
      <c r="C935" s="55">
        <f t="shared" si="17"/>
        <v>3.4965075614664802</v>
      </c>
      <c r="D935" s="55">
        <v>33</v>
      </c>
      <c r="F935" s="55" t="s">
        <v>46</v>
      </c>
      <c r="H935" s="55">
        <v>2</v>
      </c>
    </row>
    <row r="936" spans="1:8" x14ac:dyDescent="0.35">
      <c r="A936" s="54" t="s">
        <v>84</v>
      </c>
      <c r="B936" s="13">
        <v>42557</v>
      </c>
      <c r="C936" s="55">
        <f t="shared" si="17"/>
        <v>3.4011973816621555</v>
      </c>
      <c r="D936" s="18">
        <v>30</v>
      </c>
      <c r="H936" s="28">
        <v>4</v>
      </c>
    </row>
    <row r="937" spans="1:8" x14ac:dyDescent="0.35">
      <c r="A937" s="37" t="s">
        <v>90</v>
      </c>
      <c r="B937" s="13">
        <v>42557</v>
      </c>
      <c r="C937" s="55">
        <f t="shared" si="17"/>
        <v>4.8675344504555822</v>
      </c>
      <c r="D937" s="19">
        <v>130</v>
      </c>
      <c r="H937" s="19">
        <v>4</v>
      </c>
    </row>
    <row r="938" spans="1:8" x14ac:dyDescent="0.35">
      <c r="A938" s="37" t="s">
        <v>90</v>
      </c>
      <c r="B938" s="13">
        <v>42557</v>
      </c>
      <c r="C938" s="55">
        <f t="shared" si="17"/>
        <v>3.4011973816621555</v>
      </c>
      <c r="D938" s="19">
        <v>30</v>
      </c>
      <c r="H938" s="19">
        <v>8</v>
      </c>
    </row>
    <row r="939" spans="1:8" x14ac:dyDescent="0.35">
      <c r="A939" s="41" t="s">
        <v>96</v>
      </c>
      <c r="B939" s="13">
        <v>42557</v>
      </c>
      <c r="C939" s="55">
        <f t="shared" si="17"/>
        <v>3.912023005428146</v>
      </c>
      <c r="D939" s="19">
        <v>50</v>
      </c>
      <c r="H939" s="19">
        <v>4</v>
      </c>
    </row>
    <row r="940" spans="1:8" x14ac:dyDescent="0.35">
      <c r="A940" s="55" t="s">
        <v>52</v>
      </c>
      <c r="B940" s="56">
        <v>42563</v>
      </c>
      <c r="C940" s="55">
        <f t="shared" si="17"/>
        <v>1.3862943611198906</v>
      </c>
      <c r="D940" s="55">
        <v>4</v>
      </c>
      <c r="F940" s="55" t="s">
        <v>46</v>
      </c>
      <c r="H940" s="55">
        <v>1</v>
      </c>
    </row>
    <row r="941" spans="1:8" x14ac:dyDescent="0.35">
      <c r="A941" s="55" t="s">
        <v>42</v>
      </c>
      <c r="B941" s="56">
        <v>42563</v>
      </c>
      <c r="C941" s="55">
        <f t="shared" si="17"/>
        <v>1.3862943611198906</v>
      </c>
      <c r="D941" s="55">
        <v>4</v>
      </c>
      <c r="H941" s="55">
        <v>3</v>
      </c>
    </row>
    <row r="942" spans="1:8" x14ac:dyDescent="0.35">
      <c r="A942" s="55" t="s">
        <v>50</v>
      </c>
      <c r="B942" s="56">
        <v>42563</v>
      </c>
      <c r="C942" s="55">
        <f t="shared" si="17"/>
        <v>2.9957322735539909</v>
      </c>
      <c r="D942" s="55">
        <v>20</v>
      </c>
      <c r="H942" s="55">
        <v>5</v>
      </c>
    </row>
    <row r="943" spans="1:8" x14ac:dyDescent="0.35">
      <c r="A943" s="55" t="s">
        <v>51</v>
      </c>
      <c r="B943" s="56">
        <v>42563</v>
      </c>
      <c r="C943" s="55">
        <f t="shared" si="17"/>
        <v>2.7080502011022101</v>
      </c>
      <c r="D943" s="55">
        <v>15</v>
      </c>
      <c r="F943" s="55" t="s">
        <v>46</v>
      </c>
      <c r="H943" s="55">
        <v>1</v>
      </c>
    </row>
    <row r="944" spans="1:8" x14ac:dyDescent="0.35">
      <c r="A944" s="55" t="s">
        <v>48</v>
      </c>
      <c r="B944" s="56">
        <v>42563</v>
      </c>
      <c r="C944" s="55">
        <f t="shared" si="17"/>
        <v>0.69314718055994529</v>
      </c>
      <c r="D944" s="55">
        <v>2</v>
      </c>
      <c r="H944" s="55">
        <v>1</v>
      </c>
    </row>
    <row r="945" spans="1:8" x14ac:dyDescent="0.35">
      <c r="A945" s="54" t="s">
        <v>84</v>
      </c>
      <c r="B945" s="13">
        <v>42565</v>
      </c>
      <c r="C945" s="55">
        <f t="shared" si="17"/>
        <v>1.3862943611198906</v>
      </c>
      <c r="D945" s="18">
        <v>4</v>
      </c>
      <c r="H945" s="28">
        <v>4</v>
      </c>
    </row>
    <row r="946" spans="1:8" x14ac:dyDescent="0.35">
      <c r="A946" s="37" t="s">
        <v>90</v>
      </c>
      <c r="B946" s="13">
        <v>42565</v>
      </c>
      <c r="C946" s="55">
        <f t="shared" si="17"/>
        <v>5.393627546352362</v>
      </c>
      <c r="D946" s="19">
        <v>220</v>
      </c>
      <c r="H946" s="19">
        <v>16</v>
      </c>
    </row>
    <row r="947" spans="1:8" x14ac:dyDescent="0.35">
      <c r="A947" s="41" t="s">
        <v>96</v>
      </c>
      <c r="B947" s="13">
        <v>42565</v>
      </c>
      <c r="C947" s="55">
        <f t="shared" si="17"/>
        <v>2.3025850929940459</v>
      </c>
      <c r="D947" s="19">
        <v>10</v>
      </c>
      <c r="H947" s="19">
        <v>4</v>
      </c>
    </row>
    <row r="948" spans="1:8" x14ac:dyDescent="0.35">
      <c r="A948" s="55" t="s">
        <v>52</v>
      </c>
      <c r="B948" s="56">
        <v>42570</v>
      </c>
      <c r="C948" s="55">
        <f t="shared" si="17"/>
        <v>4.3174881135363101</v>
      </c>
      <c r="D948" s="55">
        <v>75</v>
      </c>
      <c r="F948" s="55" t="s">
        <v>43</v>
      </c>
      <c r="H948" s="55">
        <v>12</v>
      </c>
    </row>
    <row r="949" spans="1:8" x14ac:dyDescent="0.35">
      <c r="A949" s="55" t="s">
        <v>42</v>
      </c>
      <c r="B949" s="56">
        <v>42570</v>
      </c>
      <c r="C949" s="55">
        <f t="shared" si="17"/>
        <v>3.6635616461296463</v>
      </c>
      <c r="D949" s="55">
        <v>39</v>
      </c>
      <c r="F949" s="55" t="s">
        <v>43</v>
      </c>
      <c r="H949" s="55">
        <v>10</v>
      </c>
    </row>
    <row r="950" spans="1:8" x14ac:dyDescent="0.35">
      <c r="A950" s="55" t="s">
        <v>50</v>
      </c>
      <c r="B950" s="56">
        <v>42570</v>
      </c>
      <c r="C950" s="55">
        <f t="shared" si="17"/>
        <v>7.7832240163360371</v>
      </c>
      <c r="D950" s="58">
        <v>2400</v>
      </c>
      <c r="F950" s="55" t="s">
        <v>43</v>
      </c>
      <c r="H950" s="55">
        <v>26</v>
      </c>
    </row>
    <row r="951" spans="1:8" x14ac:dyDescent="0.35">
      <c r="A951" s="55" t="s">
        <v>51</v>
      </c>
      <c r="B951" s="56">
        <v>42570</v>
      </c>
      <c r="C951" s="55">
        <f t="shared" si="17"/>
        <v>4.9126548857360524</v>
      </c>
      <c r="D951" s="55">
        <v>136</v>
      </c>
      <c r="F951" s="55" t="s">
        <v>43</v>
      </c>
      <c r="H951" s="55">
        <v>8</v>
      </c>
    </row>
    <row r="952" spans="1:8" x14ac:dyDescent="0.35">
      <c r="A952" s="55" t="s">
        <v>48</v>
      </c>
      <c r="B952" s="56">
        <v>42570</v>
      </c>
      <c r="C952" s="55">
        <f t="shared" si="17"/>
        <v>4.4188406077965983</v>
      </c>
      <c r="D952" s="55">
        <v>83</v>
      </c>
      <c r="F952" s="55" t="s">
        <v>43</v>
      </c>
      <c r="H952" s="55">
        <v>2</v>
      </c>
    </row>
    <row r="953" spans="1:8" x14ac:dyDescent="0.35">
      <c r="A953" s="54" t="s">
        <v>84</v>
      </c>
      <c r="B953" s="13">
        <v>42570</v>
      </c>
      <c r="C953" s="55">
        <f t="shared" si="17"/>
        <v>6.7334018918373593</v>
      </c>
      <c r="D953" s="18">
        <v>840</v>
      </c>
      <c r="H953" s="28">
        <v>60</v>
      </c>
    </row>
    <row r="954" spans="1:8" x14ac:dyDescent="0.35">
      <c r="A954" s="37" t="s">
        <v>90</v>
      </c>
      <c r="B954" s="13">
        <v>42570</v>
      </c>
      <c r="C954" s="55">
        <f t="shared" si="17"/>
        <v>6.3969296552161463</v>
      </c>
      <c r="D954" s="19">
        <v>600</v>
      </c>
      <c r="H954" s="19">
        <v>120</v>
      </c>
    </row>
    <row r="955" spans="1:8" x14ac:dyDescent="0.35">
      <c r="A955" s="41" t="s">
        <v>96</v>
      </c>
      <c r="B955" s="13">
        <v>42570</v>
      </c>
      <c r="C955" s="55">
        <f t="shared" si="17"/>
        <v>4.0943445622221004</v>
      </c>
      <c r="D955" s="19">
        <v>60</v>
      </c>
      <c r="H955" s="19">
        <v>12</v>
      </c>
    </row>
    <row r="956" spans="1:8" x14ac:dyDescent="0.35">
      <c r="A956" s="54" t="s">
        <v>84</v>
      </c>
      <c r="B956" s="13">
        <v>42576</v>
      </c>
      <c r="C956" s="55">
        <f t="shared" si="17"/>
        <v>1.3862943611198906</v>
      </c>
      <c r="D956" s="18">
        <v>4</v>
      </c>
      <c r="H956" s="28">
        <v>2</v>
      </c>
    </row>
    <row r="957" spans="1:8" x14ac:dyDescent="0.35">
      <c r="A957" s="54" t="s">
        <v>84</v>
      </c>
      <c r="B957" s="13">
        <v>42576</v>
      </c>
      <c r="C957" s="55">
        <f t="shared" si="17"/>
        <v>1.3862943611198906</v>
      </c>
      <c r="D957" s="18">
        <v>4</v>
      </c>
      <c r="H957" s="28">
        <v>2</v>
      </c>
    </row>
    <row r="958" spans="1:8" x14ac:dyDescent="0.35">
      <c r="A958" s="37" t="s">
        <v>90</v>
      </c>
      <c r="B958" s="13">
        <v>42576</v>
      </c>
      <c r="C958" s="55">
        <f t="shared" si="17"/>
        <v>2.0794415416798357</v>
      </c>
      <c r="D958" s="19">
        <v>8</v>
      </c>
      <c r="H958" s="19">
        <v>2</v>
      </c>
    </row>
    <row r="959" spans="1:8" x14ac:dyDescent="0.35">
      <c r="A959" s="41" t="s">
        <v>96</v>
      </c>
      <c r="B959" s="13">
        <v>42576</v>
      </c>
      <c r="C959" s="55">
        <f t="shared" si="17"/>
        <v>3.3322045101752038</v>
      </c>
      <c r="D959" s="19">
        <v>28</v>
      </c>
      <c r="H959" s="19">
        <v>2</v>
      </c>
    </row>
    <row r="960" spans="1:8" x14ac:dyDescent="0.35">
      <c r="A960" s="54" t="s">
        <v>84</v>
      </c>
      <c r="B960" s="13">
        <v>42583</v>
      </c>
      <c r="C960" s="55">
        <f t="shared" si="17"/>
        <v>9.2301429992723616</v>
      </c>
      <c r="D960" s="18">
        <v>10200</v>
      </c>
      <c r="H960" s="32">
        <v>1020</v>
      </c>
    </row>
    <row r="961" spans="1:8" x14ac:dyDescent="0.35">
      <c r="A961" s="37" t="s">
        <v>90</v>
      </c>
      <c r="B961" s="13">
        <v>42583</v>
      </c>
      <c r="D961" s="19" t="s">
        <v>91</v>
      </c>
      <c r="H961" s="19">
        <v>6000</v>
      </c>
    </row>
    <row r="962" spans="1:8" x14ac:dyDescent="0.35">
      <c r="A962" s="37" t="s">
        <v>90</v>
      </c>
      <c r="B962" s="13">
        <v>42583</v>
      </c>
      <c r="D962" s="19" t="s">
        <v>91</v>
      </c>
      <c r="H962" s="19">
        <v>6000</v>
      </c>
    </row>
    <row r="963" spans="1:8" x14ac:dyDescent="0.35">
      <c r="A963" s="41" t="s">
        <v>96</v>
      </c>
      <c r="B963" s="13">
        <v>42583</v>
      </c>
      <c r="C963" s="55">
        <f t="shared" si="17"/>
        <v>8.794824928014517</v>
      </c>
      <c r="D963" s="19">
        <v>6600</v>
      </c>
      <c r="H963" s="19">
        <v>400</v>
      </c>
    </row>
    <row r="964" spans="1:8" x14ac:dyDescent="0.35">
      <c r="A964" s="55" t="s">
        <v>52</v>
      </c>
      <c r="B964" s="56">
        <v>42584</v>
      </c>
      <c r="C964" s="55">
        <f t="shared" si="17"/>
        <v>5.0998664278241987</v>
      </c>
      <c r="D964" s="55">
        <v>164</v>
      </c>
      <c r="F964" s="55" t="s">
        <v>43</v>
      </c>
      <c r="H964" s="55">
        <v>8</v>
      </c>
    </row>
    <row r="965" spans="1:8" x14ac:dyDescent="0.35">
      <c r="A965" s="55" t="s">
        <v>42</v>
      </c>
      <c r="B965" s="56">
        <v>42584</v>
      </c>
      <c r="C965" s="55">
        <f t="shared" si="17"/>
        <v>5.4293456289544411</v>
      </c>
      <c r="D965" s="55">
        <v>228</v>
      </c>
      <c r="F965" s="55" t="s">
        <v>43</v>
      </c>
      <c r="H965" s="55">
        <v>2</v>
      </c>
    </row>
    <row r="966" spans="1:8" x14ac:dyDescent="0.35">
      <c r="A966" s="55" t="s">
        <v>50</v>
      </c>
      <c r="B966" s="56">
        <v>42584</v>
      </c>
      <c r="C966" s="55">
        <f t="shared" si="17"/>
        <v>4.9698132995760007</v>
      </c>
      <c r="D966" s="55">
        <v>144</v>
      </c>
      <c r="F966" s="55" t="s">
        <v>43</v>
      </c>
      <c r="H966" s="55">
        <v>8</v>
      </c>
    </row>
    <row r="967" spans="1:8" x14ac:dyDescent="0.35">
      <c r="A967" s="55" t="s">
        <v>51</v>
      </c>
      <c r="B967" s="56">
        <v>42584</v>
      </c>
      <c r="C967" s="55">
        <f t="shared" si="17"/>
        <v>5.0998664278241987</v>
      </c>
      <c r="D967" s="55">
        <v>164</v>
      </c>
      <c r="F967" s="55" t="s">
        <v>43</v>
      </c>
      <c r="H967" s="55">
        <v>16</v>
      </c>
    </row>
    <row r="968" spans="1:8" x14ac:dyDescent="0.35">
      <c r="A968" s="55" t="s">
        <v>48</v>
      </c>
      <c r="B968" s="56">
        <v>42584</v>
      </c>
      <c r="C968" s="55">
        <f t="shared" si="17"/>
        <v>4.0943445622221004</v>
      </c>
      <c r="D968" s="55">
        <v>60</v>
      </c>
      <c r="F968" s="55" t="s">
        <v>43</v>
      </c>
      <c r="H968" s="55">
        <v>16</v>
      </c>
    </row>
    <row r="969" spans="1:8" x14ac:dyDescent="0.35">
      <c r="A969" s="54" t="s">
        <v>84</v>
      </c>
      <c r="B969" s="13">
        <v>42590</v>
      </c>
      <c r="C969" s="55">
        <f t="shared" si="17"/>
        <v>2.9957322735539909</v>
      </c>
      <c r="D969" s="18">
        <v>20</v>
      </c>
      <c r="H969" s="28">
        <v>2</v>
      </c>
    </row>
    <row r="970" spans="1:8" x14ac:dyDescent="0.35">
      <c r="A970" s="54" t="s">
        <v>84</v>
      </c>
      <c r="B970" s="13">
        <v>42590</v>
      </c>
      <c r="C970" s="55">
        <f t="shared" ref="C970:C1033" si="18">LN(D970)</f>
        <v>2.3025850929940459</v>
      </c>
      <c r="D970" s="18">
        <v>10</v>
      </c>
      <c r="H970" s="28">
        <v>2</v>
      </c>
    </row>
    <row r="971" spans="1:8" x14ac:dyDescent="0.35">
      <c r="A971" s="37" t="s">
        <v>90</v>
      </c>
      <c r="B971" s="13">
        <v>42590</v>
      </c>
      <c r="C971" s="55">
        <f t="shared" si="18"/>
        <v>2.0794415416798357</v>
      </c>
      <c r="D971" s="19">
        <v>8</v>
      </c>
      <c r="H971" s="19">
        <v>2</v>
      </c>
    </row>
    <row r="972" spans="1:8" x14ac:dyDescent="0.35">
      <c r="A972" s="41" t="s">
        <v>96</v>
      </c>
      <c r="B972" s="13">
        <v>42590</v>
      </c>
      <c r="C972" s="55">
        <f t="shared" si="18"/>
        <v>4.219507705176107</v>
      </c>
      <c r="D972" s="19">
        <v>68</v>
      </c>
      <c r="H972" s="19">
        <v>2</v>
      </c>
    </row>
    <row r="973" spans="1:8" x14ac:dyDescent="0.35">
      <c r="A973" s="55" t="s">
        <v>52</v>
      </c>
      <c r="B973" s="56">
        <v>42592</v>
      </c>
      <c r="C973" s="55">
        <f t="shared" si="18"/>
        <v>2.0794415416798357</v>
      </c>
      <c r="D973" s="55">
        <v>8</v>
      </c>
      <c r="H973" s="55">
        <v>1</v>
      </c>
    </row>
    <row r="974" spans="1:8" x14ac:dyDescent="0.35">
      <c r="A974" s="55" t="s">
        <v>42</v>
      </c>
      <c r="B974" s="56">
        <v>42592</v>
      </c>
      <c r="C974" s="55">
        <f t="shared" si="18"/>
        <v>2.9957322735539909</v>
      </c>
      <c r="D974" s="55">
        <v>20</v>
      </c>
      <c r="H974" s="55">
        <v>7</v>
      </c>
    </row>
    <row r="975" spans="1:8" x14ac:dyDescent="0.35">
      <c r="A975" s="55" t="s">
        <v>50</v>
      </c>
      <c r="B975" s="56">
        <v>42592</v>
      </c>
      <c r="C975" s="55">
        <f t="shared" si="18"/>
        <v>3.5835189384561099</v>
      </c>
      <c r="D975" s="55">
        <v>36</v>
      </c>
      <c r="H975" s="55">
        <v>1</v>
      </c>
    </row>
    <row r="976" spans="1:8" x14ac:dyDescent="0.35">
      <c r="A976" s="55" t="s">
        <v>50</v>
      </c>
      <c r="B976" s="56">
        <v>42592</v>
      </c>
      <c r="C976" s="55">
        <f t="shared" si="18"/>
        <v>3.4011973816621555</v>
      </c>
      <c r="D976" s="55">
        <v>30</v>
      </c>
      <c r="H976" s="55">
        <v>2</v>
      </c>
    </row>
    <row r="977" spans="1:8" x14ac:dyDescent="0.35">
      <c r="A977" s="55" t="s">
        <v>51</v>
      </c>
      <c r="B977" s="56">
        <v>42592</v>
      </c>
      <c r="C977" s="55">
        <f t="shared" si="18"/>
        <v>4.6821312271242199</v>
      </c>
      <c r="D977" s="55">
        <v>108</v>
      </c>
      <c r="H977" s="55">
        <v>1</v>
      </c>
    </row>
    <row r="978" spans="1:8" x14ac:dyDescent="0.35">
      <c r="A978" s="55" t="s">
        <v>48</v>
      </c>
      <c r="B978" s="56">
        <v>42592</v>
      </c>
      <c r="C978" s="55">
        <f t="shared" si="18"/>
        <v>4.5747109785033828</v>
      </c>
      <c r="D978" s="55">
        <v>97</v>
      </c>
      <c r="H978" s="55">
        <v>7</v>
      </c>
    </row>
    <row r="979" spans="1:8" x14ac:dyDescent="0.35">
      <c r="A979" s="54" t="s">
        <v>84</v>
      </c>
      <c r="B979" s="13">
        <v>42598</v>
      </c>
      <c r="C979" s="55">
        <f t="shared" si="18"/>
        <v>2.0794415416798357</v>
      </c>
      <c r="D979" s="18">
        <v>8</v>
      </c>
      <c r="H979" s="28">
        <v>2</v>
      </c>
    </row>
    <row r="980" spans="1:8" x14ac:dyDescent="0.35">
      <c r="A980" s="37" t="s">
        <v>90</v>
      </c>
      <c r="B980" s="13">
        <v>42598</v>
      </c>
      <c r="C980" s="55">
        <f t="shared" si="18"/>
        <v>3.4657359027997265</v>
      </c>
      <c r="D980" s="19">
        <v>32</v>
      </c>
      <c r="H980" s="19">
        <v>22</v>
      </c>
    </row>
    <row r="981" spans="1:8" x14ac:dyDescent="0.35">
      <c r="A981" s="41" t="s">
        <v>96</v>
      </c>
      <c r="B981" s="13">
        <v>42598</v>
      </c>
      <c r="C981" s="55">
        <f t="shared" si="18"/>
        <v>2.0794415416798357</v>
      </c>
      <c r="D981" s="19">
        <v>8</v>
      </c>
      <c r="H981" s="19">
        <v>2</v>
      </c>
    </row>
    <row r="982" spans="1:8" x14ac:dyDescent="0.35">
      <c r="A982" s="55" t="s">
        <v>52</v>
      </c>
      <c r="B982" s="56">
        <v>42599</v>
      </c>
      <c r="C982" s="55">
        <f t="shared" si="18"/>
        <v>2.7725887222397811</v>
      </c>
      <c r="D982" s="55">
        <v>16</v>
      </c>
      <c r="F982" s="55" t="s">
        <v>43</v>
      </c>
      <c r="H982" s="55">
        <v>8</v>
      </c>
    </row>
    <row r="983" spans="1:8" x14ac:dyDescent="0.35">
      <c r="A983" s="55" t="s">
        <v>42</v>
      </c>
      <c r="B983" s="56">
        <v>42599</v>
      </c>
      <c r="C983" s="55">
        <f t="shared" si="18"/>
        <v>2.0794415416798357</v>
      </c>
      <c r="D983" s="55">
        <v>8</v>
      </c>
      <c r="F983" s="55" t="s">
        <v>46</v>
      </c>
      <c r="H983" s="55">
        <v>2</v>
      </c>
    </row>
    <row r="984" spans="1:8" x14ac:dyDescent="0.35">
      <c r="A984" s="55" t="s">
        <v>50</v>
      </c>
      <c r="B984" s="56">
        <v>42599</v>
      </c>
      <c r="C984" s="55">
        <f t="shared" si="18"/>
        <v>8.2687318321177372</v>
      </c>
      <c r="D984" s="58">
        <v>3900</v>
      </c>
      <c r="H984" s="55">
        <v>44</v>
      </c>
    </row>
    <row r="985" spans="1:8" x14ac:dyDescent="0.35">
      <c r="A985" s="55" t="s">
        <v>51</v>
      </c>
      <c r="B985" s="56">
        <v>42599</v>
      </c>
      <c r="C985" s="55">
        <f t="shared" si="18"/>
        <v>3.1780538303479458</v>
      </c>
      <c r="D985" s="55">
        <v>24</v>
      </c>
      <c r="F985" s="55" t="s">
        <v>43</v>
      </c>
      <c r="H985" s="55">
        <v>4</v>
      </c>
    </row>
    <row r="986" spans="1:8" x14ac:dyDescent="0.35">
      <c r="A986" s="55" t="s">
        <v>48</v>
      </c>
      <c r="B986" s="56">
        <v>42599</v>
      </c>
      <c r="C986" s="55">
        <f t="shared" si="18"/>
        <v>2.4849066497880004</v>
      </c>
      <c r="D986" s="55">
        <v>12</v>
      </c>
      <c r="F986" s="55" t="s">
        <v>43</v>
      </c>
      <c r="H986" s="55">
        <v>2</v>
      </c>
    </row>
    <row r="987" spans="1:8" x14ac:dyDescent="0.35">
      <c r="A987" s="54" t="s">
        <v>84</v>
      </c>
      <c r="B987" s="13">
        <v>42604</v>
      </c>
      <c r="C987" s="55">
        <f t="shared" si="18"/>
        <v>2.0794415416798357</v>
      </c>
      <c r="D987" s="18">
        <v>8</v>
      </c>
      <c r="H987" s="28">
        <v>12</v>
      </c>
    </row>
    <row r="988" spans="1:8" x14ac:dyDescent="0.35">
      <c r="A988" s="37" t="s">
        <v>90</v>
      </c>
      <c r="B988" s="13">
        <v>42604</v>
      </c>
      <c r="C988" s="55">
        <f t="shared" si="18"/>
        <v>2.4849066497880004</v>
      </c>
      <c r="D988" s="19">
        <v>12</v>
      </c>
      <c r="H988" s="19">
        <v>4</v>
      </c>
    </row>
    <row r="989" spans="1:8" x14ac:dyDescent="0.35">
      <c r="A989" s="41" t="s">
        <v>96</v>
      </c>
      <c r="B989" s="13">
        <v>42604</v>
      </c>
      <c r="C989" s="55">
        <f t="shared" si="18"/>
        <v>2.0794415416798357</v>
      </c>
      <c r="D989" s="19">
        <v>8</v>
      </c>
      <c r="H989" s="19">
        <v>4</v>
      </c>
    </row>
    <row r="990" spans="1:8" x14ac:dyDescent="0.35">
      <c r="A990" s="55" t="s">
        <v>52</v>
      </c>
      <c r="B990" s="56">
        <v>42606</v>
      </c>
      <c r="C990" s="55">
        <f t="shared" si="18"/>
        <v>3.1780538303479458</v>
      </c>
      <c r="D990" s="55">
        <v>24</v>
      </c>
      <c r="F990" s="55" t="s">
        <v>43</v>
      </c>
      <c r="H990" s="55">
        <v>2</v>
      </c>
    </row>
    <row r="991" spans="1:8" x14ac:dyDescent="0.35">
      <c r="A991" s="55" t="s">
        <v>42</v>
      </c>
      <c r="B991" s="56">
        <v>42606</v>
      </c>
      <c r="C991" s="55">
        <f t="shared" si="18"/>
        <v>2.4849066497880004</v>
      </c>
      <c r="D991" s="55">
        <v>12</v>
      </c>
      <c r="F991" s="55" t="s">
        <v>46</v>
      </c>
      <c r="H991" s="55">
        <v>1</v>
      </c>
    </row>
    <row r="992" spans="1:8" x14ac:dyDescent="0.35">
      <c r="A992" s="55" t="s">
        <v>50</v>
      </c>
      <c r="B992" s="56">
        <v>42606</v>
      </c>
      <c r="C992" s="55">
        <f t="shared" si="18"/>
        <v>2.9957322735539909</v>
      </c>
      <c r="D992" s="55">
        <v>20</v>
      </c>
      <c r="H992" s="55">
        <v>6</v>
      </c>
    </row>
    <row r="993" spans="1:8" x14ac:dyDescent="0.35">
      <c r="A993" s="55" t="s">
        <v>51</v>
      </c>
      <c r="B993" s="56">
        <v>42606</v>
      </c>
      <c r="C993" s="55">
        <f t="shared" si="18"/>
        <v>3.3322045101752038</v>
      </c>
      <c r="D993" s="55">
        <v>28</v>
      </c>
      <c r="F993" s="55" t="s">
        <v>46</v>
      </c>
      <c r="H993" s="55">
        <v>1</v>
      </c>
    </row>
    <row r="994" spans="1:8" x14ac:dyDescent="0.35">
      <c r="A994" s="55" t="s">
        <v>48</v>
      </c>
      <c r="B994" s="56">
        <v>42606</v>
      </c>
      <c r="C994" s="55">
        <f t="shared" si="18"/>
        <v>3.9889840465642745</v>
      </c>
      <c r="D994" s="55">
        <v>54</v>
      </c>
      <c r="H994" s="55">
        <v>1</v>
      </c>
    </row>
    <row r="995" spans="1:8" x14ac:dyDescent="0.35">
      <c r="A995" s="54" t="s">
        <v>84</v>
      </c>
      <c r="B995" s="13">
        <v>42612</v>
      </c>
      <c r="C995" s="55">
        <f t="shared" si="18"/>
        <v>3.784189633918261</v>
      </c>
      <c r="D995" s="18">
        <v>44</v>
      </c>
      <c r="H995" s="28">
        <v>2</v>
      </c>
    </row>
    <row r="996" spans="1:8" x14ac:dyDescent="0.35">
      <c r="A996" s="54" t="s">
        <v>84</v>
      </c>
      <c r="B996" s="13">
        <v>42612</v>
      </c>
      <c r="C996" s="55">
        <f t="shared" si="18"/>
        <v>2.7725887222397811</v>
      </c>
      <c r="D996" s="18">
        <v>16</v>
      </c>
      <c r="H996" s="28">
        <v>2</v>
      </c>
    </row>
    <row r="997" spans="1:8" x14ac:dyDescent="0.35">
      <c r="A997" s="37" t="s">
        <v>90</v>
      </c>
      <c r="B997" s="13">
        <v>42612</v>
      </c>
      <c r="C997" s="55">
        <f t="shared" si="18"/>
        <v>2.0794415416798357</v>
      </c>
      <c r="D997" s="19">
        <v>8</v>
      </c>
      <c r="H997" s="19">
        <v>2</v>
      </c>
    </row>
    <row r="998" spans="1:8" x14ac:dyDescent="0.35">
      <c r="A998" s="55" t="s">
        <v>52</v>
      </c>
      <c r="B998" s="56">
        <v>42613</v>
      </c>
      <c r="C998" s="55">
        <f t="shared" si="18"/>
        <v>3.4657359027997265</v>
      </c>
      <c r="D998" s="55">
        <v>32</v>
      </c>
      <c r="F998" s="55" t="s">
        <v>46</v>
      </c>
      <c r="H998" s="55">
        <v>1</v>
      </c>
    </row>
    <row r="999" spans="1:8" x14ac:dyDescent="0.35">
      <c r="A999" s="55" t="s">
        <v>42</v>
      </c>
      <c r="B999" s="56">
        <v>42613</v>
      </c>
      <c r="C999" s="55">
        <f t="shared" si="18"/>
        <v>2.7725887222397811</v>
      </c>
      <c r="D999" s="55">
        <v>16</v>
      </c>
      <c r="F999" s="55" t="s">
        <v>46</v>
      </c>
      <c r="H999" s="55">
        <v>1</v>
      </c>
    </row>
    <row r="1000" spans="1:8" x14ac:dyDescent="0.35">
      <c r="A1000" s="55" t="s">
        <v>50</v>
      </c>
      <c r="B1000" s="56">
        <v>42613</v>
      </c>
      <c r="C1000" s="55">
        <f t="shared" si="18"/>
        <v>4.7184988712950942</v>
      </c>
      <c r="D1000" s="55">
        <v>112</v>
      </c>
      <c r="H1000" s="55">
        <v>1</v>
      </c>
    </row>
    <row r="1001" spans="1:8" x14ac:dyDescent="0.35">
      <c r="A1001" s="55" t="s">
        <v>51</v>
      </c>
      <c r="B1001" s="56">
        <v>42613</v>
      </c>
      <c r="C1001" s="55">
        <f t="shared" si="18"/>
        <v>3.4011973816621555</v>
      </c>
      <c r="D1001" s="55">
        <v>30</v>
      </c>
      <c r="F1001" s="55" t="s">
        <v>46</v>
      </c>
      <c r="H1001" s="55">
        <v>1</v>
      </c>
    </row>
    <row r="1002" spans="1:8" x14ac:dyDescent="0.35">
      <c r="A1002" s="55" t="s">
        <v>48</v>
      </c>
      <c r="B1002" s="56">
        <v>42613</v>
      </c>
      <c r="C1002" s="55">
        <f t="shared" si="18"/>
        <v>2.0794415416798357</v>
      </c>
      <c r="D1002" s="55">
        <v>8</v>
      </c>
      <c r="F1002" s="55" t="s">
        <v>46</v>
      </c>
      <c r="H1002" s="55">
        <v>1</v>
      </c>
    </row>
    <row r="1003" spans="1:8" x14ac:dyDescent="0.35">
      <c r="A1003" s="55" t="s">
        <v>52</v>
      </c>
      <c r="B1003" s="56">
        <v>42620</v>
      </c>
      <c r="C1003" s="55">
        <f t="shared" si="18"/>
        <v>2.0794415416798357</v>
      </c>
      <c r="D1003" s="55">
        <v>8</v>
      </c>
      <c r="H1003" s="55">
        <v>2</v>
      </c>
    </row>
    <row r="1004" spans="1:8" x14ac:dyDescent="0.35">
      <c r="A1004" s="55" t="s">
        <v>42</v>
      </c>
      <c r="B1004" s="56">
        <v>42620</v>
      </c>
      <c r="C1004" s="55">
        <f t="shared" si="18"/>
        <v>1.3862943611198906</v>
      </c>
      <c r="D1004" s="55">
        <v>4</v>
      </c>
      <c r="F1004" s="55" t="s">
        <v>46</v>
      </c>
      <c r="H1004" s="55">
        <v>1</v>
      </c>
    </row>
    <row r="1005" spans="1:8" x14ac:dyDescent="0.35">
      <c r="A1005" s="55" t="s">
        <v>50</v>
      </c>
      <c r="B1005" s="56">
        <v>42620</v>
      </c>
      <c r="C1005" s="55">
        <f t="shared" si="18"/>
        <v>4.0253516907351496</v>
      </c>
      <c r="D1005" s="55">
        <v>56</v>
      </c>
      <c r="H1005" s="55">
        <v>1</v>
      </c>
    </row>
    <row r="1006" spans="1:8" x14ac:dyDescent="0.35">
      <c r="A1006" s="55" t="s">
        <v>51</v>
      </c>
      <c r="B1006" s="56">
        <v>42620</v>
      </c>
      <c r="C1006" s="55">
        <f t="shared" si="18"/>
        <v>2.7725887222397811</v>
      </c>
      <c r="D1006" s="55">
        <v>16</v>
      </c>
      <c r="F1006" s="55" t="s">
        <v>46</v>
      </c>
      <c r="H1006" s="55">
        <v>1</v>
      </c>
    </row>
    <row r="1007" spans="1:8" x14ac:dyDescent="0.35">
      <c r="A1007" s="55" t="s">
        <v>48</v>
      </c>
      <c r="B1007" s="56">
        <v>42620</v>
      </c>
      <c r="C1007" s="55">
        <f t="shared" si="18"/>
        <v>0.69314718055994529</v>
      </c>
      <c r="D1007" s="55">
        <v>2</v>
      </c>
      <c r="F1007" s="55" t="s">
        <v>46</v>
      </c>
      <c r="H1007" s="55">
        <v>1</v>
      </c>
    </row>
    <row r="1008" spans="1:8" x14ac:dyDescent="0.35">
      <c r="A1008" s="54" t="s">
        <v>84</v>
      </c>
      <c r="B1008" s="13">
        <v>42621</v>
      </c>
      <c r="C1008" s="55">
        <f t="shared" si="18"/>
        <v>2.3025850929940459</v>
      </c>
      <c r="D1008" s="18">
        <v>10</v>
      </c>
      <c r="H1008" s="28">
        <v>2</v>
      </c>
    </row>
    <row r="1009" spans="1:8" x14ac:dyDescent="0.35">
      <c r="A1009" s="37" t="s">
        <v>90</v>
      </c>
      <c r="B1009" s="13">
        <v>42621</v>
      </c>
      <c r="C1009" s="55">
        <f t="shared" si="18"/>
        <v>4.2766661190160553</v>
      </c>
      <c r="D1009" s="19">
        <v>72</v>
      </c>
      <c r="H1009" s="19">
        <v>2</v>
      </c>
    </row>
    <row r="1010" spans="1:8" x14ac:dyDescent="0.35">
      <c r="A1010" s="41" t="s">
        <v>96</v>
      </c>
      <c r="B1010" s="13">
        <v>42621</v>
      </c>
      <c r="C1010" s="55">
        <f t="shared" si="18"/>
        <v>3.1780538303479458</v>
      </c>
      <c r="D1010" s="19">
        <v>24</v>
      </c>
      <c r="H1010" s="19">
        <v>2</v>
      </c>
    </row>
    <row r="1011" spans="1:8" x14ac:dyDescent="0.35">
      <c r="A1011" s="55" t="s">
        <v>52</v>
      </c>
      <c r="B1011" s="56">
        <v>42626</v>
      </c>
      <c r="C1011" s="55">
        <f t="shared" si="18"/>
        <v>2.4849066497880004</v>
      </c>
      <c r="D1011" s="55">
        <v>12</v>
      </c>
      <c r="H1011" s="55">
        <v>1</v>
      </c>
    </row>
    <row r="1012" spans="1:8" x14ac:dyDescent="0.35">
      <c r="A1012" s="55" t="s">
        <v>42</v>
      </c>
      <c r="B1012" s="56">
        <v>42626</v>
      </c>
      <c r="C1012" s="55">
        <f t="shared" si="18"/>
        <v>3.4011973816621555</v>
      </c>
      <c r="D1012" s="55">
        <v>30</v>
      </c>
      <c r="F1012" s="55" t="s">
        <v>46</v>
      </c>
      <c r="H1012" s="55">
        <v>1</v>
      </c>
    </row>
    <row r="1013" spans="1:8" x14ac:dyDescent="0.35">
      <c r="A1013" s="55" t="s">
        <v>50</v>
      </c>
      <c r="B1013" s="56">
        <v>42626</v>
      </c>
      <c r="C1013" s="55">
        <f t="shared" si="18"/>
        <v>2.3025850929940459</v>
      </c>
      <c r="D1013" s="55">
        <v>10</v>
      </c>
      <c r="F1013" s="55" t="s">
        <v>43</v>
      </c>
      <c r="H1013" s="55">
        <v>2</v>
      </c>
    </row>
    <row r="1014" spans="1:8" x14ac:dyDescent="0.35">
      <c r="A1014" s="55" t="s">
        <v>51</v>
      </c>
      <c r="B1014" s="56">
        <v>42626</v>
      </c>
      <c r="C1014" s="55">
        <f t="shared" si="18"/>
        <v>2.0794415416798357</v>
      </c>
      <c r="D1014" s="55">
        <v>8</v>
      </c>
      <c r="F1014" s="55" t="s">
        <v>46</v>
      </c>
      <c r="H1014" s="55">
        <v>1</v>
      </c>
    </row>
    <row r="1015" spans="1:8" x14ac:dyDescent="0.35">
      <c r="A1015" s="55" t="s">
        <v>48</v>
      </c>
      <c r="B1015" s="56">
        <v>42626</v>
      </c>
      <c r="C1015" s="55">
        <f t="shared" si="18"/>
        <v>2.7725887222397811</v>
      </c>
      <c r="D1015" s="55">
        <v>16</v>
      </c>
      <c r="F1015" s="55" t="s">
        <v>46</v>
      </c>
      <c r="H1015" s="55">
        <v>1</v>
      </c>
    </row>
    <row r="1016" spans="1:8" x14ac:dyDescent="0.35">
      <c r="A1016" s="54" t="s">
        <v>84</v>
      </c>
      <c r="B1016" s="13">
        <v>42626</v>
      </c>
      <c r="C1016" s="55">
        <f t="shared" si="18"/>
        <v>2.0794415416798357</v>
      </c>
      <c r="D1016" s="18">
        <v>8</v>
      </c>
      <c r="H1016" s="28">
        <v>2</v>
      </c>
    </row>
    <row r="1017" spans="1:8" x14ac:dyDescent="0.35">
      <c r="A1017" s="54" t="s">
        <v>84</v>
      </c>
      <c r="B1017" s="13">
        <v>42626</v>
      </c>
      <c r="C1017" s="55">
        <f t="shared" si="18"/>
        <v>2.9957322735539909</v>
      </c>
      <c r="D1017" s="18">
        <v>20</v>
      </c>
      <c r="H1017" s="28">
        <v>2</v>
      </c>
    </row>
    <row r="1018" spans="1:8" x14ac:dyDescent="0.35">
      <c r="A1018" s="37" t="s">
        <v>90</v>
      </c>
      <c r="B1018" s="13">
        <v>42626</v>
      </c>
      <c r="C1018" s="55">
        <f t="shared" si="18"/>
        <v>4.0943445622221004</v>
      </c>
      <c r="D1018" s="19">
        <v>60</v>
      </c>
      <c r="H1018" s="19">
        <v>2</v>
      </c>
    </row>
    <row r="1019" spans="1:8" x14ac:dyDescent="0.35">
      <c r="A1019" s="41" t="s">
        <v>96</v>
      </c>
      <c r="B1019" s="13">
        <v>42626</v>
      </c>
      <c r="C1019" s="55">
        <f t="shared" si="18"/>
        <v>1.3862943611198906</v>
      </c>
      <c r="D1019" s="19">
        <v>4</v>
      </c>
      <c r="H1019" s="19">
        <v>2</v>
      </c>
    </row>
    <row r="1020" spans="1:8" x14ac:dyDescent="0.35">
      <c r="A1020" s="55" t="s">
        <v>52</v>
      </c>
      <c r="B1020" s="56">
        <v>42633</v>
      </c>
      <c r="C1020" s="55">
        <f t="shared" si="18"/>
        <v>4.9416424226093039</v>
      </c>
      <c r="D1020" s="55">
        <v>140</v>
      </c>
      <c r="F1020" s="55" t="s">
        <v>43</v>
      </c>
      <c r="H1020" s="55">
        <v>12</v>
      </c>
    </row>
    <row r="1021" spans="1:8" x14ac:dyDescent="0.35">
      <c r="A1021" s="55" t="s">
        <v>42</v>
      </c>
      <c r="B1021" s="56">
        <v>42633</v>
      </c>
      <c r="C1021" s="55">
        <f t="shared" si="18"/>
        <v>7.2820736580934646</v>
      </c>
      <c r="D1021" s="58">
        <v>1454</v>
      </c>
      <c r="F1021" s="55" t="s">
        <v>43</v>
      </c>
      <c r="H1021" s="55">
        <v>30</v>
      </c>
    </row>
    <row r="1022" spans="1:8" x14ac:dyDescent="0.35">
      <c r="A1022" s="55" t="s">
        <v>50</v>
      </c>
      <c r="B1022" s="56">
        <v>42633</v>
      </c>
      <c r="C1022" s="55">
        <f t="shared" si="18"/>
        <v>6.8803840821860049</v>
      </c>
      <c r="D1022" s="55">
        <v>973</v>
      </c>
      <c r="H1022" s="55">
        <v>140</v>
      </c>
    </row>
    <row r="1023" spans="1:8" x14ac:dyDescent="0.35">
      <c r="A1023" s="55" t="s">
        <v>51</v>
      </c>
      <c r="B1023" s="56">
        <v>42633</v>
      </c>
      <c r="C1023" s="55">
        <f t="shared" si="18"/>
        <v>5.2832037287379885</v>
      </c>
      <c r="D1023" s="55">
        <v>197</v>
      </c>
      <c r="F1023" s="55" t="s">
        <v>43</v>
      </c>
      <c r="H1023" s="55">
        <v>28</v>
      </c>
    </row>
    <row r="1024" spans="1:8" x14ac:dyDescent="0.35">
      <c r="A1024" s="55" t="s">
        <v>48</v>
      </c>
      <c r="B1024" s="56">
        <v>42633</v>
      </c>
      <c r="C1024" s="55">
        <f t="shared" si="18"/>
        <v>2.0794415416798357</v>
      </c>
      <c r="D1024" s="55">
        <v>8</v>
      </c>
      <c r="F1024" s="55" t="s">
        <v>46</v>
      </c>
      <c r="H1024" s="55">
        <v>2</v>
      </c>
    </row>
    <row r="1025" spans="1:8" x14ac:dyDescent="0.35">
      <c r="A1025" s="54" t="s">
        <v>84</v>
      </c>
      <c r="B1025" s="13">
        <v>42635</v>
      </c>
      <c r="C1025" s="55">
        <f t="shared" si="18"/>
        <v>3.5835189384561099</v>
      </c>
      <c r="D1025" s="18">
        <v>36</v>
      </c>
      <c r="H1025" s="28">
        <v>2</v>
      </c>
    </row>
    <row r="1026" spans="1:8" x14ac:dyDescent="0.35">
      <c r="A1026" s="37" t="s">
        <v>90</v>
      </c>
      <c r="B1026" s="13">
        <v>42635</v>
      </c>
      <c r="C1026" s="55">
        <f t="shared" si="18"/>
        <v>4.4773368144782069</v>
      </c>
      <c r="D1026" s="19">
        <v>88</v>
      </c>
      <c r="H1026" s="19">
        <v>2</v>
      </c>
    </row>
    <row r="1027" spans="1:8" x14ac:dyDescent="0.35">
      <c r="A1027" s="37" t="s">
        <v>90</v>
      </c>
      <c r="B1027" s="13">
        <v>42635</v>
      </c>
      <c r="C1027" s="55">
        <f t="shared" si="18"/>
        <v>4.0253516907351496</v>
      </c>
      <c r="D1027" s="19">
        <v>56</v>
      </c>
      <c r="H1027" s="19">
        <v>2</v>
      </c>
    </row>
    <row r="1028" spans="1:8" x14ac:dyDescent="0.35">
      <c r="A1028" s="41" t="s">
        <v>96</v>
      </c>
      <c r="B1028" s="13">
        <v>42635</v>
      </c>
      <c r="C1028" s="55">
        <f t="shared" si="18"/>
        <v>4.8828019225863706</v>
      </c>
      <c r="D1028" s="19">
        <v>132</v>
      </c>
      <c r="H1028" s="19">
        <v>2</v>
      </c>
    </row>
    <row r="1029" spans="1:8" x14ac:dyDescent="0.35">
      <c r="A1029" s="55" t="s">
        <v>52</v>
      </c>
      <c r="B1029" s="56">
        <v>42640</v>
      </c>
      <c r="C1029" s="55">
        <f t="shared" si="18"/>
        <v>3.3322045101752038</v>
      </c>
      <c r="D1029" s="55">
        <v>28</v>
      </c>
      <c r="F1029" s="55" t="s">
        <v>43</v>
      </c>
      <c r="H1029" s="55">
        <v>6</v>
      </c>
    </row>
    <row r="1030" spans="1:8" x14ac:dyDescent="0.35">
      <c r="A1030" s="55" t="s">
        <v>42</v>
      </c>
      <c r="B1030" s="56">
        <v>42640</v>
      </c>
      <c r="C1030" s="55">
        <f t="shared" si="18"/>
        <v>1.3862943611198906</v>
      </c>
      <c r="D1030" s="55">
        <v>4</v>
      </c>
      <c r="F1030" s="55" t="s">
        <v>46</v>
      </c>
      <c r="H1030" s="55">
        <v>2</v>
      </c>
    </row>
    <row r="1031" spans="1:8" x14ac:dyDescent="0.35">
      <c r="A1031" s="55" t="s">
        <v>50</v>
      </c>
      <c r="B1031" s="56">
        <v>42640</v>
      </c>
      <c r="C1031" s="55">
        <f t="shared" si="18"/>
        <v>4.219507705176107</v>
      </c>
      <c r="D1031" s="55">
        <v>68</v>
      </c>
      <c r="F1031" s="55" t="s">
        <v>43</v>
      </c>
      <c r="H1031" s="55">
        <v>2</v>
      </c>
    </row>
    <row r="1032" spans="1:8" x14ac:dyDescent="0.35">
      <c r="A1032" s="55" t="s">
        <v>51</v>
      </c>
      <c r="B1032" s="56">
        <v>42640</v>
      </c>
      <c r="C1032" s="55">
        <f t="shared" si="18"/>
        <v>2.0794415416798357</v>
      </c>
      <c r="D1032" s="55">
        <v>8</v>
      </c>
      <c r="F1032" s="55" t="s">
        <v>43</v>
      </c>
      <c r="H1032" s="55">
        <v>2</v>
      </c>
    </row>
    <row r="1033" spans="1:8" x14ac:dyDescent="0.35">
      <c r="A1033" s="55" t="s">
        <v>48</v>
      </c>
      <c r="B1033" s="56">
        <v>42640</v>
      </c>
      <c r="C1033" s="55">
        <f t="shared" si="18"/>
        <v>2.3025850929940459</v>
      </c>
      <c r="D1033" s="55">
        <v>10</v>
      </c>
      <c r="F1033" s="55" t="s">
        <v>43</v>
      </c>
      <c r="H1033" s="55">
        <v>2</v>
      </c>
    </row>
    <row r="1034" spans="1:8" x14ac:dyDescent="0.35">
      <c r="A1034" s="54" t="s">
        <v>84</v>
      </c>
      <c r="B1034" s="13">
        <v>42640</v>
      </c>
      <c r="C1034" s="55">
        <f t="shared" ref="C1034:C1097" si="19">LN(D1034)</f>
        <v>2.3025850929940459</v>
      </c>
      <c r="D1034" s="18">
        <v>10</v>
      </c>
      <c r="H1034" s="28">
        <v>4</v>
      </c>
    </row>
    <row r="1035" spans="1:8" x14ac:dyDescent="0.35">
      <c r="A1035" s="54" t="s">
        <v>84</v>
      </c>
      <c r="B1035" s="13">
        <v>42640</v>
      </c>
      <c r="C1035" s="55">
        <f t="shared" si="19"/>
        <v>2.0794415416798357</v>
      </c>
      <c r="D1035" s="18">
        <v>8</v>
      </c>
      <c r="H1035" s="28">
        <v>4</v>
      </c>
    </row>
    <row r="1036" spans="1:8" x14ac:dyDescent="0.35">
      <c r="A1036" s="37" t="s">
        <v>90</v>
      </c>
      <c r="B1036" s="13">
        <v>42640</v>
      </c>
      <c r="C1036" s="55">
        <f t="shared" si="19"/>
        <v>6.866933284461882</v>
      </c>
      <c r="D1036" s="19">
        <v>960</v>
      </c>
      <c r="H1036" s="19">
        <v>84</v>
      </c>
    </row>
    <row r="1037" spans="1:8" x14ac:dyDescent="0.35">
      <c r="A1037" s="41" t="s">
        <v>96</v>
      </c>
      <c r="B1037" s="13">
        <v>42640</v>
      </c>
      <c r="C1037" s="55">
        <f t="shared" si="19"/>
        <v>3.3322045101752038</v>
      </c>
      <c r="D1037" s="19">
        <v>28</v>
      </c>
      <c r="H1037" s="19">
        <v>8</v>
      </c>
    </row>
    <row r="1038" spans="1:8" x14ac:dyDescent="0.35">
      <c r="A1038" s="55" t="s">
        <v>52</v>
      </c>
      <c r="B1038" s="56">
        <v>42887</v>
      </c>
      <c r="C1038" s="55">
        <f t="shared" si="19"/>
        <v>3.3322045101752038</v>
      </c>
      <c r="D1038" s="55">
        <v>28</v>
      </c>
      <c r="H1038" s="55">
        <v>6</v>
      </c>
    </row>
    <row r="1039" spans="1:8" x14ac:dyDescent="0.35">
      <c r="A1039" s="55" t="s">
        <v>52</v>
      </c>
      <c r="B1039" s="56">
        <v>42887</v>
      </c>
      <c r="C1039" s="55">
        <f t="shared" si="19"/>
        <v>3.3322045101752038</v>
      </c>
      <c r="D1039" s="55">
        <v>28</v>
      </c>
      <c r="H1039" s="55">
        <v>6</v>
      </c>
    </row>
    <row r="1040" spans="1:8" x14ac:dyDescent="0.35">
      <c r="A1040" s="55" t="s">
        <v>42</v>
      </c>
      <c r="B1040" s="56">
        <v>42887</v>
      </c>
      <c r="C1040" s="55">
        <f t="shared" si="19"/>
        <v>3.5835189384561099</v>
      </c>
      <c r="D1040" s="55">
        <v>36</v>
      </c>
      <c r="H1040" s="55">
        <v>3</v>
      </c>
    </row>
    <row r="1041" spans="1:8" x14ac:dyDescent="0.35">
      <c r="A1041" s="55" t="s">
        <v>42</v>
      </c>
      <c r="B1041" s="56">
        <v>42887</v>
      </c>
      <c r="C1041" s="55">
        <f t="shared" si="19"/>
        <v>3.5835189384561099</v>
      </c>
      <c r="D1041" s="55">
        <v>36</v>
      </c>
      <c r="H1041" s="55">
        <v>3</v>
      </c>
    </row>
    <row r="1042" spans="1:8" x14ac:dyDescent="0.35">
      <c r="A1042" s="55" t="s">
        <v>50</v>
      </c>
      <c r="B1042" s="56">
        <v>42887</v>
      </c>
      <c r="C1042" s="55">
        <f t="shared" si="19"/>
        <v>4.6821312271242199</v>
      </c>
      <c r="D1042" s="55">
        <v>108</v>
      </c>
      <c r="H1042" s="55">
        <v>8</v>
      </c>
    </row>
    <row r="1043" spans="1:8" x14ac:dyDescent="0.35">
      <c r="A1043" s="55" t="s">
        <v>50</v>
      </c>
      <c r="B1043" s="56">
        <v>42887</v>
      </c>
      <c r="C1043" s="55">
        <f t="shared" si="19"/>
        <v>4.6821312271242199</v>
      </c>
      <c r="D1043" s="55">
        <v>108</v>
      </c>
      <c r="H1043" s="55">
        <v>8</v>
      </c>
    </row>
    <row r="1044" spans="1:8" x14ac:dyDescent="0.35">
      <c r="A1044" s="55" t="s">
        <v>51</v>
      </c>
      <c r="B1044" s="56">
        <v>42887</v>
      </c>
      <c r="C1044" s="55">
        <f t="shared" si="19"/>
        <v>3.3322045101752038</v>
      </c>
      <c r="D1044" s="55">
        <v>28</v>
      </c>
      <c r="H1044" s="55">
        <v>5</v>
      </c>
    </row>
    <row r="1045" spans="1:8" x14ac:dyDescent="0.35">
      <c r="A1045" s="55" t="s">
        <v>51</v>
      </c>
      <c r="B1045" s="56">
        <v>42887</v>
      </c>
      <c r="C1045" s="55">
        <f t="shared" si="19"/>
        <v>3.3322045101752038</v>
      </c>
      <c r="D1045" s="55">
        <v>28</v>
      </c>
      <c r="H1045" s="55">
        <v>5</v>
      </c>
    </row>
    <row r="1046" spans="1:8" x14ac:dyDescent="0.35">
      <c r="A1046" s="55" t="s">
        <v>48</v>
      </c>
      <c r="B1046" s="56">
        <v>42887</v>
      </c>
      <c r="C1046" s="55">
        <f t="shared" si="19"/>
        <v>1.791759469228055</v>
      </c>
      <c r="D1046" s="55">
        <v>6</v>
      </c>
      <c r="F1046" s="55" t="s">
        <v>46</v>
      </c>
      <c r="H1046" s="55">
        <v>1</v>
      </c>
    </row>
    <row r="1047" spans="1:8" x14ac:dyDescent="0.35">
      <c r="A1047" s="55" t="s">
        <v>48</v>
      </c>
      <c r="B1047" s="56">
        <v>42887</v>
      </c>
      <c r="C1047" s="55">
        <f t="shared" si="19"/>
        <v>1.791759469228055</v>
      </c>
      <c r="D1047" s="55">
        <v>6</v>
      </c>
      <c r="F1047" s="55" t="s">
        <v>46</v>
      </c>
      <c r="H1047" s="55">
        <v>1</v>
      </c>
    </row>
    <row r="1048" spans="1:8" x14ac:dyDescent="0.35">
      <c r="A1048" s="55" t="s">
        <v>52</v>
      </c>
      <c r="B1048" s="56">
        <v>42892</v>
      </c>
      <c r="C1048" s="55">
        <f t="shared" si="19"/>
        <v>4.3820266346738812</v>
      </c>
      <c r="D1048" s="55">
        <v>80</v>
      </c>
      <c r="F1048" s="55" t="s">
        <v>43</v>
      </c>
      <c r="H1048" s="55">
        <v>10</v>
      </c>
    </row>
    <row r="1049" spans="1:8" x14ac:dyDescent="0.35">
      <c r="A1049" s="55" t="s">
        <v>52</v>
      </c>
      <c r="B1049" s="56">
        <v>42892</v>
      </c>
      <c r="C1049" s="55">
        <f t="shared" si="19"/>
        <v>4.3820266346738812</v>
      </c>
      <c r="D1049" s="55">
        <v>80</v>
      </c>
      <c r="F1049" s="55" t="s">
        <v>43</v>
      </c>
      <c r="H1049" s="55">
        <v>10</v>
      </c>
    </row>
    <row r="1050" spans="1:8" x14ac:dyDescent="0.35">
      <c r="A1050" s="55" t="s">
        <v>42</v>
      </c>
      <c r="B1050" s="56">
        <v>42892</v>
      </c>
      <c r="C1050" s="55">
        <f t="shared" si="19"/>
        <v>4.4773368144782069</v>
      </c>
      <c r="D1050" s="55">
        <v>88</v>
      </c>
      <c r="F1050" s="55" t="s">
        <v>43</v>
      </c>
      <c r="H1050" s="55">
        <v>8</v>
      </c>
    </row>
    <row r="1051" spans="1:8" x14ac:dyDescent="0.35">
      <c r="A1051" s="55" t="s">
        <v>42</v>
      </c>
      <c r="B1051" s="56">
        <v>42892</v>
      </c>
      <c r="C1051" s="55">
        <f t="shared" si="19"/>
        <v>4.4773368144782069</v>
      </c>
      <c r="D1051" s="55">
        <v>88</v>
      </c>
      <c r="F1051" s="55" t="s">
        <v>43</v>
      </c>
      <c r="H1051" s="55">
        <v>8</v>
      </c>
    </row>
    <row r="1052" spans="1:8" x14ac:dyDescent="0.35">
      <c r="A1052" s="55" t="s">
        <v>50</v>
      </c>
      <c r="B1052" s="56">
        <v>42892</v>
      </c>
      <c r="C1052" s="55">
        <f t="shared" si="19"/>
        <v>6.0161571596983539</v>
      </c>
      <c r="D1052" s="55">
        <v>410</v>
      </c>
      <c r="H1052" s="55">
        <v>66</v>
      </c>
    </row>
    <row r="1053" spans="1:8" x14ac:dyDescent="0.35">
      <c r="A1053" s="55" t="s">
        <v>50</v>
      </c>
      <c r="B1053" s="56">
        <v>42892</v>
      </c>
      <c r="C1053" s="55">
        <f t="shared" si="19"/>
        <v>6.0161571596983539</v>
      </c>
      <c r="D1053" s="55">
        <v>410</v>
      </c>
      <c r="H1053" s="55">
        <v>66</v>
      </c>
    </row>
    <row r="1054" spans="1:8" x14ac:dyDescent="0.35">
      <c r="A1054" s="55" t="s">
        <v>51</v>
      </c>
      <c r="B1054" s="56">
        <v>42892</v>
      </c>
      <c r="C1054" s="55">
        <f t="shared" si="19"/>
        <v>4.5217885770490405</v>
      </c>
      <c r="D1054" s="55">
        <v>92</v>
      </c>
      <c r="F1054" s="55" t="s">
        <v>43</v>
      </c>
      <c r="H1054" s="55">
        <v>18</v>
      </c>
    </row>
    <row r="1055" spans="1:8" x14ac:dyDescent="0.35">
      <c r="A1055" s="55" t="s">
        <v>51</v>
      </c>
      <c r="B1055" s="56">
        <v>42892</v>
      </c>
      <c r="C1055" s="55">
        <f t="shared" si="19"/>
        <v>4.5217885770490405</v>
      </c>
      <c r="D1055" s="55">
        <v>92</v>
      </c>
      <c r="F1055" s="55" t="s">
        <v>43</v>
      </c>
      <c r="H1055" s="55">
        <v>18</v>
      </c>
    </row>
    <row r="1056" spans="1:8" x14ac:dyDescent="0.35">
      <c r="A1056" s="55" t="s">
        <v>48</v>
      </c>
      <c r="B1056" s="56">
        <v>42892</v>
      </c>
      <c r="C1056" s="55">
        <f t="shared" si="19"/>
        <v>3.784189633918261</v>
      </c>
      <c r="D1056" s="55">
        <v>44</v>
      </c>
      <c r="F1056" s="55" t="s">
        <v>43</v>
      </c>
      <c r="H1056" s="55">
        <v>8</v>
      </c>
    </row>
    <row r="1057" spans="1:8" x14ac:dyDescent="0.35">
      <c r="A1057" s="55" t="s">
        <v>48</v>
      </c>
      <c r="B1057" s="56">
        <v>42892</v>
      </c>
      <c r="C1057" s="55">
        <f t="shared" si="19"/>
        <v>3.784189633918261</v>
      </c>
      <c r="D1057" s="55">
        <v>44</v>
      </c>
      <c r="F1057" s="55" t="s">
        <v>43</v>
      </c>
      <c r="H1057" s="55">
        <v>10</v>
      </c>
    </row>
    <row r="1058" spans="1:8" x14ac:dyDescent="0.35">
      <c r="A1058" s="55" t="s">
        <v>48</v>
      </c>
      <c r="B1058" s="56">
        <v>42892</v>
      </c>
      <c r="C1058" s="55">
        <f t="shared" si="19"/>
        <v>3.784189633918261</v>
      </c>
      <c r="D1058" s="55">
        <v>44</v>
      </c>
      <c r="F1058" s="55" t="s">
        <v>43</v>
      </c>
      <c r="H1058" s="55">
        <v>8</v>
      </c>
    </row>
    <row r="1059" spans="1:8" x14ac:dyDescent="0.35">
      <c r="A1059" s="55" t="s">
        <v>48</v>
      </c>
      <c r="B1059" s="56">
        <v>42892</v>
      </c>
      <c r="C1059" s="55">
        <f t="shared" si="19"/>
        <v>3.784189633918261</v>
      </c>
      <c r="D1059" s="55">
        <v>44</v>
      </c>
      <c r="F1059" s="55" t="s">
        <v>43</v>
      </c>
      <c r="H1059" s="55">
        <v>10</v>
      </c>
    </row>
    <row r="1060" spans="1:8" x14ac:dyDescent="0.35">
      <c r="A1060" s="55" t="s">
        <v>52</v>
      </c>
      <c r="B1060" s="56">
        <v>42899</v>
      </c>
      <c r="C1060" s="55">
        <f t="shared" si="19"/>
        <v>1.3862943611198906</v>
      </c>
      <c r="D1060" s="55">
        <v>4</v>
      </c>
      <c r="H1060" s="55">
        <v>3</v>
      </c>
    </row>
    <row r="1061" spans="1:8" x14ac:dyDescent="0.35">
      <c r="A1061" s="55" t="s">
        <v>52</v>
      </c>
      <c r="B1061" s="56">
        <v>42899</v>
      </c>
      <c r="C1061" s="55">
        <f t="shared" si="19"/>
        <v>1.3862943611198906</v>
      </c>
      <c r="D1061" s="55">
        <v>4</v>
      </c>
      <c r="H1061" s="55">
        <v>3</v>
      </c>
    </row>
    <row r="1062" spans="1:8" x14ac:dyDescent="0.35">
      <c r="A1062" s="55" t="s">
        <v>42</v>
      </c>
      <c r="B1062" s="56">
        <v>42899</v>
      </c>
      <c r="C1062" s="55">
        <f t="shared" si="19"/>
        <v>2.7725887222397811</v>
      </c>
      <c r="D1062" s="55">
        <v>16</v>
      </c>
      <c r="F1062" s="55" t="s">
        <v>43</v>
      </c>
      <c r="H1062" s="55">
        <v>2</v>
      </c>
    </row>
    <row r="1063" spans="1:8" x14ac:dyDescent="0.35">
      <c r="A1063" s="55" t="s">
        <v>42</v>
      </c>
      <c r="B1063" s="56">
        <v>42899</v>
      </c>
      <c r="C1063" s="55">
        <f t="shared" si="19"/>
        <v>2.7725887222397811</v>
      </c>
      <c r="D1063" s="55">
        <v>16</v>
      </c>
      <c r="F1063" s="55" t="s">
        <v>43</v>
      </c>
      <c r="H1063" s="55">
        <v>2</v>
      </c>
    </row>
    <row r="1064" spans="1:8" x14ac:dyDescent="0.35">
      <c r="A1064" s="55" t="s">
        <v>50</v>
      </c>
      <c r="B1064" s="56">
        <v>42899</v>
      </c>
      <c r="C1064" s="55">
        <f t="shared" si="19"/>
        <v>2.9957322735539909</v>
      </c>
      <c r="D1064" s="55">
        <v>20</v>
      </c>
      <c r="H1064" s="55">
        <v>1</v>
      </c>
    </row>
    <row r="1065" spans="1:8" x14ac:dyDescent="0.35">
      <c r="A1065" s="55" t="s">
        <v>50</v>
      </c>
      <c r="B1065" s="56">
        <v>42899</v>
      </c>
      <c r="C1065" s="55">
        <f t="shared" si="19"/>
        <v>2.9957322735539909</v>
      </c>
      <c r="D1065" s="55">
        <v>20</v>
      </c>
      <c r="H1065" s="55">
        <v>1</v>
      </c>
    </row>
    <row r="1066" spans="1:8" x14ac:dyDescent="0.35">
      <c r="A1066" s="55" t="s">
        <v>51</v>
      </c>
      <c r="B1066" s="56">
        <v>42899</v>
      </c>
      <c r="C1066" s="55">
        <f t="shared" si="19"/>
        <v>1.3862943611198906</v>
      </c>
      <c r="D1066" s="55">
        <v>4</v>
      </c>
      <c r="H1066" s="55">
        <v>1</v>
      </c>
    </row>
    <row r="1067" spans="1:8" x14ac:dyDescent="0.35">
      <c r="A1067" s="55" t="s">
        <v>51</v>
      </c>
      <c r="B1067" s="56">
        <v>42899</v>
      </c>
      <c r="C1067" s="55">
        <f t="shared" si="19"/>
        <v>1.3862943611198906</v>
      </c>
      <c r="D1067" s="55">
        <v>4</v>
      </c>
      <c r="H1067" s="55">
        <v>1</v>
      </c>
    </row>
    <row r="1068" spans="1:8" x14ac:dyDescent="0.35">
      <c r="A1068" s="55" t="s">
        <v>48</v>
      </c>
      <c r="B1068" s="56">
        <v>42899</v>
      </c>
      <c r="C1068" s="55">
        <f t="shared" si="19"/>
        <v>0.69314718055994529</v>
      </c>
      <c r="D1068" s="55">
        <v>2</v>
      </c>
      <c r="F1068" s="55" t="s">
        <v>46</v>
      </c>
      <c r="H1068" s="55">
        <v>1</v>
      </c>
    </row>
    <row r="1069" spans="1:8" x14ac:dyDescent="0.35">
      <c r="A1069" s="55" t="s">
        <v>48</v>
      </c>
      <c r="B1069" s="56">
        <v>42899</v>
      </c>
      <c r="C1069" s="55">
        <f t="shared" si="19"/>
        <v>0.69314718055994529</v>
      </c>
      <c r="D1069" s="55">
        <v>2</v>
      </c>
      <c r="F1069" s="55" t="s">
        <v>46</v>
      </c>
      <c r="H1069" s="55">
        <v>1</v>
      </c>
    </row>
    <row r="1070" spans="1:8" x14ac:dyDescent="0.35">
      <c r="A1070" s="55" t="s">
        <v>52</v>
      </c>
      <c r="B1070" s="56">
        <v>42906</v>
      </c>
      <c r="C1070" s="55">
        <f t="shared" si="19"/>
        <v>6.3279367837291947</v>
      </c>
      <c r="D1070" s="55">
        <v>560</v>
      </c>
      <c r="H1070" s="55">
        <v>121</v>
      </c>
    </row>
    <row r="1071" spans="1:8" x14ac:dyDescent="0.35">
      <c r="A1071" s="55" t="s">
        <v>52</v>
      </c>
      <c r="B1071" s="56">
        <v>42906</v>
      </c>
      <c r="C1071" s="55">
        <f t="shared" si="19"/>
        <v>6.3279367837291947</v>
      </c>
      <c r="D1071" s="55">
        <v>560</v>
      </c>
      <c r="H1071" s="55">
        <v>121</v>
      </c>
    </row>
    <row r="1072" spans="1:8" x14ac:dyDescent="0.35">
      <c r="A1072" s="55" t="s">
        <v>42</v>
      </c>
      <c r="B1072" s="56">
        <v>42906</v>
      </c>
      <c r="C1072" s="55">
        <f t="shared" si="19"/>
        <v>6.2728770065461674</v>
      </c>
      <c r="D1072" s="55">
        <v>530</v>
      </c>
      <c r="H1072" s="55">
        <v>106</v>
      </c>
    </row>
    <row r="1073" spans="1:8" x14ac:dyDescent="0.35">
      <c r="A1073" s="55" t="s">
        <v>42</v>
      </c>
      <c r="B1073" s="56">
        <v>42906</v>
      </c>
      <c r="C1073" s="55">
        <f t="shared" si="19"/>
        <v>6.2728770065461674</v>
      </c>
      <c r="D1073" s="55">
        <v>530</v>
      </c>
      <c r="H1073" s="55">
        <v>106</v>
      </c>
    </row>
    <row r="1074" spans="1:8" x14ac:dyDescent="0.35">
      <c r="A1074" s="55" t="s">
        <v>50</v>
      </c>
      <c r="B1074" s="56">
        <v>42906</v>
      </c>
      <c r="C1074" s="55">
        <f t="shared" si="19"/>
        <v>8.3187422526923989</v>
      </c>
      <c r="D1074" s="58">
        <v>4100</v>
      </c>
      <c r="H1074" s="55">
        <v>124</v>
      </c>
    </row>
    <row r="1075" spans="1:8" x14ac:dyDescent="0.35">
      <c r="A1075" s="55" t="s">
        <v>50</v>
      </c>
      <c r="B1075" s="56">
        <v>42906</v>
      </c>
      <c r="C1075" s="55">
        <f t="shared" si="19"/>
        <v>8.3187422526923989</v>
      </c>
      <c r="D1075" s="58">
        <v>4100</v>
      </c>
      <c r="H1075" s="55">
        <v>124</v>
      </c>
    </row>
    <row r="1076" spans="1:8" x14ac:dyDescent="0.35">
      <c r="A1076" s="55" t="s">
        <v>51</v>
      </c>
      <c r="B1076" s="56">
        <v>42906</v>
      </c>
      <c r="C1076" s="55">
        <f t="shared" si="19"/>
        <v>7.6009024595420822</v>
      </c>
      <c r="D1076" s="58">
        <v>2000</v>
      </c>
      <c r="H1076" s="55">
        <v>480</v>
      </c>
    </row>
    <row r="1077" spans="1:8" x14ac:dyDescent="0.35">
      <c r="A1077" s="55" t="s">
        <v>51</v>
      </c>
      <c r="B1077" s="56">
        <v>42906</v>
      </c>
      <c r="C1077" s="55">
        <f t="shared" si="19"/>
        <v>7.6009024595420822</v>
      </c>
      <c r="D1077" s="58">
        <v>2000</v>
      </c>
      <c r="H1077" s="55">
        <v>480</v>
      </c>
    </row>
    <row r="1078" spans="1:8" x14ac:dyDescent="0.35">
      <c r="A1078" s="55" t="s">
        <v>48</v>
      </c>
      <c r="B1078" s="56">
        <v>42906</v>
      </c>
      <c r="C1078" s="55">
        <f t="shared" si="19"/>
        <v>5.3181199938442161</v>
      </c>
      <c r="D1078" s="55">
        <v>204</v>
      </c>
      <c r="F1078" s="55" t="s">
        <v>43</v>
      </c>
      <c r="H1078" s="55">
        <v>44</v>
      </c>
    </row>
    <row r="1079" spans="1:8" x14ac:dyDescent="0.35">
      <c r="A1079" s="55" t="s">
        <v>48</v>
      </c>
      <c r="B1079" s="56">
        <v>42906</v>
      </c>
      <c r="C1079" s="55">
        <f t="shared" si="19"/>
        <v>5.3181199938442161</v>
      </c>
      <c r="D1079" s="55">
        <v>204</v>
      </c>
      <c r="F1079" s="55" t="s">
        <v>43</v>
      </c>
      <c r="H1079" s="55">
        <v>44</v>
      </c>
    </row>
    <row r="1080" spans="1:8" x14ac:dyDescent="0.35">
      <c r="A1080" s="55" t="s">
        <v>52</v>
      </c>
      <c r="B1080" s="56">
        <v>42913</v>
      </c>
      <c r="C1080" s="55">
        <f t="shared" si="19"/>
        <v>3.9512437185814275</v>
      </c>
      <c r="D1080" s="55">
        <v>52</v>
      </c>
      <c r="F1080" s="55" t="s">
        <v>43</v>
      </c>
      <c r="H1080" s="55">
        <v>4</v>
      </c>
    </row>
    <row r="1081" spans="1:8" x14ac:dyDescent="0.35">
      <c r="A1081" s="55" t="s">
        <v>52</v>
      </c>
      <c r="B1081" s="56">
        <v>42913</v>
      </c>
      <c r="C1081" s="55">
        <f t="shared" si="19"/>
        <v>3.9512437185814275</v>
      </c>
      <c r="D1081" s="55">
        <v>52</v>
      </c>
      <c r="F1081" s="55" t="s">
        <v>43</v>
      </c>
      <c r="H1081" s="55">
        <v>4</v>
      </c>
    </row>
    <row r="1082" spans="1:8" x14ac:dyDescent="0.35">
      <c r="A1082" s="55" t="s">
        <v>42</v>
      </c>
      <c r="B1082" s="56">
        <v>42913</v>
      </c>
      <c r="C1082" s="55">
        <f t="shared" si="19"/>
        <v>3.6888794541139363</v>
      </c>
      <c r="D1082" s="55">
        <v>40</v>
      </c>
      <c r="F1082" s="55" t="s">
        <v>43</v>
      </c>
      <c r="H1082" s="55">
        <v>4</v>
      </c>
    </row>
    <row r="1083" spans="1:8" x14ac:dyDescent="0.35">
      <c r="A1083" s="55" t="s">
        <v>42</v>
      </c>
      <c r="B1083" s="56">
        <v>42913</v>
      </c>
      <c r="C1083" s="55">
        <f t="shared" si="19"/>
        <v>3.6888794541139363</v>
      </c>
      <c r="D1083" s="55">
        <v>40</v>
      </c>
      <c r="F1083" s="55" t="s">
        <v>43</v>
      </c>
      <c r="H1083" s="55">
        <v>4</v>
      </c>
    </row>
    <row r="1084" spans="1:8" x14ac:dyDescent="0.35">
      <c r="A1084" s="55" t="s">
        <v>50</v>
      </c>
      <c r="B1084" s="56">
        <v>42913</v>
      </c>
      <c r="C1084" s="55">
        <f t="shared" si="19"/>
        <v>4.219507705176107</v>
      </c>
      <c r="D1084" s="55">
        <v>68</v>
      </c>
      <c r="F1084" s="55" t="s">
        <v>43</v>
      </c>
      <c r="H1084" s="55">
        <v>10</v>
      </c>
    </row>
    <row r="1085" spans="1:8" x14ac:dyDescent="0.35">
      <c r="A1085" s="55" t="s">
        <v>50</v>
      </c>
      <c r="B1085" s="56">
        <v>42913</v>
      </c>
      <c r="C1085" s="55">
        <f t="shared" si="19"/>
        <v>4.219507705176107</v>
      </c>
      <c r="D1085" s="55">
        <v>68</v>
      </c>
      <c r="F1085" s="55" t="s">
        <v>43</v>
      </c>
      <c r="H1085" s="55">
        <v>10</v>
      </c>
    </row>
    <row r="1086" spans="1:8" x14ac:dyDescent="0.35">
      <c r="A1086" s="55" t="s">
        <v>51</v>
      </c>
      <c r="B1086" s="56">
        <v>42913</v>
      </c>
      <c r="C1086" s="55">
        <f t="shared" si="19"/>
        <v>4.0253516907351496</v>
      </c>
      <c r="D1086" s="55">
        <v>56</v>
      </c>
      <c r="F1086" s="55" t="s">
        <v>43</v>
      </c>
      <c r="H1086" s="55">
        <v>4</v>
      </c>
    </row>
    <row r="1087" spans="1:8" x14ac:dyDescent="0.35">
      <c r="A1087" s="55" t="s">
        <v>51</v>
      </c>
      <c r="B1087" s="56">
        <v>42913</v>
      </c>
      <c r="C1087" s="55">
        <f t="shared" si="19"/>
        <v>4.0253516907351496</v>
      </c>
      <c r="D1087" s="55">
        <v>56</v>
      </c>
      <c r="F1087" s="55" t="s">
        <v>43</v>
      </c>
      <c r="H1087" s="55">
        <v>4</v>
      </c>
    </row>
    <row r="1088" spans="1:8" x14ac:dyDescent="0.35">
      <c r="A1088" s="55" t="s">
        <v>48</v>
      </c>
      <c r="B1088" s="56">
        <v>42913</v>
      </c>
      <c r="C1088" s="55">
        <f t="shared" si="19"/>
        <v>3.784189633918261</v>
      </c>
      <c r="D1088" s="55">
        <v>44</v>
      </c>
      <c r="F1088" s="55" t="s">
        <v>46</v>
      </c>
      <c r="H1088" s="55">
        <v>2</v>
      </c>
    </row>
    <row r="1089" spans="1:8" x14ac:dyDescent="0.35">
      <c r="A1089" s="55" t="s">
        <v>48</v>
      </c>
      <c r="B1089" s="56">
        <v>42913</v>
      </c>
      <c r="C1089" s="55">
        <f t="shared" si="19"/>
        <v>3.784189633918261</v>
      </c>
      <c r="D1089" s="55">
        <v>44</v>
      </c>
      <c r="F1089" s="55" t="s">
        <v>46</v>
      </c>
      <c r="H1089" s="55">
        <v>2</v>
      </c>
    </row>
    <row r="1090" spans="1:8" x14ac:dyDescent="0.35">
      <c r="A1090" s="54" t="s">
        <v>84</v>
      </c>
      <c r="B1090" s="13">
        <v>42914</v>
      </c>
      <c r="D1090" s="19" t="s">
        <v>87</v>
      </c>
      <c r="H1090" s="28" t="s">
        <v>87</v>
      </c>
    </row>
    <row r="1091" spans="1:8" x14ac:dyDescent="0.35">
      <c r="A1091" s="54" t="s">
        <v>84</v>
      </c>
      <c r="B1091" s="13">
        <v>42914</v>
      </c>
      <c r="D1091" s="19" t="s">
        <v>87</v>
      </c>
      <c r="H1091" s="28" t="s">
        <v>87</v>
      </c>
    </row>
    <row r="1092" spans="1:8" x14ac:dyDescent="0.35">
      <c r="A1092" s="37" t="s">
        <v>90</v>
      </c>
      <c r="B1092" s="13">
        <v>42914</v>
      </c>
      <c r="D1092" s="19" t="s">
        <v>87</v>
      </c>
      <c r="H1092" s="19" t="s">
        <v>87</v>
      </c>
    </row>
    <row r="1093" spans="1:8" x14ac:dyDescent="0.35">
      <c r="A1093" s="41" t="s">
        <v>96</v>
      </c>
      <c r="B1093" s="13">
        <v>42914</v>
      </c>
      <c r="D1093" s="19" t="s">
        <v>87</v>
      </c>
      <c r="H1093" s="19" t="s">
        <v>87</v>
      </c>
    </row>
    <row r="1094" spans="1:8" x14ac:dyDescent="0.35">
      <c r="A1094" s="55" t="s">
        <v>52</v>
      </c>
      <c r="B1094" s="56">
        <v>42927</v>
      </c>
      <c r="C1094" s="55">
        <f t="shared" si="19"/>
        <v>3.1780538303479458</v>
      </c>
      <c r="D1094" s="55">
        <v>24</v>
      </c>
      <c r="H1094" s="55">
        <v>3</v>
      </c>
    </row>
    <row r="1095" spans="1:8" x14ac:dyDescent="0.35">
      <c r="A1095" s="55" t="s">
        <v>52</v>
      </c>
      <c r="B1095" s="56">
        <v>42927</v>
      </c>
      <c r="C1095" s="55">
        <f t="shared" si="19"/>
        <v>3.1780538303479458</v>
      </c>
      <c r="D1095" s="55">
        <v>24</v>
      </c>
      <c r="H1095" s="55">
        <v>3</v>
      </c>
    </row>
    <row r="1096" spans="1:8" x14ac:dyDescent="0.35">
      <c r="A1096" s="55" t="s">
        <v>42</v>
      </c>
      <c r="B1096" s="56">
        <v>42927</v>
      </c>
      <c r="C1096" s="55">
        <f t="shared" si="19"/>
        <v>4.1588830833596715</v>
      </c>
      <c r="D1096" s="55">
        <v>64</v>
      </c>
      <c r="H1096" s="55">
        <v>1</v>
      </c>
    </row>
    <row r="1097" spans="1:8" x14ac:dyDescent="0.35">
      <c r="A1097" s="55" t="s">
        <v>42</v>
      </c>
      <c r="B1097" s="56">
        <v>42927</v>
      </c>
      <c r="C1097" s="55">
        <f t="shared" si="19"/>
        <v>4.1588830833596715</v>
      </c>
      <c r="D1097" s="55">
        <v>64</v>
      </c>
      <c r="H1097" s="55">
        <v>1</v>
      </c>
    </row>
    <row r="1098" spans="1:8" x14ac:dyDescent="0.35">
      <c r="A1098" s="55" t="s">
        <v>50</v>
      </c>
      <c r="B1098" s="56">
        <v>42927</v>
      </c>
      <c r="C1098" s="55">
        <f t="shared" ref="C1098:C1161" si="20">LN(D1098)</f>
        <v>3.1780538303479458</v>
      </c>
      <c r="D1098" s="55">
        <v>24</v>
      </c>
      <c r="H1098" s="55">
        <v>1</v>
      </c>
    </row>
    <row r="1099" spans="1:8" x14ac:dyDescent="0.35">
      <c r="A1099" s="55" t="s">
        <v>50</v>
      </c>
      <c r="B1099" s="56">
        <v>42927</v>
      </c>
      <c r="C1099" s="55">
        <f t="shared" si="20"/>
        <v>3.1780538303479458</v>
      </c>
      <c r="D1099" s="55">
        <v>24</v>
      </c>
      <c r="H1099" s="55">
        <v>1</v>
      </c>
    </row>
    <row r="1100" spans="1:8" x14ac:dyDescent="0.35">
      <c r="A1100" s="55" t="s">
        <v>51</v>
      </c>
      <c r="B1100" s="56">
        <v>42927</v>
      </c>
      <c r="C1100" s="55">
        <f t="shared" si="20"/>
        <v>2.9957322735539909</v>
      </c>
      <c r="D1100" s="55">
        <v>20</v>
      </c>
      <c r="H1100" s="55">
        <v>2</v>
      </c>
    </row>
    <row r="1101" spans="1:8" x14ac:dyDescent="0.35">
      <c r="A1101" s="55" t="s">
        <v>51</v>
      </c>
      <c r="B1101" s="56">
        <v>42927</v>
      </c>
      <c r="C1101" s="55">
        <f t="shared" si="20"/>
        <v>2.9957322735539909</v>
      </c>
      <c r="D1101" s="55">
        <v>20</v>
      </c>
      <c r="H1101" s="55">
        <v>2</v>
      </c>
    </row>
    <row r="1102" spans="1:8" x14ac:dyDescent="0.35">
      <c r="A1102" s="55" t="s">
        <v>48</v>
      </c>
      <c r="B1102" s="56">
        <v>42927</v>
      </c>
      <c r="C1102" s="55">
        <f t="shared" si="20"/>
        <v>2.4849066497880004</v>
      </c>
      <c r="D1102" s="55">
        <v>12</v>
      </c>
      <c r="F1102" s="55" t="s">
        <v>43</v>
      </c>
      <c r="H1102" s="55">
        <v>2</v>
      </c>
    </row>
    <row r="1103" spans="1:8" x14ac:dyDescent="0.35">
      <c r="A1103" s="55" t="s">
        <v>48</v>
      </c>
      <c r="B1103" s="56">
        <v>42927</v>
      </c>
      <c r="C1103" s="55">
        <f t="shared" si="20"/>
        <v>2.4849066497880004</v>
      </c>
      <c r="D1103" s="55">
        <v>12</v>
      </c>
      <c r="F1103" s="55" t="s">
        <v>43</v>
      </c>
      <c r="H1103" s="55">
        <v>2</v>
      </c>
    </row>
    <row r="1104" spans="1:8" x14ac:dyDescent="0.35">
      <c r="A1104" s="54" t="s">
        <v>84</v>
      </c>
      <c r="B1104" s="13">
        <v>42927</v>
      </c>
      <c r="D1104" s="19" t="s">
        <v>87</v>
      </c>
      <c r="H1104" s="28">
        <v>2</v>
      </c>
    </row>
    <row r="1105" spans="1:8" x14ac:dyDescent="0.35">
      <c r="A1105" s="37" t="s">
        <v>90</v>
      </c>
      <c r="B1105" s="13">
        <v>42927</v>
      </c>
      <c r="D1105" s="19" t="s">
        <v>87</v>
      </c>
      <c r="H1105" s="19">
        <v>3</v>
      </c>
    </row>
    <row r="1106" spans="1:8" x14ac:dyDescent="0.35">
      <c r="A1106" s="37" t="s">
        <v>90</v>
      </c>
      <c r="B1106" s="13">
        <v>42927</v>
      </c>
      <c r="D1106" s="19" t="s">
        <v>87</v>
      </c>
      <c r="H1106" s="19">
        <v>2</v>
      </c>
    </row>
    <row r="1107" spans="1:8" x14ac:dyDescent="0.35">
      <c r="A1107" s="41" t="s">
        <v>96</v>
      </c>
      <c r="B1107" s="13">
        <v>42927</v>
      </c>
      <c r="D1107" s="19" t="s">
        <v>87</v>
      </c>
      <c r="H1107" s="19">
        <v>2</v>
      </c>
    </row>
    <row r="1108" spans="1:8" x14ac:dyDescent="0.35">
      <c r="A1108" s="54" t="s">
        <v>84</v>
      </c>
      <c r="B1108" s="13">
        <v>42933</v>
      </c>
      <c r="C1108" s="55">
        <f t="shared" si="20"/>
        <v>3.9512437185814275</v>
      </c>
      <c r="D1108" s="18">
        <v>52</v>
      </c>
      <c r="H1108" s="28">
        <v>2</v>
      </c>
    </row>
    <row r="1109" spans="1:8" x14ac:dyDescent="0.35">
      <c r="A1109" s="54" t="s">
        <v>84</v>
      </c>
      <c r="B1109" s="13">
        <v>42933</v>
      </c>
      <c r="C1109" s="55">
        <f t="shared" si="20"/>
        <v>3.6888794541139363</v>
      </c>
      <c r="D1109" s="18">
        <v>40</v>
      </c>
      <c r="H1109" s="28">
        <v>3</v>
      </c>
    </row>
    <row r="1110" spans="1:8" x14ac:dyDescent="0.35">
      <c r="A1110" s="37" t="s">
        <v>90</v>
      </c>
      <c r="B1110" s="13">
        <v>42933</v>
      </c>
      <c r="C1110" s="55">
        <f t="shared" si="20"/>
        <v>3.6888794541139363</v>
      </c>
      <c r="D1110" s="19">
        <v>40</v>
      </c>
      <c r="H1110" s="19">
        <v>4</v>
      </c>
    </row>
    <row r="1111" spans="1:8" x14ac:dyDescent="0.35">
      <c r="A1111" s="41" t="s">
        <v>96</v>
      </c>
      <c r="B1111" s="13">
        <v>42933</v>
      </c>
      <c r="C1111" s="55">
        <f t="shared" si="20"/>
        <v>4.9416424226093039</v>
      </c>
      <c r="D1111" s="19">
        <v>140</v>
      </c>
      <c r="H1111" s="19">
        <v>4</v>
      </c>
    </row>
    <row r="1112" spans="1:8" x14ac:dyDescent="0.35">
      <c r="A1112" s="55" t="s">
        <v>52</v>
      </c>
      <c r="B1112" s="56">
        <v>42934</v>
      </c>
      <c r="C1112" s="55">
        <f t="shared" si="20"/>
        <v>3.6888794541139363</v>
      </c>
      <c r="D1112" s="55">
        <v>40</v>
      </c>
      <c r="F1112" s="55" t="s">
        <v>46</v>
      </c>
      <c r="H1112" s="55">
        <v>1</v>
      </c>
    </row>
    <row r="1113" spans="1:8" x14ac:dyDescent="0.35">
      <c r="A1113" s="55" t="s">
        <v>52</v>
      </c>
      <c r="B1113" s="56">
        <v>42934</v>
      </c>
      <c r="C1113" s="55">
        <f t="shared" si="20"/>
        <v>3.6888794541139363</v>
      </c>
      <c r="D1113" s="55">
        <v>40</v>
      </c>
      <c r="F1113" s="55" t="s">
        <v>46</v>
      </c>
      <c r="H1113" s="55">
        <v>1</v>
      </c>
    </row>
    <row r="1114" spans="1:8" x14ac:dyDescent="0.35">
      <c r="A1114" s="55" t="s">
        <v>42</v>
      </c>
      <c r="B1114" s="56">
        <v>42934</v>
      </c>
      <c r="C1114" s="55">
        <f t="shared" si="20"/>
        <v>2.9957322735539909</v>
      </c>
      <c r="D1114" s="55">
        <v>20</v>
      </c>
      <c r="H1114" s="55">
        <v>1</v>
      </c>
    </row>
    <row r="1115" spans="1:8" x14ac:dyDescent="0.35">
      <c r="A1115" s="55" t="s">
        <v>42</v>
      </c>
      <c r="B1115" s="56">
        <v>42934</v>
      </c>
      <c r="C1115" s="55">
        <f t="shared" si="20"/>
        <v>2.9957322735539909</v>
      </c>
      <c r="D1115" s="55">
        <v>20</v>
      </c>
      <c r="H1115" s="55">
        <v>1</v>
      </c>
    </row>
    <row r="1116" spans="1:8" x14ac:dyDescent="0.35">
      <c r="A1116" s="55" t="s">
        <v>50</v>
      </c>
      <c r="B1116" s="56">
        <v>42934</v>
      </c>
      <c r="C1116" s="55">
        <f t="shared" si="20"/>
        <v>3.9512437185814275</v>
      </c>
      <c r="D1116" s="55">
        <v>52</v>
      </c>
      <c r="F1116" s="55" t="s">
        <v>46</v>
      </c>
      <c r="H1116" s="55">
        <v>1</v>
      </c>
    </row>
    <row r="1117" spans="1:8" x14ac:dyDescent="0.35">
      <c r="A1117" s="55" t="s">
        <v>50</v>
      </c>
      <c r="B1117" s="56">
        <v>42934</v>
      </c>
      <c r="C1117" s="55">
        <f t="shared" si="20"/>
        <v>3.9512437185814275</v>
      </c>
      <c r="D1117" s="55">
        <v>52</v>
      </c>
      <c r="F1117" s="55" t="s">
        <v>46</v>
      </c>
      <c r="H1117" s="55">
        <v>1</v>
      </c>
    </row>
    <row r="1118" spans="1:8" x14ac:dyDescent="0.35">
      <c r="A1118" s="55" t="s">
        <v>51</v>
      </c>
      <c r="B1118" s="56">
        <v>42934</v>
      </c>
      <c r="C1118" s="55">
        <f t="shared" si="20"/>
        <v>3.4657359027997265</v>
      </c>
      <c r="D1118" s="55">
        <v>32</v>
      </c>
      <c r="H1118" s="55">
        <v>47</v>
      </c>
    </row>
    <row r="1119" spans="1:8" x14ac:dyDescent="0.35">
      <c r="A1119" s="55" t="s">
        <v>51</v>
      </c>
      <c r="B1119" s="56">
        <v>42934</v>
      </c>
      <c r="C1119" s="55">
        <f t="shared" si="20"/>
        <v>3.4657359027997265</v>
      </c>
      <c r="D1119" s="55">
        <v>32</v>
      </c>
      <c r="H1119" s="55">
        <v>47</v>
      </c>
    </row>
    <row r="1120" spans="1:8" x14ac:dyDescent="0.35">
      <c r="A1120" s="55" t="s">
        <v>48</v>
      </c>
      <c r="B1120" s="56">
        <v>42934</v>
      </c>
      <c r="C1120" s="55">
        <f t="shared" si="20"/>
        <v>2.4849066497880004</v>
      </c>
      <c r="D1120" s="55">
        <v>12</v>
      </c>
      <c r="F1120" s="55" t="s">
        <v>46</v>
      </c>
      <c r="H1120" s="55">
        <v>1</v>
      </c>
    </row>
    <row r="1121" spans="1:8" x14ac:dyDescent="0.35">
      <c r="A1121" s="55" t="s">
        <v>48</v>
      </c>
      <c r="B1121" s="56">
        <v>42934</v>
      </c>
      <c r="C1121" s="55">
        <f t="shared" si="20"/>
        <v>2.0794415416798357</v>
      </c>
      <c r="D1121" s="55">
        <v>8</v>
      </c>
      <c r="F1121" s="55" t="s">
        <v>46</v>
      </c>
      <c r="H1121" s="55">
        <v>1</v>
      </c>
    </row>
    <row r="1122" spans="1:8" x14ac:dyDescent="0.35">
      <c r="A1122" s="55" t="s">
        <v>48</v>
      </c>
      <c r="B1122" s="56">
        <v>42934</v>
      </c>
      <c r="C1122" s="55">
        <f t="shared" si="20"/>
        <v>2.0794415416798357</v>
      </c>
      <c r="D1122" s="55">
        <v>8</v>
      </c>
      <c r="F1122" s="55" t="s">
        <v>46</v>
      </c>
      <c r="H1122" s="55">
        <v>1</v>
      </c>
    </row>
    <row r="1123" spans="1:8" x14ac:dyDescent="0.35">
      <c r="A1123" s="55" t="s">
        <v>48</v>
      </c>
      <c r="B1123" s="56">
        <v>42934</v>
      </c>
      <c r="C1123" s="55">
        <f t="shared" si="20"/>
        <v>2.4849066497880004</v>
      </c>
      <c r="D1123" s="55">
        <v>12</v>
      </c>
      <c r="F1123" s="55" t="s">
        <v>46</v>
      </c>
      <c r="H1123" s="55">
        <v>1</v>
      </c>
    </row>
    <row r="1124" spans="1:8" x14ac:dyDescent="0.35">
      <c r="A1124" s="54" t="s">
        <v>84</v>
      </c>
      <c r="B1124" s="13">
        <v>42941</v>
      </c>
      <c r="C1124" s="55">
        <f t="shared" si="20"/>
        <v>6.2146080984221914</v>
      </c>
      <c r="D1124" s="18">
        <v>500</v>
      </c>
      <c r="H1124" s="28">
        <v>76</v>
      </c>
    </row>
    <row r="1125" spans="1:8" x14ac:dyDescent="0.35">
      <c r="A1125" s="37" t="s">
        <v>90</v>
      </c>
      <c r="B1125" s="13">
        <v>42941</v>
      </c>
      <c r="C1125" s="55">
        <f t="shared" si="20"/>
        <v>7.3901814282264295</v>
      </c>
      <c r="D1125" s="19">
        <v>1620</v>
      </c>
      <c r="H1125" s="19">
        <v>244</v>
      </c>
    </row>
    <row r="1126" spans="1:8" x14ac:dyDescent="0.35">
      <c r="A1126" s="37" t="s">
        <v>90</v>
      </c>
      <c r="B1126" s="13">
        <v>42941</v>
      </c>
      <c r="C1126" s="55">
        <f t="shared" si="20"/>
        <v>7.0561752841004104</v>
      </c>
      <c r="D1126" s="19">
        <v>1160</v>
      </c>
      <c r="H1126" s="19">
        <v>227</v>
      </c>
    </row>
    <row r="1127" spans="1:8" x14ac:dyDescent="0.35">
      <c r="A1127" s="41" t="s">
        <v>96</v>
      </c>
      <c r="B1127" s="13">
        <v>42941</v>
      </c>
      <c r="C1127" s="55">
        <f t="shared" si="20"/>
        <v>5.521460917862246</v>
      </c>
      <c r="D1127" s="19">
        <v>250</v>
      </c>
      <c r="H1127" s="19">
        <v>227</v>
      </c>
    </row>
    <row r="1128" spans="1:8" x14ac:dyDescent="0.35">
      <c r="A1128" s="54" t="s">
        <v>84</v>
      </c>
      <c r="B1128" s="13">
        <v>42947</v>
      </c>
      <c r="C1128" s="55">
        <f t="shared" si="20"/>
        <v>2.7725887222397811</v>
      </c>
      <c r="D1128" s="18">
        <v>16</v>
      </c>
      <c r="H1128" s="28">
        <v>2</v>
      </c>
    </row>
    <row r="1129" spans="1:8" x14ac:dyDescent="0.35">
      <c r="A1129" s="37" t="s">
        <v>90</v>
      </c>
      <c r="B1129" s="13">
        <v>42947</v>
      </c>
      <c r="C1129" s="55">
        <f t="shared" si="20"/>
        <v>2.6390573296152584</v>
      </c>
      <c r="D1129" s="19">
        <v>14</v>
      </c>
      <c r="H1129" s="19">
        <v>4</v>
      </c>
    </row>
    <row r="1130" spans="1:8" x14ac:dyDescent="0.35">
      <c r="A1130" s="41" t="s">
        <v>96</v>
      </c>
      <c r="B1130" s="13">
        <v>42947</v>
      </c>
      <c r="C1130" s="55">
        <f t="shared" si="20"/>
        <v>3.3322045101752038</v>
      </c>
      <c r="D1130" s="19">
        <v>28</v>
      </c>
      <c r="H1130" s="19">
        <v>2</v>
      </c>
    </row>
    <row r="1131" spans="1:8" x14ac:dyDescent="0.35">
      <c r="A1131" s="55" t="s">
        <v>52</v>
      </c>
      <c r="B1131" s="56">
        <v>42948</v>
      </c>
      <c r="C1131" s="55">
        <f t="shared" si="20"/>
        <v>2.0794415416798357</v>
      </c>
      <c r="D1131" s="55">
        <v>8</v>
      </c>
      <c r="H1131" s="55">
        <v>56</v>
      </c>
    </row>
    <row r="1132" spans="1:8" x14ac:dyDescent="0.35">
      <c r="A1132" s="55" t="s">
        <v>52</v>
      </c>
      <c r="B1132" s="56">
        <v>42948</v>
      </c>
      <c r="C1132" s="55">
        <f t="shared" si="20"/>
        <v>2.0794415416798357</v>
      </c>
      <c r="D1132" s="55">
        <v>8</v>
      </c>
      <c r="H1132" s="55">
        <v>56</v>
      </c>
    </row>
    <row r="1133" spans="1:8" x14ac:dyDescent="0.35">
      <c r="A1133" s="55" t="s">
        <v>42</v>
      </c>
      <c r="B1133" s="56">
        <v>42948</v>
      </c>
      <c r="C1133" s="55">
        <f t="shared" si="20"/>
        <v>3.3322045101752038</v>
      </c>
      <c r="D1133" s="55">
        <v>28</v>
      </c>
      <c r="H1133" s="55">
        <v>2</v>
      </c>
    </row>
    <row r="1134" spans="1:8" x14ac:dyDescent="0.35">
      <c r="A1134" s="55" t="s">
        <v>42</v>
      </c>
      <c r="B1134" s="56">
        <v>42948</v>
      </c>
      <c r="C1134" s="55">
        <f t="shared" si="20"/>
        <v>3.3322045101752038</v>
      </c>
      <c r="D1134" s="55">
        <v>28</v>
      </c>
      <c r="H1134" s="55">
        <v>2</v>
      </c>
    </row>
    <row r="1135" spans="1:8" x14ac:dyDescent="0.35">
      <c r="A1135" s="55" t="s">
        <v>50</v>
      </c>
      <c r="B1135" s="56">
        <v>42948</v>
      </c>
      <c r="C1135" s="55">
        <f t="shared" si="20"/>
        <v>2.0794415416798357</v>
      </c>
      <c r="D1135" s="55">
        <v>8</v>
      </c>
      <c r="F1135" s="55" t="s">
        <v>43</v>
      </c>
      <c r="H1135" s="55">
        <v>2</v>
      </c>
    </row>
    <row r="1136" spans="1:8" x14ac:dyDescent="0.35">
      <c r="A1136" s="55" t="s">
        <v>50</v>
      </c>
      <c r="B1136" s="56">
        <v>42948</v>
      </c>
      <c r="C1136" s="55">
        <f t="shared" si="20"/>
        <v>2.0794415416798357</v>
      </c>
      <c r="D1136" s="55">
        <v>8</v>
      </c>
      <c r="F1136" s="55" t="s">
        <v>43</v>
      </c>
      <c r="H1136" s="55">
        <v>2</v>
      </c>
    </row>
    <row r="1137" spans="1:8" x14ac:dyDescent="0.35">
      <c r="A1137" s="55" t="s">
        <v>51</v>
      </c>
      <c r="B1137" s="56">
        <v>42948</v>
      </c>
      <c r="C1137" s="55">
        <f t="shared" si="20"/>
        <v>2.7725887222397811</v>
      </c>
      <c r="D1137" s="55">
        <v>16</v>
      </c>
      <c r="F1137" s="55" t="s">
        <v>46</v>
      </c>
      <c r="H1137" s="55">
        <v>1</v>
      </c>
    </row>
    <row r="1138" spans="1:8" x14ac:dyDescent="0.35">
      <c r="A1138" s="55" t="s">
        <v>51</v>
      </c>
      <c r="B1138" s="56">
        <v>42948</v>
      </c>
      <c r="C1138" s="55">
        <f t="shared" si="20"/>
        <v>2.7725887222397811</v>
      </c>
      <c r="D1138" s="55">
        <v>16</v>
      </c>
      <c r="F1138" s="55" t="s">
        <v>46</v>
      </c>
      <c r="H1138" s="55">
        <v>1</v>
      </c>
    </row>
    <row r="1139" spans="1:8" x14ac:dyDescent="0.35">
      <c r="A1139" s="55" t="s">
        <v>48</v>
      </c>
      <c r="B1139" s="56">
        <v>42948</v>
      </c>
      <c r="C1139" s="55">
        <f t="shared" si="20"/>
        <v>1.791759469228055</v>
      </c>
      <c r="D1139" s="55">
        <v>6</v>
      </c>
      <c r="H1139" s="55">
        <v>4</v>
      </c>
    </row>
    <row r="1140" spans="1:8" x14ac:dyDescent="0.35">
      <c r="A1140" s="55" t="s">
        <v>48</v>
      </c>
      <c r="B1140" s="56">
        <v>42948</v>
      </c>
      <c r="C1140" s="55">
        <f t="shared" si="20"/>
        <v>1.791759469228055</v>
      </c>
      <c r="D1140" s="55">
        <v>6</v>
      </c>
      <c r="H1140" s="55">
        <v>3</v>
      </c>
    </row>
    <row r="1141" spans="1:8" x14ac:dyDescent="0.35">
      <c r="A1141" s="55" t="s">
        <v>48</v>
      </c>
      <c r="B1141" s="56">
        <v>42948</v>
      </c>
      <c r="C1141" s="55">
        <f t="shared" si="20"/>
        <v>1.791759469228055</v>
      </c>
      <c r="D1141" s="55">
        <v>6</v>
      </c>
      <c r="H1141" s="55">
        <v>4</v>
      </c>
    </row>
    <row r="1142" spans="1:8" x14ac:dyDescent="0.35">
      <c r="A1142" s="55" t="s">
        <v>48</v>
      </c>
      <c r="B1142" s="56">
        <v>42948</v>
      </c>
      <c r="C1142" s="55">
        <f t="shared" si="20"/>
        <v>1.791759469228055</v>
      </c>
      <c r="D1142" s="55">
        <v>6</v>
      </c>
      <c r="H1142" s="55">
        <v>3</v>
      </c>
    </row>
    <row r="1143" spans="1:8" x14ac:dyDescent="0.35">
      <c r="A1143" s="55" t="s">
        <v>52</v>
      </c>
      <c r="B1143" s="56">
        <v>42955</v>
      </c>
      <c r="C1143" s="55">
        <f t="shared" si="20"/>
        <v>5.7990926544605257</v>
      </c>
      <c r="D1143" s="55">
        <v>330</v>
      </c>
      <c r="F1143" s="55" t="s">
        <v>43</v>
      </c>
      <c r="H1143" s="55">
        <v>22</v>
      </c>
    </row>
    <row r="1144" spans="1:8" x14ac:dyDescent="0.35">
      <c r="A1144" s="55" t="s">
        <v>52</v>
      </c>
      <c r="B1144" s="56">
        <v>42955</v>
      </c>
      <c r="C1144" s="55">
        <f t="shared" si="20"/>
        <v>5.7990926544605257</v>
      </c>
      <c r="D1144" s="55">
        <v>330</v>
      </c>
      <c r="F1144" s="55" t="s">
        <v>43</v>
      </c>
      <c r="H1144" s="55">
        <v>22</v>
      </c>
    </row>
    <row r="1145" spans="1:8" x14ac:dyDescent="0.35">
      <c r="A1145" s="55" t="s">
        <v>42</v>
      </c>
      <c r="B1145" s="56">
        <v>42955</v>
      </c>
      <c r="C1145" s="55">
        <f t="shared" si="20"/>
        <v>7.0900768357760917</v>
      </c>
      <c r="D1145" s="58">
        <v>1200</v>
      </c>
      <c r="F1145" s="55" t="s">
        <v>43</v>
      </c>
      <c r="H1145" s="55">
        <v>32</v>
      </c>
    </row>
    <row r="1146" spans="1:8" x14ac:dyDescent="0.35">
      <c r="A1146" s="55" t="s">
        <v>42</v>
      </c>
      <c r="B1146" s="56">
        <v>42955</v>
      </c>
      <c r="C1146" s="55">
        <f t="shared" si="20"/>
        <v>4.7874917427820458</v>
      </c>
      <c r="D1146" s="55">
        <v>120</v>
      </c>
      <c r="F1146" s="55" t="s">
        <v>43</v>
      </c>
      <c r="H1146" s="55">
        <v>32</v>
      </c>
    </row>
    <row r="1147" spans="1:8" x14ac:dyDescent="0.35">
      <c r="A1147" s="55" t="s">
        <v>50</v>
      </c>
      <c r="B1147" s="56">
        <v>42955</v>
      </c>
      <c r="C1147" s="55">
        <f t="shared" si="20"/>
        <v>8.2160880986323157</v>
      </c>
      <c r="D1147" s="58">
        <v>3700</v>
      </c>
      <c r="H1147" s="55">
        <v>232</v>
      </c>
    </row>
    <row r="1148" spans="1:8" x14ac:dyDescent="0.35">
      <c r="A1148" s="55" t="s">
        <v>50</v>
      </c>
      <c r="B1148" s="56">
        <v>42955</v>
      </c>
      <c r="C1148" s="55">
        <f t="shared" si="20"/>
        <v>8.2160880986323157</v>
      </c>
      <c r="D1148" s="58">
        <v>3700</v>
      </c>
      <c r="H1148" s="55">
        <v>232</v>
      </c>
    </row>
    <row r="1149" spans="1:8" x14ac:dyDescent="0.35">
      <c r="A1149" s="55" t="s">
        <v>51</v>
      </c>
      <c r="B1149" s="56">
        <v>42955</v>
      </c>
      <c r="C1149" s="55">
        <f t="shared" si="20"/>
        <v>5.3844950627890888</v>
      </c>
      <c r="D1149" s="55">
        <v>218</v>
      </c>
      <c r="H1149" s="55">
        <v>70</v>
      </c>
    </row>
    <row r="1150" spans="1:8" x14ac:dyDescent="0.35">
      <c r="A1150" s="55" t="s">
        <v>51</v>
      </c>
      <c r="B1150" s="56">
        <v>42955</v>
      </c>
      <c r="C1150" s="55">
        <f t="shared" si="20"/>
        <v>5.3844950627890888</v>
      </c>
      <c r="D1150" s="55">
        <v>218</v>
      </c>
      <c r="H1150" s="55">
        <v>70</v>
      </c>
    </row>
    <row r="1151" spans="1:8" x14ac:dyDescent="0.35">
      <c r="A1151" s="55" t="s">
        <v>48</v>
      </c>
      <c r="B1151" s="56">
        <v>42955</v>
      </c>
      <c r="C1151" s="55">
        <f t="shared" si="20"/>
        <v>2.9957322735539909</v>
      </c>
      <c r="D1151" s="55">
        <v>20</v>
      </c>
      <c r="F1151" s="55" t="s">
        <v>43</v>
      </c>
      <c r="H1151" s="55">
        <v>12</v>
      </c>
    </row>
    <row r="1152" spans="1:8" x14ac:dyDescent="0.35">
      <c r="A1152" s="55" t="s">
        <v>48</v>
      </c>
      <c r="B1152" s="56">
        <v>42955</v>
      </c>
      <c r="C1152" s="55">
        <f t="shared" si="20"/>
        <v>3.4657359027997265</v>
      </c>
      <c r="D1152" s="55">
        <v>32</v>
      </c>
      <c r="F1152" s="55" t="s">
        <v>43</v>
      </c>
      <c r="H1152" s="55">
        <v>14</v>
      </c>
    </row>
    <row r="1153" spans="1:8" x14ac:dyDescent="0.35">
      <c r="A1153" s="55" t="s">
        <v>48</v>
      </c>
      <c r="B1153" s="56">
        <v>42955</v>
      </c>
      <c r="C1153" s="55">
        <f t="shared" si="20"/>
        <v>3.4657359027997265</v>
      </c>
      <c r="D1153" s="55">
        <v>32</v>
      </c>
      <c r="F1153" s="55" t="s">
        <v>43</v>
      </c>
      <c r="H1153" s="55">
        <v>14</v>
      </c>
    </row>
    <row r="1154" spans="1:8" x14ac:dyDescent="0.35">
      <c r="A1154" s="55" t="s">
        <v>48</v>
      </c>
      <c r="B1154" s="56">
        <v>42955</v>
      </c>
      <c r="C1154" s="55">
        <f t="shared" si="20"/>
        <v>2.9957322735539909</v>
      </c>
      <c r="D1154" s="55">
        <v>20</v>
      </c>
      <c r="F1154" s="55" t="s">
        <v>43</v>
      </c>
      <c r="H1154" s="55">
        <v>12</v>
      </c>
    </row>
    <row r="1155" spans="1:8" x14ac:dyDescent="0.35">
      <c r="A1155" s="55" t="s">
        <v>52</v>
      </c>
      <c r="B1155" s="56">
        <v>42962</v>
      </c>
      <c r="C1155" s="55">
        <f t="shared" si="20"/>
        <v>5.7037824746562009</v>
      </c>
      <c r="D1155" s="55">
        <v>300</v>
      </c>
      <c r="H1155" s="55">
        <v>106</v>
      </c>
    </row>
    <row r="1156" spans="1:8" x14ac:dyDescent="0.35">
      <c r="A1156" s="55" t="s">
        <v>52</v>
      </c>
      <c r="B1156" s="56">
        <v>42962</v>
      </c>
      <c r="C1156" s="55">
        <f t="shared" si="20"/>
        <v>5.7037824746562009</v>
      </c>
      <c r="D1156" s="55">
        <v>300</v>
      </c>
      <c r="H1156" s="55">
        <v>106</v>
      </c>
    </row>
    <row r="1157" spans="1:8" x14ac:dyDescent="0.35">
      <c r="A1157" s="55" t="s">
        <v>42</v>
      </c>
      <c r="B1157" s="56">
        <v>42962</v>
      </c>
      <c r="C1157" s="55">
        <f t="shared" si="20"/>
        <v>3.6888794541139363</v>
      </c>
      <c r="D1157" s="55">
        <v>40</v>
      </c>
      <c r="F1157" s="55" t="s">
        <v>43</v>
      </c>
      <c r="H1157" s="55">
        <v>28</v>
      </c>
    </row>
    <row r="1158" spans="1:8" x14ac:dyDescent="0.35">
      <c r="A1158" s="55" t="s">
        <v>42</v>
      </c>
      <c r="B1158" s="56">
        <v>42962</v>
      </c>
      <c r="C1158" s="55">
        <f t="shared" si="20"/>
        <v>3.6888794541139363</v>
      </c>
      <c r="D1158" s="55">
        <v>40</v>
      </c>
      <c r="F1158" s="55" t="s">
        <v>43</v>
      </c>
      <c r="H1158" s="55">
        <v>28</v>
      </c>
    </row>
    <row r="1159" spans="1:8" x14ac:dyDescent="0.35">
      <c r="A1159" s="55" t="s">
        <v>50</v>
      </c>
      <c r="B1159" s="56">
        <v>42962</v>
      </c>
      <c r="C1159" s="55">
        <f t="shared" si="20"/>
        <v>7.0900768357760917</v>
      </c>
      <c r="D1159" s="58">
        <v>1200</v>
      </c>
      <c r="H1159" s="55">
        <v>440</v>
      </c>
    </row>
    <row r="1160" spans="1:8" x14ac:dyDescent="0.35">
      <c r="A1160" s="55" t="s">
        <v>50</v>
      </c>
      <c r="B1160" s="56">
        <v>42962</v>
      </c>
      <c r="C1160" s="55">
        <f t="shared" si="20"/>
        <v>7.0900768357760917</v>
      </c>
      <c r="D1160" s="58">
        <v>1200</v>
      </c>
      <c r="H1160" s="55">
        <v>440</v>
      </c>
    </row>
    <row r="1161" spans="1:8" x14ac:dyDescent="0.35">
      <c r="A1161" s="55" t="s">
        <v>51</v>
      </c>
      <c r="B1161" s="56">
        <v>42962</v>
      </c>
      <c r="C1161" s="55">
        <f t="shared" si="20"/>
        <v>2.0794415416798357</v>
      </c>
      <c r="D1161" s="55">
        <v>8</v>
      </c>
      <c r="F1161" s="55" t="s">
        <v>43</v>
      </c>
      <c r="H1161" s="55">
        <v>16</v>
      </c>
    </row>
    <row r="1162" spans="1:8" x14ac:dyDescent="0.35">
      <c r="A1162" s="55" t="s">
        <v>51</v>
      </c>
      <c r="B1162" s="56">
        <v>42962</v>
      </c>
      <c r="C1162" s="55">
        <f t="shared" ref="C1162:C1219" si="21">LN(D1162)</f>
        <v>2.0794415416798357</v>
      </c>
      <c r="D1162" s="55">
        <v>8</v>
      </c>
      <c r="F1162" s="55" t="s">
        <v>43</v>
      </c>
      <c r="H1162" s="55">
        <v>16</v>
      </c>
    </row>
    <row r="1163" spans="1:8" x14ac:dyDescent="0.35">
      <c r="A1163" s="55" t="s">
        <v>48</v>
      </c>
      <c r="B1163" s="56">
        <v>42962</v>
      </c>
      <c r="C1163" s="55">
        <f t="shared" si="21"/>
        <v>2.0794415416798357</v>
      </c>
      <c r="D1163" s="55">
        <v>8</v>
      </c>
      <c r="F1163" s="55" t="s">
        <v>43</v>
      </c>
      <c r="H1163" s="55">
        <v>8</v>
      </c>
    </row>
    <row r="1164" spans="1:8" x14ac:dyDescent="0.35">
      <c r="A1164" s="55" t="s">
        <v>48</v>
      </c>
      <c r="B1164" s="56">
        <v>42962</v>
      </c>
      <c r="C1164" s="55">
        <f t="shared" si="21"/>
        <v>2.7725887222397811</v>
      </c>
      <c r="D1164" s="55">
        <v>16</v>
      </c>
      <c r="F1164" s="55" t="s">
        <v>43</v>
      </c>
      <c r="H1164" s="55">
        <v>8</v>
      </c>
    </row>
    <row r="1165" spans="1:8" x14ac:dyDescent="0.35">
      <c r="A1165" s="55" t="s">
        <v>48</v>
      </c>
      <c r="B1165" s="56">
        <v>42962</v>
      </c>
      <c r="C1165" s="55">
        <f t="shared" si="21"/>
        <v>2.0794415416798357</v>
      </c>
      <c r="D1165" s="55">
        <v>8</v>
      </c>
      <c r="F1165" s="55" t="s">
        <v>43</v>
      </c>
      <c r="H1165" s="55">
        <v>8</v>
      </c>
    </row>
    <row r="1166" spans="1:8" x14ac:dyDescent="0.35">
      <c r="A1166" s="55" t="s">
        <v>48</v>
      </c>
      <c r="B1166" s="56">
        <v>42962</v>
      </c>
      <c r="C1166" s="55">
        <f t="shared" si="21"/>
        <v>2.7725887222397811</v>
      </c>
      <c r="D1166" s="55">
        <v>16</v>
      </c>
      <c r="F1166" s="55" t="s">
        <v>43</v>
      </c>
      <c r="H1166" s="55">
        <v>8</v>
      </c>
    </row>
    <row r="1167" spans="1:8" x14ac:dyDescent="0.35">
      <c r="A1167" s="54" t="s">
        <v>84</v>
      </c>
      <c r="B1167" s="13">
        <v>42968</v>
      </c>
      <c r="C1167" s="55">
        <f t="shared" si="21"/>
        <v>4.219507705176107</v>
      </c>
      <c r="D1167" s="18">
        <v>68</v>
      </c>
      <c r="H1167" s="28">
        <v>8</v>
      </c>
    </row>
    <row r="1168" spans="1:8" x14ac:dyDescent="0.35">
      <c r="A1168" s="54" t="s">
        <v>84</v>
      </c>
      <c r="B1168" s="13">
        <v>42968</v>
      </c>
      <c r="C1168" s="55">
        <f t="shared" si="21"/>
        <v>4.1588830833596715</v>
      </c>
      <c r="D1168" s="18">
        <v>64</v>
      </c>
      <c r="H1168" s="28">
        <v>6</v>
      </c>
    </row>
    <row r="1169" spans="1:8" x14ac:dyDescent="0.35">
      <c r="A1169" s="37" t="s">
        <v>90</v>
      </c>
      <c r="B1169" s="13">
        <v>42968</v>
      </c>
      <c r="C1169" s="55">
        <f t="shared" si="21"/>
        <v>4.6821312271242199</v>
      </c>
      <c r="D1169" s="19">
        <v>108</v>
      </c>
      <c r="H1169" s="19">
        <v>70</v>
      </c>
    </row>
    <row r="1170" spans="1:8" x14ac:dyDescent="0.35">
      <c r="A1170" s="41" t="s">
        <v>96</v>
      </c>
      <c r="B1170" s="13">
        <v>42968</v>
      </c>
      <c r="C1170" s="55">
        <f t="shared" si="21"/>
        <v>3.9512437185814275</v>
      </c>
      <c r="D1170" s="19">
        <v>52</v>
      </c>
      <c r="H1170" s="19">
        <v>12</v>
      </c>
    </row>
    <row r="1171" spans="1:8" x14ac:dyDescent="0.35">
      <c r="A1171" s="55" t="s">
        <v>52</v>
      </c>
      <c r="B1171" s="56">
        <v>42969</v>
      </c>
      <c r="C1171" s="55">
        <f t="shared" si="21"/>
        <v>2.0794415416798357</v>
      </c>
      <c r="D1171" s="55">
        <v>8</v>
      </c>
      <c r="F1171" s="55" t="s">
        <v>46</v>
      </c>
      <c r="H1171" s="55">
        <v>1</v>
      </c>
    </row>
    <row r="1172" spans="1:8" x14ac:dyDescent="0.35">
      <c r="A1172" s="55" t="s">
        <v>52</v>
      </c>
      <c r="B1172" s="56">
        <v>42969</v>
      </c>
      <c r="C1172" s="55">
        <f t="shared" si="21"/>
        <v>2.0794415416798357</v>
      </c>
      <c r="D1172" s="55">
        <v>8</v>
      </c>
      <c r="F1172" s="55" t="s">
        <v>46</v>
      </c>
      <c r="H1172" s="55">
        <v>1</v>
      </c>
    </row>
    <row r="1173" spans="1:8" x14ac:dyDescent="0.35">
      <c r="A1173" s="55" t="s">
        <v>42</v>
      </c>
      <c r="B1173" s="56">
        <v>42969</v>
      </c>
      <c r="C1173" s="55">
        <f t="shared" si="21"/>
        <v>2.0794415416798357</v>
      </c>
      <c r="D1173" s="55">
        <v>8</v>
      </c>
      <c r="F1173" s="55" t="s">
        <v>43</v>
      </c>
      <c r="H1173" s="55">
        <v>2</v>
      </c>
    </row>
    <row r="1174" spans="1:8" x14ac:dyDescent="0.35">
      <c r="A1174" s="55" t="s">
        <v>42</v>
      </c>
      <c r="B1174" s="56">
        <v>42969</v>
      </c>
      <c r="C1174" s="55">
        <f t="shared" si="21"/>
        <v>2.0794415416798357</v>
      </c>
      <c r="D1174" s="55">
        <v>8</v>
      </c>
      <c r="F1174" s="55" t="s">
        <v>43</v>
      </c>
      <c r="H1174" s="55">
        <v>2</v>
      </c>
    </row>
    <row r="1175" spans="1:8" x14ac:dyDescent="0.35">
      <c r="A1175" s="55" t="s">
        <v>50</v>
      </c>
      <c r="B1175" s="56">
        <v>42969</v>
      </c>
      <c r="C1175" s="55">
        <f t="shared" si="21"/>
        <v>3.3322045101752038</v>
      </c>
      <c r="D1175" s="55">
        <v>28</v>
      </c>
      <c r="H1175" s="55">
        <v>13</v>
      </c>
    </row>
    <row r="1176" spans="1:8" x14ac:dyDescent="0.35">
      <c r="A1176" s="55" t="s">
        <v>50</v>
      </c>
      <c r="B1176" s="56">
        <v>42969</v>
      </c>
      <c r="C1176" s="55">
        <f t="shared" si="21"/>
        <v>3.3322045101752038</v>
      </c>
      <c r="D1176" s="55">
        <v>28</v>
      </c>
      <c r="H1176" s="55">
        <v>13</v>
      </c>
    </row>
    <row r="1177" spans="1:8" x14ac:dyDescent="0.35">
      <c r="A1177" s="55" t="s">
        <v>51</v>
      </c>
      <c r="B1177" s="56">
        <v>42969</v>
      </c>
      <c r="C1177" s="55">
        <f t="shared" si="21"/>
        <v>2.9957322735539909</v>
      </c>
      <c r="D1177" s="55">
        <v>20</v>
      </c>
      <c r="H1177" s="55">
        <v>1</v>
      </c>
    </row>
    <row r="1178" spans="1:8" x14ac:dyDescent="0.35">
      <c r="A1178" s="55" t="s">
        <v>51</v>
      </c>
      <c r="B1178" s="56">
        <v>42969</v>
      </c>
      <c r="C1178" s="55">
        <f t="shared" si="21"/>
        <v>2.9957322735539909</v>
      </c>
      <c r="D1178" s="55">
        <v>20</v>
      </c>
      <c r="H1178" s="55">
        <v>1</v>
      </c>
    </row>
    <row r="1179" spans="1:8" x14ac:dyDescent="0.35">
      <c r="A1179" s="55" t="s">
        <v>48</v>
      </c>
      <c r="B1179" s="56">
        <v>42969</v>
      </c>
      <c r="C1179" s="55">
        <f t="shared" si="21"/>
        <v>2.0794415416798357</v>
      </c>
      <c r="D1179" s="55">
        <v>8</v>
      </c>
      <c r="H1179" s="55">
        <v>1</v>
      </c>
    </row>
    <row r="1180" spans="1:8" x14ac:dyDescent="0.35">
      <c r="A1180" s="55" t="s">
        <v>48</v>
      </c>
      <c r="B1180" s="56">
        <v>42969</v>
      </c>
      <c r="C1180" s="55">
        <f t="shared" si="21"/>
        <v>2.0794415416798357</v>
      </c>
      <c r="D1180" s="55">
        <v>8</v>
      </c>
      <c r="H1180" s="55">
        <v>1</v>
      </c>
    </row>
    <row r="1181" spans="1:8" x14ac:dyDescent="0.35">
      <c r="A1181" s="55" t="s">
        <v>52</v>
      </c>
      <c r="B1181" s="56">
        <v>42976</v>
      </c>
      <c r="C1181" s="55">
        <f t="shared" si="21"/>
        <v>3.5835189384561099</v>
      </c>
      <c r="D1181" s="55">
        <v>36</v>
      </c>
      <c r="F1181" s="55" t="s">
        <v>46</v>
      </c>
      <c r="H1181" s="55">
        <v>1</v>
      </c>
    </row>
    <row r="1182" spans="1:8" x14ac:dyDescent="0.35">
      <c r="A1182" s="55" t="s">
        <v>52</v>
      </c>
      <c r="B1182" s="56">
        <v>42976</v>
      </c>
      <c r="C1182" s="55">
        <f t="shared" si="21"/>
        <v>3.5835189384561099</v>
      </c>
      <c r="D1182" s="55">
        <v>36</v>
      </c>
      <c r="F1182" s="55" t="s">
        <v>46</v>
      </c>
      <c r="H1182" s="55">
        <v>1</v>
      </c>
    </row>
    <row r="1183" spans="1:8" x14ac:dyDescent="0.35">
      <c r="A1183" s="55" t="s">
        <v>42</v>
      </c>
      <c r="B1183" s="56">
        <v>42976</v>
      </c>
      <c r="C1183" s="55">
        <f t="shared" si="21"/>
        <v>1.3862943611198906</v>
      </c>
      <c r="D1183" s="55">
        <v>4</v>
      </c>
      <c r="F1183" s="55" t="s">
        <v>43</v>
      </c>
      <c r="H1183" s="55">
        <v>2</v>
      </c>
    </row>
    <row r="1184" spans="1:8" x14ac:dyDescent="0.35">
      <c r="A1184" s="55" t="s">
        <v>42</v>
      </c>
      <c r="B1184" s="56">
        <v>42976</v>
      </c>
      <c r="C1184" s="55">
        <f t="shared" si="21"/>
        <v>1.3862943611198906</v>
      </c>
      <c r="D1184" s="55">
        <v>4</v>
      </c>
      <c r="H1184" s="55">
        <v>2</v>
      </c>
    </row>
    <row r="1185" spans="1:8" x14ac:dyDescent="0.35">
      <c r="A1185" s="55" t="s">
        <v>42</v>
      </c>
      <c r="B1185" s="56">
        <v>42976</v>
      </c>
      <c r="C1185" s="55">
        <f t="shared" si="21"/>
        <v>1.3862943611198906</v>
      </c>
      <c r="D1185" s="55">
        <v>4</v>
      </c>
      <c r="H1185" s="55">
        <v>2</v>
      </c>
    </row>
    <row r="1186" spans="1:8" x14ac:dyDescent="0.35">
      <c r="A1186" s="55" t="s">
        <v>42</v>
      </c>
      <c r="B1186" s="56">
        <v>42976</v>
      </c>
      <c r="C1186" s="55">
        <f t="shared" si="21"/>
        <v>1.3862943611198906</v>
      </c>
      <c r="D1186" s="55">
        <v>4</v>
      </c>
      <c r="F1186" s="55" t="s">
        <v>43</v>
      </c>
      <c r="H1186" s="55">
        <v>2</v>
      </c>
    </row>
    <row r="1187" spans="1:8" x14ac:dyDescent="0.35">
      <c r="A1187" s="55" t="s">
        <v>50</v>
      </c>
      <c r="B1187" s="56">
        <v>42976</v>
      </c>
      <c r="C1187" s="55">
        <f t="shared" si="21"/>
        <v>2.7725887222397811</v>
      </c>
      <c r="D1187" s="55">
        <v>16</v>
      </c>
      <c r="H1187" s="55">
        <v>3</v>
      </c>
    </row>
    <row r="1188" spans="1:8" x14ac:dyDescent="0.35">
      <c r="A1188" s="55" t="s">
        <v>50</v>
      </c>
      <c r="B1188" s="56">
        <v>42976</v>
      </c>
      <c r="C1188" s="55">
        <f t="shared" si="21"/>
        <v>2.7725887222397811</v>
      </c>
      <c r="D1188" s="55">
        <v>16</v>
      </c>
      <c r="H1188" s="55">
        <v>3</v>
      </c>
    </row>
    <row r="1189" spans="1:8" x14ac:dyDescent="0.35">
      <c r="A1189" s="55" t="s">
        <v>51</v>
      </c>
      <c r="B1189" s="56">
        <v>42976</v>
      </c>
      <c r="C1189" s="55">
        <f t="shared" si="21"/>
        <v>1.3862943611198906</v>
      </c>
      <c r="D1189" s="55">
        <v>4</v>
      </c>
      <c r="H1189" s="55">
        <v>25</v>
      </c>
    </row>
    <row r="1190" spans="1:8" x14ac:dyDescent="0.35">
      <c r="A1190" s="55" t="s">
        <v>51</v>
      </c>
      <c r="B1190" s="56">
        <v>42976</v>
      </c>
      <c r="C1190" s="55">
        <f t="shared" si="21"/>
        <v>1.3862943611198906</v>
      </c>
      <c r="D1190" s="55">
        <v>4</v>
      </c>
      <c r="H1190" s="55">
        <v>25</v>
      </c>
    </row>
    <row r="1191" spans="1:8" x14ac:dyDescent="0.35">
      <c r="A1191" s="55" t="s">
        <v>48</v>
      </c>
      <c r="B1191" s="56">
        <v>42976</v>
      </c>
      <c r="C1191" s="55">
        <f t="shared" si="21"/>
        <v>1.3862943611198906</v>
      </c>
      <c r="D1191" s="55">
        <v>4</v>
      </c>
      <c r="H1191" s="55">
        <v>7</v>
      </c>
    </row>
    <row r="1192" spans="1:8" x14ac:dyDescent="0.35">
      <c r="A1192" s="55" t="s">
        <v>48</v>
      </c>
      <c r="B1192" s="56">
        <v>42976</v>
      </c>
      <c r="C1192" s="55">
        <f t="shared" si="21"/>
        <v>1.3862943611198906</v>
      </c>
      <c r="D1192" s="55">
        <v>4</v>
      </c>
      <c r="H1192" s="55">
        <v>7</v>
      </c>
    </row>
    <row r="1193" spans="1:8" x14ac:dyDescent="0.35">
      <c r="A1193" s="54" t="s">
        <v>84</v>
      </c>
      <c r="B1193" s="13">
        <v>42977</v>
      </c>
      <c r="C1193" s="55">
        <f t="shared" si="21"/>
        <v>4.3820266346738812</v>
      </c>
      <c r="D1193" s="18">
        <v>80</v>
      </c>
      <c r="H1193" s="28" t="s">
        <v>87</v>
      </c>
    </row>
    <row r="1194" spans="1:8" x14ac:dyDescent="0.35">
      <c r="A1194" s="37" t="s">
        <v>90</v>
      </c>
      <c r="B1194" s="13">
        <v>42977</v>
      </c>
      <c r="C1194" s="55">
        <f t="shared" si="21"/>
        <v>6.0520891689244172</v>
      </c>
      <c r="D1194" s="19">
        <v>425</v>
      </c>
      <c r="H1194" s="19" t="s">
        <v>87</v>
      </c>
    </row>
    <row r="1195" spans="1:8" x14ac:dyDescent="0.35">
      <c r="A1195" s="37" t="s">
        <v>90</v>
      </c>
      <c r="B1195" s="13">
        <v>42977</v>
      </c>
      <c r="C1195" s="55">
        <f t="shared" si="21"/>
        <v>6.3801225368997647</v>
      </c>
      <c r="D1195" s="19">
        <v>590</v>
      </c>
      <c r="H1195" s="19" t="s">
        <v>87</v>
      </c>
    </row>
    <row r="1196" spans="1:8" x14ac:dyDescent="0.35">
      <c r="A1196" s="41" t="s">
        <v>96</v>
      </c>
      <c r="B1196" s="13">
        <v>42977</v>
      </c>
      <c r="C1196" s="55">
        <f t="shared" si="21"/>
        <v>4.0943445622221004</v>
      </c>
      <c r="D1196" s="19">
        <v>60</v>
      </c>
      <c r="H1196" s="19" t="s">
        <v>87</v>
      </c>
    </row>
    <row r="1197" spans="1:8" x14ac:dyDescent="0.35">
      <c r="A1197" s="55" t="s">
        <v>52</v>
      </c>
      <c r="B1197" s="56">
        <v>42990</v>
      </c>
      <c r="C1197" s="55">
        <f t="shared" si="21"/>
        <v>2.9957322735539909</v>
      </c>
      <c r="D1197" s="55">
        <v>20</v>
      </c>
      <c r="F1197" s="55" t="s">
        <v>46</v>
      </c>
      <c r="H1197" s="55">
        <v>1</v>
      </c>
    </row>
    <row r="1198" spans="1:8" x14ac:dyDescent="0.35">
      <c r="A1198" s="55" t="s">
        <v>52</v>
      </c>
      <c r="B1198" s="56">
        <v>42990</v>
      </c>
      <c r="C1198" s="55">
        <f t="shared" si="21"/>
        <v>2.9957322735539909</v>
      </c>
      <c r="D1198" s="55">
        <v>20</v>
      </c>
      <c r="F1198" s="55" t="s">
        <v>46</v>
      </c>
      <c r="H1198" s="55">
        <v>1</v>
      </c>
    </row>
    <row r="1199" spans="1:8" x14ac:dyDescent="0.35">
      <c r="A1199" s="55" t="s">
        <v>42</v>
      </c>
      <c r="B1199" s="56">
        <v>42990</v>
      </c>
      <c r="C1199" s="55">
        <f t="shared" si="21"/>
        <v>2.4849066497880004</v>
      </c>
      <c r="D1199" s="55">
        <v>12</v>
      </c>
      <c r="H1199" s="55">
        <v>1</v>
      </c>
    </row>
    <row r="1200" spans="1:8" x14ac:dyDescent="0.35">
      <c r="A1200" s="55" t="s">
        <v>42</v>
      </c>
      <c r="B1200" s="56">
        <v>42990</v>
      </c>
      <c r="C1200" s="55">
        <f t="shared" si="21"/>
        <v>2.4849066497880004</v>
      </c>
      <c r="D1200" s="55">
        <v>12</v>
      </c>
      <c r="H1200" s="55">
        <v>1</v>
      </c>
    </row>
    <row r="1201" spans="1:8" x14ac:dyDescent="0.35">
      <c r="A1201" s="55" t="s">
        <v>50</v>
      </c>
      <c r="B1201" s="56">
        <v>42990</v>
      </c>
      <c r="C1201" s="55">
        <f t="shared" si="21"/>
        <v>2.0794415416798357</v>
      </c>
      <c r="D1201" s="55">
        <v>8</v>
      </c>
      <c r="H1201" s="55">
        <v>2</v>
      </c>
    </row>
    <row r="1202" spans="1:8" x14ac:dyDescent="0.35">
      <c r="A1202" s="55" t="s">
        <v>50</v>
      </c>
      <c r="B1202" s="56">
        <v>42990</v>
      </c>
      <c r="C1202" s="55">
        <f t="shared" si="21"/>
        <v>2.0794415416798357</v>
      </c>
      <c r="D1202" s="55">
        <v>8</v>
      </c>
      <c r="H1202" s="55">
        <v>2</v>
      </c>
    </row>
    <row r="1203" spans="1:8" x14ac:dyDescent="0.35">
      <c r="A1203" s="55" t="s">
        <v>51</v>
      </c>
      <c r="B1203" s="56">
        <v>42990</v>
      </c>
      <c r="C1203" s="55">
        <f t="shared" si="21"/>
        <v>1.3862943611198906</v>
      </c>
      <c r="D1203" s="55">
        <v>4</v>
      </c>
      <c r="F1203" s="55" t="s">
        <v>46</v>
      </c>
      <c r="H1203" s="55">
        <v>1</v>
      </c>
    </row>
    <row r="1204" spans="1:8" x14ac:dyDescent="0.35">
      <c r="A1204" s="55" t="s">
        <v>51</v>
      </c>
      <c r="B1204" s="56">
        <v>42990</v>
      </c>
      <c r="C1204" s="55">
        <f t="shared" si="21"/>
        <v>1.3862943611198906</v>
      </c>
      <c r="D1204" s="55">
        <v>4</v>
      </c>
      <c r="F1204" s="55" t="s">
        <v>46</v>
      </c>
      <c r="H1204" s="55">
        <v>1</v>
      </c>
    </row>
    <row r="1205" spans="1:8" x14ac:dyDescent="0.35">
      <c r="A1205" s="55" t="s">
        <v>48</v>
      </c>
      <c r="B1205" s="56">
        <v>42990</v>
      </c>
      <c r="C1205" s="55">
        <f t="shared" si="21"/>
        <v>2.0794415416798357</v>
      </c>
      <c r="D1205" s="55">
        <v>8</v>
      </c>
      <c r="F1205" s="55" t="s">
        <v>46</v>
      </c>
      <c r="H1205" s="55">
        <v>1</v>
      </c>
    </row>
    <row r="1206" spans="1:8" x14ac:dyDescent="0.35">
      <c r="A1206" s="55" t="s">
        <v>48</v>
      </c>
      <c r="B1206" s="56">
        <v>42990</v>
      </c>
      <c r="C1206" s="55">
        <f t="shared" si="21"/>
        <v>2.0794415416798357</v>
      </c>
      <c r="D1206" s="55">
        <v>8</v>
      </c>
      <c r="F1206" s="55" t="s">
        <v>46</v>
      </c>
      <c r="H1206" s="55">
        <v>1</v>
      </c>
    </row>
    <row r="1207" spans="1:8" x14ac:dyDescent="0.35">
      <c r="A1207" s="54" t="s">
        <v>84</v>
      </c>
      <c r="B1207" s="13">
        <v>42991</v>
      </c>
      <c r="D1207" s="19" t="s">
        <v>87</v>
      </c>
      <c r="H1207" s="28" t="s">
        <v>87</v>
      </c>
    </row>
    <row r="1208" spans="1:8" x14ac:dyDescent="0.35">
      <c r="A1208" s="37" t="s">
        <v>90</v>
      </c>
      <c r="B1208" s="13">
        <v>42991</v>
      </c>
      <c r="D1208" s="19" t="s">
        <v>87</v>
      </c>
      <c r="H1208" s="19" t="s">
        <v>87</v>
      </c>
    </row>
    <row r="1209" spans="1:8" x14ac:dyDescent="0.35">
      <c r="A1209" s="41" t="s">
        <v>96</v>
      </c>
      <c r="B1209" s="13">
        <v>42991</v>
      </c>
      <c r="D1209" s="19" t="s">
        <v>87</v>
      </c>
      <c r="H1209" s="19" t="s">
        <v>87</v>
      </c>
    </row>
    <row r="1210" spans="1:8" x14ac:dyDescent="0.35">
      <c r="A1210" s="54" t="s">
        <v>84</v>
      </c>
      <c r="B1210" s="13">
        <v>42996</v>
      </c>
      <c r="D1210" s="19" t="s">
        <v>87</v>
      </c>
      <c r="H1210" s="28" t="s">
        <v>87</v>
      </c>
    </row>
    <row r="1211" spans="1:8" x14ac:dyDescent="0.35">
      <c r="A1211" s="37" t="s">
        <v>90</v>
      </c>
      <c r="B1211" s="13">
        <v>42996</v>
      </c>
      <c r="D1211" s="19" t="s">
        <v>87</v>
      </c>
      <c r="H1211" s="19" t="s">
        <v>87</v>
      </c>
    </row>
    <row r="1212" spans="1:8" x14ac:dyDescent="0.35">
      <c r="A1212" s="41" t="s">
        <v>96</v>
      </c>
      <c r="B1212" s="13">
        <v>42996</v>
      </c>
      <c r="D1212" s="19" t="s">
        <v>87</v>
      </c>
      <c r="H1212" s="19" t="s">
        <v>87</v>
      </c>
    </row>
    <row r="1213" spans="1:8" x14ac:dyDescent="0.35">
      <c r="A1213" s="55" t="s">
        <v>52</v>
      </c>
      <c r="B1213" s="56">
        <v>42997</v>
      </c>
    </row>
    <row r="1214" spans="1:8" x14ac:dyDescent="0.35">
      <c r="A1214" s="55" t="s">
        <v>52</v>
      </c>
      <c r="B1214" s="56">
        <v>42997</v>
      </c>
      <c r="C1214" s="55">
        <f t="shared" ref="C1214:C1229" si="22">LN(D1214)</f>
        <v>1.3862943611198906</v>
      </c>
      <c r="D1214" s="55">
        <v>4</v>
      </c>
      <c r="H1214" s="55">
        <v>3</v>
      </c>
    </row>
    <row r="1215" spans="1:8" x14ac:dyDescent="0.35">
      <c r="A1215" s="55" t="s">
        <v>42</v>
      </c>
      <c r="B1215" s="56">
        <v>42997</v>
      </c>
    </row>
    <row r="1216" spans="1:8" x14ac:dyDescent="0.35">
      <c r="A1216" s="55" t="s">
        <v>42</v>
      </c>
      <c r="B1216" s="56">
        <v>42997</v>
      </c>
      <c r="C1216" s="55">
        <f t="shared" si="22"/>
        <v>1.3862943611198906</v>
      </c>
      <c r="D1216" s="55">
        <v>4</v>
      </c>
      <c r="H1216" s="55">
        <v>1</v>
      </c>
    </row>
    <row r="1217" spans="1:8" x14ac:dyDescent="0.35">
      <c r="A1217" s="55" t="s">
        <v>50</v>
      </c>
      <c r="B1217" s="56">
        <v>42997</v>
      </c>
    </row>
    <row r="1218" spans="1:8" x14ac:dyDescent="0.35">
      <c r="A1218" s="55" t="s">
        <v>50</v>
      </c>
      <c r="B1218" s="56">
        <v>42997</v>
      </c>
    </row>
    <row r="1219" spans="1:8" x14ac:dyDescent="0.35">
      <c r="A1219" s="55" t="s">
        <v>50</v>
      </c>
      <c r="B1219" s="56">
        <v>42997</v>
      </c>
      <c r="C1219" s="55">
        <f t="shared" si="22"/>
        <v>3.8712010109078911</v>
      </c>
      <c r="D1219" s="55">
        <v>48</v>
      </c>
      <c r="H1219" s="55">
        <v>15</v>
      </c>
    </row>
    <row r="1220" spans="1:8" x14ac:dyDescent="0.35">
      <c r="A1220" s="55" t="s">
        <v>50</v>
      </c>
      <c r="B1220" s="56">
        <v>42997</v>
      </c>
      <c r="C1220" s="55">
        <f t="shared" si="22"/>
        <v>3.5835189384561099</v>
      </c>
      <c r="D1220" s="55">
        <v>36</v>
      </c>
      <c r="H1220" s="55">
        <v>16</v>
      </c>
    </row>
    <row r="1221" spans="1:8" x14ac:dyDescent="0.35">
      <c r="A1221" s="55" t="s">
        <v>51</v>
      </c>
      <c r="B1221" s="56">
        <v>42997</v>
      </c>
    </row>
    <row r="1222" spans="1:8" x14ac:dyDescent="0.35">
      <c r="A1222" s="55" t="s">
        <v>51</v>
      </c>
      <c r="B1222" s="56">
        <v>42997</v>
      </c>
      <c r="C1222" s="55">
        <f t="shared" si="22"/>
        <v>3.8712010109078911</v>
      </c>
      <c r="D1222" s="55">
        <v>48</v>
      </c>
      <c r="H1222" s="55">
        <v>36</v>
      </c>
    </row>
    <row r="1223" spans="1:8" x14ac:dyDescent="0.35">
      <c r="A1223" s="55" t="s">
        <v>48</v>
      </c>
      <c r="B1223" s="56">
        <v>42997</v>
      </c>
    </row>
    <row r="1224" spans="1:8" x14ac:dyDescent="0.35">
      <c r="A1224" s="55" t="s">
        <v>48</v>
      </c>
      <c r="B1224" s="56">
        <v>42997</v>
      </c>
      <c r="C1224" s="55">
        <f t="shared" si="22"/>
        <v>1.791759469228055</v>
      </c>
      <c r="D1224" s="55">
        <v>6</v>
      </c>
      <c r="H1224" s="55">
        <v>5</v>
      </c>
    </row>
    <row r="1225" spans="1:8" x14ac:dyDescent="0.35">
      <c r="A1225" s="55" t="s">
        <v>52</v>
      </c>
      <c r="B1225" s="56">
        <v>43005</v>
      </c>
      <c r="C1225" s="55">
        <f t="shared" si="22"/>
        <v>2.9957322735539909</v>
      </c>
      <c r="D1225" s="55">
        <v>20</v>
      </c>
      <c r="F1225" s="55" t="s">
        <v>43</v>
      </c>
      <c r="H1225" s="55">
        <v>4</v>
      </c>
    </row>
    <row r="1226" spans="1:8" x14ac:dyDescent="0.35">
      <c r="A1226" s="55" t="s">
        <v>42</v>
      </c>
      <c r="B1226" s="56">
        <v>43005</v>
      </c>
      <c r="C1226" s="55">
        <f t="shared" si="22"/>
        <v>2.0794415416798357</v>
      </c>
      <c r="D1226" s="55">
        <v>8</v>
      </c>
      <c r="H1226" s="55">
        <v>1</v>
      </c>
    </row>
    <row r="1227" spans="1:8" x14ac:dyDescent="0.35">
      <c r="A1227" s="55" t="s">
        <v>50</v>
      </c>
      <c r="B1227" s="56">
        <v>43005</v>
      </c>
      <c r="C1227" s="55">
        <f t="shared" si="22"/>
        <v>2.3025850929940459</v>
      </c>
      <c r="D1227" s="55">
        <v>10</v>
      </c>
      <c r="F1227" s="55" t="s">
        <v>43</v>
      </c>
      <c r="H1227" s="55">
        <v>2</v>
      </c>
    </row>
    <row r="1228" spans="1:8" x14ac:dyDescent="0.35">
      <c r="A1228" s="55" t="s">
        <v>51</v>
      </c>
      <c r="B1228" s="56">
        <v>43005</v>
      </c>
      <c r="C1228" s="55">
        <f t="shared" si="22"/>
        <v>2.0794415416798357</v>
      </c>
      <c r="D1228" s="55">
        <v>8</v>
      </c>
      <c r="H1228" s="55">
        <v>3</v>
      </c>
    </row>
    <row r="1229" spans="1:8" x14ac:dyDescent="0.35">
      <c r="A1229" s="55" t="s">
        <v>48</v>
      </c>
      <c r="B1229" s="56">
        <v>43005</v>
      </c>
      <c r="C1229" s="55">
        <f t="shared" si="22"/>
        <v>0.69314718055994529</v>
      </c>
      <c r="D1229" s="55">
        <v>2</v>
      </c>
      <c r="F1229" s="55" t="s">
        <v>46</v>
      </c>
      <c r="H1229" s="55">
        <v>1</v>
      </c>
    </row>
    <row r="1230" spans="1:8" x14ac:dyDescent="0.35">
      <c r="A1230" s="54" t="s">
        <v>84</v>
      </c>
      <c r="B1230" s="13">
        <v>43005</v>
      </c>
      <c r="D1230" s="19" t="s">
        <v>87</v>
      </c>
      <c r="H1230" s="28">
        <v>2</v>
      </c>
    </row>
    <row r="1231" spans="1:8" x14ac:dyDescent="0.35">
      <c r="A1231" s="54" t="s">
        <v>84</v>
      </c>
      <c r="B1231" s="13">
        <v>43005</v>
      </c>
      <c r="D1231" s="19" t="s">
        <v>87</v>
      </c>
      <c r="H1231" s="28">
        <v>2</v>
      </c>
    </row>
    <row r="1232" spans="1:8" x14ac:dyDescent="0.35">
      <c r="A1232" s="37" t="s">
        <v>90</v>
      </c>
      <c r="B1232" s="13">
        <v>43005</v>
      </c>
      <c r="D1232" s="19" t="s">
        <v>87</v>
      </c>
      <c r="H1232" s="19">
        <v>3</v>
      </c>
    </row>
    <row r="1233" spans="1:11" x14ac:dyDescent="0.35">
      <c r="A1233" s="41" t="s">
        <v>96</v>
      </c>
      <c r="B1233" s="13">
        <v>43005</v>
      </c>
      <c r="D1233" s="19" t="s">
        <v>87</v>
      </c>
      <c r="H1233" s="19">
        <v>4</v>
      </c>
    </row>
    <row r="1235" spans="1:11" x14ac:dyDescent="0.35">
      <c r="B1235" s="59" t="s">
        <v>103</v>
      </c>
      <c r="C1235" s="51"/>
      <c r="D1235" s="51" t="s">
        <v>104</v>
      </c>
      <c r="I1235" s="51"/>
      <c r="J1235" s="62" t="s">
        <v>106</v>
      </c>
      <c r="K1235" s="62" t="s">
        <v>105</v>
      </c>
    </row>
    <row r="1236" spans="1:11" x14ac:dyDescent="0.35">
      <c r="B1236" s="60">
        <v>2010</v>
      </c>
      <c r="C1236" s="61">
        <f>AVERAGE( C2:C165)</f>
        <v>3.379487836103642</v>
      </c>
      <c r="D1236" s="61">
        <f>EXP(C1236)</f>
        <v>29.355732316210208</v>
      </c>
      <c r="F1236" s="61">
        <f>_xlfn.PERCENTRANK.EXC(H2:H165,130)</f>
        <v>0.92600000000000005</v>
      </c>
      <c r="G1236" s="61">
        <f>_xlfn.PERCENTRANK.EXC( H2:H165,35)</f>
        <v>0.81</v>
      </c>
      <c r="H1236" s="61">
        <f>_xlfn.PERCENTRANK.EXC(H2:H165,110)</f>
        <v>0.92500000000000004</v>
      </c>
      <c r="I1236" s="61">
        <f>_xlfn.PERCENTRANK.EXC(H2:H165,35)</f>
        <v>0.81</v>
      </c>
      <c r="J1236" s="55">
        <f>(1-F1236)*100</f>
        <v>7.399999999999995</v>
      </c>
      <c r="K1236" s="55">
        <f>(1-G1236)*100</f>
        <v>18.999999999999993</v>
      </c>
    </row>
    <row r="1237" spans="1:11" x14ac:dyDescent="0.35">
      <c r="B1237" s="60">
        <v>2011</v>
      </c>
      <c r="C1237" s="61">
        <f>AVERAGE( C166:C314)</f>
        <v>4.9949129635375131</v>
      </c>
      <c r="D1237" s="61">
        <f t="shared" ref="D1237:D1243" si="23">EXP(C1237)</f>
        <v>147.66009301202214</v>
      </c>
      <c r="F1237" s="61">
        <f>PERCENTRANK( H166:H314,130)</f>
        <v>0.94699999999999995</v>
      </c>
      <c r="G1237" s="61">
        <f>PERCENTRANK( H166:H314,35)</f>
        <v>0.81100000000000005</v>
      </c>
      <c r="J1237" s="55">
        <f t="shared" ref="J1237:K1243" si="24">(1-F1237)*100</f>
        <v>5.3000000000000043</v>
      </c>
      <c r="K1237" s="55">
        <f t="shared" si="24"/>
        <v>18.899999999999995</v>
      </c>
    </row>
    <row r="1238" spans="1:11" x14ac:dyDescent="0.35">
      <c r="B1238" s="60">
        <v>2012</v>
      </c>
      <c r="C1238" s="61">
        <f>AVERAGE( C315:C456)</f>
        <v>4.3114934916215439</v>
      </c>
      <c r="D1238" s="61">
        <f t="shared" si="23"/>
        <v>74.551748248623369</v>
      </c>
      <c r="F1238" s="61">
        <f>PERCENTRANK( H315:H456,130)</f>
        <v>0.97099999999999997</v>
      </c>
      <c r="G1238" s="61">
        <f>PERCENTRANK( H315:H456,35)</f>
        <v>0.90100000000000002</v>
      </c>
      <c r="J1238" s="55">
        <f t="shared" si="24"/>
        <v>2.9000000000000026</v>
      </c>
      <c r="K1238" s="55">
        <f t="shared" si="24"/>
        <v>9.8999999999999986</v>
      </c>
    </row>
    <row r="1239" spans="1:11" x14ac:dyDescent="0.35">
      <c r="B1239" s="60">
        <v>2013</v>
      </c>
      <c r="C1239" s="61">
        <f>AVERAGE( C457:C597)</f>
        <v>4.1433943749483362</v>
      </c>
      <c r="D1239" s="61">
        <f t="shared" si="23"/>
        <v>63.016359982909684</v>
      </c>
      <c r="F1239" s="61">
        <f>PERCENTRANK( H457:H597,130)</f>
        <v>0.95799999999999996</v>
      </c>
      <c r="G1239" s="61">
        <f>PERCENTRANK( H457:H597,35)</f>
        <v>0.872</v>
      </c>
      <c r="J1239" s="55">
        <f t="shared" si="24"/>
        <v>4.2000000000000037</v>
      </c>
      <c r="K1239" s="55">
        <f t="shared" si="24"/>
        <v>12.8</v>
      </c>
    </row>
    <row r="1240" spans="1:11" x14ac:dyDescent="0.35">
      <c r="B1240" s="60">
        <v>2014</v>
      </c>
      <c r="C1240" s="61">
        <f>AVERAGE( C598:C766)</f>
        <v>3.1936193956443009</v>
      </c>
      <c r="D1240" s="61">
        <f t="shared" si="23"/>
        <v>24.376496153200051</v>
      </c>
      <c r="F1240" s="61">
        <f>PERCENTRANK( H598:H766,130)</f>
        <v>0.93300000000000005</v>
      </c>
      <c r="G1240" s="61">
        <f>PERCENTRANK( H598:H766,35)</f>
        <v>0.86799999999999999</v>
      </c>
      <c r="J1240" s="55">
        <f t="shared" si="24"/>
        <v>6.6999999999999948</v>
      </c>
      <c r="K1240" s="55">
        <f t="shared" si="24"/>
        <v>13.200000000000001</v>
      </c>
    </row>
    <row r="1241" spans="1:11" x14ac:dyDescent="0.35">
      <c r="B1241" s="60">
        <v>2015</v>
      </c>
      <c r="C1241" s="61">
        <f>AVERAGE( C767:C898)</f>
        <v>3.1192599943108212</v>
      </c>
      <c r="D1241" s="61">
        <f t="shared" si="23"/>
        <v>22.629627392545004</v>
      </c>
      <c r="F1241" s="61">
        <f>PERCENTRANK( H767:H898,130)</f>
        <v>0.93</v>
      </c>
      <c r="G1241" s="61">
        <f>PERCENTRANK( H767:H898,35)</f>
        <v>0.88400000000000001</v>
      </c>
      <c r="J1241" s="55">
        <f t="shared" si="24"/>
        <v>6.9999999999999947</v>
      </c>
      <c r="K1241" s="55">
        <f t="shared" si="24"/>
        <v>11.6</v>
      </c>
    </row>
    <row r="1242" spans="1:11" x14ac:dyDescent="0.35">
      <c r="B1242" s="60">
        <v>2016</v>
      </c>
      <c r="C1242" s="61">
        <f>AVERAGE( C899:C1037)</f>
        <v>3.4374727296707306</v>
      </c>
      <c r="D1242" s="61">
        <f t="shared" si="23"/>
        <v>31.108239807457871</v>
      </c>
      <c r="F1242" s="61">
        <f>PERCENTRANK( H899:H1037,130)</f>
        <v>0.96</v>
      </c>
      <c r="G1242" s="61">
        <f>PERCENTRANK( H899:H1037,35)</f>
        <v>0.92300000000000004</v>
      </c>
      <c r="J1242" s="55">
        <f t="shared" si="24"/>
        <v>4.0000000000000036</v>
      </c>
      <c r="K1242" s="55">
        <f t="shared" si="24"/>
        <v>7.6999999999999957</v>
      </c>
    </row>
    <row r="1243" spans="1:11" x14ac:dyDescent="0.35">
      <c r="B1243" s="60">
        <v>2017</v>
      </c>
      <c r="C1243" s="61">
        <f>AVERAGE( C1038:C1233)</f>
        <v>3.525866561413407</v>
      </c>
      <c r="D1243" s="61">
        <f t="shared" si="23"/>
        <v>33.983209398417429</v>
      </c>
      <c r="F1243" s="61">
        <f>PERCENTRANK( H1038:H1233,130)</f>
        <v>0.94799999999999995</v>
      </c>
      <c r="G1243" s="61">
        <f>PERCENTRANK( H1038:H1233,35)</f>
        <v>0.83199999999999996</v>
      </c>
      <c r="J1243" s="55">
        <f t="shared" si="24"/>
        <v>5.2000000000000046</v>
      </c>
      <c r="K1243" s="55">
        <f t="shared" si="24"/>
        <v>16.800000000000004</v>
      </c>
    </row>
    <row r="1246" spans="1:11" x14ac:dyDescent="0.35">
      <c r="C1246" s="61">
        <f>AVERAGE( C1038:C1093)</f>
        <v>4.0934351810141241</v>
      </c>
      <c r="D1246" s="55">
        <f t="shared" ref="D1246:D1249" si="25">EXP(C1246)</f>
        <v>59.945461929228209</v>
      </c>
    </row>
    <row r="1247" spans="1:11" x14ac:dyDescent="0.35">
      <c r="C1247" s="61">
        <f>AVERAGE(C1094:C1130)</f>
        <v>3.6521230229057289</v>
      </c>
      <c r="D1247" s="55">
        <f t="shared" si="25"/>
        <v>38.556435414749942</v>
      </c>
    </row>
    <row r="1248" spans="1:11" x14ac:dyDescent="0.35">
      <c r="C1248" s="61">
        <f>AVERAGE(C1131:C1196)</f>
        <v>3.4087592405550353</v>
      </c>
      <c r="D1248" s="55">
        <f t="shared" si="25"/>
        <v>30.227715658528616</v>
      </c>
    </row>
    <row r="1249" spans="3:4" x14ac:dyDescent="0.35">
      <c r="C1249" s="61">
        <f>AVERAGE(C1197:C1233)</f>
        <v>2.2901071198976419</v>
      </c>
      <c r="D1249" s="55">
        <f t="shared" si="25"/>
        <v>9.8759955401446717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44"/>
  <sheetViews>
    <sheetView topLeftCell="B1" workbookViewId="0">
      <pane ySplit="1" topLeftCell="A1233" activePane="bottomLeft" state="frozen"/>
      <selection activeCell="D1" sqref="D1"/>
      <selection pane="bottomLeft" activeCell="H1245" sqref="H1245"/>
    </sheetView>
  </sheetViews>
  <sheetFormatPr defaultColWidth="9.1796875" defaultRowHeight="14.5" x14ac:dyDescent="0.35"/>
  <cols>
    <col min="1" max="1" width="10.81640625" style="55" bestFit="1" customWidth="1"/>
    <col min="2" max="2" width="18.26953125" style="55" customWidth="1"/>
    <col min="3" max="3" width="9" style="55" customWidth="1"/>
    <col min="4" max="4" width="11.81640625" style="55" customWidth="1"/>
    <col min="5" max="6" width="7.54296875" style="55" customWidth="1"/>
    <col min="7" max="7" width="15.54296875" style="55" customWidth="1"/>
    <col min="8" max="8" width="16.7265625" style="55" customWidth="1"/>
    <col min="9" max="9" width="10.453125" style="55" bestFit="1" customWidth="1"/>
    <col min="10" max="10" width="9.81640625" style="55" bestFit="1" customWidth="1"/>
    <col min="11" max="16384" width="9.1796875" style="55"/>
  </cols>
  <sheetData>
    <row r="1" spans="1:10" s="53" customFormat="1" ht="58.5" customHeight="1" x14ac:dyDescent="0.35">
      <c r="A1" s="53" t="s">
        <v>0</v>
      </c>
      <c r="B1" s="53" t="s">
        <v>2</v>
      </c>
      <c r="C1" s="53" t="s">
        <v>3</v>
      </c>
      <c r="D1" s="53" t="s">
        <v>4</v>
      </c>
      <c r="E1" s="53" t="s">
        <v>10</v>
      </c>
      <c r="F1" s="53" t="s">
        <v>11</v>
      </c>
      <c r="G1" s="53" t="s">
        <v>12</v>
      </c>
      <c r="H1" s="53" t="s">
        <v>13</v>
      </c>
      <c r="I1" s="53" t="s">
        <v>37</v>
      </c>
      <c r="J1" s="53" t="s">
        <v>38</v>
      </c>
    </row>
    <row r="2" spans="1:10" x14ac:dyDescent="0.35">
      <c r="A2" s="54" t="s">
        <v>84</v>
      </c>
      <c r="B2" s="13">
        <v>40331</v>
      </c>
      <c r="G2" s="14">
        <v>6.59</v>
      </c>
      <c r="H2" s="14">
        <v>7</v>
      </c>
      <c r="I2" s="55">
        <v>-74.081945000000005</v>
      </c>
      <c r="J2" s="55">
        <v>40.651111999999998</v>
      </c>
    </row>
    <row r="3" spans="1:10" x14ac:dyDescent="0.25">
      <c r="A3" s="37" t="s">
        <v>90</v>
      </c>
      <c r="B3" s="13">
        <v>40331</v>
      </c>
      <c r="G3" s="14">
        <v>6.77</v>
      </c>
      <c r="H3" s="14">
        <v>6.83</v>
      </c>
      <c r="I3" s="55">
        <v>-74.081945000000005</v>
      </c>
      <c r="J3" s="55">
        <v>40.651111999999998</v>
      </c>
    </row>
    <row r="4" spans="1:10" x14ac:dyDescent="0.25">
      <c r="A4" s="37" t="s">
        <v>90</v>
      </c>
      <c r="B4" s="13">
        <v>40331</v>
      </c>
      <c r="G4" s="15" t="s">
        <v>86</v>
      </c>
      <c r="H4" s="15" t="s">
        <v>86</v>
      </c>
      <c r="I4" s="55">
        <v>-74.081945000000005</v>
      </c>
      <c r="J4" s="55">
        <v>40.651111999999998</v>
      </c>
    </row>
    <row r="5" spans="1:10" x14ac:dyDescent="0.35">
      <c r="A5" s="41" t="s">
        <v>96</v>
      </c>
      <c r="B5" s="13">
        <v>40331</v>
      </c>
      <c r="G5" s="14">
        <v>6.29</v>
      </c>
      <c r="H5" s="14">
        <v>6.7</v>
      </c>
      <c r="I5" s="55">
        <v>-74.081945000000005</v>
      </c>
      <c r="J5" s="55">
        <v>40.651111999999998</v>
      </c>
    </row>
    <row r="6" spans="1:10" x14ac:dyDescent="0.35">
      <c r="A6" s="41" t="s">
        <v>97</v>
      </c>
      <c r="B6" s="13">
        <v>40331</v>
      </c>
      <c r="G6" s="14">
        <v>5.64</v>
      </c>
      <c r="H6" s="14">
        <v>5.77</v>
      </c>
      <c r="I6" s="55">
        <v>-74.081945000000005</v>
      </c>
      <c r="J6" s="55">
        <v>40.651111999999998</v>
      </c>
    </row>
    <row r="7" spans="1:10" x14ac:dyDescent="0.35">
      <c r="A7" s="55" t="s">
        <v>52</v>
      </c>
      <c r="B7" s="56">
        <v>40332</v>
      </c>
      <c r="C7" s="63">
        <v>0.65138888888888891</v>
      </c>
      <c r="D7" s="55" t="s">
        <v>41</v>
      </c>
      <c r="E7" s="55">
        <v>25.81</v>
      </c>
      <c r="F7" s="55">
        <v>27.22</v>
      </c>
      <c r="G7" s="55">
        <v>7.68</v>
      </c>
      <c r="H7" s="55">
        <v>7.7</v>
      </c>
      <c r="I7" s="55">
        <v>-74.081945000000005</v>
      </c>
      <c r="J7" s="55">
        <v>40.651111999999998</v>
      </c>
    </row>
    <row r="8" spans="1:10" x14ac:dyDescent="0.35">
      <c r="A8" s="55" t="s">
        <v>42</v>
      </c>
      <c r="B8" s="56">
        <v>40332</v>
      </c>
      <c r="C8" s="63">
        <v>0.63750000000000007</v>
      </c>
      <c r="D8" s="55" t="s">
        <v>41</v>
      </c>
      <c r="E8" s="55">
        <v>21.97</v>
      </c>
      <c r="F8" s="55">
        <v>23.23</v>
      </c>
      <c r="G8" s="55">
        <v>6.47</v>
      </c>
      <c r="H8" s="55">
        <v>6.93</v>
      </c>
      <c r="I8" s="55">
        <v>-74.081945000000005</v>
      </c>
      <c r="J8" s="55">
        <v>40.651111999999998</v>
      </c>
    </row>
    <row r="9" spans="1:10" x14ac:dyDescent="0.35">
      <c r="A9" s="55" t="s">
        <v>50</v>
      </c>
      <c r="B9" s="56">
        <v>40332</v>
      </c>
      <c r="C9" s="63">
        <v>0.62708333333333333</v>
      </c>
      <c r="D9" s="55" t="s">
        <v>41</v>
      </c>
      <c r="E9" s="55">
        <v>20.71</v>
      </c>
      <c r="F9" s="55">
        <v>21.76</v>
      </c>
      <c r="G9" s="55">
        <v>6.57</v>
      </c>
      <c r="H9" s="55">
        <v>5.73</v>
      </c>
      <c r="I9" s="55">
        <v>-74.081945000000005</v>
      </c>
      <c r="J9" s="55">
        <v>40.651111999999998</v>
      </c>
    </row>
    <row r="10" spans="1:10" x14ac:dyDescent="0.35">
      <c r="A10" s="55" t="s">
        <v>51</v>
      </c>
      <c r="B10" s="56">
        <v>40332</v>
      </c>
      <c r="C10" s="63">
        <v>0.60763888888888895</v>
      </c>
      <c r="D10" s="55" t="s">
        <v>41</v>
      </c>
      <c r="E10" s="55">
        <v>21.34</v>
      </c>
      <c r="F10" s="55">
        <v>23.54</v>
      </c>
      <c r="G10" s="55">
        <v>6.95</v>
      </c>
      <c r="H10" s="55">
        <v>5.45</v>
      </c>
      <c r="I10" s="55">
        <v>-74.081945000000005</v>
      </c>
      <c r="J10" s="55">
        <v>40.651111999999998</v>
      </c>
    </row>
    <row r="11" spans="1:10" x14ac:dyDescent="0.35">
      <c r="A11" s="55" t="s">
        <v>48</v>
      </c>
      <c r="B11" s="56">
        <v>40332</v>
      </c>
      <c r="C11" s="63">
        <v>0.58680555555555558</v>
      </c>
      <c r="D11" s="55" t="s">
        <v>41</v>
      </c>
      <c r="G11" s="55">
        <v>7.77</v>
      </c>
      <c r="H11" s="55">
        <v>6.04</v>
      </c>
      <c r="I11" s="55">
        <v>-74.081945000000005</v>
      </c>
      <c r="J11" s="55">
        <v>40.651111999999998</v>
      </c>
    </row>
    <row r="12" spans="1:10" x14ac:dyDescent="0.35">
      <c r="A12" s="55" t="s">
        <v>48</v>
      </c>
      <c r="B12" s="56">
        <v>40332</v>
      </c>
      <c r="C12" s="63">
        <v>0.58680555555555558</v>
      </c>
      <c r="D12" s="55" t="s">
        <v>41</v>
      </c>
      <c r="E12" s="55">
        <v>23.51</v>
      </c>
      <c r="F12" s="55">
        <v>26.31</v>
      </c>
      <c r="G12" s="55">
        <v>7.88</v>
      </c>
      <c r="H12" s="55">
        <v>5.91</v>
      </c>
      <c r="I12" s="55">
        <v>-74.081945000000005</v>
      </c>
      <c r="J12" s="55">
        <v>40.651111999999998</v>
      </c>
    </row>
    <row r="13" spans="1:10" x14ac:dyDescent="0.35">
      <c r="A13" s="55" t="s">
        <v>52</v>
      </c>
      <c r="B13" s="56">
        <v>40338</v>
      </c>
      <c r="C13" s="63">
        <v>0.66666666666666663</v>
      </c>
      <c r="D13" s="55" t="s">
        <v>41</v>
      </c>
      <c r="E13" s="55">
        <v>20.81</v>
      </c>
      <c r="F13" s="55">
        <v>27.18</v>
      </c>
      <c r="G13" s="55">
        <v>7.64</v>
      </c>
      <c r="H13" s="55">
        <v>7.64</v>
      </c>
      <c r="I13" s="55">
        <v>-74.081945000000005</v>
      </c>
      <c r="J13" s="55">
        <v>40.651111999999998</v>
      </c>
    </row>
    <row r="14" spans="1:10" x14ac:dyDescent="0.35">
      <c r="A14" s="55" t="s">
        <v>42</v>
      </c>
      <c r="B14" s="56">
        <v>40338</v>
      </c>
      <c r="C14" s="63">
        <v>0.64930555555555558</v>
      </c>
      <c r="D14" s="55" t="s">
        <v>41</v>
      </c>
      <c r="E14" s="55">
        <v>22.53</v>
      </c>
      <c r="F14" s="55">
        <v>22.51</v>
      </c>
      <c r="G14" s="55">
        <v>6.79</v>
      </c>
      <c r="H14" s="55">
        <v>7.17</v>
      </c>
      <c r="I14" s="55">
        <v>-74.081945000000005</v>
      </c>
      <c r="J14" s="55">
        <v>40.651111999999998</v>
      </c>
    </row>
    <row r="15" spans="1:10" x14ac:dyDescent="0.35">
      <c r="A15" s="55" t="s">
        <v>50</v>
      </c>
      <c r="B15" s="56">
        <v>40338</v>
      </c>
      <c r="C15" s="63">
        <v>0.63750000000000007</v>
      </c>
      <c r="D15" s="55" t="s">
        <v>41</v>
      </c>
      <c r="E15" s="55">
        <v>21.92</v>
      </c>
      <c r="F15" s="55">
        <v>22.41</v>
      </c>
      <c r="G15" s="55">
        <v>7.11</v>
      </c>
      <c r="H15" s="55">
        <v>7.1</v>
      </c>
      <c r="I15" s="55">
        <v>-74.081945000000005</v>
      </c>
      <c r="J15" s="55">
        <v>40.651111999999998</v>
      </c>
    </row>
    <row r="16" spans="1:10" x14ac:dyDescent="0.35">
      <c r="A16" s="55" t="s">
        <v>51</v>
      </c>
      <c r="B16" s="56">
        <v>40338</v>
      </c>
      <c r="C16" s="63">
        <v>0.61736111111111114</v>
      </c>
      <c r="D16" s="55" t="s">
        <v>41</v>
      </c>
      <c r="E16" s="55">
        <v>22.48</v>
      </c>
      <c r="F16" s="55">
        <v>23.61</v>
      </c>
      <c r="G16" s="55">
        <v>6.39</v>
      </c>
      <c r="H16" s="55">
        <v>5.48</v>
      </c>
      <c r="I16" s="55">
        <v>-74.081945000000005</v>
      </c>
      <c r="J16" s="55">
        <v>40.651111999999998</v>
      </c>
    </row>
    <row r="17" spans="1:10" x14ac:dyDescent="0.35">
      <c r="A17" s="55" t="s">
        <v>51</v>
      </c>
      <c r="B17" s="56">
        <v>40338</v>
      </c>
      <c r="C17" s="63">
        <v>0.61736111111111114</v>
      </c>
      <c r="D17" s="55" t="s">
        <v>41</v>
      </c>
      <c r="G17" s="55">
        <v>6.38</v>
      </c>
      <c r="H17" s="55">
        <v>6.04</v>
      </c>
      <c r="I17" s="55">
        <v>-74.081945000000005</v>
      </c>
      <c r="J17" s="55">
        <v>40.651111999999998</v>
      </c>
    </row>
    <row r="18" spans="1:10" x14ac:dyDescent="0.35">
      <c r="A18" s="55" t="s">
        <v>48</v>
      </c>
      <c r="B18" s="56">
        <v>40338</v>
      </c>
      <c r="C18" s="63">
        <v>0.59722222222222221</v>
      </c>
      <c r="D18" s="55" t="s">
        <v>41</v>
      </c>
      <c r="E18" s="55">
        <v>24.51</v>
      </c>
      <c r="F18" s="55">
        <v>26.7</v>
      </c>
      <c r="G18" s="55">
        <v>7.32</v>
      </c>
      <c r="H18" s="55">
        <v>7.37</v>
      </c>
      <c r="I18" s="55">
        <v>-74.081945000000005</v>
      </c>
      <c r="J18" s="55">
        <v>40.651111999999998</v>
      </c>
    </row>
    <row r="19" spans="1:10" x14ac:dyDescent="0.35">
      <c r="A19" s="54" t="s">
        <v>84</v>
      </c>
      <c r="B19" s="13">
        <v>40339</v>
      </c>
      <c r="G19" s="14">
        <v>6.62</v>
      </c>
      <c r="H19" s="14">
        <v>7.38</v>
      </c>
      <c r="I19" s="55">
        <v>-74.081945000000005</v>
      </c>
      <c r="J19" s="55">
        <v>40.651111999999998</v>
      </c>
    </row>
    <row r="20" spans="1:10" x14ac:dyDescent="0.25">
      <c r="A20" s="37" t="s">
        <v>90</v>
      </c>
      <c r="B20" s="13">
        <v>40339</v>
      </c>
      <c r="G20" s="14">
        <v>6.41</v>
      </c>
      <c r="H20" s="14">
        <v>6.83</v>
      </c>
      <c r="I20" s="55">
        <v>-74.081945000000005</v>
      </c>
      <c r="J20" s="55">
        <v>40.651111999999998</v>
      </c>
    </row>
    <row r="21" spans="1:10" x14ac:dyDescent="0.35">
      <c r="A21" s="41" t="s">
        <v>96</v>
      </c>
      <c r="B21" s="13">
        <v>40339</v>
      </c>
      <c r="G21" s="14">
        <v>5.87</v>
      </c>
      <c r="H21" s="14">
        <v>5.95</v>
      </c>
      <c r="I21" s="55">
        <v>-74.081945000000005</v>
      </c>
      <c r="J21" s="55">
        <v>40.651111999999998</v>
      </c>
    </row>
    <row r="22" spans="1:10" x14ac:dyDescent="0.35">
      <c r="A22" s="41" t="s">
        <v>96</v>
      </c>
      <c r="B22" s="13">
        <v>40339</v>
      </c>
      <c r="G22" s="15" t="s">
        <v>86</v>
      </c>
      <c r="H22" s="15" t="s">
        <v>86</v>
      </c>
      <c r="I22" s="55">
        <v>-74.081945000000005</v>
      </c>
      <c r="J22" s="55">
        <v>40.651111999999998</v>
      </c>
    </row>
    <row r="23" spans="1:10" x14ac:dyDescent="0.35">
      <c r="A23" s="41" t="s">
        <v>97</v>
      </c>
      <c r="B23" s="13">
        <v>40339</v>
      </c>
      <c r="G23" s="14">
        <v>6.36</v>
      </c>
      <c r="H23" s="14">
        <v>6.66</v>
      </c>
      <c r="I23" s="55">
        <v>-74.081945000000005</v>
      </c>
      <c r="J23" s="55">
        <v>40.651111999999998</v>
      </c>
    </row>
    <row r="24" spans="1:10" x14ac:dyDescent="0.35">
      <c r="A24" s="55" t="s">
        <v>52</v>
      </c>
      <c r="B24" s="56">
        <v>40345</v>
      </c>
      <c r="C24" s="63">
        <v>0.64166666666666672</v>
      </c>
      <c r="D24" s="55" t="s">
        <v>41</v>
      </c>
      <c r="E24" s="55">
        <v>22.93</v>
      </c>
      <c r="F24" s="55">
        <v>23.06</v>
      </c>
      <c r="G24" s="55">
        <v>5.37</v>
      </c>
      <c r="H24" s="55">
        <v>5.87</v>
      </c>
      <c r="I24" s="55">
        <v>-74.081945000000005</v>
      </c>
      <c r="J24" s="55">
        <v>40.651111999999998</v>
      </c>
    </row>
    <row r="25" spans="1:10" x14ac:dyDescent="0.35">
      <c r="A25" s="55" t="s">
        <v>42</v>
      </c>
      <c r="B25" s="56">
        <v>40345</v>
      </c>
      <c r="C25" s="63">
        <v>0.62777777777777777</v>
      </c>
      <c r="D25" s="55" t="s">
        <v>41</v>
      </c>
      <c r="G25" s="55">
        <v>5.86</v>
      </c>
      <c r="H25" s="55">
        <v>5.9</v>
      </c>
      <c r="I25" s="55">
        <v>-74.081945000000005</v>
      </c>
      <c r="J25" s="55">
        <v>40.651111999999998</v>
      </c>
    </row>
    <row r="26" spans="1:10" x14ac:dyDescent="0.35">
      <c r="A26" s="55" t="s">
        <v>42</v>
      </c>
      <c r="B26" s="56">
        <v>40345</v>
      </c>
      <c r="C26" s="63">
        <v>0.62777777777777777</v>
      </c>
      <c r="D26" s="55" t="s">
        <v>41</v>
      </c>
      <c r="E26" s="55">
        <v>22.28</v>
      </c>
      <c r="F26" s="55">
        <v>22.48</v>
      </c>
      <c r="G26" s="55">
        <v>5.73</v>
      </c>
      <c r="H26" s="55">
        <v>5.89</v>
      </c>
      <c r="I26" s="55">
        <v>-74.081945000000005</v>
      </c>
      <c r="J26" s="55">
        <v>40.651111999999998</v>
      </c>
    </row>
    <row r="27" spans="1:10" x14ac:dyDescent="0.35">
      <c r="A27" s="55" t="s">
        <v>50</v>
      </c>
      <c r="B27" s="56">
        <v>40345</v>
      </c>
      <c r="C27" s="63">
        <v>0.61527777777777781</v>
      </c>
      <c r="D27" s="55" t="s">
        <v>41</v>
      </c>
      <c r="E27" s="55">
        <v>21.77</v>
      </c>
      <c r="F27" s="55">
        <v>22.03</v>
      </c>
      <c r="G27" s="55">
        <v>5.39</v>
      </c>
      <c r="H27" s="55">
        <v>5.52</v>
      </c>
      <c r="I27" s="55">
        <v>-74.081945000000005</v>
      </c>
      <c r="J27" s="55">
        <v>40.651111999999998</v>
      </c>
    </row>
    <row r="28" spans="1:10" x14ac:dyDescent="0.35">
      <c r="A28" s="55" t="s">
        <v>51</v>
      </c>
      <c r="B28" s="56">
        <v>40345</v>
      </c>
      <c r="C28" s="63">
        <v>0.59444444444444444</v>
      </c>
      <c r="D28" s="55" t="s">
        <v>41</v>
      </c>
      <c r="E28" s="55">
        <v>21.88</v>
      </c>
      <c r="F28" s="55">
        <v>22.39</v>
      </c>
      <c r="G28" s="55">
        <v>4.74</v>
      </c>
      <c r="H28" s="55">
        <v>4.57</v>
      </c>
      <c r="I28" s="55">
        <v>-74.081945000000005</v>
      </c>
      <c r="J28" s="55">
        <v>40.651111999999998</v>
      </c>
    </row>
    <row r="29" spans="1:10" x14ac:dyDescent="0.35">
      <c r="A29" s="55" t="s">
        <v>48</v>
      </c>
      <c r="B29" s="56">
        <v>40345</v>
      </c>
      <c r="C29" s="63">
        <v>0.57430555555555551</v>
      </c>
      <c r="D29" s="55" t="s">
        <v>41</v>
      </c>
      <c r="E29" s="55">
        <v>23.6</v>
      </c>
      <c r="F29" s="55">
        <v>25.37</v>
      </c>
      <c r="G29" s="55">
        <v>4.8899999999999997</v>
      </c>
      <c r="H29" s="55">
        <v>4.37</v>
      </c>
      <c r="I29" s="55">
        <v>-74.081945000000005</v>
      </c>
      <c r="J29" s="55">
        <v>40.651111999999998</v>
      </c>
    </row>
    <row r="30" spans="1:10" x14ac:dyDescent="0.35">
      <c r="A30" s="54" t="s">
        <v>84</v>
      </c>
      <c r="B30" s="13">
        <v>40345</v>
      </c>
      <c r="G30" s="14">
        <v>6.12</v>
      </c>
      <c r="H30" s="14">
        <v>6.1</v>
      </c>
      <c r="I30" s="55">
        <v>-74.081945000000005</v>
      </c>
      <c r="J30" s="55">
        <v>40.651111999999998</v>
      </c>
    </row>
    <row r="31" spans="1:10" x14ac:dyDescent="0.25">
      <c r="A31" s="37" t="s">
        <v>90</v>
      </c>
      <c r="B31" s="13">
        <v>40345</v>
      </c>
      <c r="G31" s="14">
        <v>5.9</v>
      </c>
      <c r="H31" s="14">
        <v>5.73</v>
      </c>
      <c r="I31" s="55">
        <v>-74.081945000000005</v>
      </c>
      <c r="J31" s="55">
        <v>40.651111999999998</v>
      </c>
    </row>
    <row r="32" spans="1:10" x14ac:dyDescent="0.25">
      <c r="A32" s="37" t="s">
        <v>90</v>
      </c>
      <c r="B32" s="13">
        <v>40345</v>
      </c>
      <c r="G32" s="15" t="s">
        <v>86</v>
      </c>
      <c r="H32" s="15" t="s">
        <v>86</v>
      </c>
      <c r="I32" s="55">
        <v>-74.081945000000005</v>
      </c>
      <c r="J32" s="55">
        <v>40.651111999999998</v>
      </c>
    </row>
    <row r="33" spans="1:10" x14ac:dyDescent="0.35">
      <c r="A33" s="41" t="s">
        <v>96</v>
      </c>
      <c r="B33" s="13">
        <v>40345</v>
      </c>
      <c r="G33" s="14">
        <v>5.26</v>
      </c>
      <c r="H33" s="14">
        <v>5.44</v>
      </c>
      <c r="I33" s="55">
        <v>-74.081945000000005</v>
      </c>
      <c r="J33" s="55">
        <v>40.651111999999998</v>
      </c>
    </row>
    <row r="34" spans="1:10" x14ac:dyDescent="0.35">
      <c r="A34" s="41" t="s">
        <v>97</v>
      </c>
      <c r="B34" s="13">
        <v>40345</v>
      </c>
      <c r="G34" s="14">
        <v>4.68</v>
      </c>
      <c r="H34" s="14">
        <v>5.38</v>
      </c>
      <c r="I34" s="55">
        <v>-74.081945000000005</v>
      </c>
      <c r="J34" s="55">
        <v>40.651111999999998</v>
      </c>
    </row>
    <row r="35" spans="1:10" x14ac:dyDescent="0.35">
      <c r="A35" s="54" t="s">
        <v>84</v>
      </c>
      <c r="B35" s="13">
        <v>40352</v>
      </c>
      <c r="G35" s="14">
        <v>7.03</v>
      </c>
      <c r="H35" s="14">
        <v>6.96</v>
      </c>
      <c r="I35" s="55">
        <v>-74.081945000000005</v>
      </c>
      <c r="J35" s="55">
        <v>40.651111999999998</v>
      </c>
    </row>
    <row r="36" spans="1:10" x14ac:dyDescent="0.25">
      <c r="A36" s="37" t="s">
        <v>90</v>
      </c>
      <c r="B36" s="13">
        <v>40352</v>
      </c>
      <c r="G36" s="14">
        <v>4.66</v>
      </c>
      <c r="H36" s="14">
        <v>6.51</v>
      </c>
      <c r="I36" s="55">
        <v>-74.081945000000005</v>
      </c>
      <c r="J36" s="55">
        <v>40.651111999999998</v>
      </c>
    </row>
    <row r="37" spans="1:10" x14ac:dyDescent="0.35">
      <c r="A37" s="41" t="s">
        <v>96</v>
      </c>
      <c r="B37" s="13">
        <v>40352</v>
      </c>
      <c r="G37" s="14">
        <v>6.15</v>
      </c>
      <c r="H37" s="14">
        <v>6.27</v>
      </c>
      <c r="I37" s="55">
        <v>-74.081945000000005</v>
      </c>
      <c r="J37" s="55">
        <v>40.651111999999998</v>
      </c>
    </row>
    <row r="38" spans="1:10" x14ac:dyDescent="0.35">
      <c r="A38" s="41" t="s">
        <v>96</v>
      </c>
      <c r="B38" s="13">
        <v>40352</v>
      </c>
      <c r="G38" s="15" t="s">
        <v>86</v>
      </c>
      <c r="H38" s="15" t="s">
        <v>86</v>
      </c>
      <c r="I38" s="55">
        <v>-74.081945000000005</v>
      </c>
      <c r="J38" s="55">
        <v>40.651111999999998</v>
      </c>
    </row>
    <row r="39" spans="1:10" x14ac:dyDescent="0.35">
      <c r="A39" s="41" t="s">
        <v>97</v>
      </c>
      <c r="B39" s="13">
        <v>40352</v>
      </c>
      <c r="G39" s="14">
        <v>6.05</v>
      </c>
      <c r="H39" s="14">
        <v>6.18</v>
      </c>
      <c r="I39" s="55">
        <v>-74.081945000000005</v>
      </c>
      <c r="J39" s="55">
        <v>40.651111999999998</v>
      </c>
    </row>
    <row r="40" spans="1:10" x14ac:dyDescent="0.35">
      <c r="A40" s="54" t="s">
        <v>84</v>
      </c>
      <c r="B40" s="13">
        <v>40357</v>
      </c>
      <c r="G40" s="14">
        <v>7.88</v>
      </c>
      <c r="H40" s="14">
        <v>7.83</v>
      </c>
      <c r="I40" s="55">
        <v>-74.081945000000005</v>
      </c>
      <c r="J40" s="55">
        <v>40.651111999999998</v>
      </c>
    </row>
    <row r="41" spans="1:10" x14ac:dyDescent="0.35">
      <c r="A41" s="54" t="s">
        <v>84</v>
      </c>
      <c r="B41" s="13">
        <v>40357</v>
      </c>
      <c r="G41" s="15" t="s">
        <v>86</v>
      </c>
      <c r="H41" s="15" t="s">
        <v>86</v>
      </c>
      <c r="I41" s="55">
        <v>-74.081945000000005</v>
      </c>
      <c r="J41" s="55">
        <v>40.651111999999998</v>
      </c>
    </row>
    <row r="42" spans="1:10" x14ac:dyDescent="0.25">
      <c r="A42" s="37" t="s">
        <v>90</v>
      </c>
      <c r="B42" s="13">
        <v>40357</v>
      </c>
      <c r="G42" s="14">
        <v>7.92</v>
      </c>
      <c r="H42" s="14">
        <v>7.67</v>
      </c>
      <c r="I42" s="55">
        <v>-74.081945000000005</v>
      </c>
      <c r="J42" s="55">
        <v>40.651111999999998</v>
      </c>
    </row>
    <row r="43" spans="1:10" x14ac:dyDescent="0.35">
      <c r="A43" s="41" t="s">
        <v>96</v>
      </c>
      <c r="B43" s="13">
        <v>40357</v>
      </c>
      <c r="G43" s="14">
        <v>7.57</v>
      </c>
      <c r="H43" s="14">
        <v>7.49</v>
      </c>
      <c r="I43" s="55">
        <v>-74.081945000000005</v>
      </c>
      <c r="J43" s="55">
        <v>40.651111999999998</v>
      </c>
    </row>
    <row r="44" spans="1:10" x14ac:dyDescent="0.35">
      <c r="A44" s="41" t="s">
        <v>97</v>
      </c>
      <c r="B44" s="13">
        <v>40357</v>
      </c>
      <c r="G44" s="14">
        <v>7.59</v>
      </c>
      <c r="H44" s="14">
        <v>6.93</v>
      </c>
      <c r="I44" s="55">
        <v>-74.081945000000005</v>
      </c>
      <c r="J44" s="55">
        <v>40.651111999999998</v>
      </c>
    </row>
    <row r="45" spans="1:10" x14ac:dyDescent="0.35">
      <c r="A45" s="55" t="s">
        <v>52</v>
      </c>
      <c r="B45" s="56">
        <v>40360</v>
      </c>
      <c r="C45" s="63">
        <v>0.65763888888888888</v>
      </c>
      <c r="D45" s="55" t="s">
        <v>41</v>
      </c>
      <c r="E45" s="55">
        <v>23</v>
      </c>
      <c r="F45" s="55">
        <v>27.25</v>
      </c>
      <c r="G45" s="55">
        <v>7.5</v>
      </c>
      <c r="H45" s="55">
        <v>7.06</v>
      </c>
      <c r="I45" s="55">
        <v>-74.081945000000005</v>
      </c>
      <c r="J45" s="55">
        <v>40.651111999999998</v>
      </c>
    </row>
    <row r="46" spans="1:10" x14ac:dyDescent="0.35">
      <c r="A46" s="55" t="s">
        <v>42</v>
      </c>
      <c r="B46" s="56">
        <v>40360</v>
      </c>
      <c r="C46" s="63">
        <v>0.64513888888888882</v>
      </c>
      <c r="D46" s="55" t="s">
        <v>41</v>
      </c>
      <c r="E46" s="55">
        <v>22.3</v>
      </c>
      <c r="F46" s="55">
        <v>22.72</v>
      </c>
      <c r="G46" s="55">
        <v>9.0299999999999994</v>
      </c>
      <c r="H46" s="55">
        <v>8.23</v>
      </c>
      <c r="I46" s="55">
        <v>-74.081945000000005</v>
      </c>
      <c r="J46" s="55">
        <v>40.651111999999998</v>
      </c>
    </row>
    <row r="47" spans="1:10" x14ac:dyDescent="0.35">
      <c r="A47" s="55" t="s">
        <v>50</v>
      </c>
      <c r="B47" s="56">
        <v>40360</v>
      </c>
      <c r="C47" s="63">
        <v>0.63402777777777775</v>
      </c>
      <c r="D47" s="55" t="s">
        <v>41</v>
      </c>
      <c r="E47" s="55">
        <v>21.65</v>
      </c>
      <c r="F47" s="55">
        <v>22.6</v>
      </c>
      <c r="G47" s="55">
        <v>7.76</v>
      </c>
      <c r="H47" s="55">
        <v>7.4</v>
      </c>
      <c r="I47" s="55">
        <v>-74.081945000000005</v>
      </c>
      <c r="J47" s="55">
        <v>40.651111999999998</v>
      </c>
    </row>
    <row r="48" spans="1:10" x14ac:dyDescent="0.35">
      <c r="A48" s="55" t="s">
        <v>51</v>
      </c>
      <c r="B48" s="56">
        <v>40360</v>
      </c>
      <c r="C48" s="63">
        <v>0.6118055555555556</v>
      </c>
      <c r="D48" s="55" t="s">
        <v>41</v>
      </c>
      <c r="E48" s="55">
        <v>22.72</v>
      </c>
      <c r="F48" s="55">
        <v>24.19</v>
      </c>
      <c r="G48" s="55">
        <v>7.81</v>
      </c>
      <c r="H48" s="55">
        <v>6.92</v>
      </c>
      <c r="I48" s="55">
        <v>-74.081945000000005</v>
      </c>
      <c r="J48" s="55">
        <v>40.651111999999998</v>
      </c>
    </row>
    <row r="49" spans="1:10" x14ac:dyDescent="0.35">
      <c r="A49" s="55" t="s">
        <v>48</v>
      </c>
      <c r="B49" s="56">
        <v>40360</v>
      </c>
      <c r="C49" s="63">
        <v>0.59236111111111112</v>
      </c>
      <c r="D49" s="55" t="s">
        <v>41</v>
      </c>
      <c r="E49" s="55">
        <v>24.81</v>
      </c>
      <c r="F49" s="55">
        <v>26.45</v>
      </c>
      <c r="G49" s="55">
        <v>8.19</v>
      </c>
      <c r="H49" s="55">
        <v>7.14</v>
      </c>
      <c r="I49" s="55">
        <v>-74.081945000000005</v>
      </c>
      <c r="J49" s="55">
        <v>40.651111999999998</v>
      </c>
    </row>
    <row r="50" spans="1:10" x14ac:dyDescent="0.35">
      <c r="A50" s="55" t="s">
        <v>52</v>
      </c>
      <c r="B50" s="56">
        <v>40367</v>
      </c>
      <c r="C50" s="63">
        <v>0.625</v>
      </c>
      <c r="D50" s="55" t="s">
        <v>41</v>
      </c>
      <c r="E50" s="55">
        <v>22.84</v>
      </c>
      <c r="F50" s="55">
        <v>26.82</v>
      </c>
      <c r="G50" s="55">
        <v>7.49</v>
      </c>
      <c r="H50" s="55">
        <v>7.42</v>
      </c>
      <c r="I50" s="55">
        <v>-74.081945000000005</v>
      </c>
      <c r="J50" s="55">
        <v>40.651111999999998</v>
      </c>
    </row>
    <row r="51" spans="1:10" x14ac:dyDescent="0.35">
      <c r="A51" s="55" t="s">
        <v>42</v>
      </c>
      <c r="B51" s="56">
        <v>40367</v>
      </c>
      <c r="C51" s="63">
        <v>0.6069444444444444</v>
      </c>
      <c r="D51" s="55" t="s">
        <v>41</v>
      </c>
      <c r="E51" s="55">
        <v>23.28</v>
      </c>
      <c r="F51" s="55">
        <v>23.62</v>
      </c>
      <c r="G51" s="55">
        <v>8.5</v>
      </c>
      <c r="H51" s="55">
        <v>8.15</v>
      </c>
      <c r="I51" s="55">
        <v>-74.081945000000005</v>
      </c>
      <c r="J51" s="55">
        <v>40.651111999999998</v>
      </c>
    </row>
    <row r="52" spans="1:10" x14ac:dyDescent="0.35">
      <c r="A52" s="55" t="s">
        <v>50</v>
      </c>
      <c r="B52" s="56">
        <v>40367</v>
      </c>
      <c r="C52" s="63">
        <v>0.59513888888888888</v>
      </c>
      <c r="D52" s="55" t="s">
        <v>41</v>
      </c>
      <c r="E52" s="55">
        <v>22.7</v>
      </c>
      <c r="F52" s="55">
        <v>23.46</v>
      </c>
      <c r="G52" s="55">
        <v>9.5399999999999991</v>
      </c>
      <c r="H52" s="55">
        <v>8.4700000000000006</v>
      </c>
      <c r="I52" s="55">
        <v>-74.081945000000005</v>
      </c>
      <c r="J52" s="55">
        <v>40.651111999999998</v>
      </c>
    </row>
    <row r="53" spans="1:10" x14ac:dyDescent="0.35">
      <c r="A53" s="55" t="s">
        <v>51</v>
      </c>
      <c r="B53" s="56">
        <v>40367</v>
      </c>
      <c r="C53" s="63">
        <v>0.57500000000000007</v>
      </c>
      <c r="D53" s="55" t="s">
        <v>41</v>
      </c>
      <c r="E53" s="55">
        <v>22.96</v>
      </c>
      <c r="F53" s="55">
        <v>24.76</v>
      </c>
      <c r="G53" s="55">
        <v>8.73</v>
      </c>
      <c r="H53" s="55">
        <v>6.48</v>
      </c>
      <c r="I53" s="55">
        <v>-74.081945000000005</v>
      </c>
      <c r="J53" s="55">
        <v>40.651111999999998</v>
      </c>
    </row>
    <row r="54" spans="1:10" x14ac:dyDescent="0.35">
      <c r="A54" s="55" t="s">
        <v>48</v>
      </c>
      <c r="B54" s="56">
        <v>40367</v>
      </c>
      <c r="C54" s="63">
        <v>0.5541666666666667</v>
      </c>
      <c r="D54" s="55" t="s">
        <v>41</v>
      </c>
      <c r="G54" s="55">
        <v>8.36</v>
      </c>
      <c r="H54" s="55">
        <v>5.98</v>
      </c>
      <c r="I54" s="55">
        <v>-74.081945000000005</v>
      </c>
      <c r="J54" s="55">
        <v>40.651111999999998</v>
      </c>
    </row>
    <row r="55" spans="1:10" x14ac:dyDescent="0.35">
      <c r="A55" s="55" t="s">
        <v>48</v>
      </c>
      <c r="B55" s="56">
        <v>40367</v>
      </c>
      <c r="C55" s="63">
        <v>0.5541666666666667</v>
      </c>
      <c r="D55" s="55" t="s">
        <v>41</v>
      </c>
      <c r="E55" s="55">
        <v>24.68</v>
      </c>
      <c r="F55" s="55">
        <v>26.13</v>
      </c>
      <c r="G55" s="55">
        <v>8.44</v>
      </c>
      <c r="H55" s="55">
        <v>6.1</v>
      </c>
      <c r="I55" s="55">
        <v>-74.081945000000005</v>
      </c>
      <c r="J55" s="55">
        <v>40.651111999999998</v>
      </c>
    </row>
    <row r="56" spans="1:10" x14ac:dyDescent="0.35">
      <c r="A56" s="54" t="s">
        <v>84</v>
      </c>
      <c r="B56" s="13">
        <v>40372</v>
      </c>
      <c r="G56" s="14">
        <v>5.23</v>
      </c>
      <c r="H56" s="14">
        <v>5.93</v>
      </c>
      <c r="I56" s="55">
        <v>-74.081945000000005</v>
      </c>
      <c r="J56" s="55">
        <v>40.651111999999998</v>
      </c>
    </row>
    <row r="57" spans="1:10" x14ac:dyDescent="0.25">
      <c r="A57" s="37" t="s">
        <v>90</v>
      </c>
      <c r="B57" s="13">
        <v>40372</v>
      </c>
      <c r="G57" s="14">
        <v>5.08</v>
      </c>
      <c r="H57" s="14">
        <v>5.18</v>
      </c>
      <c r="I57" s="55">
        <v>-74.081945000000005</v>
      </c>
      <c r="J57" s="55">
        <v>40.651111999999998</v>
      </c>
    </row>
    <row r="58" spans="1:10" x14ac:dyDescent="0.35">
      <c r="A58" s="41" t="s">
        <v>96</v>
      </c>
      <c r="B58" s="13">
        <v>40372</v>
      </c>
      <c r="G58" s="14">
        <v>4.8099999999999996</v>
      </c>
      <c r="H58" s="14">
        <v>5.42</v>
      </c>
      <c r="I58" s="55">
        <v>-74.081945000000005</v>
      </c>
      <c r="J58" s="55">
        <v>40.651111999999998</v>
      </c>
    </row>
    <row r="59" spans="1:10" x14ac:dyDescent="0.35">
      <c r="A59" s="41" t="s">
        <v>96</v>
      </c>
      <c r="B59" s="13">
        <v>40372</v>
      </c>
      <c r="G59" s="15" t="s">
        <v>86</v>
      </c>
      <c r="H59" s="15" t="s">
        <v>86</v>
      </c>
      <c r="I59" s="55">
        <v>-74.081945000000005</v>
      </c>
      <c r="J59" s="55">
        <v>40.651111999999998</v>
      </c>
    </row>
    <row r="60" spans="1:10" x14ac:dyDescent="0.35">
      <c r="A60" s="41" t="s">
        <v>97</v>
      </c>
      <c r="B60" s="13">
        <v>40372</v>
      </c>
      <c r="G60" s="14">
        <v>4.6500000000000004</v>
      </c>
      <c r="H60" s="14">
        <v>4.58</v>
      </c>
      <c r="I60" s="55">
        <v>-74.081945000000005</v>
      </c>
      <c r="J60" s="55">
        <v>40.651111999999998</v>
      </c>
    </row>
    <row r="61" spans="1:10" x14ac:dyDescent="0.35">
      <c r="A61" s="55" t="s">
        <v>52</v>
      </c>
      <c r="B61" s="56">
        <v>40373</v>
      </c>
      <c r="C61" s="63">
        <v>0.6645833333333333</v>
      </c>
      <c r="D61" s="55" t="s">
        <v>44</v>
      </c>
      <c r="E61" s="55">
        <v>23.93</v>
      </c>
      <c r="F61" s="55">
        <v>24.16</v>
      </c>
      <c r="G61" s="55">
        <v>4.9400000000000004</v>
      </c>
      <c r="H61" s="55">
        <v>5</v>
      </c>
      <c r="I61" s="55">
        <v>-74.081945000000005</v>
      </c>
      <c r="J61" s="55">
        <v>40.651111999999998</v>
      </c>
    </row>
    <row r="62" spans="1:10" x14ac:dyDescent="0.35">
      <c r="A62" s="55" t="s">
        <v>42</v>
      </c>
      <c r="B62" s="56">
        <v>40373</v>
      </c>
      <c r="C62" s="63">
        <v>0.65</v>
      </c>
      <c r="D62" s="55" t="s">
        <v>44</v>
      </c>
      <c r="E62" s="55">
        <v>23.15</v>
      </c>
      <c r="F62" s="55">
        <v>23.16</v>
      </c>
      <c r="G62" s="55">
        <v>5.28</v>
      </c>
      <c r="H62" s="55">
        <v>5.33</v>
      </c>
      <c r="I62" s="55">
        <v>-74.081945000000005</v>
      </c>
      <c r="J62" s="55">
        <v>40.651111999999998</v>
      </c>
    </row>
    <row r="63" spans="1:10" x14ac:dyDescent="0.35">
      <c r="A63" s="55" t="s">
        <v>50</v>
      </c>
      <c r="B63" s="56">
        <v>40373</v>
      </c>
      <c r="C63" s="63">
        <v>0.63680555555555551</v>
      </c>
      <c r="D63" s="55" t="s">
        <v>44</v>
      </c>
      <c r="E63" s="55">
        <v>21.19</v>
      </c>
      <c r="F63" s="55">
        <v>24.32</v>
      </c>
      <c r="G63" s="55">
        <v>4.59</v>
      </c>
      <c r="H63" s="55">
        <v>4.6500000000000004</v>
      </c>
      <c r="I63" s="55">
        <v>-74.081945000000005</v>
      </c>
      <c r="J63" s="55">
        <v>40.651111999999998</v>
      </c>
    </row>
    <row r="64" spans="1:10" x14ac:dyDescent="0.35">
      <c r="A64" s="55" t="s">
        <v>51</v>
      </c>
      <c r="B64" s="56">
        <v>40373</v>
      </c>
      <c r="C64" s="63">
        <v>0.61388888888888882</v>
      </c>
      <c r="D64" s="55" t="s">
        <v>44</v>
      </c>
      <c r="E64" s="55">
        <v>22.76</v>
      </c>
      <c r="F64" s="55">
        <v>23.03</v>
      </c>
      <c r="G64" s="55">
        <v>4.4000000000000004</v>
      </c>
      <c r="H64" s="55">
        <v>3.96</v>
      </c>
      <c r="I64" s="55">
        <v>-74.081945000000005</v>
      </c>
      <c r="J64" s="55">
        <v>40.651111999999998</v>
      </c>
    </row>
    <row r="65" spans="1:10" x14ac:dyDescent="0.35">
      <c r="A65" s="55" t="s">
        <v>48</v>
      </c>
      <c r="B65" s="56">
        <v>40373</v>
      </c>
      <c r="C65" s="63">
        <v>0.59305555555555556</v>
      </c>
      <c r="D65" s="55" t="s">
        <v>44</v>
      </c>
      <c r="E65" s="55">
        <v>24.72</v>
      </c>
      <c r="F65" s="55">
        <v>24.89</v>
      </c>
      <c r="G65" s="55">
        <v>3.65</v>
      </c>
      <c r="H65" s="55">
        <v>3.52</v>
      </c>
      <c r="I65" s="55">
        <v>-74.081945000000005</v>
      </c>
      <c r="J65" s="55">
        <v>40.651111999999998</v>
      </c>
    </row>
    <row r="66" spans="1:10" x14ac:dyDescent="0.35">
      <c r="A66" s="55" t="s">
        <v>52</v>
      </c>
      <c r="B66" s="56">
        <v>40380</v>
      </c>
      <c r="C66" s="63">
        <v>0.62916666666666665</v>
      </c>
      <c r="D66" s="55" t="s">
        <v>41</v>
      </c>
      <c r="E66" s="55">
        <v>22.89</v>
      </c>
      <c r="F66" s="55">
        <v>26.12</v>
      </c>
      <c r="G66" s="55">
        <v>5.33</v>
      </c>
      <c r="H66" s="55">
        <v>4.4000000000000004</v>
      </c>
      <c r="I66" s="55">
        <v>-74.081945000000005</v>
      </c>
      <c r="J66" s="55">
        <v>40.651111999999998</v>
      </c>
    </row>
    <row r="67" spans="1:10" x14ac:dyDescent="0.35">
      <c r="A67" s="55" t="s">
        <v>42</v>
      </c>
      <c r="B67" s="56">
        <v>40380</v>
      </c>
      <c r="C67" s="63">
        <v>0.61249999999999993</v>
      </c>
      <c r="D67" s="55" t="s">
        <v>41</v>
      </c>
      <c r="E67" s="55">
        <v>23.87</v>
      </c>
      <c r="F67" s="55">
        <v>24.31</v>
      </c>
      <c r="G67" s="55">
        <v>4.8899999999999997</v>
      </c>
      <c r="H67" s="55">
        <v>4.9400000000000004</v>
      </c>
      <c r="I67" s="55">
        <v>-74.081945000000005</v>
      </c>
      <c r="J67" s="55">
        <v>40.651111999999998</v>
      </c>
    </row>
    <row r="68" spans="1:10" x14ac:dyDescent="0.35">
      <c r="A68" s="55" t="s">
        <v>50</v>
      </c>
      <c r="B68" s="56">
        <v>40380</v>
      </c>
      <c r="C68" s="63">
        <v>0.60069444444444442</v>
      </c>
      <c r="D68" s="55" t="s">
        <v>41</v>
      </c>
      <c r="E68" s="55">
        <v>22.36</v>
      </c>
      <c r="F68" s="55">
        <v>23.07</v>
      </c>
      <c r="G68" s="55">
        <v>4.79</v>
      </c>
      <c r="H68" s="55">
        <v>4.6500000000000004</v>
      </c>
      <c r="I68" s="55">
        <v>-74.081945000000005</v>
      </c>
      <c r="J68" s="55">
        <v>40.651111999999998</v>
      </c>
    </row>
    <row r="69" spans="1:10" x14ac:dyDescent="0.35">
      <c r="A69" s="55" t="s">
        <v>51</v>
      </c>
      <c r="B69" s="56">
        <v>40380</v>
      </c>
      <c r="C69" s="63">
        <v>0.5805555555555556</v>
      </c>
      <c r="D69" s="55" t="s">
        <v>41</v>
      </c>
      <c r="E69" s="55">
        <v>22.62</v>
      </c>
      <c r="F69" s="55">
        <v>22.65</v>
      </c>
      <c r="G69" s="55">
        <v>4.71</v>
      </c>
      <c r="H69" s="55">
        <v>4.4400000000000004</v>
      </c>
      <c r="I69" s="55">
        <v>-74.081945000000005</v>
      </c>
      <c r="J69" s="55">
        <v>40.651111999999998</v>
      </c>
    </row>
    <row r="70" spans="1:10" x14ac:dyDescent="0.35">
      <c r="A70" s="55" t="s">
        <v>48</v>
      </c>
      <c r="B70" s="56">
        <v>40380</v>
      </c>
      <c r="C70" s="63">
        <v>0.56111111111111112</v>
      </c>
      <c r="D70" s="55" t="s">
        <v>41</v>
      </c>
      <c r="E70" s="55">
        <v>24.03</v>
      </c>
      <c r="F70" s="55">
        <v>26.99</v>
      </c>
      <c r="G70" s="55">
        <v>5.13</v>
      </c>
      <c r="H70" s="55">
        <v>5.45</v>
      </c>
      <c r="I70" s="55">
        <v>-74.081945000000005</v>
      </c>
      <c r="J70" s="55">
        <v>40.651111999999998</v>
      </c>
    </row>
    <row r="71" spans="1:10" x14ac:dyDescent="0.35">
      <c r="A71" s="54" t="s">
        <v>84</v>
      </c>
      <c r="B71" s="13">
        <v>40381</v>
      </c>
      <c r="G71" s="14">
        <v>5.69</v>
      </c>
      <c r="H71" s="14">
        <v>5.82</v>
      </c>
      <c r="I71" s="55">
        <v>-74.081945000000005</v>
      </c>
      <c r="J71" s="55">
        <v>40.651111999999998</v>
      </c>
    </row>
    <row r="72" spans="1:10" x14ac:dyDescent="0.25">
      <c r="A72" s="37" t="s">
        <v>90</v>
      </c>
      <c r="B72" s="13">
        <v>40381</v>
      </c>
      <c r="G72" s="14">
        <v>5.22</v>
      </c>
      <c r="H72" s="14">
        <v>5.41</v>
      </c>
      <c r="I72" s="55">
        <v>-74.081945000000005</v>
      </c>
      <c r="J72" s="55">
        <v>40.651111999999998</v>
      </c>
    </row>
    <row r="73" spans="1:10" x14ac:dyDescent="0.25">
      <c r="A73" s="37" t="s">
        <v>90</v>
      </c>
      <c r="B73" s="13">
        <v>40381</v>
      </c>
      <c r="G73" s="15" t="s">
        <v>86</v>
      </c>
      <c r="H73" s="15" t="s">
        <v>86</v>
      </c>
      <c r="I73" s="55">
        <v>-74.081945000000005</v>
      </c>
      <c r="J73" s="55">
        <v>40.651111999999998</v>
      </c>
    </row>
    <row r="74" spans="1:10" x14ac:dyDescent="0.35">
      <c r="A74" s="41" t="s">
        <v>96</v>
      </c>
      <c r="B74" s="13">
        <v>40381</v>
      </c>
      <c r="G74" s="14">
        <v>4.6500000000000004</v>
      </c>
      <c r="H74" s="14">
        <v>5.39</v>
      </c>
      <c r="I74" s="55">
        <v>-74.081945000000005</v>
      </c>
      <c r="J74" s="55">
        <v>40.651111999999998</v>
      </c>
    </row>
    <row r="75" spans="1:10" x14ac:dyDescent="0.35">
      <c r="A75" s="41" t="s">
        <v>97</v>
      </c>
      <c r="B75" s="13">
        <v>40381</v>
      </c>
      <c r="G75" s="14">
        <v>4.83</v>
      </c>
      <c r="H75" s="14">
        <v>5.44</v>
      </c>
      <c r="I75" s="55">
        <v>-74.081945000000005</v>
      </c>
      <c r="J75" s="55">
        <v>40.651111999999998</v>
      </c>
    </row>
    <row r="76" spans="1:10" x14ac:dyDescent="0.35">
      <c r="A76" s="55" t="s">
        <v>52</v>
      </c>
      <c r="B76" s="56">
        <v>40387</v>
      </c>
      <c r="C76" s="63">
        <v>0.62291666666666667</v>
      </c>
      <c r="D76" s="55" t="s">
        <v>41</v>
      </c>
      <c r="E76" s="55">
        <v>23.82</v>
      </c>
      <c r="F76" s="55">
        <v>26.69</v>
      </c>
      <c r="G76" s="55">
        <v>5.7</v>
      </c>
      <c r="H76" s="55">
        <v>5.75</v>
      </c>
      <c r="I76" s="55">
        <v>-74.081945000000005</v>
      </c>
      <c r="J76" s="55">
        <v>40.651111999999998</v>
      </c>
    </row>
    <row r="77" spans="1:10" x14ac:dyDescent="0.35">
      <c r="A77" s="55" t="s">
        <v>42</v>
      </c>
      <c r="B77" s="56">
        <v>40387</v>
      </c>
      <c r="C77" s="63">
        <v>0.60902777777777783</v>
      </c>
      <c r="D77" s="55" t="s">
        <v>41</v>
      </c>
      <c r="E77" s="55">
        <v>22.9</v>
      </c>
      <c r="F77" s="55">
        <v>22.97</v>
      </c>
      <c r="G77" s="55">
        <v>6.73</v>
      </c>
      <c r="H77" s="55">
        <v>6</v>
      </c>
      <c r="I77" s="55">
        <v>-74.081945000000005</v>
      </c>
      <c r="J77" s="55">
        <v>40.651111999999998</v>
      </c>
    </row>
    <row r="78" spans="1:10" x14ac:dyDescent="0.35">
      <c r="A78" s="55" t="s">
        <v>50</v>
      </c>
      <c r="B78" s="56">
        <v>40387</v>
      </c>
      <c r="C78" s="63">
        <v>0.59583333333333333</v>
      </c>
      <c r="D78" s="55" t="s">
        <v>41</v>
      </c>
      <c r="E78" s="55">
        <v>22.78</v>
      </c>
      <c r="F78" s="55">
        <v>24.31</v>
      </c>
      <c r="G78" s="55">
        <v>5.54</v>
      </c>
      <c r="H78" s="55">
        <v>5.39</v>
      </c>
      <c r="I78" s="55">
        <v>-74.081945000000005</v>
      </c>
      <c r="J78" s="55">
        <v>40.651111999999998</v>
      </c>
    </row>
    <row r="79" spans="1:10" x14ac:dyDescent="0.35">
      <c r="A79" s="55" t="s">
        <v>51</v>
      </c>
      <c r="B79" s="56">
        <v>40387</v>
      </c>
      <c r="C79" s="63">
        <v>0.5756944444444444</v>
      </c>
      <c r="D79" s="55" t="s">
        <v>41</v>
      </c>
      <c r="E79" s="55">
        <v>23.01</v>
      </c>
      <c r="F79" s="55">
        <v>23.45</v>
      </c>
      <c r="G79" s="55">
        <v>7.37</v>
      </c>
      <c r="H79" s="55">
        <v>5.0199999999999996</v>
      </c>
      <c r="I79" s="55">
        <v>-74.081945000000005</v>
      </c>
      <c r="J79" s="55">
        <v>40.651111999999998</v>
      </c>
    </row>
    <row r="80" spans="1:10" x14ac:dyDescent="0.35">
      <c r="A80" s="55" t="s">
        <v>48</v>
      </c>
      <c r="B80" s="56">
        <v>40387</v>
      </c>
      <c r="C80" s="63">
        <v>0.5541666666666667</v>
      </c>
      <c r="D80" s="55" t="s">
        <v>41</v>
      </c>
      <c r="G80" s="55">
        <v>6.34</v>
      </c>
      <c r="H80" s="55">
        <v>4.79</v>
      </c>
      <c r="I80" s="55">
        <v>-74.081945000000005</v>
      </c>
      <c r="J80" s="55">
        <v>40.651111999999998</v>
      </c>
    </row>
    <row r="81" spans="1:10" x14ac:dyDescent="0.35">
      <c r="A81" s="55" t="s">
        <v>48</v>
      </c>
      <c r="B81" s="56">
        <v>40387</v>
      </c>
      <c r="C81" s="63">
        <v>0.5541666666666667</v>
      </c>
      <c r="D81" s="55" t="s">
        <v>41</v>
      </c>
      <c r="E81" s="55">
        <v>25.29</v>
      </c>
      <c r="F81" s="55">
        <v>26.41</v>
      </c>
      <c r="G81" s="55">
        <v>6.31</v>
      </c>
      <c r="H81" s="55">
        <v>4.82</v>
      </c>
      <c r="I81" s="55">
        <v>-74.081945000000005</v>
      </c>
      <c r="J81" s="55">
        <v>40.651111999999998</v>
      </c>
    </row>
    <row r="82" spans="1:10" x14ac:dyDescent="0.35">
      <c r="A82" s="54" t="s">
        <v>84</v>
      </c>
      <c r="B82" s="13">
        <v>40387</v>
      </c>
      <c r="G82" s="14">
        <v>5.41</v>
      </c>
      <c r="H82" s="14">
        <v>5.53</v>
      </c>
      <c r="I82" s="55">
        <v>-74.081945000000005</v>
      </c>
      <c r="J82" s="55">
        <v>40.651111999999998</v>
      </c>
    </row>
    <row r="83" spans="1:10" x14ac:dyDescent="0.35">
      <c r="A83" s="54" t="s">
        <v>84</v>
      </c>
      <c r="B83" s="13">
        <v>40387</v>
      </c>
      <c r="G83" s="15" t="s">
        <v>86</v>
      </c>
      <c r="H83" s="15" t="s">
        <v>86</v>
      </c>
      <c r="I83" s="55">
        <v>-74.081945000000005</v>
      </c>
      <c r="J83" s="55">
        <v>40.651111999999998</v>
      </c>
    </row>
    <row r="84" spans="1:10" x14ac:dyDescent="0.25">
      <c r="A84" s="37" t="s">
        <v>90</v>
      </c>
      <c r="B84" s="13">
        <v>40387</v>
      </c>
      <c r="G84" s="14">
        <v>5.64</v>
      </c>
      <c r="H84" s="14">
        <v>5.88</v>
      </c>
      <c r="I84" s="55">
        <v>-74.081945000000005</v>
      </c>
      <c r="J84" s="55">
        <v>40.651111999999998</v>
      </c>
    </row>
    <row r="85" spans="1:10" x14ac:dyDescent="0.35">
      <c r="A85" s="41" t="s">
        <v>96</v>
      </c>
      <c r="B85" s="13">
        <v>40387</v>
      </c>
      <c r="G85" s="14">
        <v>5.38</v>
      </c>
      <c r="H85" s="14">
        <v>5.14</v>
      </c>
      <c r="I85" s="55">
        <v>-74.081945000000005</v>
      </c>
      <c r="J85" s="55">
        <v>40.651111999999998</v>
      </c>
    </row>
    <row r="86" spans="1:10" x14ac:dyDescent="0.35">
      <c r="A86" s="41" t="s">
        <v>97</v>
      </c>
      <c r="B86" s="13">
        <v>40387</v>
      </c>
      <c r="G86" s="14">
        <v>4.7699999999999996</v>
      </c>
      <c r="H86" s="14">
        <v>4.57</v>
      </c>
      <c r="I86" s="55">
        <v>-74.081945000000005</v>
      </c>
      <c r="J86" s="55">
        <v>40.651111999999998</v>
      </c>
    </row>
    <row r="87" spans="1:10" x14ac:dyDescent="0.35">
      <c r="A87" s="55" t="s">
        <v>52</v>
      </c>
      <c r="B87" s="56">
        <v>40394</v>
      </c>
      <c r="C87" s="63">
        <v>0.65</v>
      </c>
      <c r="D87" s="55" t="s">
        <v>41</v>
      </c>
      <c r="E87" s="55">
        <v>23.83</v>
      </c>
      <c r="F87" s="55">
        <v>28.15</v>
      </c>
      <c r="G87" s="55">
        <v>5.88</v>
      </c>
      <c r="H87" s="55">
        <v>6.09</v>
      </c>
      <c r="I87" s="55">
        <v>-74.081945000000005</v>
      </c>
      <c r="J87" s="55">
        <v>40.651111999999998</v>
      </c>
    </row>
    <row r="88" spans="1:10" x14ac:dyDescent="0.35">
      <c r="A88" s="55" t="s">
        <v>42</v>
      </c>
      <c r="B88" s="56">
        <v>40394</v>
      </c>
      <c r="C88" s="63">
        <v>0.63472222222222219</v>
      </c>
      <c r="D88" s="55" t="s">
        <v>41</v>
      </c>
      <c r="E88" s="55">
        <v>24.48</v>
      </c>
      <c r="F88" s="55">
        <v>25.28</v>
      </c>
      <c r="G88" s="55">
        <v>6.1</v>
      </c>
      <c r="H88" s="55">
        <v>5.85</v>
      </c>
      <c r="I88" s="55">
        <v>-74.081945000000005</v>
      </c>
      <c r="J88" s="55">
        <v>40.651111999999998</v>
      </c>
    </row>
    <row r="89" spans="1:10" x14ac:dyDescent="0.35">
      <c r="A89" s="55" t="s">
        <v>50</v>
      </c>
      <c r="B89" s="56">
        <v>40394</v>
      </c>
      <c r="C89" s="63">
        <v>0.62291666666666667</v>
      </c>
      <c r="D89" s="55" t="s">
        <v>41</v>
      </c>
      <c r="E89" s="55">
        <v>23.76</v>
      </c>
      <c r="F89" s="55">
        <v>23.96</v>
      </c>
      <c r="G89" s="55">
        <v>5.95</v>
      </c>
      <c r="H89" s="55">
        <v>6.16</v>
      </c>
      <c r="I89" s="55">
        <v>-74.081945000000005</v>
      </c>
      <c r="J89" s="55">
        <v>40.651111999999998</v>
      </c>
    </row>
    <row r="90" spans="1:10" x14ac:dyDescent="0.35">
      <c r="A90" s="55" t="s">
        <v>51</v>
      </c>
      <c r="B90" s="56">
        <v>40394</v>
      </c>
      <c r="C90" s="63">
        <v>0.60486111111111118</v>
      </c>
      <c r="D90" s="55" t="s">
        <v>41</v>
      </c>
      <c r="E90" s="55">
        <v>23.14</v>
      </c>
      <c r="F90" s="55">
        <v>23.43</v>
      </c>
      <c r="G90" s="55">
        <v>5.87</v>
      </c>
      <c r="H90" s="55">
        <v>5.22</v>
      </c>
      <c r="I90" s="55">
        <v>-74.081945000000005</v>
      </c>
      <c r="J90" s="55">
        <v>40.651111999999998</v>
      </c>
    </row>
    <row r="91" spans="1:10" x14ac:dyDescent="0.35">
      <c r="A91" s="55" t="s">
        <v>48</v>
      </c>
      <c r="B91" s="56">
        <v>40394</v>
      </c>
      <c r="C91" s="63">
        <v>0.58472222222222225</v>
      </c>
      <c r="D91" s="55" t="s">
        <v>41</v>
      </c>
      <c r="E91" s="55">
        <v>25.37</v>
      </c>
      <c r="F91" s="55">
        <v>27.5</v>
      </c>
      <c r="G91" s="55">
        <v>5.81</v>
      </c>
      <c r="H91" s="55">
        <v>4.5999999999999996</v>
      </c>
      <c r="I91" s="55">
        <v>-74.081945000000005</v>
      </c>
      <c r="J91" s="55">
        <v>40.651111999999998</v>
      </c>
    </row>
    <row r="92" spans="1:10" x14ac:dyDescent="0.35">
      <c r="A92" s="55" t="s">
        <v>48</v>
      </c>
      <c r="B92" s="56">
        <v>40394</v>
      </c>
      <c r="C92" s="63">
        <v>0.58472222222222225</v>
      </c>
      <c r="D92" s="55" t="s">
        <v>41</v>
      </c>
      <c r="G92" s="55">
        <v>5.74</v>
      </c>
      <c r="H92" s="55">
        <v>4.12</v>
      </c>
      <c r="I92" s="55">
        <v>-74.081945000000005</v>
      </c>
      <c r="J92" s="55">
        <v>40.651111999999998</v>
      </c>
    </row>
    <row r="93" spans="1:10" x14ac:dyDescent="0.35">
      <c r="A93" s="54" t="s">
        <v>84</v>
      </c>
      <c r="B93" s="13">
        <v>40394</v>
      </c>
      <c r="G93" s="14">
        <v>5.66</v>
      </c>
      <c r="H93" s="14">
        <v>5.4</v>
      </c>
      <c r="I93" s="55">
        <v>-74.081945000000005</v>
      </c>
      <c r="J93" s="55">
        <v>40.651111999999998</v>
      </c>
    </row>
    <row r="94" spans="1:10" x14ac:dyDescent="0.25">
      <c r="A94" s="37" t="s">
        <v>90</v>
      </c>
      <c r="B94" s="13">
        <v>40394</v>
      </c>
      <c r="G94" s="14">
        <v>5.24</v>
      </c>
      <c r="H94" s="14">
        <v>5.0199999999999996</v>
      </c>
      <c r="I94" s="55">
        <v>-74.081945000000005</v>
      </c>
      <c r="J94" s="55">
        <v>40.651111999999998</v>
      </c>
    </row>
    <row r="95" spans="1:10" x14ac:dyDescent="0.25">
      <c r="A95" s="37" t="s">
        <v>90</v>
      </c>
      <c r="B95" s="13">
        <v>40394</v>
      </c>
      <c r="G95" s="15" t="s">
        <v>86</v>
      </c>
      <c r="H95" s="15" t="s">
        <v>86</v>
      </c>
      <c r="I95" s="55">
        <v>-74.081945000000005</v>
      </c>
      <c r="J95" s="55">
        <v>40.651111999999998</v>
      </c>
    </row>
    <row r="96" spans="1:10" x14ac:dyDescent="0.35">
      <c r="A96" s="41" t="s">
        <v>96</v>
      </c>
      <c r="B96" s="13">
        <v>40394</v>
      </c>
      <c r="G96" s="14">
        <v>5.34</v>
      </c>
      <c r="H96" s="14">
        <v>5.25</v>
      </c>
      <c r="I96" s="55">
        <v>-74.081945000000005</v>
      </c>
      <c r="J96" s="55">
        <v>40.651111999999998</v>
      </c>
    </row>
    <row r="97" spans="1:10" x14ac:dyDescent="0.35">
      <c r="A97" s="41" t="s">
        <v>97</v>
      </c>
      <c r="B97" s="13">
        <v>40394</v>
      </c>
      <c r="G97" s="14">
        <v>5.21</v>
      </c>
      <c r="H97" s="14">
        <v>4.9800000000000004</v>
      </c>
      <c r="I97" s="55">
        <v>-74.081945000000005</v>
      </c>
      <c r="J97" s="55">
        <v>40.651111999999998</v>
      </c>
    </row>
    <row r="98" spans="1:10" x14ac:dyDescent="0.35">
      <c r="A98" s="55" t="s">
        <v>52</v>
      </c>
      <c r="B98" s="56">
        <v>40401</v>
      </c>
      <c r="C98" s="63">
        <v>0.64444444444444449</v>
      </c>
      <c r="D98" s="55" t="s">
        <v>41</v>
      </c>
      <c r="E98" s="55">
        <v>24.81</v>
      </c>
      <c r="F98" s="55">
        <v>24.95</v>
      </c>
      <c r="G98" s="55">
        <v>4.9000000000000004</v>
      </c>
      <c r="H98" s="55">
        <v>4.8099999999999996</v>
      </c>
      <c r="I98" s="55">
        <v>-74.081945000000005</v>
      </c>
      <c r="J98" s="55">
        <v>40.651111999999998</v>
      </c>
    </row>
    <row r="99" spans="1:10" x14ac:dyDescent="0.35">
      <c r="A99" s="55" t="s">
        <v>42</v>
      </c>
      <c r="B99" s="56">
        <v>40401</v>
      </c>
      <c r="C99" s="63">
        <v>0.63124999999999998</v>
      </c>
      <c r="D99" s="55" t="s">
        <v>41</v>
      </c>
      <c r="E99" s="55">
        <v>24.29</v>
      </c>
      <c r="F99" s="55">
        <v>24.41</v>
      </c>
      <c r="G99" s="55">
        <v>5.09</v>
      </c>
      <c r="H99" s="55">
        <v>5.0599999999999996</v>
      </c>
      <c r="I99" s="55">
        <v>-74.081945000000005</v>
      </c>
      <c r="J99" s="55">
        <v>40.651111999999998</v>
      </c>
    </row>
    <row r="100" spans="1:10" x14ac:dyDescent="0.35">
      <c r="A100" s="55" t="s">
        <v>50</v>
      </c>
      <c r="B100" s="56">
        <v>40401</v>
      </c>
      <c r="C100" s="63">
        <v>0.61736111111111114</v>
      </c>
      <c r="D100" s="55" t="s">
        <v>41</v>
      </c>
      <c r="E100" s="55">
        <v>23.95</v>
      </c>
      <c r="F100" s="55">
        <v>24.97</v>
      </c>
      <c r="G100" s="55">
        <v>4.95</v>
      </c>
      <c r="H100" s="55">
        <v>4.8</v>
      </c>
      <c r="I100" s="55">
        <v>-74.081945000000005</v>
      </c>
      <c r="J100" s="55">
        <v>40.651111999999998</v>
      </c>
    </row>
    <row r="101" spans="1:10" x14ac:dyDescent="0.35">
      <c r="A101" s="55" t="s">
        <v>51</v>
      </c>
      <c r="B101" s="56">
        <v>40401</v>
      </c>
      <c r="C101" s="63">
        <v>0.59375</v>
      </c>
      <c r="D101" s="55" t="s">
        <v>41</v>
      </c>
      <c r="E101" s="55">
        <v>23.78</v>
      </c>
      <c r="F101" s="55">
        <v>23.93</v>
      </c>
      <c r="G101" s="55">
        <v>4.58</v>
      </c>
      <c r="H101" s="55">
        <v>4.28</v>
      </c>
      <c r="I101" s="55">
        <v>-74.081945000000005</v>
      </c>
      <c r="J101" s="55">
        <v>40.651111999999998</v>
      </c>
    </row>
    <row r="102" spans="1:10" x14ac:dyDescent="0.35">
      <c r="A102" s="55" t="s">
        <v>48</v>
      </c>
      <c r="B102" s="56">
        <v>40401</v>
      </c>
      <c r="C102" s="63">
        <v>0.57013888888888886</v>
      </c>
      <c r="D102" s="55" t="s">
        <v>41</v>
      </c>
      <c r="G102" s="55">
        <v>4.93</v>
      </c>
      <c r="H102" s="55">
        <v>4.58</v>
      </c>
      <c r="I102" s="55">
        <v>-74.081945000000005</v>
      </c>
      <c r="J102" s="55">
        <v>40.651111999999998</v>
      </c>
    </row>
    <row r="103" spans="1:10" x14ac:dyDescent="0.35">
      <c r="A103" s="55" t="s">
        <v>48</v>
      </c>
      <c r="B103" s="56">
        <v>40401</v>
      </c>
      <c r="C103" s="63">
        <v>0.57013888888888886</v>
      </c>
      <c r="D103" s="55" t="s">
        <v>41</v>
      </c>
      <c r="E103" s="55">
        <v>25.65</v>
      </c>
      <c r="F103" s="55">
        <v>25.92</v>
      </c>
      <c r="G103" s="55">
        <v>4.78</v>
      </c>
      <c r="H103" s="55">
        <v>4.66</v>
      </c>
      <c r="I103" s="55">
        <v>-74.081945000000005</v>
      </c>
      <c r="J103" s="55">
        <v>40.651111999999998</v>
      </c>
    </row>
    <row r="104" spans="1:10" x14ac:dyDescent="0.35">
      <c r="A104" s="54" t="s">
        <v>84</v>
      </c>
      <c r="B104" s="13">
        <v>40401</v>
      </c>
      <c r="G104" s="14">
        <v>4.78</v>
      </c>
      <c r="H104" s="14">
        <v>4.6100000000000003</v>
      </c>
      <c r="I104" s="55">
        <v>-74.081945000000005</v>
      </c>
      <c r="J104" s="55">
        <v>40.651111999999998</v>
      </c>
    </row>
    <row r="105" spans="1:10" x14ac:dyDescent="0.35">
      <c r="A105" s="54" t="s">
        <v>84</v>
      </c>
      <c r="B105" s="13">
        <v>40401</v>
      </c>
      <c r="G105" s="15" t="s">
        <v>86</v>
      </c>
      <c r="H105" s="15" t="s">
        <v>86</v>
      </c>
      <c r="I105" s="55">
        <v>-74.081945000000005</v>
      </c>
      <c r="J105" s="55">
        <v>40.651111999999998</v>
      </c>
    </row>
    <row r="106" spans="1:10" x14ac:dyDescent="0.25">
      <c r="A106" s="37" t="s">
        <v>90</v>
      </c>
      <c r="B106" s="13">
        <v>40401</v>
      </c>
      <c r="G106" s="14">
        <v>4.7</v>
      </c>
      <c r="H106" s="14">
        <v>4.5</v>
      </c>
      <c r="I106" s="55">
        <v>-74.081945000000005</v>
      </c>
      <c r="J106" s="55">
        <v>40.651111999999998</v>
      </c>
    </row>
    <row r="107" spans="1:10" x14ac:dyDescent="0.35">
      <c r="A107" s="41" t="s">
        <v>96</v>
      </c>
      <c r="B107" s="13">
        <v>40401</v>
      </c>
      <c r="G107" s="14">
        <v>4.04</v>
      </c>
      <c r="H107" s="14">
        <v>4.1399999999999997</v>
      </c>
      <c r="I107" s="55">
        <v>-74.081945000000005</v>
      </c>
      <c r="J107" s="55">
        <v>40.651111999999998</v>
      </c>
    </row>
    <row r="108" spans="1:10" x14ac:dyDescent="0.35">
      <c r="A108" s="41" t="s">
        <v>97</v>
      </c>
      <c r="B108" s="13">
        <v>40401</v>
      </c>
      <c r="G108" s="14">
        <v>4.4400000000000004</v>
      </c>
      <c r="H108" s="14">
        <v>4.3899999999999997</v>
      </c>
      <c r="I108" s="55">
        <v>-74.081945000000005</v>
      </c>
      <c r="J108" s="55">
        <v>40.651111999999998</v>
      </c>
    </row>
    <row r="109" spans="1:10" x14ac:dyDescent="0.35">
      <c r="A109" s="54" t="s">
        <v>84</v>
      </c>
      <c r="B109" s="13">
        <v>40409</v>
      </c>
      <c r="G109" s="14">
        <v>4.79</v>
      </c>
      <c r="H109" s="14">
        <v>4.5599999999999996</v>
      </c>
      <c r="I109" s="55">
        <v>-74.081945000000005</v>
      </c>
      <c r="J109" s="55">
        <v>40.651111999999998</v>
      </c>
    </row>
    <row r="110" spans="1:10" x14ac:dyDescent="0.25">
      <c r="A110" s="37" t="s">
        <v>90</v>
      </c>
      <c r="B110" s="13">
        <v>40409</v>
      </c>
      <c r="G110" s="14">
        <v>4.2</v>
      </c>
      <c r="H110" s="14">
        <v>4.71</v>
      </c>
      <c r="I110" s="55">
        <v>-74.081945000000005</v>
      </c>
      <c r="J110" s="55">
        <v>40.651111999999998</v>
      </c>
    </row>
    <row r="111" spans="1:10" x14ac:dyDescent="0.25">
      <c r="A111" s="37" t="s">
        <v>90</v>
      </c>
      <c r="B111" s="13">
        <v>40409</v>
      </c>
      <c r="G111" s="15" t="s">
        <v>86</v>
      </c>
      <c r="H111" s="15" t="s">
        <v>86</v>
      </c>
      <c r="I111" s="55">
        <v>-74.081945000000005</v>
      </c>
      <c r="J111" s="55">
        <v>40.651111999999998</v>
      </c>
    </row>
    <row r="112" spans="1:10" x14ac:dyDescent="0.35">
      <c r="A112" s="41" t="s">
        <v>96</v>
      </c>
      <c r="B112" s="13">
        <v>40409</v>
      </c>
      <c r="G112" s="14">
        <v>4.08</v>
      </c>
      <c r="H112" s="14">
        <v>4.12</v>
      </c>
      <c r="I112" s="55">
        <v>-74.081945000000005</v>
      </c>
      <c r="J112" s="55">
        <v>40.651111999999998</v>
      </c>
    </row>
    <row r="113" spans="1:10" x14ac:dyDescent="0.35">
      <c r="A113" s="41" t="s">
        <v>97</v>
      </c>
      <c r="B113" s="13">
        <v>40409</v>
      </c>
      <c r="G113" s="14">
        <v>4.1399999999999997</v>
      </c>
      <c r="H113" s="14">
        <v>3.8</v>
      </c>
      <c r="I113" s="55">
        <v>-74.081945000000005</v>
      </c>
      <c r="J113" s="55">
        <v>40.651111999999998</v>
      </c>
    </row>
    <row r="114" spans="1:10" x14ac:dyDescent="0.35">
      <c r="A114" s="55" t="s">
        <v>52</v>
      </c>
      <c r="B114" s="56">
        <v>40415</v>
      </c>
      <c r="C114" s="63">
        <v>0.65208333333333335</v>
      </c>
      <c r="D114" s="55" t="s">
        <v>44</v>
      </c>
      <c r="E114" s="55">
        <v>22.01</v>
      </c>
      <c r="F114" s="55">
        <v>22.62</v>
      </c>
      <c r="G114" s="55">
        <v>4.92</v>
      </c>
      <c r="H114" s="55">
        <v>4.8600000000000003</v>
      </c>
      <c r="I114" s="55">
        <v>-74.081945000000005</v>
      </c>
      <c r="J114" s="55">
        <v>40.651111999999998</v>
      </c>
    </row>
    <row r="115" spans="1:10" x14ac:dyDescent="0.35">
      <c r="A115" s="55" t="s">
        <v>42</v>
      </c>
      <c r="B115" s="56">
        <v>40415</v>
      </c>
      <c r="C115" s="63">
        <v>0.63750000000000007</v>
      </c>
      <c r="D115" s="55" t="s">
        <v>44</v>
      </c>
      <c r="E115" s="55">
        <v>21.14</v>
      </c>
      <c r="F115" s="55">
        <v>21.67</v>
      </c>
      <c r="G115" s="55">
        <v>5.14</v>
      </c>
      <c r="H115" s="55">
        <v>5.05</v>
      </c>
      <c r="I115" s="55">
        <v>-74.081945000000005</v>
      </c>
      <c r="J115" s="55">
        <v>40.651111999999998</v>
      </c>
    </row>
    <row r="116" spans="1:10" x14ac:dyDescent="0.35">
      <c r="A116" s="55" t="s">
        <v>50</v>
      </c>
      <c r="B116" s="56">
        <v>40415</v>
      </c>
      <c r="C116" s="63">
        <v>0.625</v>
      </c>
      <c r="D116" s="55" t="s">
        <v>44</v>
      </c>
      <c r="E116" s="55">
        <v>21.5</v>
      </c>
      <c r="F116" s="55">
        <v>22.54</v>
      </c>
      <c r="G116" s="55">
        <v>4.7300000000000004</v>
      </c>
      <c r="H116" s="55">
        <v>4.47</v>
      </c>
      <c r="I116" s="55">
        <v>-74.081945000000005</v>
      </c>
      <c r="J116" s="55">
        <v>40.651111999999998</v>
      </c>
    </row>
    <row r="117" spans="1:10" x14ac:dyDescent="0.35">
      <c r="A117" s="55" t="s">
        <v>51</v>
      </c>
      <c r="B117" s="56">
        <v>40415</v>
      </c>
      <c r="C117" s="63">
        <v>0.60277777777777775</v>
      </c>
      <c r="D117" s="55" t="s">
        <v>44</v>
      </c>
      <c r="E117" s="55">
        <v>23.21</v>
      </c>
      <c r="F117" s="55">
        <v>23.99</v>
      </c>
      <c r="G117" s="55">
        <v>4.2300000000000004</v>
      </c>
      <c r="H117" s="55">
        <v>4.34</v>
      </c>
      <c r="I117" s="55">
        <v>-74.081945000000005</v>
      </c>
      <c r="J117" s="55">
        <v>40.651111999999998</v>
      </c>
    </row>
    <row r="118" spans="1:10" x14ac:dyDescent="0.35">
      <c r="A118" s="55" t="s">
        <v>48</v>
      </c>
      <c r="B118" s="56">
        <v>40415</v>
      </c>
      <c r="C118" s="63">
        <v>0.5805555555555556</v>
      </c>
      <c r="D118" s="55" t="s">
        <v>44</v>
      </c>
      <c r="E118" s="55">
        <v>25.5</v>
      </c>
      <c r="F118" s="55">
        <v>25.55</v>
      </c>
      <c r="G118" s="55">
        <v>4.0599999999999996</v>
      </c>
      <c r="H118" s="55">
        <v>3.9</v>
      </c>
      <c r="I118" s="55">
        <v>-74.081945000000005</v>
      </c>
      <c r="J118" s="55">
        <v>40.651111999999998</v>
      </c>
    </row>
    <row r="119" spans="1:10" x14ac:dyDescent="0.35">
      <c r="A119" s="54" t="s">
        <v>84</v>
      </c>
      <c r="B119" s="13">
        <v>40415</v>
      </c>
      <c r="G119" s="14">
        <v>4.93</v>
      </c>
      <c r="H119" s="14">
        <v>4.83</v>
      </c>
      <c r="I119" s="55">
        <v>-74.081945000000005</v>
      </c>
      <c r="J119" s="55">
        <v>40.651111999999998</v>
      </c>
    </row>
    <row r="120" spans="1:10" x14ac:dyDescent="0.25">
      <c r="A120" s="37" t="s">
        <v>90</v>
      </c>
      <c r="B120" s="13">
        <v>40415</v>
      </c>
      <c r="G120" s="14">
        <v>4.6900000000000004</v>
      </c>
      <c r="H120" s="14">
        <v>4.7300000000000004</v>
      </c>
      <c r="I120" s="55">
        <v>-74.081945000000005</v>
      </c>
      <c r="J120" s="55">
        <v>40.651111999999998</v>
      </c>
    </row>
    <row r="121" spans="1:10" x14ac:dyDescent="0.35">
      <c r="A121" s="41" t="s">
        <v>96</v>
      </c>
      <c r="B121" s="13">
        <v>40415</v>
      </c>
      <c r="G121" s="14">
        <v>4.54</v>
      </c>
      <c r="H121" s="14">
        <v>4.47</v>
      </c>
      <c r="I121" s="55">
        <v>-74.081945000000005</v>
      </c>
      <c r="J121" s="55">
        <v>40.651111999999998</v>
      </c>
    </row>
    <row r="122" spans="1:10" x14ac:dyDescent="0.35">
      <c r="A122" s="41" t="s">
        <v>96</v>
      </c>
      <c r="B122" s="13">
        <v>40415</v>
      </c>
      <c r="G122" s="15" t="s">
        <v>86</v>
      </c>
      <c r="H122" s="15" t="s">
        <v>86</v>
      </c>
      <c r="I122" s="55">
        <v>-74.081945000000005</v>
      </c>
      <c r="J122" s="55">
        <v>40.651111999999998</v>
      </c>
    </row>
    <row r="123" spans="1:10" x14ac:dyDescent="0.35">
      <c r="A123" s="41" t="s">
        <v>97</v>
      </c>
      <c r="B123" s="13">
        <v>40415</v>
      </c>
      <c r="G123" s="14">
        <v>4.21</v>
      </c>
      <c r="H123" s="14">
        <v>4.24</v>
      </c>
      <c r="I123" s="55">
        <v>-74.081945000000005</v>
      </c>
      <c r="J123" s="55">
        <v>40.651111999999998</v>
      </c>
    </row>
    <row r="124" spans="1:10" x14ac:dyDescent="0.35">
      <c r="A124" s="55" t="s">
        <v>52</v>
      </c>
      <c r="B124" s="56">
        <v>40422</v>
      </c>
      <c r="C124" s="63">
        <v>0.62847222222222221</v>
      </c>
      <c r="D124" s="55" t="s">
        <v>41</v>
      </c>
      <c r="E124" s="55">
        <v>22.29</v>
      </c>
      <c r="F124" s="55">
        <v>28.62</v>
      </c>
      <c r="G124" s="55">
        <v>6.72</v>
      </c>
      <c r="H124" s="55">
        <v>5.59</v>
      </c>
      <c r="I124" s="55">
        <v>-74.081945000000005</v>
      </c>
      <c r="J124" s="55">
        <v>40.651111999999998</v>
      </c>
    </row>
    <row r="125" spans="1:10" x14ac:dyDescent="0.35">
      <c r="A125" s="55" t="s">
        <v>42</v>
      </c>
      <c r="B125" s="56">
        <v>40422</v>
      </c>
      <c r="C125" s="63">
        <v>0.61388888888888882</v>
      </c>
      <c r="D125" s="55" t="s">
        <v>41</v>
      </c>
      <c r="E125" s="55">
        <v>21.65</v>
      </c>
      <c r="F125" s="55">
        <v>22.75</v>
      </c>
      <c r="G125" s="55">
        <v>6.25</v>
      </c>
      <c r="H125" s="55">
        <v>6.32</v>
      </c>
      <c r="I125" s="55">
        <v>-74.081945000000005</v>
      </c>
      <c r="J125" s="55">
        <v>40.651111999999998</v>
      </c>
    </row>
    <row r="126" spans="1:10" x14ac:dyDescent="0.35">
      <c r="A126" s="55" t="s">
        <v>50</v>
      </c>
      <c r="B126" s="56">
        <v>40422</v>
      </c>
      <c r="C126" s="63">
        <v>0.6020833333333333</v>
      </c>
      <c r="D126" s="55" t="s">
        <v>41</v>
      </c>
      <c r="E126" s="55">
        <v>21.34</v>
      </c>
      <c r="F126" s="55">
        <v>21.69</v>
      </c>
      <c r="G126" s="55">
        <v>6.28</v>
      </c>
      <c r="H126" s="55">
        <v>5.63</v>
      </c>
      <c r="I126" s="55">
        <v>-74.081945000000005</v>
      </c>
      <c r="J126" s="55">
        <v>40.651111999999998</v>
      </c>
    </row>
    <row r="127" spans="1:10" x14ac:dyDescent="0.35">
      <c r="A127" s="55" t="s">
        <v>51</v>
      </c>
      <c r="B127" s="56">
        <v>40422</v>
      </c>
      <c r="C127" s="63">
        <v>0.58333333333333337</v>
      </c>
      <c r="D127" s="55" t="s">
        <v>41</v>
      </c>
      <c r="E127" s="55">
        <v>22.19</v>
      </c>
      <c r="F127" s="55">
        <v>23.29</v>
      </c>
      <c r="G127" s="55">
        <v>6.62</v>
      </c>
      <c r="H127" s="55">
        <v>5.5</v>
      </c>
      <c r="I127" s="55">
        <v>-74.081945000000005</v>
      </c>
      <c r="J127" s="55">
        <v>40.651111999999998</v>
      </c>
    </row>
    <row r="128" spans="1:10" x14ac:dyDescent="0.35">
      <c r="A128" s="55" t="s">
        <v>48</v>
      </c>
      <c r="B128" s="56">
        <v>40422</v>
      </c>
      <c r="C128" s="63">
        <v>0.5625</v>
      </c>
      <c r="D128" s="55" t="s">
        <v>41</v>
      </c>
      <c r="E128" s="55">
        <v>25.32</v>
      </c>
      <c r="F128" s="55">
        <v>25.79</v>
      </c>
      <c r="G128" s="55">
        <v>9.31</v>
      </c>
      <c r="H128" s="55">
        <v>7.66</v>
      </c>
      <c r="I128" s="55">
        <v>-74.081945000000005</v>
      </c>
      <c r="J128" s="55">
        <v>40.651111999999998</v>
      </c>
    </row>
    <row r="129" spans="1:10" x14ac:dyDescent="0.35">
      <c r="A129" s="55" t="s">
        <v>48</v>
      </c>
      <c r="B129" s="56">
        <v>40422</v>
      </c>
      <c r="C129" s="63">
        <v>0.5625</v>
      </c>
      <c r="D129" s="55" t="s">
        <v>41</v>
      </c>
      <c r="G129" s="55">
        <v>9.2799999999999994</v>
      </c>
      <c r="H129" s="55">
        <v>7.58</v>
      </c>
      <c r="I129" s="55">
        <v>-74.081945000000005</v>
      </c>
      <c r="J129" s="55">
        <v>40.651111999999998</v>
      </c>
    </row>
    <row r="130" spans="1:10" x14ac:dyDescent="0.35">
      <c r="A130" s="54" t="s">
        <v>84</v>
      </c>
      <c r="B130" s="13">
        <v>40423</v>
      </c>
      <c r="G130" s="14">
        <v>6.73</v>
      </c>
      <c r="H130" s="14">
        <v>6.6</v>
      </c>
      <c r="I130" s="55">
        <v>-74.081945000000005</v>
      </c>
      <c r="J130" s="55">
        <v>40.651111999999998</v>
      </c>
    </row>
    <row r="131" spans="1:10" x14ac:dyDescent="0.25">
      <c r="A131" s="37" t="s">
        <v>90</v>
      </c>
      <c r="B131" s="13">
        <v>40423</v>
      </c>
      <c r="G131" s="14">
        <v>6.78</v>
      </c>
      <c r="H131" s="14">
        <v>6.54</v>
      </c>
      <c r="I131" s="55">
        <v>-74.081945000000005</v>
      </c>
      <c r="J131" s="55">
        <v>40.651111999999998</v>
      </c>
    </row>
    <row r="132" spans="1:10" x14ac:dyDescent="0.25">
      <c r="A132" s="37" t="s">
        <v>90</v>
      </c>
      <c r="B132" s="13">
        <v>40423</v>
      </c>
      <c r="G132" s="15" t="s">
        <v>86</v>
      </c>
      <c r="H132" s="15" t="s">
        <v>86</v>
      </c>
      <c r="I132" s="55">
        <v>-74.081945000000005</v>
      </c>
      <c r="J132" s="55">
        <v>40.651111999999998</v>
      </c>
    </row>
    <row r="133" spans="1:10" x14ac:dyDescent="0.35">
      <c r="A133" s="41" t="s">
        <v>96</v>
      </c>
      <c r="B133" s="13">
        <v>40423</v>
      </c>
      <c r="G133" s="14">
        <v>6.6</v>
      </c>
      <c r="H133" s="14">
        <v>6.31</v>
      </c>
      <c r="I133" s="55">
        <v>-74.081945000000005</v>
      </c>
      <c r="J133" s="55">
        <v>40.651111999999998</v>
      </c>
    </row>
    <row r="134" spans="1:10" x14ac:dyDescent="0.35">
      <c r="A134" s="41" t="s">
        <v>97</v>
      </c>
      <c r="B134" s="13">
        <v>40423</v>
      </c>
      <c r="G134" s="14">
        <v>6.31</v>
      </c>
      <c r="H134" s="14">
        <v>5.9</v>
      </c>
      <c r="I134" s="55">
        <v>-74.081945000000005</v>
      </c>
      <c r="J134" s="55">
        <v>40.651111999999998</v>
      </c>
    </row>
    <row r="135" spans="1:10" x14ac:dyDescent="0.35">
      <c r="A135" s="55" t="s">
        <v>52</v>
      </c>
      <c r="B135" s="56">
        <v>40430</v>
      </c>
      <c r="C135" s="63">
        <v>0.63194444444444442</v>
      </c>
      <c r="D135" s="55" t="s">
        <v>41</v>
      </c>
      <c r="E135" s="55">
        <v>24.34</v>
      </c>
      <c r="F135" s="55">
        <v>24.34</v>
      </c>
      <c r="G135" s="55">
        <v>6.89</v>
      </c>
      <c r="H135" s="55">
        <v>6.76</v>
      </c>
      <c r="I135" s="55">
        <v>-74.081945000000005</v>
      </c>
      <c r="J135" s="55">
        <v>40.651111999999998</v>
      </c>
    </row>
    <row r="136" spans="1:10" x14ac:dyDescent="0.35">
      <c r="A136" s="55" t="s">
        <v>42</v>
      </c>
      <c r="B136" s="56">
        <v>40430</v>
      </c>
      <c r="C136" s="63">
        <v>0.61805555555555558</v>
      </c>
      <c r="D136" s="55" t="s">
        <v>41</v>
      </c>
      <c r="E136" s="55">
        <v>23.86</v>
      </c>
      <c r="F136" s="55">
        <v>23.87</v>
      </c>
      <c r="G136" s="55">
        <v>6.69</v>
      </c>
      <c r="H136" s="55">
        <v>6.62</v>
      </c>
      <c r="I136" s="55">
        <v>-74.081945000000005</v>
      </c>
      <c r="J136" s="55">
        <v>40.651111999999998</v>
      </c>
    </row>
    <row r="137" spans="1:10" x14ac:dyDescent="0.35">
      <c r="A137" s="55" t="s">
        <v>50</v>
      </c>
      <c r="B137" s="56">
        <v>40430</v>
      </c>
      <c r="C137" s="63">
        <v>0.60555555555555551</v>
      </c>
      <c r="D137" s="55" t="s">
        <v>41</v>
      </c>
      <c r="E137" s="55">
        <v>23.57</v>
      </c>
      <c r="F137" s="55">
        <v>24.34</v>
      </c>
      <c r="G137" s="55">
        <v>7.05</v>
      </c>
      <c r="H137" s="55">
        <v>6.65</v>
      </c>
      <c r="I137" s="55">
        <v>-74.153000000000006</v>
      </c>
      <c r="J137" s="55">
        <v>40.641170000000002</v>
      </c>
    </row>
    <row r="138" spans="1:10" x14ac:dyDescent="0.35">
      <c r="A138" s="55" t="s">
        <v>51</v>
      </c>
      <c r="B138" s="56">
        <v>40430</v>
      </c>
      <c r="C138" s="63">
        <v>0.58472222222222225</v>
      </c>
      <c r="D138" s="55" t="s">
        <v>41</v>
      </c>
      <c r="E138" s="55">
        <v>22.97</v>
      </c>
      <c r="F138" s="55">
        <v>22.99</v>
      </c>
      <c r="G138" s="55">
        <v>6.08</v>
      </c>
      <c r="H138" s="55">
        <v>5.86</v>
      </c>
      <c r="I138" s="55">
        <v>-74.153000000000006</v>
      </c>
      <c r="J138" s="55">
        <v>40.641170000000002</v>
      </c>
    </row>
    <row r="139" spans="1:10" x14ac:dyDescent="0.35">
      <c r="A139" s="55" t="s">
        <v>48</v>
      </c>
      <c r="B139" s="56">
        <v>40430</v>
      </c>
      <c r="C139" s="63">
        <v>0.56180555555555556</v>
      </c>
      <c r="D139" s="55" t="s">
        <v>41</v>
      </c>
      <c r="E139" s="55">
        <v>23.94</v>
      </c>
      <c r="F139" s="55">
        <v>24.26</v>
      </c>
      <c r="G139" s="55">
        <v>8.16</v>
      </c>
      <c r="H139" s="55">
        <v>6.72</v>
      </c>
      <c r="I139" s="55">
        <v>-74.153000000000006</v>
      </c>
      <c r="J139" s="55">
        <v>40.641170000000002</v>
      </c>
    </row>
    <row r="140" spans="1:10" x14ac:dyDescent="0.35">
      <c r="A140" s="55" t="s">
        <v>52</v>
      </c>
      <c r="B140" s="56">
        <v>40436</v>
      </c>
      <c r="C140" s="63">
        <v>0.64583333333333337</v>
      </c>
      <c r="D140" s="55" t="s">
        <v>41</v>
      </c>
      <c r="E140" s="55">
        <v>25.45</v>
      </c>
      <c r="F140" s="55">
        <v>28.43</v>
      </c>
      <c r="G140" s="55">
        <v>6.54</v>
      </c>
      <c r="H140" s="55">
        <v>6.63</v>
      </c>
      <c r="I140" s="55">
        <v>-74.153000000000006</v>
      </c>
      <c r="J140" s="55">
        <v>40.641170000000002</v>
      </c>
    </row>
    <row r="141" spans="1:10" x14ac:dyDescent="0.35">
      <c r="A141" s="55" t="s">
        <v>42</v>
      </c>
      <c r="B141" s="56">
        <v>40436</v>
      </c>
      <c r="C141" s="63">
        <v>0.63194444444444442</v>
      </c>
      <c r="D141" s="55" t="s">
        <v>41</v>
      </c>
      <c r="E141" s="55">
        <v>24.55</v>
      </c>
      <c r="F141" s="55">
        <v>24.84</v>
      </c>
      <c r="G141" s="55">
        <v>8.76</v>
      </c>
      <c r="H141" s="55">
        <v>7.2</v>
      </c>
      <c r="I141" s="55">
        <v>-74.153000000000006</v>
      </c>
      <c r="J141" s="55">
        <v>40.641170000000002</v>
      </c>
    </row>
    <row r="142" spans="1:10" x14ac:dyDescent="0.35">
      <c r="A142" s="55" t="s">
        <v>50</v>
      </c>
      <c r="B142" s="56">
        <v>40436</v>
      </c>
      <c r="C142" s="63">
        <v>0.62083333333333335</v>
      </c>
      <c r="D142" s="55" t="s">
        <v>41</v>
      </c>
      <c r="E142" s="55">
        <v>24.32</v>
      </c>
      <c r="F142" s="55">
        <v>24.35</v>
      </c>
      <c r="G142" s="55">
        <v>7.55</v>
      </c>
      <c r="H142" s="55">
        <v>6.9</v>
      </c>
      <c r="I142" s="55">
        <v>-74.153000000000006</v>
      </c>
      <c r="J142" s="55">
        <v>40.641170000000002</v>
      </c>
    </row>
    <row r="143" spans="1:10" x14ac:dyDescent="0.35">
      <c r="A143" s="55" t="s">
        <v>51</v>
      </c>
      <c r="B143" s="56">
        <v>40436</v>
      </c>
      <c r="C143" s="63">
        <v>0.60138888888888886</v>
      </c>
      <c r="D143" s="55" t="s">
        <v>41</v>
      </c>
      <c r="E143" s="55">
        <v>23.39</v>
      </c>
      <c r="F143" s="55">
        <v>23.55</v>
      </c>
      <c r="G143" s="55">
        <v>6.15</v>
      </c>
      <c r="H143" s="55">
        <v>5.89</v>
      </c>
      <c r="I143" s="55">
        <v>-74.153000000000006</v>
      </c>
      <c r="J143" s="55">
        <v>40.641170000000002</v>
      </c>
    </row>
    <row r="144" spans="1:10" x14ac:dyDescent="0.35">
      <c r="A144" s="55" t="s">
        <v>48</v>
      </c>
      <c r="B144" s="56">
        <v>40436</v>
      </c>
      <c r="C144" s="63">
        <v>0.58124999999999993</v>
      </c>
      <c r="D144" s="55" t="s">
        <v>41</v>
      </c>
      <c r="E144" s="55">
        <v>25.75</v>
      </c>
      <c r="F144" s="55">
        <v>27.49</v>
      </c>
      <c r="G144" s="55">
        <v>9.6199999999999992</v>
      </c>
      <c r="H144" s="55">
        <v>5.89</v>
      </c>
      <c r="I144" s="55">
        <v>-74.153000000000006</v>
      </c>
      <c r="J144" s="55">
        <v>40.641170000000002</v>
      </c>
    </row>
    <row r="145" spans="1:10" x14ac:dyDescent="0.35">
      <c r="A145" s="54" t="s">
        <v>84</v>
      </c>
      <c r="B145" s="13">
        <v>40436</v>
      </c>
      <c r="G145" s="14">
        <v>6.67</v>
      </c>
      <c r="H145" s="14">
        <v>6.61</v>
      </c>
      <c r="I145" s="55">
        <v>-74.153000000000006</v>
      </c>
      <c r="J145" s="55">
        <v>40.641170000000002</v>
      </c>
    </row>
    <row r="146" spans="1:10" x14ac:dyDescent="0.35">
      <c r="A146" s="54" t="s">
        <v>84</v>
      </c>
      <c r="B146" s="13">
        <v>40436</v>
      </c>
      <c r="G146" s="15" t="s">
        <v>86</v>
      </c>
      <c r="H146" s="15" t="s">
        <v>86</v>
      </c>
      <c r="I146" s="55">
        <v>-74.153000000000006</v>
      </c>
      <c r="J146" s="55">
        <v>40.641170000000002</v>
      </c>
    </row>
    <row r="147" spans="1:10" x14ac:dyDescent="0.25">
      <c r="A147" s="37" t="s">
        <v>90</v>
      </c>
      <c r="B147" s="13">
        <v>40436</v>
      </c>
      <c r="G147" s="14">
        <v>6.67</v>
      </c>
      <c r="H147" s="14">
        <v>6.48</v>
      </c>
      <c r="I147" s="55">
        <v>-74.153000000000006</v>
      </c>
      <c r="J147" s="55">
        <v>40.641170000000002</v>
      </c>
    </row>
    <row r="148" spans="1:10" x14ac:dyDescent="0.35">
      <c r="A148" s="41" t="s">
        <v>96</v>
      </c>
      <c r="B148" s="13">
        <v>40436</v>
      </c>
      <c r="G148" s="14">
        <v>6.46</v>
      </c>
      <c r="H148" s="14">
        <v>6.6</v>
      </c>
      <c r="I148" s="55">
        <v>-74.153000000000006</v>
      </c>
      <c r="J148" s="55">
        <v>40.641170000000002</v>
      </c>
    </row>
    <row r="149" spans="1:10" x14ac:dyDescent="0.35">
      <c r="A149" s="41" t="s">
        <v>97</v>
      </c>
      <c r="B149" s="13">
        <v>40436</v>
      </c>
      <c r="G149" s="14">
        <v>5.87</v>
      </c>
      <c r="H149" s="14">
        <v>5.68</v>
      </c>
      <c r="I149" s="55">
        <v>-74.153000000000006</v>
      </c>
      <c r="J149" s="55">
        <v>40.641170000000002</v>
      </c>
    </row>
    <row r="150" spans="1:10" x14ac:dyDescent="0.35">
      <c r="A150" s="55" t="s">
        <v>52</v>
      </c>
      <c r="B150" s="56">
        <v>40443</v>
      </c>
      <c r="D150" s="55" t="s">
        <v>41</v>
      </c>
      <c r="I150" s="55">
        <v>-74.153000000000006</v>
      </c>
      <c r="J150" s="55">
        <v>40.641170000000002</v>
      </c>
    </row>
    <row r="151" spans="1:10" x14ac:dyDescent="0.35">
      <c r="A151" s="55" t="s">
        <v>42</v>
      </c>
      <c r="B151" s="56">
        <v>40443</v>
      </c>
      <c r="C151" s="63">
        <v>0.61736111111111114</v>
      </c>
      <c r="D151" s="55" t="s">
        <v>41</v>
      </c>
      <c r="G151" s="55">
        <v>6.78</v>
      </c>
      <c r="H151" s="55">
        <v>6.43</v>
      </c>
      <c r="I151" s="55">
        <v>-74.153000000000006</v>
      </c>
      <c r="J151" s="55">
        <v>40.641170000000002</v>
      </c>
    </row>
    <row r="152" spans="1:10" x14ac:dyDescent="0.35">
      <c r="A152" s="55" t="s">
        <v>42</v>
      </c>
      <c r="B152" s="56">
        <v>40443</v>
      </c>
      <c r="C152" s="63">
        <v>0.61736111111111114</v>
      </c>
      <c r="D152" s="55" t="s">
        <v>41</v>
      </c>
      <c r="E152" s="55">
        <v>23.35</v>
      </c>
      <c r="F152" s="55">
        <v>23.45</v>
      </c>
      <c r="G152" s="55">
        <v>6.72</v>
      </c>
      <c r="H152" s="55">
        <v>6.45</v>
      </c>
      <c r="I152" s="55">
        <v>-74.153000000000006</v>
      </c>
      <c r="J152" s="55">
        <v>40.641170000000002</v>
      </c>
    </row>
    <row r="153" spans="1:10" x14ac:dyDescent="0.35">
      <c r="A153" s="55" t="s">
        <v>50</v>
      </c>
      <c r="B153" s="56">
        <v>40443</v>
      </c>
      <c r="C153" s="63">
        <v>0.60486111111111118</v>
      </c>
      <c r="D153" s="55" t="s">
        <v>41</v>
      </c>
      <c r="E153" s="55">
        <v>23.47</v>
      </c>
      <c r="F153" s="55">
        <v>24.47</v>
      </c>
      <c r="G153" s="55">
        <v>6.58</v>
      </c>
      <c r="H153" s="55">
        <v>6.1</v>
      </c>
      <c r="I153" s="55">
        <v>-74.153000000000006</v>
      </c>
      <c r="J153" s="55">
        <v>40.641170000000002</v>
      </c>
    </row>
    <row r="154" spans="1:10" x14ac:dyDescent="0.35">
      <c r="A154" s="55" t="s">
        <v>51</v>
      </c>
      <c r="B154" s="56">
        <v>40443</v>
      </c>
      <c r="C154" s="63">
        <v>0.5854166666666667</v>
      </c>
      <c r="D154" s="55" t="s">
        <v>41</v>
      </c>
      <c r="E154" s="55">
        <v>22.99</v>
      </c>
      <c r="F154" s="55">
        <v>23.06</v>
      </c>
      <c r="G154" s="55">
        <v>5.91</v>
      </c>
      <c r="H154" s="55">
        <v>5.86</v>
      </c>
      <c r="I154" s="55">
        <v>-74.153000000000006</v>
      </c>
      <c r="J154" s="55">
        <v>40.641170000000002</v>
      </c>
    </row>
    <row r="155" spans="1:10" x14ac:dyDescent="0.35">
      <c r="A155" s="55" t="s">
        <v>48</v>
      </c>
      <c r="B155" s="56">
        <v>40443</v>
      </c>
      <c r="C155" s="63">
        <v>0.55972222222222223</v>
      </c>
      <c r="D155" s="55" t="s">
        <v>41</v>
      </c>
      <c r="E155" s="55">
        <v>24.8</v>
      </c>
      <c r="F155" s="55">
        <v>25.16</v>
      </c>
      <c r="G155" s="55">
        <v>4.8499999999999996</v>
      </c>
      <c r="H155" s="55">
        <v>4.57</v>
      </c>
      <c r="I155" s="55">
        <v>-74.153000000000006</v>
      </c>
      <c r="J155" s="55">
        <v>40.641170000000002</v>
      </c>
    </row>
    <row r="156" spans="1:10" x14ac:dyDescent="0.35">
      <c r="A156" s="54" t="s">
        <v>84</v>
      </c>
      <c r="B156" s="13">
        <v>40443</v>
      </c>
      <c r="G156" s="14">
        <v>6.4</v>
      </c>
      <c r="H156" s="14">
        <v>6.48</v>
      </c>
      <c r="I156" s="55">
        <v>-74.153000000000006</v>
      </c>
      <c r="J156" s="55">
        <v>40.641170000000002</v>
      </c>
    </row>
    <row r="157" spans="1:10" x14ac:dyDescent="0.35">
      <c r="A157" s="54" t="s">
        <v>84</v>
      </c>
      <c r="B157" s="13">
        <v>40443</v>
      </c>
      <c r="G157" s="15" t="s">
        <v>86</v>
      </c>
      <c r="H157" s="15" t="s">
        <v>86</v>
      </c>
      <c r="I157" s="55">
        <v>-74.153000000000006</v>
      </c>
      <c r="J157" s="55">
        <v>40.641170000000002</v>
      </c>
    </row>
    <row r="158" spans="1:10" x14ac:dyDescent="0.25">
      <c r="A158" s="37" t="s">
        <v>90</v>
      </c>
      <c r="B158" s="13">
        <v>40443</v>
      </c>
      <c r="G158" s="14">
        <v>6.37</v>
      </c>
      <c r="H158" s="14">
        <v>6.87</v>
      </c>
      <c r="I158" s="55">
        <v>-74.153000000000006</v>
      </c>
      <c r="J158" s="55">
        <v>40.641170000000002</v>
      </c>
    </row>
    <row r="159" spans="1:10" x14ac:dyDescent="0.35">
      <c r="A159" s="41" t="s">
        <v>96</v>
      </c>
      <c r="B159" s="13">
        <v>40443</v>
      </c>
      <c r="G159" s="14">
        <v>6.05</v>
      </c>
      <c r="H159" s="14">
        <v>6.34</v>
      </c>
      <c r="I159" s="55">
        <v>-74.153000000000006</v>
      </c>
      <c r="J159" s="55">
        <v>40.641170000000002</v>
      </c>
    </row>
    <row r="160" spans="1:10" x14ac:dyDescent="0.35">
      <c r="A160" s="41" t="s">
        <v>97</v>
      </c>
      <c r="B160" s="13">
        <v>40443</v>
      </c>
      <c r="G160" s="14">
        <v>5.95</v>
      </c>
      <c r="H160" s="14">
        <v>5.62</v>
      </c>
      <c r="I160" s="55">
        <v>-74.153000000000006</v>
      </c>
      <c r="J160" s="55">
        <v>40.641170000000002</v>
      </c>
    </row>
    <row r="161" spans="1:10" x14ac:dyDescent="0.35">
      <c r="A161" s="54" t="s">
        <v>84</v>
      </c>
      <c r="B161" s="13">
        <v>40449</v>
      </c>
      <c r="G161" s="14">
        <v>6.62</v>
      </c>
      <c r="H161" s="14">
        <v>7.56</v>
      </c>
      <c r="I161" s="55">
        <v>-74.153000000000006</v>
      </c>
      <c r="J161" s="55">
        <v>40.641170000000002</v>
      </c>
    </row>
    <row r="162" spans="1:10" x14ac:dyDescent="0.25">
      <c r="A162" s="37" t="s">
        <v>90</v>
      </c>
      <c r="B162" s="13">
        <v>40449</v>
      </c>
      <c r="G162" s="14">
        <v>6.53</v>
      </c>
      <c r="H162" s="14">
        <v>7.54</v>
      </c>
      <c r="I162" s="55">
        <v>-74.153000000000006</v>
      </c>
      <c r="J162" s="55">
        <v>40.641170000000002</v>
      </c>
    </row>
    <row r="163" spans="1:10" x14ac:dyDescent="0.25">
      <c r="A163" s="37" t="s">
        <v>90</v>
      </c>
      <c r="B163" s="13">
        <v>40449</v>
      </c>
      <c r="G163" s="15" t="s">
        <v>86</v>
      </c>
      <c r="H163" s="15" t="s">
        <v>86</v>
      </c>
      <c r="I163" s="55">
        <v>-74.153000000000006</v>
      </c>
      <c r="J163" s="55">
        <v>40.641170000000002</v>
      </c>
    </row>
    <row r="164" spans="1:10" x14ac:dyDescent="0.35">
      <c r="A164" s="41" t="s">
        <v>96</v>
      </c>
      <c r="B164" s="13">
        <v>40449</v>
      </c>
      <c r="G164" s="14">
        <v>6</v>
      </c>
      <c r="H164" s="14">
        <v>6.65</v>
      </c>
      <c r="I164" s="55">
        <v>-74.153000000000006</v>
      </c>
      <c r="J164" s="55">
        <v>40.641170000000002</v>
      </c>
    </row>
    <row r="165" spans="1:10" x14ac:dyDescent="0.35">
      <c r="A165" s="41" t="s">
        <v>97</v>
      </c>
      <c r="B165" s="13">
        <v>40449</v>
      </c>
      <c r="G165" s="14">
        <v>6.21</v>
      </c>
      <c r="H165" s="14">
        <v>6.23</v>
      </c>
      <c r="I165" s="55">
        <v>-74.153000000000006</v>
      </c>
      <c r="J165" s="55">
        <v>40.641170000000002</v>
      </c>
    </row>
    <row r="166" spans="1:10" x14ac:dyDescent="0.35">
      <c r="A166" s="55" t="s">
        <v>52</v>
      </c>
      <c r="B166" s="56">
        <v>40696</v>
      </c>
      <c r="C166" s="63">
        <v>0.66597222222222219</v>
      </c>
      <c r="D166" s="55" t="s">
        <v>41</v>
      </c>
      <c r="I166" s="55">
        <v>-74.153000000000006</v>
      </c>
      <c r="J166" s="55">
        <v>40.641167000000003</v>
      </c>
    </row>
    <row r="167" spans="1:10" x14ac:dyDescent="0.35">
      <c r="A167" s="55" t="s">
        <v>42</v>
      </c>
      <c r="B167" s="56">
        <v>40696</v>
      </c>
      <c r="C167" s="63">
        <v>0.65069444444444446</v>
      </c>
      <c r="D167" s="55" t="s">
        <v>41</v>
      </c>
      <c r="I167" s="55">
        <v>-74.153000000000006</v>
      </c>
      <c r="J167" s="55">
        <v>40.641167000000003</v>
      </c>
    </row>
    <row r="168" spans="1:10" x14ac:dyDescent="0.35">
      <c r="A168" s="55" t="s">
        <v>50</v>
      </c>
      <c r="B168" s="56">
        <v>40696</v>
      </c>
      <c r="C168" s="63">
        <v>0.6381944444444444</v>
      </c>
      <c r="D168" s="55" t="s">
        <v>41</v>
      </c>
      <c r="I168" s="55">
        <v>-74.153000000000006</v>
      </c>
      <c r="J168" s="55">
        <v>40.641167000000003</v>
      </c>
    </row>
    <row r="169" spans="1:10" x14ac:dyDescent="0.35">
      <c r="A169" s="55" t="s">
        <v>51</v>
      </c>
      <c r="B169" s="56">
        <v>40696</v>
      </c>
      <c r="C169" s="63">
        <v>0.61458333333333337</v>
      </c>
      <c r="D169" s="55" t="s">
        <v>41</v>
      </c>
      <c r="I169" s="55">
        <v>-74.153000000000006</v>
      </c>
      <c r="J169" s="55">
        <v>40.641167000000003</v>
      </c>
    </row>
    <row r="170" spans="1:10" x14ac:dyDescent="0.35">
      <c r="A170" s="55" t="s">
        <v>48</v>
      </c>
      <c r="B170" s="56">
        <v>40696</v>
      </c>
      <c r="C170" s="63">
        <v>0.59236111111111112</v>
      </c>
      <c r="D170" s="55" t="s">
        <v>41</v>
      </c>
      <c r="I170" s="55">
        <v>-74.153000000000006</v>
      </c>
      <c r="J170" s="55">
        <v>40.641167000000003</v>
      </c>
    </row>
    <row r="171" spans="1:10" x14ac:dyDescent="0.35">
      <c r="A171" s="54" t="s">
        <v>84</v>
      </c>
      <c r="B171" s="13">
        <v>40696</v>
      </c>
      <c r="G171" s="16">
        <v>7.25</v>
      </c>
      <c r="H171" s="16">
        <v>7.35</v>
      </c>
      <c r="I171" s="55">
        <v>-74.153000000000006</v>
      </c>
      <c r="J171" s="55">
        <v>40.641167000000003</v>
      </c>
    </row>
    <row r="172" spans="1:10" x14ac:dyDescent="0.35">
      <c r="A172" s="37" t="s">
        <v>90</v>
      </c>
      <c r="B172" s="13">
        <v>40696</v>
      </c>
      <c r="G172" s="16">
        <v>6.99</v>
      </c>
      <c r="H172" s="16">
        <v>6.95</v>
      </c>
      <c r="I172" s="55">
        <v>-74.153000000000006</v>
      </c>
      <c r="J172" s="55">
        <v>40.641167000000003</v>
      </c>
    </row>
    <row r="173" spans="1:10" x14ac:dyDescent="0.35">
      <c r="A173" s="41" t="s">
        <v>96</v>
      </c>
      <c r="B173" s="13">
        <v>40696</v>
      </c>
      <c r="G173" s="16">
        <v>6.7</v>
      </c>
      <c r="H173" s="16">
        <v>6.92</v>
      </c>
      <c r="I173" s="55">
        <v>-74.153000000000006</v>
      </c>
      <c r="J173" s="55">
        <v>40.641167000000003</v>
      </c>
    </row>
    <row r="174" spans="1:10" x14ac:dyDescent="0.35">
      <c r="A174" s="41" t="s">
        <v>96</v>
      </c>
      <c r="B174" s="13">
        <v>40696</v>
      </c>
      <c r="G174" s="17" t="s">
        <v>86</v>
      </c>
      <c r="H174" s="17" t="s">
        <v>86</v>
      </c>
      <c r="I174" s="55">
        <v>-74.153000000000006</v>
      </c>
      <c r="J174" s="55">
        <v>40.641167000000003</v>
      </c>
    </row>
    <row r="175" spans="1:10" x14ac:dyDescent="0.35">
      <c r="A175" s="41" t="s">
        <v>97</v>
      </c>
      <c r="B175" s="13">
        <v>40696</v>
      </c>
      <c r="G175" s="16">
        <v>6.94</v>
      </c>
      <c r="H175" s="16">
        <v>6.73</v>
      </c>
      <c r="I175" s="55">
        <v>-74.153000000000006</v>
      </c>
      <c r="J175" s="55">
        <v>40.641167000000003</v>
      </c>
    </row>
    <row r="176" spans="1:10" x14ac:dyDescent="0.35">
      <c r="A176" s="55" t="s">
        <v>52</v>
      </c>
      <c r="B176" s="56">
        <v>40702</v>
      </c>
      <c r="C176" s="63">
        <v>0.64027777777777783</v>
      </c>
      <c r="D176" s="55" t="s">
        <v>41</v>
      </c>
      <c r="E176" s="55">
        <v>19.25</v>
      </c>
      <c r="F176" s="55">
        <v>26.32</v>
      </c>
      <c r="G176" s="55">
        <v>8.26</v>
      </c>
      <c r="H176" s="55">
        <v>7.77</v>
      </c>
      <c r="I176" s="55">
        <v>-74.153000000000006</v>
      </c>
      <c r="J176" s="55">
        <v>40.641167000000003</v>
      </c>
    </row>
    <row r="177" spans="1:10" x14ac:dyDescent="0.35">
      <c r="A177" s="55" t="s">
        <v>42</v>
      </c>
      <c r="B177" s="56">
        <v>40702</v>
      </c>
      <c r="C177" s="63">
        <v>0.62708333333333333</v>
      </c>
      <c r="D177" s="55" t="s">
        <v>41</v>
      </c>
      <c r="E177" s="55">
        <v>19.71</v>
      </c>
      <c r="F177" s="55">
        <v>20.6</v>
      </c>
      <c r="G177" s="55">
        <v>7.99</v>
      </c>
      <c r="H177" s="55">
        <v>7.64</v>
      </c>
      <c r="I177" s="55">
        <v>-74.153000000000006</v>
      </c>
      <c r="J177" s="55">
        <v>40.641167000000003</v>
      </c>
    </row>
    <row r="178" spans="1:10" x14ac:dyDescent="0.35">
      <c r="A178" s="55" t="s">
        <v>42</v>
      </c>
      <c r="B178" s="56">
        <v>40702</v>
      </c>
      <c r="D178" s="55" t="s">
        <v>41</v>
      </c>
      <c r="G178" s="55">
        <v>8.1300000000000008</v>
      </c>
      <c r="H178" s="55">
        <v>7.75</v>
      </c>
      <c r="I178" s="55">
        <v>-74.153000000000006</v>
      </c>
      <c r="J178" s="55">
        <v>40.641167000000003</v>
      </c>
    </row>
    <row r="179" spans="1:10" x14ac:dyDescent="0.35">
      <c r="A179" s="55" t="s">
        <v>50</v>
      </c>
      <c r="B179" s="56">
        <v>40702</v>
      </c>
      <c r="C179" s="63">
        <v>0.61597222222222225</v>
      </c>
      <c r="D179" s="55" t="s">
        <v>41</v>
      </c>
      <c r="E179" s="55">
        <v>19.2</v>
      </c>
      <c r="F179" s="55">
        <v>19.37</v>
      </c>
      <c r="G179" s="55">
        <v>7.89</v>
      </c>
      <c r="H179" s="55">
        <v>7.39</v>
      </c>
      <c r="I179" s="55">
        <v>-74.153000000000006</v>
      </c>
      <c r="J179" s="55">
        <v>40.641167000000003</v>
      </c>
    </row>
    <row r="180" spans="1:10" x14ac:dyDescent="0.35">
      <c r="A180" s="55" t="s">
        <v>51</v>
      </c>
      <c r="B180" s="56">
        <v>40702</v>
      </c>
      <c r="C180" s="63">
        <v>0.59236111111111112</v>
      </c>
      <c r="D180" s="55" t="s">
        <v>41</v>
      </c>
      <c r="E180" s="55">
        <v>19.059999999999999</v>
      </c>
      <c r="F180" s="55">
        <v>19.920000000000002</v>
      </c>
      <c r="G180" s="55">
        <v>8.52</v>
      </c>
      <c r="H180" s="55">
        <v>7.34</v>
      </c>
      <c r="I180" s="55">
        <v>-74.153000000000006</v>
      </c>
      <c r="J180" s="55">
        <v>40.641167000000003</v>
      </c>
    </row>
    <row r="181" spans="1:10" x14ac:dyDescent="0.35">
      <c r="A181" s="55" t="s">
        <v>48</v>
      </c>
      <c r="B181" s="56">
        <v>40702</v>
      </c>
      <c r="C181" s="63">
        <v>0.57222222222222219</v>
      </c>
      <c r="D181" s="55" t="s">
        <v>41</v>
      </c>
      <c r="E181" s="55">
        <v>22.38</v>
      </c>
      <c r="F181" s="55">
        <v>23.81</v>
      </c>
      <c r="G181" s="55">
        <v>10.33</v>
      </c>
      <c r="H181" s="55">
        <v>6.94</v>
      </c>
      <c r="I181" s="55">
        <v>-74.153000000000006</v>
      </c>
      <c r="J181" s="55">
        <v>40.641167000000003</v>
      </c>
    </row>
    <row r="182" spans="1:10" x14ac:dyDescent="0.35">
      <c r="A182" s="54" t="s">
        <v>84</v>
      </c>
      <c r="B182" s="13">
        <v>40703</v>
      </c>
      <c r="G182" s="16">
        <v>7.33</v>
      </c>
      <c r="H182" s="16">
        <v>7.24</v>
      </c>
      <c r="I182" s="55">
        <v>-74.153000000000006</v>
      </c>
      <c r="J182" s="55">
        <v>40.641167000000003</v>
      </c>
    </row>
    <row r="183" spans="1:10" x14ac:dyDescent="0.35">
      <c r="A183" s="54" t="s">
        <v>84</v>
      </c>
      <c r="B183" s="13">
        <v>40703</v>
      </c>
      <c r="G183" s="17" t="s">
        <v>86</v>
      </c>
      <c r="H183" s="17" t="s">
        <v>86</v>
      </c>
      <c r="I183" s="55">
        <v>-74.153000000000006</v>
      </c>
      <c r="J183" s="55">
        <v>40.641167000000003</v>
      </c>
    </row>
    <row r="184" spans="1:10" x14ac:dyDescent="0.35">
      <c r="A184" s="37" t="s">
        <v>90</v>
      </c>
      <c r="B184" s="13">
        <v>40703</v>
      </c>
      <c r="G184" s="16">
        <v>7.43</v>
      </c>
      <c r="H184" s="16">
        <v>6.99</v>
      </c>
      <c r="I184" s="55">
        <v>-74.153000000000006</v>
      </c>
      <c r="J184" s="55">
        <v>40.641167000000003</v>
      </c>
    </row>
    <row r="185" spans="1:10" x14ac:dyDescent="0.35">
      <c r="A185" s="41" t="s">
        <v>96</v>
      </c>
      <c r="B185" s="13">
        <v>40703</v>
      </c>
      <c r="G185" s="16">
        <v>6.95</v>
      </c>
      <c r="H185" s="16">
        <v>6.99</v>
      </c>
      <c r="I185" s="55">
        <v>-74.153000000000006</v>
      </c>
      <c r="J185" s="55">
        <v>40.641167000000003</v>
      </c>
    </row>
    <row r="186" spans="1:10" x14ac:dyDescent="0.35">
      <c r="A186" s="41" t="s">
        <v>97</v>
      </c>
      <c r="B186" s="13">
        <v>40703</v>
      </c>
      <c r="G186" s="16">
        <v>6.97</v>
      </c>
      <c r="H186" s="16">
        <v>6.81</v>
      </c>
      <c r="I186" s="55">
        <v>-74.153000000000006</v>
      </c>
      <c r="J186" s="55">
        <v>40.641167000000003</v>
      </c>
    </row>
    <row r="187" spans="1:10" x14ac:dyDescent="0.35">
      <c r="A187" s="55" t="s">
        <v>52</v>
      </c>
      <c r="B187" s="56">
        <v>40709</v>
      </c>
      <c r="C187" s="63">
        <v>0.6381944444444444</v>
      </c>
      <c r="D187" s="55" t="s">
        <v>44</v>
      </c>
      <c r="E187" s="55">
        <v>19.73</v>
      </c>
      <c r="F187" s="55">
        <v>20.61</v>
      </c>
      <c r="G187" s="55">
        <v>5.72</v>
      </c>
      <c r="H187" s="55">
        <v>5.95</v>
      </c>
      <c r="I187" s="55">
        <v>-74.153000000000006</v>
      </c>
      <c r="J187" s="55">
        <v>40.641167000000003</v>
      </c>
    </row>
    <row r="188" spans="1:10" x14ac:dyDescent="0.35">
      <c r="A188" s="55" t="s">
        <v>42</v>
      </c>
      <c r="B188" s="56">
        <v>40709</v>
      </c>
      <c r="C188" s="63">
        <v>0.62361111111111112</v>
      </c>
      <c r="D188" s="55" t="s">
        <v>44</v>
      </c>
      <c r="E188" s="55">
        <v>18.28</v>
      </c>
      <c r="F188" s="55">
        <v>18.55</v>
      </c>
      <c r="G188" s="55">
        <v>6.25</v>
      </c>
      <c r="H188" s="55">
        <v>6.25</v>
      </c>
      <c r="I188" s="55">
        <v>-74.153000000000006</v>
      </c>
      <c r="J188" s="55">
        <v>40.641167000000003</v>
      </c>
    </row>
    <row r="189" spans="1:10" x14ac:dyDescent="0.35">
      <c r="A189" s="55" t="s">
        <v>50</v>
      </c>
      <c r="B189" s="56">
        <v>40709</v>
      </c>
      <c r="C189" s="63">
        <v>0.61111111111111105</v>
      </c>
      <c r="D189" s="55" t="s">
        <v>44</v>
      </c>
      <c r="E189" s="55">
        <v>18.36</v>
      </c>
      <c r="F189" s="55">
        <v>20.239999999999998</v>
      </c>
      <c r="G189" s="55">
        <v>6.35</v>
      </c>
      <c r="H189" s="55">
        <v>5.99</v>
      </c>
      <c r="I189" s="55">
        <v>-74.153000000000006</v>
      </c>
      <c r="J189" s="55">
        <v>40.641167000000003</v>
      </c>
    </row>
    <row r="190" spans="1:10" x14ac:dyDescent="0.35">
      <c r="A190" s="55" t="s">
        <v>51</v>
      </c>
      <c r="B190" s="56">
        <v>40709</v>
      </c>
      <c r="C190" s="63">
        <v>0.58958333333333335</v>
      </c>
      <c r="D190" s="55" t="s">
        <v>44</v>
      </c>
      <c r="E190" s="55">
        <v>18.25</v>
      </c>
      <c r="F190" s="55">
        <v>18.59</v>
      </c>
      <c r="G190" s="55">
        <v>5.25</v>
      </c>
      <c r="H190" s="55">
        <v>4.78</v>
      </c>
      <c r="I190" s="55">
        <v>-74.153000000000006</v>
      </c>
      <c r="J190" s="55">
        <v>40.641167000000003</v>
      </c>
    </row>
    <row r="191" spans="1:10" x14ac:dyDescent="0.35">
      <c r="A191" s="55" t="s">
        <v>48</v>
      </c>
      <c r="B191" s="56">
        <v>40709</v>
      </c>
      <c r="C191" s="63">
        <v>0.56874999999999998</v>
      </c>
      <c r="D191" s="55" t="s">
        <v>44</v>
      </c>
      <c r="E191" s="55">
        <v>20.3</v>
      </c>
      <c r="F191" s="55">
        <v>20.63</v>
      </c>
      <c r="G191" s="55">
        <v>4.72</v>
      </c>
      <c r="H191" s="55">
        <v>4.58</v>
      </c>
      <c r="I191" s="55">
        <v>-74.153000000000006</v>
      </c>
      <c r="J191" s="55">
        <v>40.641167000000003</v>
      </c>
    </row>
    <row r="192" spans="1:10" x14ac:dyDescent="0.35">
      <c r="A192" s="55" t="s">
        <v>48</v>
      </c>
      <c r="B192" s="56">
        <v>40709</v>
      </c>
      <c r="D192" s="55" t="s">
        <v>44</v>
      </c>
      <c r="G192" s="55">
        <v>4.8099999999999996</v>
      </c>
      <c r="H192" s="55">
        <v>4.62</v>
      </c>
      <c r="I192" s="55">
        <v>-74.153000000000006</v>
      </c>
      <c r="J192" s="55">
        <v>40.641167000000003</v>
      </c>
    </row>
    <row r="193" spans="1:10" x14ac:dyDescent="0.35">
      <c r="A193" s="55" t="s">
        <v>52</v>
      </c>
      <c r="B193" s="56">
        <v>40716</v>
      </c>
      <c r="C193" s="63">
        <v>0.6430555555555556</v>
      </c>
      <c r="D193" s="55" t="s">
        <v>41</v>
      </c>
      <c r="E193" s="55">
        <v>19.72</v>
      </c>
      <c r="F193" s="55">
        <v>27.04</v>
      </c>
      <c r="G193" s="55">
        <v>6.63</v>
      </c>
      <c r="H193" s="55">
        <v>6.82</v>
      </c>
      <c r="I193" s="55">
        <v>-74.153000000000006</v>
      </c>
      <c r="J193" s="55">
        <v>40.641167000000003</v>
      </c>
    </row>
    <row r="194" spans="1:10" x14ac:dyDescent="0.35">
      <c r="A194" s="55" t="s">
        <v>42</v>
      </c>
      <c r="B194" s="56">
        <v>40716</v>
      </c>
      <c r="C194" s="63">
        <v>0.62916666666666665</v>
      </c>
      <c r="D194" s="55" t="s">
        <v>41</v>
      </c>
      <c r="E194" s="55">
        <v>18.54</v>
      </c>
      <c r="F194" s="55">
        <v>19.899999999999999</v>
      </c>
      <c r="G194" s="55">
        <v>6.12</v>
      </c>
      <c r="H194" s="55">
        <v>6.1</v>
      </c>
      <c r="I194" s="55">
        <v>-74.153000000000006</v>
      </c>
      <c r="J194" s="55">
        <v>40.641167000000003</v>
      </c>
    </row>
    <row r="195" spans="1:10" x14ac:dyDescent="0.35">
      <c r="A195" s="55" t="s">
        <v>50</v>
      </c>
      <c r="B195" s="56">
        <v>40716</v>
      </c>
      <c r="C195" s="63">
        <v>0.61736111111111114</v>
      </c>
      <c r="D195" s="55" t="s">
        <v>41</v>
      </c>
      <c r="E195" s="55">
        <v>18.32</v>
      </c>
      <c r="F195" s="55">
        <v>18.739999999999998</v>
      </c>
      <c r="G195" s="55">
        <v>6.28</v>
      </c>
      <c r="H195" s="55">
        <v>5.98</v>
      </c>
      <c r="I195" s="55">
        <v>-74.153000000000006</v>
      </c>
      <c r="J195" s="55">
        <v>40.641167000000003</v>
      </c>
    </row>
    <row r="196" spans="1:10" x14ac:dyDescent="0.35">
      <c r="A196" s="55" t="s">
        <v>51</v>
      </c>
      <c r="B196" s="56">
        <v>40716</v>
      </c>
      <c r="C196" s="63">
        <v>0.59791666666666665</v>
      </c>
      <c r="D196" s="55" t="s">
        <v>41</v>
      </c>
      <c r="E196" s="55">
        <v>18.440000000000001</v>
      </c>
      <c r="F196" s="55">
        <v>21.1</v>
      </c>
      <c r="G196" s="55">
        <v>5.32</v>
      </c>
      <c r="H196" s="55">
        <v>4.6100000000000003</v>
      </c>
      <c r="I196" s="55">
        <v>-74.153000000000006</v>
      </c>
      <c r="J196" s="55">
        <v>40.641167000000003</v>
      </c>
    </row>
    <row r="197" spans="1:10" x14ac:dyDescent="0.35">
      <c r="A197" s="55" t="s">
        <v>48</v>
      </c>
      <c r="B197" s="56">
        <v>40716</v>
      </c>
      <c r="C197" s="63">
        <v>0.57777777777777783</v>
      </c>
      <c r="D197" s="55" t="s">
        <v>41</v>
      </c>
      <c r="E197" s="55">
        <v>21.72</v>
      </c>
      <c r="F197" s="55">
        <v>23.83</v>
      </c>
      <c r="G197" s="55">
        <v>6.74</v>
      </c>
      <c r="H197" s="55">
        <v>4.2300000000000004</v>
      </c>
      <c r="I197" s="55">
        <v>-74.153000000000006</v>
      </c>
      <c r="J197" s="55">
        <v>40.641167000000003</v>
      </c>
    </row>
    <row r="198" spans="1:10" x14ac:dyDescent="0.35">
      <c r="A198" s="54" t="s">
        <v>84</v>
      </c>
      <c r="B198" s="13">
        <v>40716</v>
      </c>
      <c r="G198" s="16">
        <v>6.02</v>
      </c>
      <c r="H198" s="16">
        <v>6.09</v>
      </c>
      <c r="I198" s="55">
        <v>-74.153000000000006</v>
      </c>
      <c r="J198" s="55">
        <v>40.641167000000003</v>
      </c>
    </row>
    <row r="199" spans="1:10" x14ac:dyDescent="0.35">
      <c r="A199" s="37" t="s">
        <v>90</v>
      </c>
      <c r="B199" s="13">
        <v>40716</v>
      </c>
      <c r="G199" s="16">
        <v>6.46</v>
      </c>
      <c r="H199" s="16">
        <v>6.16</v>
      </c>
      <c r="I199" s="55">
        <v>-74.153000000000006</v>
      </c>
      <c r="J199" s="55">
        <v>40.641167000000003</v>
      </c>
    </row>
    <row r="200" spans="1:10" x14ac:dyDescent="0.35">
      <c r="A200" s="41" t="s">
        <v>96</v>
      </c>
      <c r="B200" s="13">
        <v>40716</v>
      </c>
      <c r="G200" s="16">
        <v>5.85</v>
      </c>
      <c r="H200" s="16">
        <v>5.88</v>
      </c>
      <c r="I200" s="55">
        <v>-74.153000000000006</v>
      </c>
      <c r="J200" s="55">
        <v>40.641167000000003</v>
      </c>
    </row>
    <row r="201" spans="1:10" x14ac:dyDescent="0.35">
      <c r="A201" s="41" t="s">
        <v>96</v>
      </c>
      <c r="B201" s="13">
        <v>40716</v>
      </c>
      <c r="G201" s="17" t="s">
        <v>86</v>
      </c>
      <c r="H201" s="15" t="s">
        <v>86</v>
      </c>
      <c r="I201" s="55">
        <v>-74.153000000000006</v>
      </c>
      <c r="J201" s="55">
        <v>40.641167000000003</v>
      </c>
    </row>
    <row r="202" spans="1:10" x14ac:dyDescent="0.35">
      <c r="A202" s="41" t="s">
        <v>97</v>
      </c>
      <c r="B202" s="13">
        <v>40716</v>
      </c>
      <c r="G202" s="16">
        <v>6.08</v>
      </c>
      <c r="H202" s="16">
        <v>5.28</v>
      </c>
      <c r="I202" s="55">
        <v>-74.153000000000006</v>
      </c>
      <c r="J202" s="55">
        <v>40.641167000000003</v>
      </c>
    </row>
    <row r="203" spans="1:10" x14ac:dyDescent="0.35">
      <c r="A203" s="55" t="s">
        <v>52</v>
      </c>
      <c r="B203" s="56">
        <v>40723</v>
      </c>
      <c r="C203" s="63">
        <v>0.52361111111111114</v>
      </c>
      <c r="D203" s="55" t="s">
        <v>41</v>
      </c>
      <c r="E203" s="55">
        <v>17.62</v>
      </c>
      <c r="F203" s="55">
        <v>25.45</v>
      </c>
      <c r="G203" s="55">
        <v>6.96</v>
      </c>
      <c r="H203" s="55">
        <v>6.21</v>
      </c>
      <c r="I203" s="55">
        <v>-74.153000000000006</v>
      </c>
      <c r="J203" s="55">
        <v>40.641167000000003</v>
      </c>
    </row>
    <row r="204" spans="1:10" x14ac:dyDescent="0.35">
      <c r="A204" s="55" t="s">
        <v>42</v>
      </c>
      <c r="B204" s="56">
        <v>40723</v>
      </c>
      <c r="C204" s="63">
        <v>0.5395833333333333</v>
      </c>
      <c r="D204" s="55" t="s">
        <v>41</v>
      </c>
      <c r="E204" s="55">
        <v>14.59</v>
      </c>
      <c r="F204" s="55">
        <v>17.63</v>
      </c>
      <c r="G204" s="55">
        <v>6.97</v>
      </c>
      <c r="H204" s="55">
        <v>7.06</v>
      </c>
      <c r="I204" s="55">
        <v>-74.153000000000006</v>
      </c>
      <c r="J204" s="55">
        <v>40.641167000000003</v>
      </c>
    </row>
    <row r="205" spans="1:10" x14ac:dyDescent="0.35">
      <c r="A205" s="55" t="s">
        <v>50</v>
      </c>
      <c r="B205" s="56">
        <v>40723</v>
      </c>
      <c r="C205" s="63">
        <v>0.54999999999999993</v>
      </c>
      <c r="D205" s="55" t="s">
        <v>41</v>
      </c>
      <c r="E205" s="55">
        <v>15.84</v>
      </c>
      <c r="F205" s="55">
        <v>19.649999999999999</v>
      </c>
      <c r="G205" s="55">
        <v>7.85</v>
      </c>
      <c r="H205" s="55">
        <v>5.74</v>
      </c>
      <c r="I205" s="55">
        <v>-74.153000000000006</v>
      </c>
      <c r="J205" s="55">
        <v>40.641167000000003</v>
      </c>
    </row>
    <row r="206" spans="1:10" x14ac:dyDescent="0.35">
      <c r="A206" s="55" t="s">
        <v>51</v>
      </c>
      <c r="B206" s="56">
        <v>40723</v>
      </c>
      <c r="C206" s="63">
        <v>0.56944444444444442</v>
      </c>
      <c r="D206" s="55" t="s">
        <v>41</v>
      </c>
      <c r="E206" s="55">
        <v>17.13</v>
      </c>
      <c r="F206" s="55">
        <v>17.27</v>
      </c>
      <c r="G206" s="55">
        <v>6.95</v>
      </c>
      <c r="H206" s="55">
        <v>6.37</v>
      </c>
      <c r="I206" s="55">
        <v>-74.153000000000006</v>
      </c>
      <c r="J206" s="55">
        <v>40.641167000000003</v>
      </c>
    </row>
    <row r="207" spans="1:10" x14ac:dyDescent="0.35">
      <c r="A207" s="55" t="s">
        <v>48</v>
      </c>
      <c r="B207" s="56">
        <v>40723</v>
      </c>
      <c r="C207" s="63">
        <v>0.58958333333333335</v>
      </c>
      <c r="D207" s="55" t="s">
        <v>41</v>
      </c>
      <c r="E207" s="55">
        <v>18.71</v>
      </c>
      <c r="F207" s="55">
        <v>24.17</v>
      </c>
      <c r="G207" s="55">
        <v>5.71</v>
      </c>
      <c r="H207" s="55">
        <v>3.63</v>
      </c>
      <c r="I207" s="55">
        <v>-74.153000000000006</v>
      </c>
      <c r="J207" s="55">
        <v>40.641167000000003</v>
      </c>
    </row>
    <row r="208" spans="1:10" x14ac:dyDescent="0.35">
      <c r="A208" s="54" t="s">
        <v>84</v>
      </c>
      <c r="B208" s="13">
        <v>40724</v>
      </c>
      <c r="G208" s="16">
        <v>6.3</v>
      </c>
      <c r="H208" s="16">
        <v>6.03</v>
      </c>
      <c r="I208" s="55">
        <v>-74.153000000000006</v>
      </c>
      <c r="J208" s="55">
        <v>40.641167000000003</v>
      </c>
    </row>
    <row r="209" spans="1:10" x14ac:dyDescent="0.35">
      <c r="A209" s="37" t="s">
        <v>90</v>
      </c>
      <c r="B209" s="13">
        <v>40724</v>
      </c>
      <c r="G209" s="16">
        <v>6.03</v>
      </c>
      <c r="H209" s="16">
        <v>5.97</v>
      </c>
      <c r="I209" s="55">
        <v>-74.153000000000006</v>
      </c>
      <c r="J209" s="55">
        <v>40.641167000000003</v>
      </c>
    </row>
    <row r="210" spans="1:10" x14ac:dyDescent="0.35">
      <c r="A210" s="41" t="s">
        <v>96</v>
      </c>
      <c r="B210" s="13">
        <v>40724</v>
      </c>
      <c r="G210" s="16">
        <v>5.81</v>
      </c>
      <c r="H210" s="16">
        <v>6.6</v>
      </c>
      <c r="I210" s="55">
        <v>-74.153000000000006</v>
      </c>
      <c r="J210" s="55">
        <v>40.641167000000003</v>
      </c>
    </row>
    <row r="211" spans="1:10" x14ac:dyDescent="0.35">
      <c r="A211" s="41" t="s">
        <v>96</v>
      </c>
      <c r="B211" s="13">
        <v>40724</v>
      </c>
      <c r="G211" s="17" t="s">
        <v>86</v>
      </c>
      <c r="H211" s="15" t="s">
        <v>86</v>
      </c>
      <c r="I211" s="55">
        <v>-74.153000000000006</v>
      </c>
      <c r="J211" s="55">
        <v>40.641167000000003</v>
      </c>
    </row>
    <row r="212" spans="1:10" x14ac:dyDescent="0.35">
      <c r="A212" s="41" t="s">
        <v>97</v>
      </c>
      <c r="B212" s="13">
        <v>40724</v>
      </c>
      <c r="G212" s="16">
        <v>5.75</v>
      </c>
      <c r="H212" s="16">
        <v>4.25</v>
      </c>
      <c r="I212" s="55">
        <v>-74.153000000000006</v>
      </c>
      <c r="J212" s="55">
        <v>40.641167000000003</v>
      </c>
    </row>
    <row r="213" spans="1:10" x14ac:dyDescent="0.35">
      <c r="A213" s="54" t="s">
        <v>84</v>
      </c>
      <c r="B213" s="13">
        <v>40731</v>
      </c>
      <c r="G213" s="16">
        <v>5.86</v>
      </c>
      <c r="H213" s="16">
        <v>5.6</v>
      </c>
      <c r="I213" s="55">
        <v>-74.153000000000006</v>
      </c>
      <c r="J213" s="55">
        <v>40.641167000000003</v>
      </c>
    </row>
    <row r="214" spans="1:10" x14ac:dyDescent="0.35">
      <c r="A214" s="37" t="s">
        <v>90</v>
      </c>
      <c r="B214" s="13">
        <v>40731</v>
      </c>
      <c r="G214" s="16">
        <v>5.98</v>
      </c>
      <c r="H214" s="16">
        <v>5.64</v>
      </c>
      <c r="I214" s="55">
        <v>-74.153000000000006</v>
      </c>
      <c r="J214" s="55">
        <v>40.641167000000003</v>
      </c>
    </row>
    <row r="215" spans="1:10" x14ac:dyDescent="0.35">
      <c r="A215" s="41" t="s">
        <v>96</v>
      </c>
      <c r="B215" s="13">
        <v>40731</v>
      </c>
      <c r="G215" s="16">
        <v>5.65</v>
      </c>
      <c r="H215" s="16">
        <v>5.49</v>
      </c>
      <c r="I215" s="55">
        <v>-74.153000000000006</v>
      </c>
      <c r="J215" s="55">
        <v>40.641167000000003</v>
      </c>
    </row>
    <row r="216" spans="1:10" x14ac:dyDescent="0.35">
      <c r="A216" s="41" t="s">
        <v>96</v>
      </c>
      <c r="B216" s="13">
        <v>40731</v>
      </c>
      <c r="G216" s="17" t="s">
        <v>86</v>
      </c>
      <c r="H216" s="15" t="s">
        <v>86</v>
      </c>
      <c r="I216" s="55">
        <v>-74.153000000000006</v>
      </c>
      <c r="J216" s="55">
        <v>40.641167000000003</v>
      </c>
    </row>
    <row r="217" spans="1:10" x14ac:dyDescent="0.35">
      <c r="A217" s="41" t="s">
        <v>97</v>
      </c>
      <c r="B217" s="13">
        <v>40731</v>
      </c>
      <c r="G217" s="16">
        <v>5.39</v>
      </c>
      <c r="H217" s="16">
        <v>5.13</v>
      </c>
      <c r="I217" s="55">
        <v>-74.153000000000006</v>
      </c>
      <c r="J217" s="55">
        <v>40.641167000000003</v>
      </c>
    </row>
    <row r="218" spans="1:10" x14ac:dyDescent="0.35">
      <c r="A218" s="54" t="s">
        <v>84</v>
      </c>
      <c r="B218" s="13">
        <v>40736</v>
      </c>
      <c r="G218" s="16">
        <v>6.81</v>
      </c>
      <c r="H218" s="16">
        <v>6.22</v>
      </c>
      <c r="I218" s="55">
        <v>-74.153000000000006</v>
      </c>
      <c r="J218" s="55">
        <v>40.641167000000003</v>
      </c>
    </row>
    <row r="219" spans="1:10" x14ac:dyDescent="0.35">
      <c r="A219" s="37" t="s">
        <v>90</v>
      </c>
      <c r="B219" s="13">
        <v>40736</v>
      </c>
      <c r="G219" s="16">
        <v>6.23</v>
      </c>
      <c r="H219" s="16">
        <v>6.31</v>
      </c>
      <c r="I219" s="55">
        <v>-74.153000000000006</v>
      </c>
      <c r="J219" s="55">
        <v>40.641167000000003</v>
      </c>
    </row>
    <row r="220" spans="1:10" x14ac:dyDescent="0.35">
      <c r="A220" s="37" t="s">
        <v>90</v>
      </c>
      <c r="B220" s="13">
        <v>40736</v>
      </c>
      <c r="G220" s="17" t="s">
        <v>86</v>
      </c>
      <c r="H220" s="15" t="s">
        <v>86</v>
      </c>
      <c r="I220" s="55">
        <v>-74.153000000000006</v>
      </c>
      <c r="J220" s="55">
        <v>40.641167000000003</v>
      </c>
    </row>
    <row r="221" spans="1:10" x14ac:dyDescent="0.35">
      <c r="A221" s="41" t="s">
        <v>96</v>
      </c>
      <c r="B221" s="13">
        <v>40736</v>
      </c>
      <c r="G221" s="16">
        <v>5.99</v>
      </c>
      <c r="H221" s="16">
        <v>5.78</v>
      </c>
      <c r="I221" s="55">
        <v>-74.153000000000006</v>
      </c>
      <c r="J221" s="55">
        <v>40.641167000000003</v>
      </c>
    </row>
    <row r="222" spans="1:10" x14ac:dyDescent="0.35">
      <c r="A222" s="41" t="s">
        <v>97</v>
      </c>
      <c r="B222" s="13">
        <v>40736</v>
      </c>
      <c r="G222" s="16">
        <v>5.36</v>
      </c>
      <c r="H222" s="16">
        <v>5.3</v>
      </c>
      <c r="I222" s="55">
        <v>-74.153000000000006</v>
      </c>
      <c r="J222" s="55">
        <v>40.641167000000003</v>
      </c>
    </row>
    <row r="223" spans="1:10" x14ac:dyDescent="0.35">
      <c r="A223" s="55" t="s">
        <v>52</v>
      </c>
      <c r="B223" s="56">
        <v>40738</v>
      </c>
      <c r="C223" s="63">
        <v>0.66249999999999998</v>
      </c>
      <c r="D223" s="55" t="s">
        <v>41</v>
      </c>
      <c r="E223" s="55">
        <v>20.84</v>
      </c>
      <c r="F223" s="55">
        <v>25.23</v>
      </c>
      <c r="G223" s="55">
        <v>6.36</v>
      </c>
      <c r="H223" s="55">
        <v>6.19</v>
      </c>
      <c r="I223" s="55">
        <v>-74.153000000000006</v>
      </c>
      <c r="J223" s="55">
        <v>40.641167000000003</v>
      </c>
    </row>
    <row r="224" spans="1:10" x14ac:dyDescent="0.35">
      <c r="A224" s="55" t="s">
        <v>42</v>
      </c>
      <c r="B224" s="56">
        <v>40738</v>
      </c>
      <c r="C224" s="63">
        <v>0.64652777777777781</v>
      </c>
      <c r="D224" s="55" t="s">
        <v>41</v>
      </c>
      <c r="E224" s="55">
        <v>19.45</v>
      </c>
      <c r="F224" s="55">
        <v>19.739999999999998</v>
      </c>
      <c r="G224" s="55">
        <v>6.47</v>
      </c>
      <c r="H224" s="55">
        <v>6.52</v>
      </c>
      <c r="I224" s="55">
        <v>-74.153000000000006</v>
      </c>
      <c r="J224" s="55">
        <v>40.641167000000003</v>
      </c>
    </row>
    <row r="225" spans="1:10" x14ac:dyDescent="0.35">
      <c r="A225" s="55" t="s">
        <v>50</v>
      </c>
      <c r="B225" s="56">
        <v>40738</v>
      </c>
      <c r="C225" s="63">
        <v>0.6333333333333333</v>
      </c>
      <c r="D225" s="55" t="s">
        <v>41</v>
      </c>
      <c r="E225" s="55">
        <v>19.54</v>
      </c>
      <c r="F225" s="55">
        <v>20.47</v>
      </c>
      <c r="G225" s="55">
        <v>7.13</v>
      </c>
      <c r="H225" s="55">
        <v>6.2</v>
      </c>
      <c r="I225" s="55">
        <v>-74.153000000000006</v>
      </c>
      <c r="J225" s="55">
        <v>40.641167000000003</v>
      </c>
    </row>
    <row r="226" spans="1:10" x14ac:dyDescent="0.35">
      <c r="A226" s="55" t="s">
        <v>51</v>
      </c>
      <c r="B226" s="56">
        <v>40738</v>
      </c>
      <c r="C226" s="63">
        <v>0.60902777777777783</v>
      </c>
      <c r="D226" s="55" t="s">
        <v>41</v>
      </c>
      <c r="E226" s="55">
        <v>19.52</v>
      </c>
      <c r="F226" s="55">
        <v>19.559999999999999</v>
      </c>
      <c r="G226" s="55">
        <v>6.22</v>
      </c>
      <c r="H226" s="55">
        <v>5.88</v>
      </c>
      <c r="I226" s="55">
        <v>-74.153000000000006</v>
      </c>
      <c r="J226" s="55">
        <v>40.641167000000003</v>
      </c>
    </row>
    <row r="227" spans="1:10" x14ac:dyDescent="0.35">
      <c r="A227" s="55" t="s">
        <v>51</v>
      </c>
      <c r="B227" s="56">
        <v>40738</v>
      </c>
      <c r="D227" s="55" t="s">
        <v>41</v>
      </c>
      <c r="G227" s="55">
        <v>5.9</v>
      </c>
      <c r="H227" s="55">
        <v>5.74</v>
      </c>
      <c r="I227" s="55">
        <v>-74.153000000000006</v>
      </c>
      <c r="J227" s="55">
        <v>40.641167000000003</v>
      </c>
    </row>
    <row r="228" spans="1:10" x14ac:dyDescent="0.35">
      <c r="A228" s="55" t="s">
        <v>48</v>
      </c>
      <c r="B228" s="56">
        <v>40738</v>
      </c>
      <c r="C228" s="63">
        <v>0.58750000000000002</v>
      </c>
      <c r="D228" s="55" t="s">
        <v>41</v>
      </c>
      <c r="E228" s="55">
        <v>21.53</v>
      </c>
      <c r="F228" s="55">
        <v>22.83</v>
      </c>
      <c r="G228" s="55">
        <v>6.19</v>
      </c>
      <c r="H228" s="55">
        <v>5.31</v>
      </c>
      <c r="I228" s="55">
        <v>-74.153000000000006</v>
      </c>
      <c r="J228" s="55">
        <v>40.641167000000003</v>
      </c>
    </row>
    <row r="229" spans="1:10" x14ac:dyDescent="0.35">
      <c r="A229" s="55" t="s">
        <v>52</v>
      </c>
      <c r="B229" s="56">
        <v>40750</v>
      </c>
      <c r="C229" s="63">
        <v>0.63124999999999998</v>
      </c>
      <c r="D229" s="55" t="s">
        <v>41</v>
      </c>
      <c r="E229" s="55">
        <v>18.71</v>
      </c>
      <c r="F229" s="55">
        <v>26.19</v>
      </c>
      <c r="G229" s="55">
        <v>7.15</v>
      </c>
      <c r="H229" s="55">
        <v>5.29</v>
      </c>
      <c r="I229" s="55">
        <v>-74.153000000000006</v>
      </c>
      <c r="J229" s="55">
        <v>40.641167000000003</v>
      </c>
    </row>
    <row r="230" spans="1:10" x14ac:dyDescent="0.35">
      <c r="A230" s="55" t="s">
        <v>42</v>
      </c>
      <c r="B230" s="56">
        <v>40750</v>
      </c>
      <c r="C230" s="63">
        <v>0.61527777777777781</v>
      </c>
      <c r="D230" s="55" t="s">
        <v>41</v>
      </c>
      <c r="E230" s="55">
        <v>22.73</v>
      </c>
      <c r="F230" s="55">
        <v>24.4</v>
      </c>
      <c r="G230" s="55">
        <v>6.18</v>
      </c>
      <c r="H230" s="55">
        <v>5.35</v>
      </c>
      <c r="I230" s="55">
        <v>-74.153000000000006</v>
      </c>
      <c r="J230" s="55">
        <v>40.641167000000003</v>
      </c>
    </row>
    <row r="231" spans="1:10" x14ac:dyDescent="0.35">
      <c r="A231" s="55" t="s">
        <v>50</v>
      </c>
      <c r="B231" s="56">
        <v>40750</v>
      </c>
      <c r="C231" s="63">
        <v>0.60416666666666663</v>
      </c>
      <c r="D231" s="55" t="s">
        <v>41</v>
      </c>
      <c r="E231" s="55">
        <v>22.33</v>
      </c>
      <c r="F231" s="55">
        <v>23.26</v>
      </c>
      <c r="G231" s="55">
        <v>6.66</v>
      </c>
      <c r="H231" s="55">
        <v>5.98</v>
      </c>
      <c r="I231" s="55">
        <v>-74.153000000000006</v>
      </c>
      <c r="J231" s="55">
        <v>40.641167000000003</v>
      </c>
    </row>
    <row r="232" spans="1:10" x14ac:dyDescent="0.35">
      <c r="A232" s="55" t="s">
        <v>51</v>
      </c>
      <c r="B232" s="56">
        <v>40750</v>
      </c>
      <c r="D232" s="55" t="s">
        <v>41</v>
      </c>
      <c r="G232" s="55">
        <v>5.99</v>
      </c>
      <c r="H232" s="55">
        <v>4.21</v>
      </c>
      <c r="I232" s="55">
        <v>-74.153000000000006</v>
      </c>
      <c r="J232" s="55">
        <v>40.641167000000003</v>
      </c>
    </row>
    <row r="233" spans="1:10" x14ac:dyDescent="0.35">
      <c r="A233" s="55" t="s">
        <v>51</v>
      </c>
      <c r="B233" s="56">
        <v>40750</v>
      </c>
      <c r="C233" s="63">
        <v>0.58611111111111114</v>
      </c>
      <c r="D233" s="55" t="s">
        <v>41</v>
      </c>
      <c r="E233" s="55">
        <v>22.64</v>
      </c>
      <c r="F233" s="55">
        <v>23.37</v>
      </c>
      <c r="G233" s="55">
        <v>6.26</v>
      </c>
      <c r="H233" s="55">
        <v>4.21</v>
      </c>
      <c r="I233" s="55">
        <v>-74.153000000000006</v>
      </c>
      <c r="J233" s="55">
        <v>40.641167000000003</v>
      </c>
    </row>
    <row r="234" spans="1:10" x14ac:dyDescent="0.35">
      <c r="A234" s="55" t="s">
        <v>48</v>
      </c>
      <c r="B234" s="56">
        <v>40750</v>
      </c>
      <c r="C234" s="63">
        <v>0.56736111111111109</v>
      </c>
      <c r="D234" s="55" t="s">
        <v>41</v>
      </c>
      <c r="E234" s="55">
        <v>23.66</v>
      </c>
      <c r="F234" s="55">
        <v>25.13</v>
      </c>
      <c r="G234" s="55">
        <v>4.96</v>
      </c>
      <c r="H234" s="55">
        <v>3.07</v>
      </c>
      <c r="I234" s="55">
        <v>-74.153000000000006</v>
      </c>
      <c r="J234" s="55">
        <v>40.641167000000003</v>
      </c>
    </row>
    <row r="235" spans="1:10" x14ac:dyDescent="0.35">
      <c r="A235" s="54" t="s">
        <v>84</v>
      </c>
      <c r="B235" s="13">
        <v>40751</v>
      </c>
      <c r="G235" s="16">
        <v>6.07</v>
      </c>
      <c r="H235" s="16">
        <v>5.72</v>
      </c>
      <c r="I235" s="55">
        <v>-74.153000000000006</v>
      </c>
      <c r="J235" s="55">
        <v>40.641167000000003</v>
      </c>
    </row>
    <row r="236" spans="1:10" x14ac:dyDescent="0.35">
      <c r="A236" s="37" t="s">
        <v>90</v>
      </c>
      <c r="B236" s="13">
        <v>40751</v>
      </c>
      <c r="G236" s="16">
        <v>4.96</v>
      </c>
      <c r="H236" s="16">
        <v>6.45</v>
      </c>
      <c r="I236" s="55">
        <v>-74.153000000000006</v>
      </c>
      <c r="J236" s="55">
        <v>40.641167000000003</v>
      </c>
    </row>
    <row r="237" spans="1:10" x14ac:dyDescent="0.35">
      <c r="A237" s="37" t="s">
        <v>90</v>
      </c>
      <c r="B237" s="13">
        <v>40751</v>
      </c>
      <c r="G237" s="17" t="s">
        <v>86</v>
      </c>
      <c r="H237" s="15" t="s">
        <v>86</v>
      </c>
      <c r="I237" s="55">
        <v>-74.153000000000006</v>
      </c>
      <c r="J237" s="55">
        <v>40.641167000000003</v>
      </c>
    </row>
    <row r="238" spans="1:10" x14ac:dyDescent="0.35">
      <c r="A238" s="41" t="s">
        <v>96</v>
      </c>
      <c r="B238" s="13">
        <v>40751</v>
      </c>
      <c r="G238" s="16">
        <v>5.23</v>
      </c>
      <c r="H238" s="14">
        <v>5.32</v>
      </c>
      <c r="I238" s="55">
        <v>-74.153000000000006</v>
      </c>
      <c r="J238" s="55">
        <v>40.641167000000003</v>
      </c>
    </row>
    <row r="239" spans="1:10" x14ac:dyDescent="0.35">
      <c r="A239" s="41" t="s">
        <v>97</v>
      </c>
      <c r="B239" s="13">
        <v>40751</v>
      </c>
      <c r="G239" s="16">
        <v>4.66</v>
      </c>
      <c r="H239" s="16">
        <v>4.3499999999999996</v>
      </c>
      <c r="I239" s="55">
        <v>-74.153000000000006</v>
      </c>
      <c r="J239" s="55">
        <v>40.641167000000003</v>
      </c>
    </row>
    <row r="240" spans="1:10" x14ac:dyDescent="0.35">
      <c r="A240" s="55" t="s">
        <v>52</v>
      </c>
      <c r="B240" s="56">
        <v>40757</v>
      </c>
      <c r="C240" s="63">
        <v>0.66319444444444442</v>
      </c>
      <c r="D240" s="55" t="s">
        <v>41</v>
      </c>
      <c r="E240" s="55">
        <v>23.16</v>
      </c>
      <c r="F240" s="55">
        <v>25.36</v>
      </c>
      <c r="G240" s="55">
        <v>5.15</v>
      </c>
      <c r="H240" s="55">
        <v>5.09</v>
      </c>
      <c r="I240" s="55">
        <v>-74.153000000000006</v>
      </c>
      <c r="J240" s="55">
        <v>40.641167000000003</v>
      </c>
    </row>
    <row r="241" spans="1:10" x14ac:dyDescent="0.35">
      <c r="A241" s="55" t="s">
        <v>42</v>
      </c>
      <c r="B241" s="56">
        <v>40757</v>
      </c>
      <c r="C241" s="63">
        <v>0.64930555555555558</v>
      </c>
      <c r="D241" s="55" t="s">
        <v>41</v>
      </c>
      <c r="E241" s="55">
        <v>22.48</v>
      </c>
      <c r="F241" s="55">
        <v>23.4</v>
      </c>
      <c r="G241" s="55">
        <v>5.38</v>
      </c>
      <c r="H241" s="55">
        <v>5.03</v>
      </c>
      <c r="I241" s="55">
        <v>-74.153000000000006</v>
      </c>
      <c r="J241" s="55">
        <v>40.641167000000003</v>
      </c>
    </row>
    <row r="242" spans="1:10" x14ac:dyDescent="0.35">
      <c r="A242" s="55" t="s">
        <v>50</v>
      </c>
      <c r="B242" s="56">
        <v>40757</v>
      </c>
      <c r="C242" s="63">
        <v>0.63750000000000007</v>
      </c>
      <c r="D242" s="55" t="s">
        <v>41</v>
      </c>
      <c r="E242" s="55">
        <v>22.43</v>
      </c>
      <c r="F242" s="55">
        <v>23.73</v>
      </c>
      <c r="G242" s="55">
        <v>5.45</v>
      </c>
      <c r="H242" s="55">
        <v>4.43</v>
      </c>
      <c r="I242" s="55">
        <v>-74.153000000000006</v>
      </c>
      <c r="J242" s="55">
        <v>40.641167000000003</v>
      </c>
    </row>
    <row r="243" spans="1:10" x14ac:dyDescent="0.35">
      <c r="A243" s="55" t="s">
        <v>51</v>
      </c>
      <c r="B243" s="56">
        <v>40757</v>
      </c>
      <c r="C243" s="63">
        <v>0.61597222222222225</v>
      </c>
      <c r="D243" s="55" t="s">
        <v>41</v>
      </c>
      <c r="E243" s="55">
        <v>21.82</v>
      </c>
      <c r="F243" s="55">
        <v>21.89</v>
      </c>
      <c r="G243" s="55">
        <v>5.64</v>
      </c>
      <c r="H243" s="55">
        <v>4.8099999999999996</v>
      </c>
      <c r="I243" s="55">
        <v>-74.153000000000006</v>
      </c>
      <c r="J243" s="55">
        <v>40.641167000000003</v>
      </c>
    </row>
    <row r="244" spans="1:10" x14ac:dyDescent="0.35">
      <c r="A244" s="55" t="s">
        <v>48</v>
      </c>
      <c r="B244" s="56">
        <v>40757</v>
      </c>
      <c r="C244" s="63">
        <v>0.59236111111111112</v>
      </c>
      <c r="D244" s="55" t="s">
        <v>41</v>
      </c>
      <c r="E244" s="55">
        <v>23.52</v>
      </c>
      <c r="F244" s="55">
        <v>23.89</v>
      </c>
      <c r="G244" s="55">
        <v>5.6</v>
      </c>
      <c r="H244" s="55">
        <v>4.96</v>
      </c>
      <c r="I244" s="55">
        <v>-74.153000000000006</v>
      </c>
      <c r="J244" s="55">
        <v>40.641167000000003</v>
      </c>
    </row>
    <row r="245" spans="1:10" x14ac:dyDescent="0.35">
      <c r="A245" s="54" t="s">
        <v>84</v>
      </c>
      <c r="B245" s="13">
        <v>40758</v>
      </c>
      <c r="G245" s="16">
        <v>4.7</v>
      </c>
      <c r="H245" s="16">
        <v>4.84</v>
      </c>
      <c r="I245" s="55">
        <v>-74.153000000000006</v>
      </c>
      <c r="J245" s="55">
        <v>40.641167000000003</v>
      </c>
    </row>
    <row r="246" spans="1:10" x14ac:dyDescent="0.35">
      <c r="A246" s="54" t="s">
        <v>84</v>
      </c>
      <c r="B246" s="13">
        <v>40758</v>
      </c>
      <c r="G246" s="17" t="s">
        <v>86</v>
      </c>
      <c r="H246" s="15" t="s">
        <v>86</v>
      </c>
      <c r="I246" s="55">
        <v>-74.153000000000006</v>
      </c>
      <c r="J246" s="55">
        <v>40.641167000000003</v>
      </c>
    </row>
    <row r="247" spans="1:10" x14ac:dyDescent="0.35">
      <c r="A247" s="37" t="s">
        <v>90</v>
      </c>
      <c r="B247" s="13">
        <v>40758</v>
      </c>
      <c r="G247" s="16">
        <v>4.75</v>
      </c>
      <c r="H247" s="16">
        <v>4.78</v>
      </c>
      <c r="I247" s="55">
        <v>-74.153000000000006</v>
      </c>
      <c r="J247" s="55">
        <v>40.641167000000003</v>
      </c>
    </row>
    <row r="248" spans="1:10" x14ac:dyDescent="0.35">
      <c r="A248" s="41" t="s">
        <v>96</v>
      </c>
      <c r="B248" s="13">
        <v>40758</v>
      </c>
      <c r="G248" s="16">
        <v>4.8499999999999996</v>
      </c>
      <c r="H248" s="16">
        <v>4.78</v>
      </c>
      <c r="I248" s="55">
        <v>-74.153000000000006</v>
      </c>
      <c r="J248" s="55">
        <v>40.641167000000003</v>
      </c>
    </row>
    <row r="249" spans="1:10" x14ac:dyDescent="0.35">
      <c r="A249" s="41" t="s">
        <v>97</v>
      </c>
      <c r="B249" s="13">
        <v>40758</v>
      </c>
      <c r="G249" s="16">
        <v>4.4800000000000004</v>
      </c>
      <c r="H249" s="16">
        <v>4.37</v>
      </c>
      <c r="I249" s="55">
        <v>-74.153000000000006</v>
      </c>
      <c r="J249" s="55">
        <v>40.641167000000003</v>
      </c>
    </row>
    <row r="250" spans="1:10" x14ac:dyDescent="0.35">
      <c r="A250" s="55" t="s">
        <v>52</v>
      </c>
      <c r="B250" s="56">
        <v>40765</v>
      </c>
      <c r="C250" s="63">
        <v>0.64513888888888882</v>
      </c>
      <c r="D250" s="55" t="s">
        <v>44</v>
      </c>
      <c r="E250" s="55">
        <v>22.13</v>
      </c>
      <c r="F250" s="55">
        <v>25.68</v>
      </c>
      <c r="G250" s="55">
        <v>5.32</v>
      </c>
      <c r="H250" s="55">
        <v>5.13</v>
      </c>
      <c r="I250" s="55">
        <v>-74.153000000000006</v>
      </c>
      <c r="J250" s="55">
        <v>40.641167000000003</v>
      </c>
    </row>
    <row r="251" spans="1:10" x14ac:dyDescent="0.35">
      <c r="A251" s="55" t="s">
        <v>42</v>
      </c>
      <c r="B251" s="56">
        <v>40765</v>
      </c>
      <c r="C251" s="63">
        <v>0.62777777777777777</v>
      </c>
      <c r="D251" s="55" t="s">
        <v>44</v>
      </c>
      <c r="E251" s="55">
        <v>21.54</v>
      </c>
      <c r="F251" s="55">
        <v>23.43</v>
      </c>
      <c r="G251" s="55">
        <v>6.04</v>
      </c>
      <c r="H251" s="55">
        <v>5.53</v>
      </c>
      <c r="I251" s="55">
        <v>-74.153000000000006</v>
      </c>
      <c r="J251" s="55">
        <v>40.641167000000003</v>
      </c>
    </row>
    <row r="252" spans="1:10" x14ac:dyDescent="0.35">
      <c r="A252" s="55" t="s">
        <v>50</v>
      </c>
      <c r="B252" s="56">
        <v>40765</v>
      </c>
      <c r="D252" s="55" t="s">
        <v>44</v>
      </c>
      <c r="G252" s="55">
        <v>6.28</v>
      </c>
      <c r="H252" s="55">
        <v>5.49</v>
      </c>
      <c r="I252" s="55">
        <v>-74.153000000000006</v>
      </c>
      <c r="J252" s="55">
        <v>40.641167000000003</v>
      </c>
    </row>
    <row r="253" spans="1:10" x14ac:dyDescent="0.35">
      <c r="A253" s="55" t="s">
        <v>50</v>
      </c>
      <c r="B253" s="56">
        <v>40765</v>
      </c>
      <c r="C253" s="63">
        <v>0.61597222222222225</v>
      </c>
      <c r="D253" s="55" t="s">
        <v>44</v>
      </c>
      <c r="E253" s="55">
        <v>21.86</v>
      </c>
      <c r="F253" s="55">
        <v>22.55</v>
      </c>
      <c r="G253" s="55">
        <v>6.31</v>
      </c>
      <c r="H253" s="55">
        <v>5.64</v>
      </c>
      <c r="I253" s="55">
        <v>-74.153000000000006</v>
      </c>
      <c r="J253" s="55">
        <v>40.641167000000003</v>
      </c>
    </row>
    <row r="254" spans="1:10" x14ac:dyDescent="0.35">
      <c r="A254" s="55" t="s">
        <v>51</v>
      </c>
      <c r="B254" s="56">
        <v>40765</v>
      </c>
      <c r="C254" s="63">
        <v>0.59583333333333333</v>
      </c>
      <c r="D254" s="55" t="s">
        <v>44</v>
      </c>
      <c r="E254" s="55">
        <v>20.170000000000002</v>
      </c>
      <c r="F254" s="55">
        <v>21.87</v>
      </c>
      <c r="G254" s="55">
        <v>5.73</v>
      </c>
      <c r="H254" s="55">
        <v>5.28</v>
      </c>
      <c r="I254" s="55">
        <v>-74.153000000000006</v>
      </c>
      <c r="J254" s="55">
        <v>40.641167000000003</v>
      </c>
    </row>
    <row r="255" spans="1:10" x14ac:dyDescent="0.35">
      <c r="A255" s="55" t="s">
        <v>48</v>
      </c>
      <c r="B255" s="56">
        <v>40765</v>
      </c>
      <c r="C255" s="63">
        <v>0.57500000000000007</v>
      </c>
      <c r="D255" s="55" t="s">
        <v>44</v>
      </c>
      <c r="E255" s="55">
        <v>23.12</v>
      </c>
      <c r="F255" s="55">
        <v>26.22</v>
      </c>
      <c r="G255" s="55">
        <v>4.7</v>
      </c>
      <c r="H255" s="55">
        <v>3.76</v>
      </c>
      <c r="I255" s="55">
        <v>-74.153000000000006</v>
      </c>
      <c r="J255" s="55">
        <v>40.641167000000003</v>
      </c>
    </row>
    <row r="256" spans="1:10" x14ac:dyDescent="0.35">
      <c r="A256" s="54" t="s">
        <v>84</v>
      </c>
      <c r="B256" s="13">
        <v>40766</v>
      </c>
      <c r="G256" s="16">
        <v>5.41</v>
      </c>
      <c r="H256" s="16">
        <v>4.9000000000000004</v>
      </c>
      <c r="I256" s="55">
        <v>-74.153000000000006</v>
      </c>
      <c r="J256" s="55">
        <v>40.641167000000003</v>
      </c>
    </row>
    <row r="257" spans="1:10" x14ac:dyDescent="0.35">
      <c r="A257" s="54" t="s">
        <v>84</v>
      </c>
      <c r="B257" s="13">
        <v>40766</v>
      </c>
      <c r="G257" s="17" t="s">
        <v>86</v>
      </c>
      <c r="H257" s="15" t="s">
        <v>86</v>
      </c>
      <c r="I257" s="55">
        <v>-74.153000000000006</v>
      </c>
      <c r="J257" s="55">
        <v>40.641167000000003</v>
      </c>
    </row>
    <row r="258" spans="1:10" x14ac:dyDescent="0.35">
      <c r="A258" s="37" t="s">
        <v>90</v>
      </c>
      <c r="B258" s="13">
        <v>40766</v>
      </c>
      <c r="G258" s="16">
        <v>5.6</v>
      </c>
      <c r="H258" s="16">
        <v>5.39</v>
      </c>
      <c r="I258" s="55">
        <v>-74.153000000000006</v>
      </c>
      <c r="J258" s="55">
        <v>40.641167000000003</v>
      </c>
    </row>
    <row r="259" spans="1:10" x14ac:dyDescent="0.35">
      <c r="A259" s="41" t="s">
        <v>96</v>
      </c>
      <c r="B259" s="13">
        <v>40766</v>
      </c>
      <c r="G259" s="16">
        <v>5.18</v>
      </c>
      <c r="H259" s="16">
        <v>4.83</v>
      </c>
      <c r="I259" s="55">
        <v>-74.153000000000006</v>
      </c>
      <c r="J259" s="55">
        <v>40.641167000000003</v>
      </c>
    </row>
    <row r="260" spans="1:10" x14ac:dyDescent="0.35">
      <c r="A260" s="41" t="s">
        <v>97</v>
      </c>
      <c r="B260" s="13">
        <v>40766</v>
      </c>
      <c r="G260" s="16">
        <v>4.8099999999999996</v>
      </c>
      <c r="H260" s="16">
        <v>4.18</v>
      </c>
      <c r="I260" s="55">
        <v>-74.153000000000006</v>
      </c>
      <c r="J260" s="55">
        <v>40.641167000000003</v>
      </c>
    </row>
    <row r="261" spans="1:10" x14ac:dyDescent="0.35">
      <c r="A261" s="55" t="s">
        <v>52</v>
      </c>
      <c r="B261" s="56">
        <v>40771</v>
      </c>
      <c r="C261" s="63">
        <v>0.64722222222222225</v>
      </c>
      <c r="D261" s="55" t="s">
        <v>44</v>
      </c>
      <c r="E261" s="55">
        <v>18.64</v>
      </c>
      <c r="F261" s="55">
        <v>26</v>
      </c>
      <c r="G261" s="55">
        <v>5.05</v>
      </c>
      <c r="H261" s="55">
        <v>5.03</v>
      </c>
      <c r="I261" s="55">
        <v>-74.153000000000006</v>
      </c>
      <c r="J261" s="55">
        <v>40.641167000000003</v>
      </c>
    </row>
    <row r="262" spans="1:10" x14ac:dyDescent="0.35">
      <c r="A262" s="55" t="s">
        <v>42</v>
      </c>
      <c r="B262" s="56">
        <v>40771</v>
      </c>
      <c r="C262" s="63">
        <v>0.63194444444444442</v>
      </c>
      <c r="D262" s="55" t="s">
        <v>44</v>
      </c>
      <c r="E262" s="55">
        <v>16.989999999999998</v>
      </c>
      <c r="F262" s="55">
        <v>18.100000000000001</v>
      </c>
      <c r="G262" s="55">
        <v>5.53</v>
      </c>
      <c r="H262" s="55">
        <v>4.97</v>
      </c>
      <c r="I262" s="55">
        <v>-74.153000000000006</v>
      </c>
      <c r="J262" s="55">
        <v>40.641167000000003</v>
      </c>
    </row>
    <row r="263" spans="1:10" x14ac:dyDescent="0.35">
      <c r="A263" s="55" t="s">
        <v>50</v>
      </c>
      <c r="B263" s="56">
        <v>40771</v>
      </c>
      <c r="D263" s="55" t="s">
        <v>44</v>
      </c>
      <c r="G263" s="55">
        <v>4.8899999999999997</v>
      </c>
      <c r="H263" s="55">
        <v>4.6100000000000003</v>
      </c>
      <c r="I263" s="55">
        <v>-74.153000000000006</v>
      </c>
      <c r="J263" s="55">
        <v>40.641167000000003</v>
      </c>
    </row>
    <row r="264" spans="1:10" x14ac:dyDescent="0.35">
      <c r="A264" s="55" t="s">
        <v>50</v>
      </c>
      <c r="B264" s="56">
        <v>40771</v>
      </c>
      <c r="C264" s="63">
        <v>0.61875000000000002</v>
      </c>
      <c r="D264" s="55" t="s">
        <v>44</v>
      </c>
      <c r="E264" s="55">
        <v>15.99</v>
      </c>
      <c r="F264" s="55">
        <v>20.100000000000001</v>
      </c>
      <c r="G264" s="55">
        <v>4.49</v>
      </c>
      <c r="H264" s="55">
        <v>4.8899999999999997</v>
      </c>
      <c r="I264" s="55">
        <v>-74.195830000000001</v>
      </c>
      <c r="J264" s="55">
        <v>40.637500000000003</v>
      </c>
    </row>
    <row r="265" spans="1:10" x14ac:dyDescent="0.35">
      <c r="A265" s="55" t="s">
        <v>51</v>
      </c>
      <c r="B265" s="56">
        <v>40771</v>
      </c>
      <c r="C265" s="63">
        <v>0.59722222222222221</v>
      </c>
      <c r="D265" s="55" t="s">
        <v>44</v>
      </c>
      <c r="E265" s="55">
        <v>15.82</v>
      </c>
      <c r="F265" s="55">
        <v>19.600000000000001</v>
      </c>
      <c r="G265" s="55">
        <v>4.58</v>
      </c>
      <c r="H265" s="55">
        <v>3.01</v>
      </c>
      <c r="I265" s="55">
        <v>-74.195830000000001</v>
      </c>
      <c r="J265" s="55">
        <v>40.637500000000003</v>
      </c>
    </row>
    <row r="266" spans="1:10" x14ac:dyDescent="0.35">
      <c r="A266" s="55" t="s">
        <v>48</v>
      </c>
      <c r="B266" s="56">
        <v>40771</v>
      </c>
      <c r="C266" s="63">
        <v>0.57500000000000007</v>
      </c>
      <c r="D266" s="55" t="s">
        <v>44</v>
      </c>
      <c r="E266" s="55">
        <v>19.09</v>
      </c>
      <c r="F266" s="55">
        <v>23.87</v>
      </c>
      <c r="G266" s="55">
        <v>3.85</v>
      </c>
      <c r="H266" s="55">
        <v>3.07</v>
      </c>
      <c r="I266" s="55">
        <v>-74.195830000000001</v>
      </c>
      <c r="J266" s="55">
        <v>40.637500000000003</v>
      </c>
    </row>
    <row r="267" spans="1:10" x14ac:dyDescent="0.35">
      <c r="A267" s="54" t="s">
        <v>84</v>
      </c>
      <c r="B267" s="13">
        <v>40777</v>
      </c>
      <c r="G267" s="16">
        <v>5.45</v>
      </c>
      <c r="H267" s="16">
        <v>4.96</v>
      </c>
      <c r="I267" s="55">
        <v>-74.195830000000001</v>
      </c>
      <c r="J267" s="55">
        <v>40.637500000000003</v>
      </c>
    </row>
    <row r="268" spans="1:10" x14ac:dyDescent="0.35">
      <c r="A268" s="37" t="s">
        <v>90</v>
      </c>
      <c r="B268" s="13">
        <v>40777</v>
      </c>
      <c r="G268" s="16">
        <v>5.41</v>
      </c>
      <c r="H268" s="16">
        <v>5.07</v>
      </c>
      <c r="I268" s="55">
        <v>-74.195830000000001</v>
      </c>
      <c r="J268" s="55">
        <v>40.637500000000003</v>
      </c>
    </row>
    <row r="269" spans="1:10" x14ac:dyDescent="0.35">
      <c r="A269" s="41" t="s">
        <v>96</v>
      </c>
      <c r="B269" s="13">
        <v>40777</v>
      </c>
      <c r="G269" s="16">
        <v>5.0999999999999996</v>
      </c>
      <c r="H269" s="16">
        <v>4.8</v>
      </c>
      <c r="I269" s="55">
        <v>-74.195830000000001</v>
      </c>
      <c r="J269" s="55">
        <v>40.637500000000003</v>
      </c>
    </row>
    <row r="270" spans="1:10" x14ac:dyDescent="0.35">
      <c r="A270" s="41" t="s">
        <v>96</v>
      </c>
      <c r="B270" s="13">
        <v>40777</v>
      </c>
      <c r="G270" s="17" t="s">
        <v>86</v>
      </c>
      <c r="H270" s="15" t="s">
        <v>86</v>
      </c>
      <c r="I270" s="55">
        <v>-74.195830000000001</v>
      </c>
      <c r="J270" s="55">
        <v>40.637500000000003</v>
      </c>
    </row>
    <row r="271" spans="1:10" x14ac:dyDescent="0.35">
      <c r="A271" s="41" t="s">
        <v>97</v>
      </c>
      <c r="B271" s="13">
        <v>40777</v>
      </c>
      <c r="G271" s="16">
        <v>4.78</v>
      </c>
      <c r="H271" s="16">
        <v>4.01</v>
      </c>
      <c r="I271" s="55">
        <v>-74.195830000000001</v>
      </c>
      <c r="J271" s="55">
        <v>40.637500000000003</v>
      </c>
    </row>
    <row r="272" spans="1:10" x14ac:dyDescent="0.35">
      <c r="A272" s="55" t="s">
        <v>52</v>
      </c>
      <c r="B272" s="56">
        <v>40778</v>
      </c>
      <c r="C272" s="63">
        <v>0.61736111111111114</v>
      </c>
      <c r="D272" s="55" t="s">
        <v>41</v>
      </c>
      <c r="E272" s="55">
        <v>19.14</v>
      </c>
      <c r="F272" s="55">
        <v>29.68</v>
      </c>
      <c r="G272" s="55">
        <v>6.33</v>
      </c>
      <c r="H272" s="55">
        <v>5.72</v>
      </c>
      <c r="I272" s="55">
        <v>-74.195830000000001</v>
      </c>
      <c r="J272" s="55">
        <v>40.637500000000003</v>
      </c>
    </row>
    <row r="273" spans="1:10" x14ac:dyDescent="0.35">
      <c r="A273" s="55" t="s">
        <v>42</v>
      </c>
      <c r="B273" s="56">
        <v>40778</v>
      </c>
      <c r="C273" s="63">
        <v>0.6020833333333333</v>
      </c>
      <c r="D273" s="55" t="s">
        <v>41</v>
      </c>
      <c r="E273" s="55">
        <v>16.75</v>
      </c>
      <c r="F273" s="55">
        <v>24.46</v>
      </c>
      <c r="G273" s="55">
        <v>6</v>
      </c>
      <c r="H273" s="55">
        <v>5.69</v>
      </c>
      <c r="I273" s="55">
        <v>-74.195830000000001</v>
      </c>
      <c r="J273" s="55">
        <v>40.637500000000003</v>
      </c>
    </row>
    <row r="274" spans="1:10" x14ac:dyDescent="0.35">
      <c r="A274" s="55" t="s">
        <v>50</v>
      </c>
      <c r="B274" s="56">
        <v>40778</v>
      </c>
      <c r="C274" s="63">
        <v>0.59027777777777779</v>
      </c>
      <c r="D274" s="55" t="s">
        <v>41</v>
      </c>
      <c r="E274" s="55">
        <v>17.54</v>
      </c>
      <c r="F274" s="55">
        <v>21.57</v>
      </c>
      <c r="G274" s="55">
        <v>5.83</v>
      </c>
      <c r="H274" s="55">
        <v>5.0199999999999996</v>
      </c>
      <c r="I274" s="55">
        <v>-74.195830000000001</v>
      </c>
      <c r="J274" s="55">
        <v>40.637500000000003</v>
      </c>
    </row>
    <row r="275" spans="1:10" x14ac:dyDescent="0.35">
      <c r="A275" s="55" t="s">
        <v>51</v>
      </c>
      <c r="B275" s="56">
        <v>40778</v>
      </c>
      <c r="C275" s="63">
        <v>0.57013888888888886</v>
      </c>
      <c r="D275" s="55" t="s">
        <v>41</v>
      </c>
      <c r="E275" s="55">
        <v>18.29</v>
      </c>
      <c r="F275" s="55">
        <v>22.03</v>
      </c>
      <c r="G275" s="55">
        <v>4.92</v>
      </c>
      <c r="H275" s="55">
        <v>3.85</v>
      </c>
      <c r="I275" s="55">
        <v>-74.195830000000001</v>
      </c>
      <c r="J275" s="55">
        <v>40.637500000000003</v>
      </c>
    </row>
    <row r="276" spans="1:10" x14ac:dyDescent="0.35">
      <c r="A276" s="55" t="s">
        <v>48</v>
      </c>
      <c r="B276" s="56">
        <v>40778</v>
      </c>
      <c r="D276" s="55" t="s">
        <v>41</v>
      </c>
      <c r="G276" s="55">
        <v>3.98</v>
      </c>
      <c r="H276" s="55">
        <v>3.23</v>
      </c>
      <c r="I276" s="55">
        <v>-74.195830000000001</v>
      </c>
      <c r="J276" s="55">
        <v>40.637500000000003</v>
      </c>
    </row>
    <row r="277" spans="1:10" x14ac:dyDescent="0.35">
      <c r="A277" s="55" t="s">
        <v>48</v>
      </c>
      <c r="B277" s="56">
        <v>40778</v>
      </c>
      <c r="C277" s="63">
        <v>0.55138888888888882</v>
      </c>
      <c r="D277" s="55" t="s">
        <v>41</v>
      </c>
      <c r="E277" s="55">
        <v>21.72</v>
      </c>
      <c r="F277" s="55">
        <v>25.37</v>
      </c>
      <c r="G277" s="55">
        <v>4.07</v>
      </c>
      <c r="H277" s="55">
        <v>3.2</v>
      </c>
      <c r="I277" s="55">
        <v>-74.195830000000001</v>
      </c>
      <c r="J277" s="55">
        <v>40.637500000000003</v>
      </c>
    </row>
    <row r="278" spans="1:10" x14ac:dyDescent="0.35">
      <c r="A278" s="55" t="s">
        <v>52</v>
      </c>
      <c r="B278" s="56">
        <v>40786</v>
      </c>
      <c r="C278" s="63">
        <v>0.66666666666666663</v>
      </c>
      <c r="D278" s="55" t="s">
        <v>41</v>
      </c>
      <c r="E278" s="55">
        <v>5.48</v>
      </c>
      <c r="F278" s="55">
        <v>11.42</v>
      </c>
      <c r="G278" s="55">
        <v>5.87</v>
      </c>
      <c r="H278" s="55">
        <v>5.41</v>
      </c>
      <c r="I278" s="55">
        <v>-74.195830000000001</v>
      </c>
      <c r="J278" s="55">
        <v>40.637500000000003</v>
      </c>
    </row>
    <row r="279" spans="1:10" x14ac:dyDescent="0.35">
      <c r="A279" s="55" t="s">
        <v>42</v>
      </c>
      <c r="B279" s="56">
        <v>40786</v>
      </c>
      <c r="C279" s="63">
        <v>0.65277777777777779</v>
      </c>
      <c r="D279" s="55" t="s">
        <v>41</v>
      </c>
      <c r="E279" s="55">
        <v>3.41</v>
      </c>
      <c r="F279" s="55">
        <v>4.55</v>
      </c>
      <c r="G279" s="55">
        <v>6.18</v>
      </c>
      <c r="H279" s="55">
        <v>6.06</v>
      </c>
      <c r="I279" s="55">
        <v>-74.195830000000001</v>
      </c>
      <c r="J279" s="55">
        <v>40.637500000000003</v>
      </c>
    </row>
    <row r="280" spans="1:10" x14ac:dyDescent="0.35">
      <c r="A280" s="55" t="s">
        <v>50</v>
      </c>
      <c r="B280" s="56">
        <v>40786</v>
      </c>
      <c r="C280" s="63">
        <v>0.64374999999999993</v>
      </c>
      <c r="D280" s="55" t="s">
        <v>41</v>
      </c>
      <c r="E280" s="55">
        <v>3.86</v>
      </c>
      <c r="F280" s="55">
        <v>6.35</v>
      </c>
      <c r="G280" s="55">
        <v>6.13</v>
      </c>
      <c r="H280" s="55">
        <v>5.62</v>
      </c>
      <c r="I280" s="55">
        <v>-74.195830000000001</v>
      </c>
      <c r="J280" s="55">
        <v>40.637500000000003</v>
      </c>
    </row>
    <row r="281" spans="1:10" x14ac:dyDescent="0.35">
      <c r="A281" s="55" t="s">
        <v>51</v>
      </c>
      <c r="B281" s="56">
        <v>40786</v>
      </c>
      <c r="C281" s="63">
        <v>0.6166666666666667</v>
      </c>
      <c r="D281" s="55" t="s">
        <v>41</v>
      </c>
      <c r="E281" s="55">
        <v>6.42</v>
      </c>
      <c r="F281" s="55">
        <v>9.99</v>
      </c>
      <c r="G281" s="55">
        <v>5.26</v>
      </c>
      <c r="H281" s="55">
        <v>4.45</v>
      </c>
      <c r="I281" s="55">
        <v>-74.195830000000001</v>
      </c>
      <c r="J281" s="55">
        <v>40.637500000000003</v>
      </c>
    </row>
    <row r="282" spans="1:10" x14ac:dyDescent="0.35">
      <c r="A282" s="55" t="s">
        <v>48</v>
      </c>
      <c r="B282" s="56">
        <v>40786</v>
      </c>
      <c r="C282" s="63">
        <v>0.59236111111111112</v>
      </c>
      <c r="D282" s="55" t="s">
        <v>41</v>
      </c>
      <c r="E282" s="55">
        <v>11.43</v>
      </c>
      <c r="F282" s="55">
        <v>15.15</v>
      </c>
      <c r="G282" s="55">
        <v>5.04</v>
      </c>
      <c r="H282" s="55">
        <v>4.26</v>
      </c>
      <c r="I282" s="55">
        <v>-74.195830000000001</v>
      </c>
      <c r="J282" s="55">
        <v>40.637500000000003</v>
      </c>
    </row>
    <row r="283" spans="1:10" x14ac:dyDescent="0.35">
      <c r="A283" s="54" t="s">
        <v>84</v>
      </c>
      <c r="B283" s="13">
        <v>40798</v>
      </c>
      <c r="G283" s="16">
        <v>6.87</v>
      </c>
      <c r="H283" s="16">
        <v>5.88</v>
      </c>
      <c r="I283" s="55">
        <v>-74.195830000000001</v>
      </c>
      <c r="J283" s="55">
        <v>40.637500000000003</v>
      </c>
    </row>
    <row r="284" spans="1:10" x14ac:dyDescent="0.35">
      <c r="A284" s="37" t="s">
        <v>90</v>
      </c>
      <c r="B284" s="13">
        <v>40798</v>
      </c>
      <c r="G284" s="16">
        <v>6.2</v>
      </c>
      <c r="H284" s="16">
        <v>6.12</v>
      </c>
      <c r="I284" s="55">
        <v>-74.195830000000001</v>
      </c>
      <c r="J284" s="55">
        <v>40.637500000000003</v>
      </c>
    </row>
    <row r="285" spans="1:10" x14ac:dyDescent="0.35">
      <c r="A285" s="37" t="s">
        <v>90</v>
      </c>
      <c r="B285" s="13">
        <v>40798</v>
      </c>
      <c r="G285" s="17" t="s">
        <v>86</v>
      </c>
      <c r="H285" s="15" t="s">
        <v>86</v>
      </c>
      <c r="I285" s="55">
        <v>-74.195830000000001</v>
      </c>
      <c r="J285" s="55">
        <v>40.637500000000003</v>
      </c>
    </row>
    <row r="286" spans="1:10" x14ac:dyDescent="0.35">
      <c r="A286" s="41" t="s">
        <v>96</v>
      </c>
      <c r="B286" s="13">
        <v>40798</v>
      </c>
      <c r="G286" s="16">
        <v>5.8</v>
      </c>
      <c r="H286" s="16">
        <v>5.49</v>
      </c>
      <c r="I286" s="55">
        <v>-74.195830000000001</v>
      </c>
      <c r="J286" s="55">
        <v>40.637500000000003</v>
      </c>
    </row>
    <row r="287" spans="1:10" x14ac:dyDescent="0.35">
      <c r="A287" s="41" t="s">
        <v>97</v>
      </c>
      <c r="B287" s="13">
        <v>40798</v>
      </c>
      <c r="G287" s="16">
        <v>5.42</v>
      </c>
      <c r="H287" s="16">
        <v>4.76</v>
      </c>
      <c r="I287" s="55">
        <v>-74.195830000000001</v>
      </c>
      <c r="J287" s="55">
        <v>40.637500000000003</v>
      </c>
    </row>
    <row r="288" spans="1:10" x14ac:dyDescent="0.35">
      <c r="A288" s="55" t="s">
        <v>52</v>
      </c>
      <c r="B288" s="56">
        <v>40799</v>
      </c>
      <c r="C288" s="63">
        <v>0.64861111111111114</v>
      </c>
      <c r="D288" s="55" t="s">
        <v>41</v>
      </c>
      <c r="E288" s="55">
        <v>8.61</v>
      </c>
      <c r="F288" s="55">
        <v>21.35</v>
      </c>
      <c r="G288" s="55">
        <v>5.79</v>
      </c>
      <c r="H288" s="55">
        <v>5.38</v>
      </c>
      <c r="I288" s="55">
        <v>-74.195830000000001</v>
      </c>
      <c r="J288" s="55">
        <v>40.637500000000003</v>
      </c>
    </row>
    <row r="289" spans="1:10" x14ac:dyDescent="0.35">
      <c r="A289" s="55" t="s">
        <v>42</v>
      </c>
      <c r="B289" s="56">
        <v>40799</v>
      </c>
      <c r="C289" s="63">
        <v>0.63472222222222219</v>
      </c>
      <c r="D289" s="55" t="s">
        <v>41</v>
      </c>
      <c r="E289" s="55">
        <v>4.8899999999999997</v>
      </c>
      <c r="F289" s="55">
        <v>11.01</v>
      </c>
      <c r="G289" s="55">
        <v>6.45</v>
      </c>
      <c r="H289" s="55">
        <v>6.04</v>
      </c>
      <c r="I289" s="55">
        <v>-74.195830000000001</v>
      </c>
      <c r="J289" s="55">
        <v>40.637500000000003</v>
      </c>
    </row>
    <row r="290" spans="1:10" x14ac:dyDescent="0.35">
      <c r="A290" s="55" t="s">
        <v>50</v>
      </c>
      <c r="B290" s="56">
        <v>40799</v>
      </c>
      <c r="C290" s="63">
        <v>0.62222222222222223</v>
      </c>
      <c r="D290" s="55" t="s">
        <v>41</v>
      </c>
      <c r="E290" s="55">
        <v>6.06</v>
      </c>
      <c r="F290" s="55">
        <v>14.52</v>
      </c>
      <c r="G290" s="55">
        <v>6.7</v>
      </c>
      <c r="H290" s="55">
        <v>5.66</v>
      </c>
      <c r="I290" s="55">
        <v>-74.195830000000001</v>
      </c>
      <c r="J290" s="55">
        <v>40.637500000000003</v>
      </c>
    </row>
    <row r="291" spans="1:10" x14ac:dyDescent="0.35">
      <c r="A291" s="55" t="s">
        <v>51</v>
      </c>
      <c r="B291" s="56">
        <v>40799</v>
      </c>
      <c r="D291" s="55" t="s">
        <v>41</v>
      </c>
      <c r="G291" s="55">
        <v>6.05</v>
      </c>
      <c r="H291" s="55">
        <v>4.47</v>
      </c>
      <c r="I291" s="55">
        <v>-74.195830000000001</v>
      </c>
      <c r="J291" s="55">
        <v>40.637500000000003</v>
      </c>
    </row>
    <row r="292" spans="1:10" x14ac:dyDescent="0.35">
      <c r="A292" s="55" t="s">
        <v>51</v>
      </c>
      <c r="B292" s="56">
        <v>40799</v>
      </c>
      <c r="C292" s="63">
        <v>0.59930555555555554</v>
      </c>
      <c r="D292" s="55" t="s">
        <v>41</v>
      </c>
      <c r="E292" s="55">
        <v>7.23</v>
      </c>
      <c r="F292" s="55">
        <v>14.05</v>
      </c>
      <c r="G292" s="55">
        <v>6.01</v>
      </c>
      <c r="H292" s="55">
        <v>4.45</v>
      </c>
      <c r="I292" s="55">
        <v>-74.195830000000001</v>
      </c>
      <c r="J292" s="55">
        <v>40.637500000000003</v>
      </c>
    </row>
    <row r="293" spans="1:10" x14ac:dyDescent="0.35">
      <c r="A293" s="55" t="s">
        <v>48</v>
      </c>
      <c r="B293" s="56">
        <v>40799</v>
      </c>
      <c r="C293" s="63">
        <v>0.57638888888888895</v>
      </c>
      <c r="D293" s="55" t="s">
        <v>41</v>
      </c>
      <c r="E293" s="55">
        <v>8.91</v>
      </c>
      <c r="F293" s="55">
        <v>20.34</v>
      </c>
      <c r="G293" s="55">
        <v>5.31</v>
      </c>
      <c r="H293" s="55">
        <v>3.92</v>
      </c>
      <c r="I293" s="55">
        <v>-74.195830000000001</v>
      </c>
      <c r="J293" s="55">
        <v>40.637500000000003</v>
      </c>
    </row>
    <row r="294" spans="1:10" x14ac:dyDescent="0.35">
      <c r="A294" s="54" t="s">
        <v>84</v>
      </c>
      <c r="B294" s="13">
        <v>40805</v>
      </c>
      <c r="G294" s="16">
        <v>6.72</v>
      </c>
      <c r="H294" s="16">
        <v>6.1</v>
      </c>
      <c r="I294" s="55">
        <v>-74.195830000000001</v>
      </c>
      <c r="J294" s="55">
        <v>40.637500000000003</v>
      </c>
    </row>
    <row r="295" spans="1:10" x14ac:dyDescent="0.35">
      <c r="A295" s="37" t="s">
        <v>90</v>
      </c>
      <c r="B295" s="13">
        <v>40805</v>
      </c>
      <c r="G295" s="16">
        <v>6.92</v>
      </c>
      <c r="H295" s="16">
        <v>6.62</v>
      </c>
      <c r="I295" s="55">
        <v>-74.195830000000001</v>
      </c>
      <c r="J295" s="55">
        <v>40.637500000000003</v>
      </c>
    </row>
    <row r="296" spans="1:10" x14ac:dyDescent="0.35">
      <c r="A296" s="41" t="s">
        <v>96</v>
      </c>
      <c r="B296" s="13">
        <v>40805</v>
      </c>
      <c r="G296" s="16">
        <v>6.21</v>
      </c>
      <c r="H296" s="16">
        <v>5.95</v>
      </c>
      <c r="I296" s="55">
        <v>-74.195830000000001</v>
      </c>
      <c r="J296" s="55">
        <v>40.637500000000003</v>
      </c>
    </row>
    <row r="297" spans="1:10" x14ac:dyDescent="0.35">
      <c r="A297" s="41" t="s">
        <v>96</v>
      </c>
      <c r="B297" s="13">
        <v>40805</v>
      </c>
      <c r="G297" s="17" t="s">
        <v>86</v>
      </c>
      <c r="H297" s="15" t="s">
        <v>86</v>
      </c>
      <c r="I297" s="55">
        <v>-74.195830000000001</v>
      </c>
      <c r="J297" s="55">
        <v>40.637500000000003</v>
      </c>
    </row>
    <row r="298" spans="1:10" x14ac:dyDescent="0.35">
      <c r="A298" s="41" t="s">
        <v>97</v>
      </c>
      <c r="B298" s="13">
        <v>40805</v>
      </c>
      <c r="G298" s="16">
        <v>5.6</v>
      </c>
      <c r="H298" s="16">
        <v>5.35</v>
      </c>
      <c r="I298" s="55">
        <v>-74.195830000000001</v>
      </c>
      <c r="J298" s="55">
        <v>40.637500000000003</v>
      </c>
    </row>
    <row r="299" spans="1:10" x14ac:dyDescent="0.35">
      <c r="A299" s="55" t="s">
        <v>52</v>
      </c>
      <c r="B299" s="56">
        <v>40806</v>
      </c>
      <c r="C299" s="63">
        <v>0.7416666666666667</v>
      </c>
      <c r="D299" s="55" t="s">
        <v>41</v>
      </c>
      <c r="E299" s="55">
        <v>17.59</v>
      </c>
      <c r="F299" s="55">
        <v>25.87</v>
      </c>
      <c r="G299" s="55">
        <v>6.51</v>
      </c>
      <c r="H299" s="55">
        <v>5.92</v>
      </c>
      <c r="I299" s="55">
        <v>-74.195830000000001</v>
      </c>
      <c r="J299" s="55">
        <v>40.637500000000003</v>
      </c>
    </row>
    <row r="300" spans="1:10" x14ac:dyDescent="0.35">
      <c r="A300" s="55" t="s">
        <v>42</v>
      </c>
      <c r="B300" s="56">
        <v>40806</v>
      </c>
      <c r="C300" s="63">
        <v>0.72916666666666663</v>
      </c>
      <c r="D300" s="55" t="s">
        <v>41</v>
      </c>
      <c r="E300" s="55">
        <v>15.17</v>
      </c>
      <c r="F300" s="55">
        <v>17.78</v>
      </c>
      <c r="G300" s="55">
        <v>6.81</v>
      </c>
      <c r="H300" s="55">
        <v>6.27</v>
      </c>
      <c r="I300" s="55">
        <v>-74.195830000000001</v>
      </c>
      <c r="J300" s="55">
        <v>40.637500000000003</v>
      </c>
    </row>
    <row r="301" spans="1:10" x14ac:dyDescent="0.35">
      <c r="A301" s="55" t="s">
        <v>50</v>
      </c>
      <c r="B301" s="56">
        <v>40806</v>
      </c>
      <c r="C301" s="63">
        <v>0.71736111111111101</v>
      </c>
      <c r="D301" s="55" t="s">
        <v>41</v>
      </c>
      <c r="E301" s="55">
        <v>15.34</v>
      </c>
      <c r="F301" s="55">
        <v>19.809999999999999</v>
      </c>
      <c r="G301" s="55">
        <v>6.67</v>
      </c>
      <c r="H301" s="55">
        <v>5.94</v>
      </c>
      <c r="I301" s="55">
        <v>-74.195830000000001</v>
      </c>
      <c r="J301" s="55">
        <v>40.637500000000003</v>
      </c>
    </row>
    <row r="302" spans="1:10" x14ac:dyDescent="0.35">
      <c r="A302" s="55" t="s">
        <v>51</v>
      </c>
      <c r="B302" s="56">
        <v>40806</v>
      </c>
      <c r="D302" s="55" t="s">
        <v>41</v>
      </c>
      <c r="G302" s="55">
        <v>6.19</v>
      </c>
      <c r="H302" s="55">
        <v>4.8899999999999997</v>
      </c>
      <c r="I302" s="55">
        <v>-74.195830000000001</v>
      </c>
      <c r="J302" s="55">
        <v>40.637500000000003</v>
      </c>
    </row>
    <row r="303" spans="1:10" x14ac:dyDescent="0.35">
      <c r="A303" s="55" t="s">
        <v>51</v>
      </c>
      <c r="B303" s="56">
        <v>40806</v>
      </c>
      <c r="C303" s="63">
        <v>0.69791666666666663</v>
      </c>
      <c r="D303" s="55" t="s">
        <v>41</v>
      </c>
      <c r="E303" s="55">
        <v>14.92</v>
      </c>
      <c r="F303" s="55">
        <v>19.38</v>
      </c>
      <c r="G303" s="55">
        <v>6.54</v>
      </c>
      <c r="H303" s="55">
        <v>4.95</v>
      </c>
      <c r="I303" s="55">
        <v>-74.195830000000001</v>
      </c>
      <c r="J303" s="55">
        <v>40.637500000000003</v>
      </c>
    </row>
    <row r="304" spans="1:10" x14ac:dyDescent="0.35">
      <c r="A304" s="55" t="s">
        <v>48</v>
      </c>
      <c r="B304" s="56">
        <v>40806</v>
      </c>
      <c r="C304" s="63">
        <v>0.67708333333333337</v>
      </c>
      <c r="D304" s="55" t="s">
        <v>41</v>
      </c>
      <c r="E304" s="55">
        <v>14.98</v>
      </c>
      <c r="F304" s="55">
        <v>24</v>
      </c>
      <c r="G304" s="55">
        <v>6.31</v>
      </c>
      <c r="H304" s="55">
        <v>5.28</v>
      </c>
      <c r="I304" s="55">
        <v>-74.195830000000001</v>
      </c>
      <c r="J304" s="55">
        <v>40.637500000000003</v>
      </c>
    </row>
    <row r="305" spans="1:10" x14ac:dyDescent="0.35">
      <c r="A305" s="55" t="s">
        <v>52</v>
      </c>
      <c r="B305" s="56">
        <v>40813</v>
      </c>
      <c r="C305" s="63">
        <v>0.53402777777777777</v>
      </c>
      <c r="D305" s="55" t="s">
        <v>41</v>
      </c>
      <c r="E305" s="55">
        <v>17.27</v>
      </c>
      <c r="F305" s="55">
        <v>25.53</v>
      </c>
      <c r="G305" s="55">
        <v>4.2</v>
      </c>
      <c r="H305" s="55">
        <v>5.26</v>
      </c>
      <c r="I305" s="55">
        <v>-74.195830000000001</v>
      </c>
      <c r="J305" s="55">
        <v>40.637500000000003</v>
      </c>
    </row>
    <row r="306" spans="1:10" x14ac:dyDescent="0.35">
      <c r="A306" s="55" t="s">
        <v>42</v>
      </c>
      <c r="B306" s="56">
        <v>40813</v>
      </c>
      <c r="C306" s="63">
        <v>0.55069444444444449</v>
      </c>
      <c r="D306" s="55" t="s">
        <v>41</v>
      </c>
      <c r="E306" s="55">
        <v>15.98</v>
      </c>
      <c r="F306" s="55">
        <v>16.43</v>
      </c>
      <c r="G306" s="55">
        <v>5.44</v>
      </c>
      <c r="H306" s="55">
        <v>5.41</v>
      </c>
      <c r="I306" s="55">
        <v>-74.195830000000001</v>
      </c>
      <c r="J306" s="55">
        <v>40.637500000000003</v>
      </c>
    </row>
    <row r="307" spans="1:10" x14ac:dyDescent="0.35">
      <c r="A307" s="55" t="s">
        <v>50</v>
      </c>
      <c r="B307" s="56">
        <v>40813</v>
      </c>
      <c r="C307" s="63">
        <v>0.56180555555555556</v>
      </c>
      <c r="D307" s="55" t="s">
        <v>41</v>
      </c>
      <c r="E307" s="55">
        <v>16.399999999999999</v>
      </c>
      <c r="F307" s="55">
        <v>17.84</v>
      </c>
      <c r="G307" s="55">
        <v>5.22</v>
      </c>
      <c r="H307" s="55">
        <v>5.43</v>
      </c>
      <c r="I307" s="55">
        <v>-74.195830000000001</v>
      </c>
      <c r="J307" s="55">
        <v>40.637500000000003</v>
      </c>
    </row>
    <row r="308" spans="1:10" x14ac:dyDescent="0.35">
      <c r="A308" s="55" t="s">
        <v>51</v>
      </c>
      <c r="B308" s="56">
        <v>40813</v>
      </c>
      <c r="C308" s="63">
        <v>0.57986111111111105</v>
      </c>
      <c r="D308" s="55" t="s">
        <v>41</v>
      </c>
      <c r="E308" s="55">
        <v>16.09</v>
      </c>
      <c r="F308" s="55">
        <v>16.21</v>
      </c>
      <c r="G308" s="55">
        <v>4.6900000000000004</v>
      </c>
      <c r="H308" s="55">
        <v>4.8499999999999996</v>
      </c>
      <c r="I308" s="55">
        <v>-74.195830000000001</v>
      </c>
      <c r="J308" s="55">
        <v>40.637500000000003</v>
      </c>
    </row>
    <row r="309" spans="1:10" x14ac:dyDescent="0.35">
      <c r="A309" s="55" t="s">
        <v>48</v>
      </c>
      <c r="B309" s="56">
        <v>40813</v>
      </c>
      <c r="C309" s="63">
        <v>0.59722222222222221</v>
      </c>
      <c r="D309" s="55" t="s">
        <v>41</v>
      </c>
      <c r="E309" s="55">
        <v>18.329999999999998</v>
      </c>
      <c r="F309" s="55">
        <v>18.600000000000001</v>
      </c>
      <c r="G309" s="55">
        <v>4</v>
      </c>
      <c r="H309" s="55">
        <v>4.3499999999999996</v>
      </c>
      <c r="I309" s="55">
        <v>-74.195830000000001</v>
      </c>
      <c r="J309" s="55">
        <v>40.637500000000003</v>
      </c>
    </row>
    <row r="310" spans="1:10" x14ac:dyDescent="0.35">
      <c r="A310" s="54" t="s">
        <v>84</v>
      </c>
      <c r="B310" s="13">
        <v>40814</v>
      </c>
      <c r="G310" s="16">
        <v>5.03</v>
      </c>
      <c r="H310" s="16">
        <v>4.88</v>
      </c>
      <c r="I310" s="55">
        <v>-74.195832999999993</v>
      </c>
      <c r="J310" s="55">
        <v>40.637500000000003</v>
      </c>
    </row>
    <row r="311" spans="1:10" x14ac:dyDescent="0.35">
      <c r="A311" s="37" t="s">
        <v>90</v>
      </c>
      <c r="B311" s="38">
        <v>40814</v>
      </c>
      <c r="G311" s="16">
        <v>4.9000000000000004</v>
      </c>
      <c r="H311" s="16">
        <v>4.8600000000000003</v>
      </c>
      <c r="I311" s="55">
        <v>-74.195832999999993</v>
      </c>
      <c r="J311" s="55">
        <v>40.637500000000003</v>
      </c>
    </row>
    <row r="312" spans="1:10" x14ac:dyDescent="0.35">
      <c r="A312" s="37" t="s">
        <v>90</v>
      </c>
      <c r="B312" s="38">
        <v>40814</v>
      </c>
      <c r="G312" s="17" t="s">
        <v>86</v>
      </c>
      <c r="H312" s="15" t="s">
        <v>86</v>
      </c>
      <c r="I312" s="55">
        <v>-74.195832999999993</v>
      </c>
      <c r="J312" s="55">
        <v>40.637500000000003</v>
      </c>
    </row>
    <row r="313" spans="1:10" x14ac:dyDescent="0.35">
      <c r="A313" s="41" t="s">
        <v>96</v>
      </c>
      <c r="B313" s="38">
        <v>40814</v>
      </c>
      <c r="G313" s="16">
        <v>4.6100000000000003</v>
      </c>
      <c r="H313" s="16">
        <v>4.3899999999999997</v>
      </c>
      <c r="I313" s="55">
        <v>-74.195832999999993</v>
      </c>
      <c r="J313" s="55">
        <v>40.637500000000003</v>
      </c>
    </row>
    <row r="314" spans="1:10" x14ac:dyDescent="0.35">
      <c r="A314" s="41" t="s">
        <v>97</v>
      </c>
      <c r="B314" s="38">
        <v>40814</v>
      </c>
      <c r="G314" s="16">
        <v>4.62</v>
      </c>
      <c r="H314" s="16">
        <v>4.72</v>
      </c>
      <c r="I314" s="55">
        <v>-74.195832999999993</v>
      </c>
      <c r="J314" s="55">
        <v>40.637500000000003</v>
      </c>
    </row>
    <row r="315" spans="1:10" x14ac:dyDescent="0.35">
      <c r="A315" s="54" t="s">
        <v>84</v>
      </c>
      <c r="B315" s="13">
        <v>41064</v>
      </c>
      <c r="G315" s="14">
        <v>5.21</v>
      </c>
      <c r="H315" s="14">
        <v>5.24</v>
      </c>
      <c r="I315" s="55">
        <v>-74.195832999999993</v>
      </c>
      <c r="J315" s="55">
        <v>40.637500000000003</v>
      </c>
    </row>
    <row r="316" spans="1:10" x14ac:dyDescent="0.25">
      <c r="A316" s="37" t="s">
        <v>90</v>
      </c>
      <c r="B316" s="13">
        <v>41064</v>
      </c>
      <c r="G316" s="14">
        <v>5.28</v>
      </c>
      <c r="H316" s="14">
        <v>6.12</v>
      </c>
      <c r="I316" s="55">
        <v>-74.195832999999993</v>
      </c>
      <c r="J316" s="55">
        <v>40.637500000000003</v>
      </c>
    </row>
    <row r="317" spans="1:10" x14ac:dyDescent="0.35">
      <c r="A317" s="41" t="s">
        <v>96</v>
      </c>
      <c r="B317" s="13">
        <v>41064</v>
      </c>
      <c r="G317" s="14">
        <v>5.39</v>
      </c>
      <c r="H317" s="14">
        <v>5.34</v>
      </c>
      <c r="I317" s="55">
        <v>-74.195832999999993</v>
      </c>
      <c r="J317" s="55">
        <v>40.637500000000003</v>
      </c>
    </row>
    <row r="318" spans="1:10" x14ac:dyDescent="0.35">
      <c r="A318" s="41" t="s">
        <v>96</v>
      </c>
      <c r="B318" s="13">
        <v>41064</v>
      </c>
      <c r="G318" s="15" t="s">
        <v>86</v>
      </c>
      <c r="H318" s="15" t="s">
        <v>86</v>
      </c>
      <c r="I318" s="55">
        <v>-74.195832999999993</v>
      </c>
      <c r="J318" s="55">
        <v>40.637500000000003</v>
      </c>
    </row>
    <row r="319" spans="1:10" x14ac:dyDescent="0.35">
      <c r="A319" s="41" t="s">
        <v>97</v>
      </c>
      <c r="B319" s="13">
        <v>41064</v>
      </c>
      <c r="G319" s="14">
        <v>5.95</v>
      </c>
      <c r="H319" s="14">
        <v>6.13</v>
      </c>
      <c r="I319" s="55">
        <v>-74.195832999999993</v>
      </c>
      <c r="J319" s="55">
        <v>40.637500000000003</v>
      </c>
    </row>
    <row r="320" spans="1:10" x14ac:dyDescent="0.35">
      <c r="A320" s="55" t="s">
        <v>52</v>
      </c>
      <c r="B320" s="56">
        <v>41065</v>
      </c>
      <c r="C320" s="63">
        <v>0.64930555555555558</v>
      </c>
      <c r="D320" s="55" t="s">
        <v>41</v>
      </c>
      <c r="E320" s="55">
        <v>21.16</v>
      </c>
      <c r="F320" s="55">
        <v>22.88</v>
      </c>
      <c r="G320" s="55">
        <v>7.29</v>
      </c>
      <c r="H320" s="55">
        <v>6.44</v>
      </c>
      <c r="I320" s="55">
        <v>-74.195832999999993</v>
      </c>
      <c r="J320" s="55">
        <v>40.637500000000003</v>
      </c>
    </row>
    <row r="321" spans="1:10" x14ac:dyDescent="0.35">
      <c r="A321" s="55" t="s">
        <v>42</v>
      </c>
      <c r="B321" s="56">
        <v>41065</v>
      </c>
      <c r="C321" s="63">
        <v>0.63472222222222219</v>
      </c>
      <c r="D321" s="55" t="s">
        <v>41</v>
      </c>
      <c r="E321" s="55">
        <v>19.850000000000001</v>
      </c>
      <c r="F321" s="55">
        <v>19.96</v>
      </c>
      <c r="G321" s="55">
        <v>6.98</v>
      </c>
      <c r="H321" s="55">
        <v>6.96</v>
      </c>
      <c r="I321" s="55">
        <v>-74.195832999999993</v>
      </c>
      <c r="J321" s="55">
        <v>40.637500000000003</v>
      </c>
    </row>
    <row r="322" spans="1:10" x14ac:dyDescent="0.35">
      <c r="A322" s="55" t="s">
        <v>50</v>
      </c>
      <c r="B322" s="56">
        <v>41065</v>
      </c>
      <c r="C322" s="63">
        <v>0.62083333333333335</v>
      </c>
      <c r="D322" s="55" t="s">
        <v>41</v>
      </c>
      <c r="E322" s="55">
        <v>19.66</v>
      </c>
      <c r="F322" s="55">
        <v>22.01</v>
      </c>
      <c r="G322" s="55">
        <v>6.68</v>
      </c>
      <c r="H322" s="55">
        <v>6.53</v>
      </c>
      <c r="I322" s="55">
        <v>-74.195832999999993</v>
      </c>
      <c r="J322" s="55">
        <v>40.637500000000003</v>
      </c>
    </row>
    <row r="323" spans="1:10" x14ac:dyDescent="0.35">
      <c r="A323" s="55" t="s">
        <v>51</v>
      </c>
      <c r="B323" s="56">
        <v>41065</v>
      </c>
      <c r="C323" s="63">
        <v>0.59930555555555554</v>
      </c>
      <c r="D323" s="55" t="s">
        <v>41</v>
      </c>
      <c r="E323" s="55">
        <v>19.829999999999998</v>
      </c>
      <c r="F323" s="55">
        <v>20.04</v>
      </c>
      <c r="G323" s="55">
        <v>6.13</v>
      </c>
      <c r="H323" s="55">
        <v>5.95</v>
      </c>
      <c r="I323" s="55">
        <v>-74.195832999999993</v>
      </c>
      <c r="J323" s="55">
        <v>40.637500000000003</v>
      </c>
    </row>
    <row r="324" spans="1:10" x14ac:dyDescent="0.35">
      <c r="A324" s="55" t="s">
        <v>51</v>
      </c>
      <c r="B324" s="56">
        <v>41065</v>
      </c>
      <c r="D324" s="55" t="s">
        <v>41</v>
      </c>
      <c r="G324" s="55">
        <v>6.03</v>
      </c>
      <c r="H324" s="55">
        <v>5.83</v>
      </c>
      <c r="I324" s="55">
        <v>-74.195832999999993</v>
      </c>
      <c r="J324" s="55">
        <v>40.637500000000003</v>
      </c>
    </row>
    <row r="325" spans="1:10" x14ac:dyDescent="0.35">
      <c r="A325" s="55" t="s">
        <v>48</v>
      </c>
      <c r="B325" s="56">
        <v>41065</v>
      </c>
      <c r="C325" s="63">
        <v>0.57638888888888895</v>
      </c>
      <c r="D325" s="55" t="s">
        <v>41</v>
      </c>
      <c r="E325" s="55">
        <v>21.78</v>
      </c>
      <c r="F325" s="55">
        <v>21.91</v>
      </c>
      <c r="G325" s="55">
        <v>6.15</v>
      </c>
      <c r="H325" s="55">
        <v>6.4</v>
      </c>
      <c r="I325" s="55">
        <v>-74.195832999999993</v>
      </c>
      <c r="J325" s="55">
        <v>40.637500000000003</v>
      </c>
    </row>
    <row r="326" spans="1:10" x14ac:dyDescent="0.35">
      <c r="A326" s="55" t="s">
        <v>52</v>
      </c>
      <c r="B326" s="56">
        <v>41072</v>
      </c>
      <c r="C326" s="63">
        <v>0.6479166666666667</v>
      </c>
      <c r="D326" s="55" t="s">
        <v>41</v>
      </c>
      <c r="E326" s="55">
        <v>18.100000000000001</v>
      </c>
      <c r="F326" s="55">
        <v>27.11</v>
      </c>
      <c r="G326" s="55">
        <v>7.18</v>
      </c>
      <c r="H326" s="55">
        <v>7.28</v>
      </c>
      <c r="I326" s="55">
        <v>-74.195832999999993</v>
      </c>
      <c r="J326" s="55">
        <v>40.637500000000003</v>
      </c>
    </row>
    <row r="327" spans="1:10" x14ac:dyDescent="0.35">
      <c r="A327" s="55" t="s">
        <v>42</v>
      </c>
      <c r="B327" s="56">
        <v>41072</v>
      </c>
      <c r="C327" s="63">
        <v>0.62986111111111109</v>
      </c>
      <c r="D327" s="55" t="s">
        <v>41</v>
      </c>
      <c r="E327" s="55">
        <v>19.97</v>
      </c>
      <c r="F327" s="55">
        <v>20.8</v>
      </c>
      <c r="G327" s="55">
        <v>7.03</v>
      </c>
      <c r="H327" s="55">
        <v>6.79</v>
      </c>
      <c r="I327" s="55">
        <v>-74.195832999999993</v>
      </c>
      <c r="J327" s="55">
        <v>40.637500000000003</v>
      </c>
    </row>
    <row r="328" spans="1:10" x14ac:dyDescent="0.35">
      <c r="A328" s="55" t="s">
        <v>50</v>
      </c>
      <c r="B328" s="56">
        <v>41072</v>
      </c>
      <c r="C328" s="63">
        <v>0.61458333333333337</v>
      </c>
      <c r="D328" s="55" t="s">
        <v>41</v>
      </c>
      <c r="E328" s="55">
        <v>19.78</v>
      </c>
      <c r="F328" s="55">
        <v>20.09</v>
      </c>
      <c r="G328" s="55">
        <v>6.18</v>
      </c>
      <c r="H328" s="55">
        <v>6.08</v>
      </c>
      <c r="I328" s="55">
        <v>-74.195832999999993</v>
      </c>
      <c r="J328" s="55">
        <v>40.637500000000003</v>
      </c>
    </row>
    <row r="329" spans="1:10" x14ac:dyDescent="0.35">
      <c r="A329" s="55" t="s">
        <v>51</v>
      </c>
      <c r="B329" s="56">
        <v>41072</v>
      </c>
      <c r="D329" s="55" t="s">
        <v>41</v>
      </c>
      <c r="G329" s="55">
        <v>5.97</v>
      </c>
      <c r="H329" s="55">
        <v>5.47</v>
      </c>
      <c r="I329" s="55">
        <v>-74.195832999999993</v>
      </c>
      <c r="J329" s="55">
        <v>40.637500000000003</v>
      </c>
    </row>
    <row r="330" spans="1:10" x14ac:dyDescent="0.35">
      <c r="A330" s="55" t="s">
        <v>51</v>
      </c>
      <c r="B330" s="56">
        <v>41072</v>
      </c>
      <c r="C330" s="63">
        <v>0.59444444444444444</v>
      </c>
      <c r="D330" s="55" t="s">
        <v>41</v>
      </c>
      <c r="E330" s="55">
        <v>20.079999999999998</v>
      </c>
      <c r="F330" s="55">
        <v>21.06</v>
      </c>
      <c r="G330" s="55">
        <v>5.99</v>
      </c>
      <c r="H330" s="55">
        <v>5.45</v>
      </c>
      <c r="I330" s="55">
        <v>-74.195832999999993</v>
      </c>
      <c r="J330" s="55">
        <v>40.637500000000003</v>
      </c>
    </row>
    <row r="331" spans="1:10" x14ac:dyDescent="0.35">
      <c r="A331" s="55" t="s">
        <v>48</v>
      </c>
      <c r="B331" s="56">
        <v>41072</v>
      </c>
      <c r="C331" s="63">
        <v>0.57361111111111118</v>
      </c>
      <c r="D331" s="55" t="s">
        <v>41</v>
      </c>
      <c r="E331" s="55">
        <v>19.86</v>
      </c>
      <c r="F331" s="55">
        <v>23.48</v>
      </c>
      <c r="G331" s="55">
        <v>8.01</v>
      </c>
      <c r="H331" s="55">
        <v>6.1</v>
      </c>
      <c r="I331" s="55">
        <v>-74.195832999999993</v>
      </c>
      <c r="J331" s="55">
        <v>40.637500000000003</v>
      </c>
    </row>
    <row r="332" spans="1:10" x14ac:dyDescent="0.35">
      <c r="A332" s="54" t="s">
        <v>84</v>
      </c>
      <c r="B332" s="13">
        <v>41072</v>
      </c>
      <c r="G332" s="14">
        <v>4.1399999999999997</v>
      </c>
      <c r="H332" s="14">
        <v>4.07</v>
      </c>
      <c r="I332" s="55">
        <v>-74.195832999999993</v>
      </c>
      <c r="J332" s="55">
        <v>40.637500000000003</v>
      </c>
    </row>
    <row r="333" spans="1:10" x14ac:dyDescent="0.35">
      <c r="A333" s="54" t="s">
        <v>84</v>
      </c>
      <c r="B333" s="13">
        <v>41072</v>
      </c>
      <c r="G333" s="15" t="s">
        <v>86</v>
      </c>
      <c r="H333" s="15" t="s">
        <v>86</v>
      </c>
      <c r="I333" s="55">
        <v>-74.195832999999993</v>
      </c>
      <c r="J333" s="55">
        <v>40.637500000000003</v>
      </c>
    </row>
    <row r="334" spans="1:10" x14ac:dyDescent="0.25">
      <c r="A334" s="37" t="s">
        <v>90</v>
      </c>
      <c r="B334" s="13">
        <v>41072</v>
      </c>
      <c r="G334" s="14">
        <v>4.09</v>
      </c>
      <c r="H334" s="14">
        <v>4</v>
      </c>
      <c r="I334" s="55">
        <v>-74.195832999999993</v>
      </c>
      <c r="J334" s="55">
        <v>40.637500000000003</v>
      </c>
    </row>
    <row r="335" spans="1:10" x14ac:dyDescent="0.35">
      <c r="A335" s="41" t="s">
        <v>96</v>
      </c>
      <c r="B335" s="13">
        <v>41072</v>
      </c>
      <c r="G335" s="14">
        <v>4.2</v>
      </c>
      <c r="H335" s="14">
        <v>4.03</v>
      </c>
      <c r="I335" s="55">
        <v>-74.195832999999993</v>
      </c>
      <c r="J335" s="55">
        <v>40.637500000000003</v>
      </c>
    </row>
    <row r="336" spans="1:10" x14ac:dyDescent="0.35">
      <c r="A336" s="41" t="s">
        <v>97</v>
      </c>
      <c r="B336" s="13">
        <v>41072</v>
      </c>
      <c r="G336" s="14">
        <v>4.2300000000000004</v>
      </c>
      <c r="H336" s="14">
        <v>4.4000000000000004</v>
      </c>
      <c r="I336" s="55">
        <v>-74.195832999999993</v>
      </c>
      <c r="J336" s="55">
        <v>40.637500000000003</v>
      </c>
    </row>
    <row r="337" spans="1:10" x14ac:dyDescent="0.35">
      <c r="A337" s="55" t="s">
        <v>52</v>
      </c>
      <c r="B337" s="56">
        <v>41079</v>
      </c>
      <c r="C337" s="63">
        <v>0.65833333333333333</v>
      </c>
      <c r="D337" s="55" t="s">
        <v>41</v>
      </c>
      <c r="E337" s="55">
        <v>20.440000000000001</v>
      </c>
      <c r="F337" s="55">
        <v>25.86</v>
      </c>
      <c r="G337" s="55">
        <v>7.16</v>
      </c>
      <c r="H337" s="55">
        <v>6.9</v>
      </c>
      <c r="I337" s="55">
        <v>-74.195832999999993</v>
      </c>
      <c r="J337" s="55">
        <v>40.637500000000003</v>
      </c>
    </row>
    <row r="338" spans="1:10" x14ac:dyDescent="0.35">
      <c r="A338" s="55" t="s">
        <v>42</v>
      </c>
      <c r="B338" s="56">
        <v>41079</v>
      </c>
      <c r="C338" s="63">
        <v>0.6430555555555556</v>
      </c>
      <c r="D338" s="55" t="s">
        <v>41</v>
      </c>
      <c r="E338" s="55">
        <v>18.829999999999998</v>
      </c>
      <c r="F338" s="55">
        <v>19.11</v>
      </c>
      <c r="G338" s="55">
        <v>7.37</v>
      </c>
      <c r="H338" s="55">
        <v>7.09</v>
      </c>
      <c r="I338" s="55">
        <v>-74.195832999999993</v>
      </c>
      <c r="J338" s="55">
        <v>40.637500000000003</v>
      </c>
    </row>
    <row r="339" spans="1:10" x14ac:dyDescent="0.35">
      <c r="A339" s="55" t="s">
        <v>50</v>
      </c>
      <c r="B339" s="56">
        <v>41079</v>
      </c>
      <c r="C339" s="63">
        <v>0.63124999999999998</v>
      </c>
      <c r="D339" s="55" t="s">
        <v>41</v>
      </c>
      <c r="E339" s="55">
        <v>19.13</v>
      </c>
      <c r="F339" s="55">
        <v>20.5</v>
      </c>
      <c r="G339" s="55">
        <v>7.9</v>
      </c>
      <c r="H339" s="55">
        <v>6.76</v>
      </c>
      <c r="I339" s="55">
        <v>-74.195832999999993</v>
      </c>
      <c r="J339" s="55">
        <v>40.637500000000003</v>
      </c>
    </row>
    <row r="340" spans="1:10" x14ac:dyDescent="0.35">
      <c r="A340" s="55" t="s">
        <v>51</v>
      </c>
      <c r="B340" s="56">
        <v>41079</v>
      </c>
      <c r="C340" s="63">
        <v>0.60902777777777783</v>
      </c>
      <c r="D340" s="55" t="s">
        <v>41</v>
      </c>
      <c r="E340" s="55">
        <v>18.649999999999999</v>
      </c>
      <c r="F340" s="55">
        <v>18.79</v>
      </c>
      <c r="G340" s="55">
        <v>7.75</v>
      </c>
      <c r="H340" s="55">
        <v>6.56</v>
      </c>
      <c r="I340" s="55">
        <v>-74.195832999999993</v>
      </c>
      <c r="J340" s="55">
        <v>40.637500000000003</v>
      </c>
    </row>
    <row r="341" spans="1:10" x14ac:dyDescent="0.35">
      <c r="A341" s="55" t="s">
        <v>48</v>
      </c>
      <c r="B341" s="56">
        <v>41079</v>
      </c>
      <c r="C341" s="63">
        <v>0.58680555555555558</v>
      </c>
      <c r="D341" s="55" t="s">
        <v>41</v>
      </c>
      <c r="E341" s="55">
        <v>19.47</v>
      </c>
      <c r="F341" s="55">
        <v>23.42</v>
      </c>
      <c r="G341" s="55">
        <v>6.82</v>
      </c>
      <c r="H341" s="55">
        <v>4.21</v>
      </c>
      <c r="I341" s="55">
        <v>-74.195832999999993</v>
      </c>
      <c r="J341" s="55">
        <v>40.637500000000003</v>
      </c>
    </row>
    <row r="342" spans="1:10" x14ac:dyDescent="0.35">
      <c r="A342" s="54" t="s">
        <v>84</v>
      </c>
      <c r="B342" s="13">
        <v>41081</v>
      </c>
      <c r="G342" s="14">
        <v>3.67</v>
      </c>
      <c r="H342" s="14">
        <v>3.55</v>
      </c>
      <c r="I342" s="55">
        <v>-74.195832999999993</v>
      </c>
      <c r="J342" s="55">
        <v>40.637500000000003</v>
      </c>
    </row>
    <row r="343" spans="1:10" x14ac:dyDescent="0.25">
      <c r="A343" s="37" t="s">
        <v>90</v>
      </c>
      <c r="B343" s="13">
        <v>41081</v>
      </c>
      <c r="G343" s="14">
        <v>4</v>
      </c>
      <c r="H343" s="14">
        <v>3.76</v>
      </c>
      <c r="I343" s="55">
        <v>-74.195832999999993</v>
      </c>
      <c r="J343" s="55">
        <v>40.637500000000003</v>
      </c>
    </row>
    <row r="344" spans="1:10" x14ac:dyDescent="0.35">
      <c r="A344" s="41" t="s">
        <v>96</v>
      </c>
      <c r="B344" s="13">
        <v>41081</v>
      </c>
      <c r="G344" s="14">
        <v>3.74</v>
      </c>
      <c r="H344" s="14">
        <v>3.89</v>
      </c>
      <c r="I344" s="55">
        <v>-74.195832999999993</v>
      </c>
      <c r="J344" s="55">
        <v>40.637500000000003</v>
      </c>
    </row>
    <row r="345" spans="1:10" x14ac:dyDescent="0.35">
      <c r="A345" s="41" t="s">
        <v>96</v>
      </c>
      <c r="B345" s="13">
        <v>41081</v>
      </c>
      <c r="G345" s="15" t="s">
        <v>86</v>
      </c>
      <c r="H345" s="15" t="s">
        <v>86</v>
      </c>
      <c r="I345" s="55">
        <v>-74.195832999999993</v>
      </c>
      <c r="J345" s="55">
        <v>40.637500000000003</v>
      </c>
    </row>
    <row r="346" spans="1:10" x14ac:dyDescent="0.35">
      <c r="A346" s="41" t="s">
        <v>97</v>
      </c>
      <c r="B346" s="13">
        <v>41081</v>
      </c>
      <c r="G346" s="14">
        <v>4.29</v>
      </c>
      <c r="H346" s="14">
        <v>5.4</v>
      </c>
      <c r="I346" s="55">
        <v>-74.195832999999993</v>
      </c>
      <c r="J346" s="55">
        <v>40.637500000000003</v>
      </c>
    </row>
    <row r="347" spans="1:10" x14ac:dyDescent="0.35">
      <c r="A347" s="55" t="s">
        <v>52</v>
      </c>
      <c r="B347" s="56">
        <v>41086</v>
      </c>
      <c r="C347" s="63">
        <v>0.69166666666666676</v>
      </c>
      <c r="D347" s="55" t="s">
        <v>44</v>
      </c>
      <c r="E347" s="55">
        <v>23.07</v>
      </c>
      <c r="F347" s="55">
        <v>27.13</v>
      </c>
      <c r="G347" s="55">
        <v>6.02</v>
      </c>
      <c r="H347" s="55">
        <v>5.3</v>
      </c>
      <c r="I347" s="55">
        <v>-74.195832999999993</v>
      </c>
      <c r="J347" s="55">
        <v>40.637500000000003</v>
      </c>
    </row>
    <row r="348" spans="1:10" x14ac:dyDescent="0.35">
      <c r="A348" s="55" t="s">
        <v>42</v>
      </c>
      <c r="B348" s="56">
        <v>41086</v>
      </c>
      <c r="C348" s="63">
        <v>0.67847222222222225</v>
      </c>
      <c r="D348" s="55" t="s">
        <v>44</v>
      </c>
      <c r="E348" s="55">
        <v>19.87</v>
      </c>
      <c r="F348" s="55">
        <v>21.48</v>
      </c>
      <c r="G348" s="55">
        <v>7.28</v>
      </c>
      <c r="H348" s="55">
        <v>6.69</v>
      </c>
      <c r="I348" s="55">
        <v>-74.195832999999993</v>
      </c>
      <c r="J348" s="55">
        <v>40.637500000000003</v>
      </c>
    </row>
    <row r="349" spans="1:10" x14ac:dyDescent="0.35">
      <c r="A349" s="55" t="s">
        <v>50</v>
      </c>
      <c r="B349" s="56">
        <v>41086</v>
      </c>
      <c r="C349" s="63">
        <v>0.66666666666666663</v>
      </c>
      <c r="D349" s="55" t="s">
        <v>44</v>
      </c>
      <c r="E349" s="55">
        <v>20.74</v>
      </c>
      <c r="F349" s="55">
        <v>20.98</v>
      </c>
      <c r="G349" s="55">
        <v>6.64</v>
      </c>
      <c r="H349" s="55">
        <v>6.23</v>
      </c>
      <c r="I349" s="55">
        <v>-74.195832999999993</v>
      </c>
      <c r="J349" s="55">
        <v>40.637500000000003</v>
      </c>
    </row>
    <row r="350" spans="1:10" x14ac:dyDescent="0.35">
      <c r="A350" s="55" t="s">
        <v>51</v>
      </c>
      <c r="B350" s="56">
        <v>41086</v>
      </c>
      <c r="C350" s="63">
        <v>0.64652777777777781</v>
      </c>
      <c r="D350" s="55" t="s">
        <v>44</v>
      </c>
      <c r="E350" s="55">
        <v>20.12</v>
      </c>
      <c r="F350" s="55">
        <v>21.2</v>
      </c>
      <c r="G350" s="55">
        <v>5.83</v>
      </c>
      <c r="H350" s="55">
        <v>4.99</v>
      </c>
      <c r="I350" s="55">
        <v>-74.195832999999993</v>
      </c>
      <c r="J350" s="55">
        <v>40.637500000000003</v>
      </c>
    </row>
    <row r="351" spans="1:10" x14ac:dyDescent="0.35">
      <c r="A351" s="55" t="s">
        <v>48</v>
      </c>
      <c r="B351" s="56">
        <v>41086</v>
      </c>
      <c r="C351" s="63">
        <v>0.62430555555555556</v>
      </c>
      <c r="D351" s="55" t="s">
        <v>44</v>
      </c>
      <c r="E351" s="55">
        <v>22.71</v>
      </c>
      <c r="F351" s="55">
        <v>25.53</v>
      </c>
      <c r="G351" s="55">
        <v>5.88</v>
      </c>
      <c r="H351" s="55">
        <v>4.09</v>
      </c>
      <c r="I351" s="55">
        <v>-74.195832999999993</v>
      </c>
      <c r="J351" s="55">
        <v>40.637500000000003</v>
      </c>
    </row>
    <row r="352" spans="1:10" x14ac:dyDescent="0.35">
      <c r="A352" s="54" t="s">
        <v>84</v>
      </c>
      <c r="B352" s="13">
        <v>41087</v>
      </c>
      <c r="G352" s="14">
        <v>3.67</v>
      </c>
      <c r="H352" s="14">
        <v>3.69</v>
      </c>
      <c r="I352" s="55">
        <v>-74.195832999999993</v>
      </c>
      <c r="J352" s="55">
        <v>40.637500000000003</v>
      </c>
    </row>
    <row r="353" spans="1:10" x14ac:dyDescent="0.35">
      <c r="A353" s="54" t="s">
        <v>84</v>
      </c>
      <c r="B353" s="13">
        <v>41087</v>
      </c>
      <c r="G353" s="15" t="s">
        <v>86</v>
      </c>
      <c r="H353" s="15" t="s">
        <v>86</v>
      </c>
      <c r="I353" s="55">
        <v>-74.195832999999993</v>
      </c>
      <c r="J353" s="55">
        <v>40.637500000000003</v>
      </c>
    </row>
    <row r="354" spans="1:10" x14ac:dyDescent="0.25">
      <c r="A354" s="37" t="s">
        <v>90</v>
      </c>
      <c r="B354" s="13">
        <v>41087</v>
      </c>
      <c r="G354" s="14">
        <v>3.81</v>
      </c>
      <c r="H354" s="14">
        <v>3.81</v>
      </c>
      <c r="I354" s="55">
        <v>-74.195832999999993</v>
      </c>
      <c r="J354" s="55">
        <v>40.637500000000003</v>
      </c>
    </row>
    <row r="355" spans="1:10" x14ac:dyDescent="0.35">
      <c r="A355" s="41" t="s">
        <v>96</v>
      </c>
      <c r="B355" s="13">
        <v>41087</v>
      </c>
      <c r="G355" s="14">
        <v>4.1100000000000003</v>
      </c>
      <c r="H355" s="14">
        <v>4.2300000000000004</v>
      </c>
      <c r="I355" s="55">
        <v>-74.195832999999993</v>
      </c>
      <c r="J355" s="55">
        <v>40.637500000000003</v>
      </c>
    </row>
    <row r="356" spans="1:10" x14ac:dyDescent="0.35">
      <c r="A356" s="41" t="s">
        <v>97</v>
      </c>
      <c r="B356" s="13">
        <v>41087</v>
      </c>
      <c r="G356" s="14">
        <v>4.84</v>
      </c>
      <c r="H356" s="14">
        <v>4.92</v>
      </c>
      <c r="I356" s="55">
        <v>-74.195832999999993</v>
      </c>
      <c r="J356" s="55">
        <v>40.637500000000003</v>
      </c>
    </row>
    <row r="357" spans="1:10" x14ac:dyDescent="0.35">
      <c r="A357" s="54" t="s">
        <v>84</v>
      </c>
      <c r="B357" s="13">
        <v>41099</v>
      </c>
      <c r="G357" s="14">
        <v>3.46</v>
      </c>
      <c r="H357" s="14">
        <v>3.5</v>
      </c>
      <c r="I357" s="55">
        <v>-74.195832999999993</v>
      </c>
      <c r="J357" s="55">
        <v>40.637500000000003</v>
      </c>
    </row>
    <row r="358" spans="1:10" x14ac:dyDescent="0.35">
      <c r="A358" s="54" t="s">
        <v>84</v>
      </c>
      <c r="B358" s="13">
        <v>41099</v>
      </c>
      <c r="G358" s="15" t="s">
        <v>86</v>
      </c>
      <c r="H358" s="15" t="s">
        <v>86</v>
      </c>
      <c r="I358" s="55">
        <v>-74.195832999999993</v>
      </c>
      <c r="J358" s="55">
        <v>40.637500000000003</v>
      </c>
    </row>
    <row r="359" spans="1:10" x14ac:dyDescent="0.25">
      <c r="A359" s="37" t="s">
        <v>90</v>
      </c>
      <c r="B359" s="13">
        <v>41099</v>
      </c>
      <c r="G359" s="14">
        <v>3.53</v>
      </c>
      <c r="H359" s="14">
        <v>3.36</v>
      </c>
      <c r="I359" s="55">
        <v>-74.195832999999993</v>
      </c>
      <c r="J359" s="55">
        <v>40.637500000000003</v>
      </c>
    </row>
    <row r="360" spans="1:10" x14ac:dyDescent="0.35">
      <c r="A360" s="41" t="s">
        <v>96</v>
      </c>
      <c r="B360" s="13">
        <v>41099</v>
      </c>
      <c r="G360" s="14">
        <v>3.39</v>
      </c>
      <c r="H360" s="14">
        <v>3.42</v>
      </c>
      <c r="I360" s="55">
        <v>-74.195832999999993</v>
      </c>
      <c r="J360" s="55">
        <v>40.637500000000003</v>
      </c>
    </row>
    <row r="361" spans="1:10" x14ac:dyDescent="0.35">
      <c r="A361" s="41" t="s">
        <v>97</v>
      </c>
      <c r="B361" s="13">
        <v>41099</v>
      </c>
      <c r="G361" s="14">
        <v>3.81</v>
      </c>
      <c r="H361" s="14">
        <v>3.87</v>
      </c>
      <c r="I361" s="55">
        <v>-74.195832999999993</v>
      </c>
      <c r="J361" s="55">
        <v>40.637500000000003</v>
      </c>
    </row>
    <row r="362" spans="1:10" x14ac:dyDescent="0.35">
      <c r="A362" s="55" t="s">
        <v>52</v>
      </c>
      <c r="B362" s="56">
        <v>41100</v>
      </c>
      <c r="C362" s="63">
        <v>0.62013888888888891</v>
      </c>
      <c r="D362" s="55" t="s">
        <v>41</v>
      </c>
      <c r="E362" s="55">
        <v>23.16</v>
      </c>
      <c r="F362" s="55">
        <v>27.88</v>
      </c>
      <c r="G362" s="55">
        <v>6.66</v>
      </c>
      <c r="H362" s="55">
        <v>5.81</v>
      </c>
      <c r="I362" s="55">
        <v>-74.195832999999993</v>
      </c>
      <c r="J362" s="55">
        <v>40.637500000000003</v>
      </c>
    </row>
    <row r="363" spans="1:10" x14ac:dyDescent="0.35">
      <c r="A363" s="55" t="s">
        <v>42</v>
      </c>
      <c r="B363" s="56">
        <v>41100</v>
      </c>
      <c r="C363" s="63">
        <v>0.60486111111111118</v>
      </c>
      <c r="D363" s="55" t="s">
        <v>41</v>
      </c>
      <c r="E363" s="55">
        <v>23.65</v>
      </c>
      <c r="F363" s="55">
        <v>24.58</v>
      </c>
      <c r="G363" s="55">
        <v>6.47</v>
      </c>
      <c r="H363" s="55">
        <v>6.35</v>
      </c>
      <c r="I363" s="55">
        <v>-74.195832999999993</v>
      </c>
      <c r="J363" s="55">
        <v>40.637500000000003</v>
      </c>
    </row>
    <row r="364" spans="1:10" x14ac:dyDescent="0.35">
      <c r="A364" s="55" t="s">
        <v>50</v>
      </c>
      <c r="B364" s="56">
        <v>41100</v>
      </c>
      <c r="C364" s="63">
        <v>0.59236111111111112</v>
      </c>
      <c r="D364" s="55" t="s">
        <v>41</v>
      </c>
      <c r="E364" s="55">
        <v>23.49</v>
      </c>
      <c r="F364" s="55">
        <v>23.62</v>
      </c>
      <c r="G364" s="55">
        <v>6.34</v>
      </c>
      <c r="H364" s="55">
        <v>6.12</v>
      </c>
      <c r="I364" s="55">
        <v>-74.195832999999993</v>
      </c>
      <c r="J364" s="55">
        <v>40.637500000000003</v>
      </c>
    </row>
    <row r="365" spans="1:10" x14ac:dyDescent="0.35">
      <c r="A365" s="55" t="s">
        <v>50</v>
      </c>
      <c r="B365" s="56">
        <v>41100</v>
      </c>
      <c r="D365" s="55" t="s">
        <v>41</v>
      </c>
      <c r="G365" s="55">
        <v>6.29</v>
      </c>
      <c r="H365" s="55">
        <v>6.04</v>
      </c>
      <c r="I365" s="55">
        <v>-74.195832999999993</v>
      </c>
      <c r="J365" s="55">
        <v>40.637500000000003</v>
      </c>
    </row>
    <row r="366" spans="1:10" x14ac:dyDescent="0.35">
      <c r="A366" s="55" t="s">
        <v>51</v>
      </c>
      <c r="B366" s="56">
        <v>41100</v>
      </c>
      <c r="C366" s="63">
        <v>0.57361111111111118</v>
      </c>
      <c r="D366" s="55" t="s">
        <v>41</v>
      </c>
      <c r="E366" s="55">
        <v>23.5</v>
      </c>
      <c r="F366" s="55">
        <v>23.96</v>
      </c>
      <c r="G366" s="55">
        <v>6.07</v>
      </c>
      <c r="H366" s="55">
        <v>5.45</v>
      </c>
      <c r="I366" s="55">
        <v>-74.195832999999993</v>
      </c>
      <c r="J366" s="55">
        <v>40.637500000000003</v>
      </c>
    </row>
    <row r="367" spans="1:10" x14ac:dyDescent="0.35">
      <c r="A367" s="55" t="s">
        <v>48</v>
      </c>
      <c r="B367" s="56">
        <v>41100</v>
      </c>
      <c r="C367" s="63">
        <v>0.55347222222222225</v>
      </c>
      <c r="D367" s="55" t="s">
        <v>41</v>
      </c>
      <c r="E367" s="55">
        <v>25.53</v>
      </c>
      <c r="F367" s="55">
        <v>26.6</v>
      </c>
      <c r="G367" s="55">
        <v>6.81</v>
      </c>
      <c r="H367" s="55">
        <v>5.51</v>
      </c>
      <c r="I367" s="55">
        <v>-74.195832999999993</v>
      </c>
      <c r="J367" s="55">
        <v>40.637500000000003</v>
      </c>
    </row>
    <row r="368" spans="1:10" x14ac:dyDescent="0.35">
      <c r="A368" s="55" t="s">
        <v>52</v>
      </c>
      <c r="B368" s="56">
        <v>41107</v>
      </c>
      <c r="C368" s="63">
        <v>0.64166666666666672</v>
      </c>
      <c r="D368" s="55" t="s">
        <v>41</v>
      </c>
      <c r="E368" s="55">
        <v>24.47</v>
      </c>
      <c r="F368" s="55">
        <v>28.6</v>
      </c>
      <c r="G368" s="55">
        <v>6.1</v>
      </c>
      <c r="H368" s="55">
        <v>5.38</v>
      </c>
      <c r="I368" s="55">
        <v>-74.195832999999993</v>
      </c>
      <c r="J368" s="55">
        <v>40.637500000000003</v>
      </c>
    </row>
    <row r="369" spans="1:10" x14ac:dyDescent="0.35">
      <c r="A369" s="55" t="s">
        <v>42</v>
      </c>
      <c r="B369" s="56">
        <v>41107</v>
      </c>
      <c r="C369" s="63">
        <v>0.625</v>
      </c>
      <c r="D369" s="55" t="s">
        <v>41</v>
      </c>
      <c r="E369" s="55">
        <v>23.85</v>
      </c>
      <c r="F369" s="55">
        <v>24.46</v>
      </c>
      <c r="G369" s="55">
        <v>6.7</v>
      </c>
      <c r="H369" s="55">
        <v>6.49</v>
      </c>
      <c r="I369" s="55">
        <v>-74.195832999999993</v>
      </c>
      <c r="J369" s="55">
        <v>40.637500000000003</v>
      </c>
    </row>
    <row r="370" spans="1:10" x14ac:dyDescent="0.35">
      <c r="A370" s="55" t="s">
        <v>50</v>
      </c>
      <c r="B370" s="56">
        <v>41107</v>
      </c>
      <c r="D370" s="55" t="s">
        <v>41</v>
      </c>
      <c r="G370" s="55">
        <v>7.7</v>
      </c>
      <c r="H370" s="55">
        <v>5.7</v>
      </c>
      <c r="I370" s="55">
        <v>-74.195832999999993</v>
      </c>
      <c r="J370" s="55">
        <v>40.637500000000003</v>
      </c>
    </row>
    <row r="371" spans="1:10" x14ac:dyDescent="0.35">
      <c r="A371" s="55" t="s">
        <v>50</v>
      </c>
      <c r="B371" s="56">
        <v>41107</v>
      </c>
      <c r="C371" s="63">
        <v>0.6118055555555556</v>
      </c>
      <c r="D371" s="55" t="s">
        <v>41</v>
      </c>
      <c r="E371" s="55">
        <v>23.64</v>
      </c>
      <c r="F371" s="55">
        <v>24.74</v>
      </c>
      <c r="G371" s="55">
        <v>7.64</v>
      </c>
      <c r="H371" s="55">
        <v>5.83</v>
      </c>
      <c r="I371" s="55">
        <v>-74.195832999999993</v>
      </c>
      <c r="J371" s="55">
        <v>40.637500000000003</v>
      </c>
    </row>
    <row r="372" spans="1:10" x14ac:dyDescent="0.35">
      <c r="A372" s="55" t="s">
        <v>51</v>
      </c>
      <c r="B372" s="56">
        <v>41107</v>
      </c>
      <c r="C372" s="63">
        <v>0.59166666666666667</v>
      </c>
      <c r="D372" s="55" t="s">
        <v>41</v>
      </c>
      <c r="E372" s="55">
        <v>23.44</v>
      </c>
      <c r="F372" s="55">
        <v>23.59</v>
      </c>
      <c r="G372" s="55">
        <v>6.76</v>
      </c>
      <c r="H372" s="55">
        <v>6.22</v>
      </c>
      <c r="I372" s="55">
        <v>-74.195832999999993</v>
      </c>
      <c r="J372" s="55">
        <v>40.637500000000003</v>
      </c>
    </row>
    <row r="373" spans="1:10" x14ac:dyDescent="0.35">
      <c r="A373" s="55" t="s">
        <v>48</v>
      </c>
      <c r="B373" s="56">
        <v>41107</v>
      </c>
      <c r="C373" s="63">
        <v>0.57013888888888886</v>
      </c>
      <c r="D373" s="55" t="s">
        <v>41</v>
      </c>
      <c r="E373" s="55">
        <v>24.51</v>
      </c>
      <c r="F373" s="55">
        <v>26.45</v>
      </c>
      <c r="G373" s="55">
        <v>5.85</v>
      </c>
      <c r="H373" s="55">
        <v>4.42</v>
      </c>
      <c r="I373" s="55">
        <v>-74.195832999999993</v>
      </c>
      <c r="J373" s="55">
        <v>40.637500000000003</v>
      </c>
    </row>
    <row r="374" spans="1:10" x14ac:dyDescent="0.35">
      <c r="A374" s="54" t="s">
        <v>84</v>
      </c>
      <c r="B374" s="13">
        <v>41108</v>
      </c>
      <c r="G374" s="14">
        <v>6.03</v>
      </c>
      <c r="H374" s="14">
        <v>5.93</v>
      </c>
      <c r="I374" s="55">
        <v>-74.195832999999993</v>
      </c>
      <c r="J374" s="55">
        <v>40.637500000000003</v>
      </c>
    </row>
    <row r="375" spans="1:10" x14ac:dyDescent="0.35">
      <c r="A375" s="41" t="s">
        <v>96</v>
      </c>
      <c r="B375" s="13">
        <v>41108</v>
      </c>
      <c r="G375" s="14">
        <v>5.71</v>
      </c>
      <c r="H375" s="14">
        <v>6.15</v>
      </c>
      <c r="I375" s="55">
        <v>-74.195832999999993</v>
      </c>
      <c r="J375" s="55">
        <v>40.637500000000003</v>
      </c>
    </row>
    <row r="376" spans="1:10" x14ac:dyDescent="0.35">
      <c r="A376" s="41" t="s">
        <v>96</v>
      </c>
      <c r="B376" s="13">
        <v>41108</v>
      </c>
      <c r="G376" s="15" t="s">
        <v>86</v>
      </c>
      <c r="H376" s="15" t="s">
        <v>86</v>
      </c>
      <c r="I376" s="55">
        <v>-74.195832999999993</v>
      </c>
      <c r="J376" s="55">
        <v>40.637500000000003</v>
      </c>
    </row>
    <row r="377" spans="1:10" x14ac:dyDescent="0.35">
      <c r="A377" s="41" t="s">
        <v>97</v>
      </c>
      <c r="B377" s="13">
        <v>41108</v>
      </c>
      <c r="G377" s="14">
        <v>5.97</v>
      </c>
      <c r="H377" s="14">
        <v>4.6500000000000004</v>
      </c>
      <c r="I377" s="55">
        <v>-74.195832999999993</v>
      </c>
      <c r="J377" s="55">
        <v>40.637500000000003</v>
      </c>
    </row>
    <row r="378" spans="1:10" x14ac:dyDescent="0.35">
      <c r="A378" s="55" t="s">
        <v>52</v>
      </c>
      <c r="B378" s="56">
        <v>41122</v>
      </c>
      <c r="C378" s="63">
        <v>0.56944444444444442</v>
      </c>
      <c r="D378" s="55" t="s">
        <v>44</v>
      </c>
      <c r="E378" s="55">
        <v>23.65</v>
      </c>
      <c r="F378" s="55">
        <v>25.01</v>
      </c>
      <c r="G378" s="55">
        <v>4.8499999999999996</v>
      </c>
      <c r="H378" s="55">
        <v>4.92</v>
      </c>
      <c r="I378" s="55">
        <v>-74.195832999999993</v>
      </c>
      <c r="J378" s="55">
        <v>40.637500000000003</v>
      </c>
    </row>
    <row r="379" spans="1:10" x14ac:dyDescent="0.35">
      <c r="A379" s="55" t="s">
        <v>42</v>
      </c>
      <c r="B379" s="56">
        <v>41122</v>
      </c>
      <c r="C379" s="63">
        <v>0.58472222222222225</v>
      </c>
      <c r="D379" s="55" t="s">
        <v>44</v>
      </c>
      <c r="E379" s="55">
        <v>22.61</v>
      </c>
      <c r="F379" s="55">
        <v>23.27</v>
      </c>
      <c r="G379" s="55">
        <v>5.0999999999999996</v>
      </c>
      <c r="H379" s="55">
        <v>4.87</v>
      </c>
      <c r="I379" s="55">
        <v>-74.195832999999993</v>
      </c>
      <c r="J379" s="55">
        <v>40.637500000000003</v>
      </c>
    </row>
    <row r="380" spans="1:10" x14ac:dyDescent="0.35">
      <c r="A380" s="55" t="s">
        <v>50</v>
      </c>
      <c r="B380" s="56">
        <v>41122</v>
      </c>
      <c r="D380" s="55" t="s">
        <v>44</v>
      </c>
      <c r="G380" s="55">
        <v>5</v>
      </c>
      <c r="H380" s="55">
        <v>4.7</v>
      </c>
      <c r="I380" s="55">
        <v>-74.195832999999993</v>
      </c>
      <c r="J380" s="55">
        <v>40.637500000000003</v>
      </c>
    </row>
    <row r="381" spans="1:10" x14ac:dyDescent="0.35">
      <c r="A381" s="55" t="s">
        <v>50</v>
      </c>
      <c r="B381" s="56">
        <v>41122</v>
      </c>
      <c r="C381" s="63">
        <v>0.59583333333333333</v>
      </c>
      <c r="D381" s="55" t="s">
        <v>44</v>
      </c>
      <c r="E381" s="55">
        <v>22.65</v>
      </c>
      <c r="F381" s="55">
        <v>24.23</v>
      </c>
      <c r="G381" s="55">
        <v>5.14</v>
      </c>
      <c r="H381" s="55">
        <v>4.79</v>
      </c>
      <c r="I381" s="55">
        <v>-74.195832999999993</v>
      </c>
      <c r="J381" s="55">
        <v>40.637500000000003</v>
      </c>
    </row>
    <row r="382" spans="1:10" x14ac:dyDescent="0.35">
      <c r="A382" s="55" t="s">
        <v>51</v>
      </c>
      <c r="B382" s="56">
        <v>41122</v>
      </c>
      <c r="C382" s="63">
        <v>0.61388888888888882</v>
      </c>
      <c r="D382" s="55" t="s">
        <v>44</v>
      </c>
      <c r="E382" s="55">
        <v>22.41</v>
      </c>
      <c r="F382" s="55">
        <v>22.68</v>
      </c>
      <c r="G382" s="55">
        <v>4.4400000000000004</v>
      </c>
      <c r="H382" s="55">
        <v>4.26</v>
      </c>
      <c r="I382" s="55">
        <v>-74.195832999999993</v>
      </c>
      <c r="J382" s="55">
        <v>40.637500000000003</v>
      </c>
    </row>
    <row r="383" spans="1:10" x14ac:dyDescent="0.35">
      <c r="A383" s="55" t="s">
        <v>48</v>
      </c>
      <c r="B383" s="56">
        <v>41122</v>
      </c>
      <c r="C383" s="63">
        <v>0.6333333333333333</v>
      </c>
      <c r="D383" s="55" t="s">
        <v>44</v>
      </c>
      <c r="E383" s="55">
        <v>23.76</v>
      </c>
      <c r="F383" s="55">
        <v>23.85</v>
      </c>
      <c r="G383" s="55">
        <v>4.25</v>
      </c>
      <c r="H383" s="55">
        <v>4.32</v>
      </c>
      <c r="I383" s="55">
        <v>-74.195832999999993</v>
      </c>
      <c r="J383" s="55">
        <v>40.637500000000003</v>
      </c>
    </row>
    <row r="384" spans="1:10" x14ac:dyDescent="0.35">
      <c r="A384" s="54" t="s">
        <v>84</v>
      </c>
      <c r="B384" s="13">
        <v>41123</v>
      </c>
      <c r="G384" s="14">
        <v>4.37</v>
      </c>
      <c r="H384" s="14">
        <v>4.43</v>
      </c>
      <c r="I384" s="55">
        <v>-74.195832999999993</v>
      </c>
      <c r="J384" s="55">
        <v>40.637500000000003</v>
      </c>
    </row>
    <row r="385" spans="1:10" x14ac:dyDescent="0.25">
      <c r="A385" s="37" t="s">
        <v>90</v>
      </c>
      <c r="B385" s="13">
        <v>41123</v>
      </c>
      <c r="G385" s="14">
        <v>4.3499999999999996</v>
      </c>
      <c r="H385" s="14">
        <v>4.38</v>
      </c>
      <c r="I385" s="55">
        <v>-74.195832999999993</v>
      </c>
      <c r="J385" s="55">
        <v>40.637500000000003</v>
      </c>
    </row>
    <row r="386" spans="1:10" x14ac:dyDescent="0.35">
      <c r="A386" s="41" t="s">
        <v>96</v>
      </c>
      <c r="B386" s="13">
        <v>41123</v>
      </c>
      <c r="G386" s="14">
        <v>3.97</v>
      </c>
      <c r="H386" s="14">
        <v>3.77</v>
      </c>
      <c r="I386" s="55">
        <v>-74.195832999999993</v>
      </c>
      <c r="J386" s="55">
        <v>40.637500000000003</v>
      </c>
    </row>
    <row r="387" spans="1:10" x14ac:dyDescent="0.35">
      <c r="A387" s="41" t="s">
        <v>97</v>
      </c>
      <c r="B387" s="13">
        <v>41123</v>
      </c>
      <c r="G387" s="14">
        <v>3.84</v>
      </c>
      <c r="H387" s="14">
        <v>3.79</v>
      </c>
      <c r="I387" s="55">
        <v>-74.195832999999993</v>
      </c>
      <c r="J387" s="55">
        <v>40.637500000000003</v>
      </c>
    </row>
    <row r="388" spans="1:10" x14ac:dyDescent="0.35">
      <c r="A388" s="55" t="s">
        <v>52</v>
      </c>
      <c r="B388" s="56">
        <v>41128</v>
      </c>
      <c r="C388" s="63">
        <v>0.65625</v>
      </c>
      <c r="D388" s="55" t="s">
        <v>41</v>
      </c>
      <c r="E388" s="55">
        <v>24.52</v>
      </c>
      <c r="F388" s="55">
        <v>27.53</v>
      </c>
      <c r="G388" s="55">
        <v>5.14</v>
      </c>
      <c r="H388" s="55">
        <v>4.83</v>
      </c>
      <c r="I388" s="55">
        <v>-74.195832999999993</v>
      </c>
      <c r="J388" s="55">
        <v>40.637500000000003</v>
      </c>
    </row>
    <row r="389" spans="1:10" x14ac:dyDescent="0.35">
      <c r="A389" s="55" t="s">
        <v>42</v>
      </c>
      <c r="B389" s="56">
        <v>41128</v>
      </c>
      <c r="C389" s="63">
        <v>0.64166666666666672</v>
      </c>
      <c r="D389" s="55" t="s">
        <v>41</v>
      </c>
      <c r="E389" s="55">
        <v>23.42</v>
      </c>
      <c r="F389" s="55">
        <v>23.54</v>
      </c>
      <c r="G389" s="55">
        <v>5.2</v>
      </c>
      <c r="H389" s="55">
        <v>5.18</v>
      </c>
      <c r="I389" s="55">
        <v>-74.195832999999993</v>
      </c>
      <c r="J389" s="55">
        <v>40.637500000000003</v>
      </c>
    </row>
    <row r="390" spans="1:10" x14ac:dyDescent="0.35">
      <c r="A390" s="55" t="s">
        <v>50</v>
      </c>
      <c r="B390" s="56">
        <v>41128</v>
      </c>
      <c r="C390" s="63">
        <v>0.62916666666666665</v>
      </c>
      <c r="D390" s="55" t="s">
        <v>41</v>
      </c>
      <c r="E390" s="55">
        <v>21.34</v>
      </c>
      <c r="F390" s="55">
        <v>23.22</v>
      </c>
      <c r="G390" s="55">
        <v>5.37</v>
      </c>
      <c r="H390" s="55">
        <v>5.25</v>
      </c>
      <c r="I390" s="55">
        <v>-74.195832999999993</v>
      </c>
      <c r="J390" s="55">
        <v>40.637500000000003</v>
      </c>
    </row>
    <row r="391" spans="1:10" x14ac:dyDescent="0.35">
      <c r="A391" s="55" t="s">
        <v>51</v>
      </c>
      <c r="B391" s="56">
        <v>41128</v>
      </c>
      <c r="C391" s="63">
        <v>0.60763888888888895</v>
      </c>
      <c r="D391" s="55" t="s">
        <v>41</v>
      </c>
      <c r="E391" s="55">
        <v>23.3</v>
      </c>
      <c r="F391" s="55">
        <v>23.88</v>
      </c>
      <c r="G391" s="55">
        <v>5.25</v>
      </c>
      <c r="H391" s="55">
        <v>4.09</v>
      </c>
      <c r="I391" s="55">
        <v>-74.195832999999993</v>
      </c>
      <c r="J391" s="55">
        <v>40.637500000000003</v>
      </c>
    </row>
    <row r="392" spans="1:10" x14ac:dyDescent="0.35">
      <c r="A392" s="55" t="s">
        <v>48</v>
      </c>
      <c r="B392" s="56">
        <v>41128</v>
      </c>
      <c r="C392" s="63">
        <v>0.5854166666666667</v>
      </c>
      <c r="D392" s="55" t="s">
        <v>41</v>
      </c>
      <c r="E392" s="55">
        <v>24.15</v>
      </c>
      <c r="F392" s="55">
        <v>26.64</v>
      </c>
      <c r="G392" s="55">
        <v>7.43</v>
      </c>
      <c r="H392" s="55">
        <v>4.57</v>
      </c>
      <c r="I392" s="55">
        <v>-74.195832999999993</v>
      </c>
      <c r="J392" s="55">
        <v>40.637500000000003</v>
      </c>
    </row>
    <row r="393" spans="1:10" x14ac:dyDescent="0.35">
      <c r="A393" s="55" t="s">
        <v>48</v>
      </c>
      <c r="B393" s="56">
        <v>41128</v>
      </c>
      <c r="D393" s="55" t="s">
        <v>41</v>
      </c>
      <c r="G393" s="55">
        <v>7.39</v>
      </c>
      <c r="H393" s="55">
        <v>4.55</v>
      </c>
      <c r="I393" s="55">
        <v>-74.195832999999993</v>
      </c>
      <c r="J393" s="55">
        <v>40.637500000000003</v>
      </c>
    </row>
    <row r="394" spans="1:10" x14ac:dyDescent="0.35">
      <c r="A394" s="55" t="s">
        <v>52</v>
      </c>
      <c r="B394" s="56">
        <v>41135</v>
      </c>
      <c r="C394" s="63">
        <v>0.64722222222222225</v>
      </c>
      <c r="D394" s="55" t="s">
        <v>41</v>
      </c>
      <c r="E394" s="55">
        <v>23.18</v>
      </c>
      <c r="F394" s="55">
        <v>26.79</v>
      </c>
      <c r="G394" s="55">
        <v>4.93</v>
      </c>
      <c r="H394" s="55">
        <v>4.6500000000000004</v>
      </c>
      <c r="I394" s="55">
        <v>-74.195832999999993</v>
      </c>
      <c r="J394" s="55">
        <v>40.637500000000003</v>
      </c>
    </row>
    <row r="395" spans="1:10" x14ac:dyDescent="0.35">
      <c r="A395" s="55" t="s">
        <v>42</v>
      </c>
      <c r="B395" s="56">
        <v>41135</v>
      </c>
      <c r="C395" s="63">
        <v>0.62916666666666665</v>
      </c>
      <c r="D395" s="55" t="s">
        <v>41</v>
      </c>
      <c r="E395" s="55">
        <v>23.76</v>
      </c>
      <c r="F395" s="55">
        <v>24.76</v>
      </c>
      <c r="G395" s="55">
        <v>5.86</v>
      </c>
      <c r="H395" s="55">
        <v>5.52</v>
      </c>
      <c r="I395" s="55">
        <v>-74.195832999999993</v>
      </c>
      <c r="J395" s="55">
        <v>40.637500000000003</v>
      </c>
    </row>
    <row r="396" spans="1:10" x14ac:dyDescent="0.35">
      <c r="A396" s="55" t="s">
        <v>50</v>
      </c>
      <c r="B396" s="56">
        <v>41135</v>
      </c>
      <c r="C396" s="63">
        <v>0.61597222222222225</v>
      </c>
      <c r="D396" s="55" t="s">
        <v>41</v>
      </c>
      <c r="E396" s="55">
        <v>22.76</v>
      </c>
      <c r="F396" s="55">
        <v>23.88</v>
      </c>
      <c r="G396" s="55">
        <v>6.37</v>
      </c>
      <c r="H396" s="55">
        <v>5.75</v>
      </c>
      <c r="I396" s="55">
        <v>-74.195832999999993</v>
      </c>
      <c r="J396" s="55">
        <v>40.637500000000003</v>
      </c>
    </row>
    <row r="397" spans="1:10" x14ac:dyDescent="0.35">
      <c r="A397" s="55" t="s">
        <v>51</v>
      </c>
      <c r="B397" s="56">
        <v>41135</v>
      </c>
      <c r="C397" s="63">
        <v>0.59652777777777777</v>
      </c>
      <c r="D397" s="55" t="s">
        <v>41</v>
      </c>
      <c r="E397" s="55">
        <v>23.25</v>
      </c>
      <c r="F397" s="55">
        <v>23.33</v>
      </c>
      <c r="G397" s="55">
        <v>6.02</v>
      </c>
      <c r="H397" s="55">
        <v>5.76</v>
      </c>
      <c r="I397" s="55">
        <v>-74.195832999999993</v>
      </c>
      <c r="J397" s="55">
        <v>40.637500000000003</v>
      </c>
    </row>
    <row r="398" spans="1:10" x14ac:dyDescent="0.35">
      <c r="A398" s="55" t="s">
        <v>48</v>
      </c>
      <c r="B398" s="56">
        <v>41135</v>
      </c>
      <c r="C398" s="63">
        <v>0.5756944444444444</v>
      </c>
      <c r="D398" s="55" t="s">
        <v>41</v>
      </c>
      <c r="E398" s="55">
        <v>24.38</v>
      </c>
      <c r="F398" s="55">
        <v>27.23</v>
      </c>
      <c r="G398" s="55">
        <v>5.15</v>
      </c>
      <c r="H398" s="55">
        <v>3.1</v>
      </c>
      <c r="I398" s="55">
        <v>-74.195832999999993</v>
      </c>
      <c r="J398" s="55">
        <v>40.637500000000003</v>
      </c>
    </row>
    <row r="399" spans="1:10" x14ac:dyDescent="0.35">
      <c r="A399" s="54" t="s">
        <v>84</v>
      </c>
      <c r="B399" s="13">
        <v>41137</v>
      </c>
      <c r="G399" s="14">
        <v>5.0999999999999996</v>
      </c>
      <c r="H399" s="14">
        <v>5.01</v>
      </c>
      <c r="I399" s="55">
        <v>-74.195832999999993</v>
      </c>
      <c r="J399" s="55">
        <v>40.637500000000003</v>
      </c>
    </row>
    <row r="400" spans="1:10" x14ac:dyDescent="0.25">
      <c r="A400" s="37" t="s">
        <v>90</v>
      </c>
      <c r="B400" s="13">
        <v>41137</v>
      </c>
      <c r="G400" s="14">
        <v>4.63</v>
      </c>
      <c r="H400" s="14">
        <v>5.37</v>
      </c>
      <c r="I400" s="55">
        <v>-74.195832999999993</v>
      </c>
      <c r="J400" s="55">
        <v>40.637500000000003</v>
      </c>
    </row>
    <row r="401" spans="1:10" x14ac:dyDescent="0.35">
      <c r="A401" s="41" t="s">
        <v>96</v>
      </c>
      <c r="B401" s="13">
        <v>41137</v>
      </c>
      <c r="G401" s="14">
        <v>5.39</v>
      </c>
      <c r="H401" s="14">
        <v>4.9000000000000004</v>
      </c>
      <c r="I401" s="55">
        <v>-74.195832999999993</v>
      </c>
      <c r="J401" s="55">
        <v>40.637500000000003</v>
      </c>
    </row>
    <row r="402" spans="1:10" x14ac:dyDescent="0.35">
      <c r="A402" s="41" t="s">
        <v>96</v>
      </c>
      <c r="B402" s="13">
        <v>41137</v>
      </c>
      <c r="G402" s="15" t="s">
        <v>86</v>
      </c>
      <c r="H402" s="15" t="s">
        <v>86</v>
      </c>
      <c r="I402" s="55">
        <v>-74.195832999999993</v>
      </c>
      <c r="J402" s="55">
        <v>40.637500000000003</v>
      </c>
    </row>
    <row r="403" spans="1:10" x14ac:dyDescent="0.35">
      <c r="A403" s="41" t="s">
        <v>97</v>
      </c>
      <c r="B403" s="13">
        <v>41137</v>
      </c>
      <c r="G403" s="14">
        <v>4.4000000000000004</v>
      </c>
      <c r="H403" s="14">
        <v>3.66</v>
      </c>
      <c r="I403" s="55">
        <v>-74.195832999999993</v>
      </c>
      <c r="J403" s="55">
        <v>40.637500000000003</v>
      </c>
    </row>
    <row r="404" spans="1:10" x14ac:dyDescent="0.35">
      <c r="A404" s="55" t="s">
        <v>52</v>
      </c>
      <c r="B404" s="56">
        <v>41142</v>
      </c>
      <c r="C404" s="63">
        <v>0.67361111111111116</v>
      </c>
      <c r="D404" s="55" t="s">
        <v>41</v>
      </c>
      <c r="E404" s="55">
        <v>24.33</v>
      </c>
      <c r="F404" s="55">
        <v>24.57</v>
      </c>
      <c r="G404" s="55">
        <v>4.3099999999999996</v>
      </c>
      <c r="H404" s="55">
        <v>4.4000000000000004</v>
      </c>
      <c r="I404" s="55">
        <v>-74.195832999999993</v>
      </c>
      <c r="J404" s="55">
        <v>40.637500000000003</v>
      </c>
    </row>
    <row r="405" spans="1:10" x14ac:dyDescent="0.35">
      <c r="A405" s="55" t="s">
        <v>42</v>
      </c>
      <c r="B405" s="56">
        <v>41142</v>
      </c>
      <c r="C405" s="63">
        <v>0.65972222222222221</v>
      </c>
      <c r="D405" s="55" t="s">
        <v>41</v>
      </c>
      <c r="E405" s="55">
        <v>23.54</v>
      </c>
      <c r="F405" s="55">
        <v>23.73</v>
      </c>
      <c r="G405" s="55">
        <v>4.72</v>
      </c>
      <c r="H405" s="55">
        <v>4.72</v>
      </c>
      <c r="I405" s="55">
        <v>-74.195832999999993</v>
      </c>
      <c r="J405" s="55">
        <v>40.637500000000003</v>
      </c>
    </row>
    <row r="406" spans="1:10" x14ac:dyDescent="0.35">
      <c r="A406" s="55" t="s">
        <v>50</v>
      </c>
      <c r="B406" s="56">
        <v>41142</v>
      </c>
      <c r="C406" s="63">
        <v>0.64236111111111105</v>
      </c>
      <c r="D406" s="55" t="s">
        <v>41</v>
      </c>
      <c r="E406" s="55">
        <v>23.17</v>
      </c>
      <c r="F406" s="55">
        <v>24.9</v>
      </c>
      <c r="G406" s="55">
        <v>4.49</v>
      </c>
      <c r="H406" s="55">
        <v>4.34</v>
      </c>
      <c r="I406" s="55">
        <v>-74.195832999999993</v>
      </c>
      <c r="J406" s="55">
        <v>40.637500000000003</v>
      </c>
    </row>
    <row r="407" spans="1:10" x14ac:dyDescent="0.35">
      <c r="A407" s="55" t="s">
        <v>51</v>
      </c>
      <c r="B407" s="56">
        <v>41142</v>
      </c>
      <c r="C407" s="63">
        <v>0.62013888888888891</v>
      </c>
      <c r="D407" s="55" t="s">
        <v>41</v>
      </c>
      <c r="E407" s="55">
        <v>22.75</v>
      </c>
      <c r="F407" s="55">
        <v>23.26</v>
      </c>
      <c r="G407" s="55">
        <v>4.22</v>
      </c>
      <c r="H407" s="55">
        <v>3.72</v>
      </c>
      <c r="I407" s="55">
        <v>-74.195832999999993</v>
      </c>
      <c r="J407" s="55">
        <v>40.637500000000003</v>
      </c>
    </row>
    <row r="408" spans="1:10" x14ac:dyDescent="0.35">
      <c r="A408" s="55" t="s">
        <v>48</v>
      </c>
      <c r="B408" s="56">
        <v>41142</v>
      </c>
      <c r="D408" s="55" t="s">
        <v>41</v>
      </c>
      <c r="G408" s="55">
        <v>3.4</v>
      </c>
      <c r="H408" s="55">
        <v>3.23</v>
      </c>
      <c r="I408" s="55">
        <v>-74.211669999999998</v>
      </c>
      <c r="J408" s="55">
        <v>40.567</v>
      </c>
    </row>
    <row r="409" spans="1:10" x14ac:dyDescent="0.35">
      <c r="A409" s="55" t="s">
        <v>48</v>
      </c>
      <c r="B409" s="56">
        <v>41142</v>
      </c>
      <c r="C409" s="63">
        <v>0.59652777777777777</v>
      </c>
      <c r="D409" s="55" t="s">
        <v>41</v>
      </c>
      <c r="E409" s="55">
        <v>25.5</v>
      </c>
      <c r="F409" s="55">
        <v>25.66</v>
      </c>
      <c r="G409" s="55">
        <v>3.43</v>
      </c>
      <c r="H409" s="55">
        <v>3.2</v>
      </c>
      <c r="I409" s="55">
        <v>-74.211669999999998</v>
      </c>
      <c r="J409" s="55">
        <v>40.567</v>
      </c>
    </row>
    <row r="410" spans="1:10" x14ac:dyDescent="0.35">
      <c r="A410" s="54" t="s">
        <v>84</v>
      </c>
      <c r="B410" s="13">
        <v>41144</v>
      </c>
      <c r="G410" s="14">
        <v>4.54</v>
      </c>
      <c r="H410" s="14">
        <v>4.49</v>
      </c>
      <c r="I410" s="55">
        <v>-74.211669999999998</v>
      </c>
      <c r="J410" s="55">
        <v>40.567</v>
      </c>
    </row>
    <row r="411" spans="1:10" x14ac:dyDescent="0.35">
      <c r="A411" s="54" t="s">
        <v>84</v>
      </c>
      <c r="B411" s="13">
        <v>41144</v>
      </c>
      <c r="G411" s="15" t="s">
        <v>86</v>
      </c>
      <c r="H411" s="15" t="s">
        <v>86</v>
      </c>
      <c r="I411" s="55">
        <v>-74.211669999999998</v>
      </c>
      <c r="J411" s="55">
        <v>40.567</v>
      </c>
    </row>
    <row r="412" spans="1:10" x14ac:dyDescent="0.25">
      <c r="A412" s="37" t="s">
        <v>90</v>
      </c>
      <c r="B412" s="13">
        <v>41144</v>
      </c>
      <c r="G412" s="14">
        <v>4.7</v>
      </c>
      <c r="H412" s="14">
        <v>4.4000000000000004</v>
      </c>
      <c r="I412" s="55">
        <v>-74.211669999999998</v>
      </c>
      <c r="J412" s="55">
        <v>40.567</v>
      </c>
    </row>
    <row r="413" spans="1:10" x14ac:dyDescent="0.35">
      <c r="A413" s="41" t="s">
        <v>96</v>
      </c>
      <c r="B413" s="13">
        <v>41144</v>
      </c>
      <c r="G413" s="14">
        <v>4.12</v>
      </c>
      <c r="H413" s="14">
        <v>4.04</v>
      </c>
      <c r="I413" s="55">
        <v>-74.211669999999998</v>
      </c>
      <c r="J413" s="55">
        <v>40.567</v>
      </c>
    </row>
    <row r="414" spans="1:10" x14ac:dyDescent="0.35">
      <c r="A414" s="41" t="s">
        <v>97</v>
      </c>
      <c r="B414" s="13">
        <v>41144</v>
      </c>
      <c r="G414" s="14">
        <v>3.64</v>
      </c>
      <c r="H414" s="14">
        <v>3.34</v>
      </c>
      <c r="I414" s="55">
        <v>-74.211669999999998</v>
      </c>
      <c r="J414" s="55">
        <v>40.567</v>
      </c>
    </row>
    <row r="415" spans="1:10" x14ac:dyDescent="0.35">
      <c r="A415" s="55" t="s">
        <v>52</v>
      </c>
      <c r="B415" s="56">
        <v>41149</v>
      </c>
      <c r="C415" s="63">
        <v>0.66388888888888886</v>
      </c>
      <c r="D415" s="55" t="s">
        <v>44</v>
      </c>
      <c r="E415" s="55">
        <v>24.26</v>
      </c>
      <c r="F415" s="55">
        <v>24.71</v>
      </c>
      <c r="G415" s="55">
        <v>5.31</v>
      </c>
      <c r="H415" s="55">
        <v>6.05</v>
      </c>
      <c r="I415" s="55">
        <v>-74.211669999999998</v>
      </c>
      <c r="J415" s="55">
        <v>40.567</v>
      </c>
    </row>
    <row r="416" spans="1:10" x14ac:dyDescent="0.35">
      <c r="A416" s="55" t="s">
        <v>42</v>
      </c>
      <c r="B416" s="56">
        <v>41149</v>
      </c>
      <c r="C416" s="63">
        <v>0.64722222222222225</v>
      </c>
      <c r="D416" s="55" t="s">
        <v>44</v>
      </c>
      <c r="E416" s="55">
        <v>24.03</v>
      </c>
      <c r="F416" s="55">
        <v>24.53</v>
      </c>
      <c r="G416" s="55">
        <v>5.83</v>
      </c>
      <c r="H416" s="55">
        <v>5.42</v>
      </c>
      <c r="I416" s="55">
        <v>-74.211669999999998</v>
      </c>
      <c r="J416" s="55">
        <v>40.567</v>
      </c>
    </row>
    <row r="417" spans="1:10" x14ac:dyDescent="0.35">
      <c r="A417" s="55" t="s">
        <v>50</v>
      </c>
      <c r="B417" s="56">
        <v>41149</v>
      </c>
      <c r="C417" s="63">
        <v>0.63541666666666663</v>
      </c>
      <c r="D417" s="55" t="s">
        <v>44</v>
      </c>
      <c r="E417" s="55">
        <v>23.46</v>
      </c>
      <c r="F417" s="55">
        <v>23.97</v>
      </c>
      <c r="G417" s="55">
        <v>5.51</v>
      </c>
      <c r="H417" s="55">
        <v>5.71</v>
      </c>
      <c r="I417" s="55">
        <v>-74.211669999999998</v>
      </c>
      <c r="J417" s="55">
        <v>40.567</v>
      </c>
    </row>
    <row r="418" spans="1:10" x14ac:dyDescent="0.35">
      <c r="A418" s="55" t="s">
        <v>51</v>
      </c>
      <c r="B418" s="56">
        <v>41149</v>
      </c>
      <c r="C418" s="63">
        <v>0.61597222222222225</v>
      </c>
      <c r="D418" s="55" t="s">
        <v>44</v>
      </c>
      <c r="E418" s="55">
        <v>22.34</v>
      </c>
      <c r="F418" s="55">
        <v>22.97</v>
      </c>
      <c r="G418" s="55">
        <v>4.97</v>
      </c>
      <c r="H418" s="55">
        <v>5.27</v>
      </c>
      <c r="I418" s="55">
        <v>-74.211669999999998</v>
      </c>
      <c r="J418" s="55">
        <v>40.567</v>
      </c>
    </row>
    <row r="419" spans="1:10" x14ac:dyDescent="0.35">
      <c r="A419" s="55" t="s">
        <v>48</v>
      </c>
      <c r="B419" s="56">
        <v>41149</v>
      </c>
      <c r="C419" s="63">
        <v>0.59513888888888888</v>
      </c>
      <c r="D419" s="55" t="s">
        <v>44</v>
      </c>
      <c r="E419" s="55">
        <v>24.43</v>
      </c>
      <c r="F419" s="55">
        <v>25.84</v>
      </c>
      <c r="G419" s="55">
        <v>4.46</v>
      </c>
      <c r="H419" s="55">
        <v>3.74</v>
      </c>
      <c r="I419" s="55">
        <v>-74.211669999999998</v>
      </c>
      <c r="J419" s="55">
        <v>40.567</v>
      </c>
    </row>
    <row r="420" spans="1:10" x14ac:dyDescent="0.35">
      <c r="A420" s="55" t="s">
        <v>52</v>
      </c>
      <c r="B420" s="56">
        <v>41157</v>
      </c>
      <c r="C420" s="63">
        <v>0.6479166666666667</v>
      </c>
      <c r="D420" s="55" t="s">
        <v>44</v>
      </c>
      <c r="E420" s="55">
        <v>25.41</v>
      </c>
      <c r="F420" s="55">
        <v>26.12</v>
      </c>
      <c r="G420" s="55">
        <v>5.18</v>
      </c>
      <c r="H420" s="55">
        <v>5.2</v>
      </c>
      <c r="I420" s="55">
        <v>-74.211669999999998</v>
      </c>
      <c r="J420" s="55">
        <v>40.567</v>
      </c>
    </row>
    <row r="421" spans="1:10" x14ac:dyDescent="0.35">
      <c r="A421" s="55" t="s">
        <v>42</v>
      </c>
      <c r="B421" s="56">
        <v>41157</v>
      </c>
      <c r="C421" s="63">
        <v>0.63472222222222219</v>
      </c>
      <c r="D421" s="55" t="s">
        <v>44</v>
      </c>
      <c r="E421" s="55">
        <v>24.09</v>
      </c>
      <c r="F421" s="55">
        <v>24.33</v>
      </c>
      <c r="G421" s="55">
        <v>5.62</v>
      </c>
      <c r="H421" s="55">
        <v>5.42</v>
      </c>
      <c r="I421" s="55">
        <v>-74.211669999999998</v>
      </c>
      <c r="J421" s="55">
        <v>40.567</v>
      </c>
    </row>
    <row r="422" spans="1:10" x14ac:dyDescent="0.35">
      <c r="A422" s="55" t="s">
        <v>50</v>
      </c>
      <c r="B422" s="56">
        <v>41157</v>
      </c>
      <c r="C422" s="63">
        <v>0.62222222222222223</v>
      </c>
      <c r="D422" s="55" t="s">
        <v>44</v>
      </c>
      <c r="E422" s="55">
        <v>22.87</v>
      </c>
      <c r="F422" s="55">
        <v>24.31</v>
      </c>
      <c r="G422" s="55">
        <v>5.13</v>
      </c>
      <c r="H422" s="55">
        <v>4.93</v>
      </c>
      <c r="I422" s="55">
        <v>-74.211669999999998</v>
      </c>
      <c r="J422" s="55">
        <v>40.567</v>
      </c>
    </row>
    <row r="423" spans="1:10" x14ac:dyDescent="0.35">
      <c r="A423" s="55" t="s">
        <v>51</v>
      </c>
      <c r="B423" s="56">
        <v>41157</v>
      </c>
      <c r="C423" s="63">
        <v>0.60138888888888886</v>
      </c>
      <c r="D423" s="55" t="s">
        <v>44</v>
      </c>
      <c r="E423" s="55">
        <v>22.84</v>
      </c>
      <c r="F423" s="55">
        <v>23.01</v>
      </c>
      <c r="G423" s="55">
        <v>4.5999999999999996</v>
      </c>
      <c r="H423" s="55">
        <v>4.49</v>
      </c>
      <c r="I423" s="55">
        <v>-74.211669999999998</v>
      </c>
      <c r="J423" s="55">
        <v>40.567</v>
      </c>
    </row>
    <row r="424" spans="1:10" x14ac:dyDescent="0.35">
      <c r="A424" s="55" t="s">
        <v>48</v>
      </c>
      <c r="B424" s="56">
        <v>41157</v>
      </c>
      <c r="C424" s="63">
        <v>0.57986111111111105</v>
      </c>
      <c r="D424" s="55" t="s">
        <v>44</v>
      </c>
      <c r="E424" s="55">
        <v>24.57</v>
      </c>
      <c r="F424" s="55">
        <v>27.14</v>
      </c>
      <c r="G424" s="55">
        <v>5.6</v>
      </c>
      <c r="H424" s="55">
        <v>4.8600000000000003</v>
      </c>
      <c r="I424" s="55">
        <v>-74.211669999999998</v>
      </c>
      <c r="J424" s="55">
        <v>40.567</v>
      </c>
    </row>
    <row r="425" spans="1:10" x14ac:dyDescent="0.35">
      <c r="A425" s="54" t="s">
        <v>84</v>
      </c>
      <c r="B425" s="13">
        <v>41158</v>
      </c>
      <c r="G425" s="14">
        <v>5.17</v>
      </c>
      <c r="H425" s="14">
        <v>5.0199999999999996</v>
      </c>
      <c r="I425" s="55">
        <v>-74.211669999999998</v>
      </c>
      <c r="J425" s="55">
        <v>40.567</v>
      </c>
    </row>
    <row r="426" spans="1:10" x14ac:dyDescent="0.25">
      <c r="A426" s="37" t="s">
        <v>90</v>
      </c>
      <c r="B426" s="13">
        <v>41158</v>
      </c>
      <c r="G426" s="14">
        <v>5</v>
      </c>
      <c r="H426" s="14">
        <v>4.9800000000000004</v>
      </c>
      <c r="I426" s="55">
        <v>-74.211669999999998</v>
      </c>
      <c r="J426" s="55">
        <v>40.567</v>
      </c>
    </row>
    <row r="427" spans="1:10" x14ac:dyDescent="0.35">
      <c r="A427" s="41" t="s">
        <v>96</v>
      </c>
      <c r="B427" s="13">
        <v>41158</v>
      </c>
      <c r="G427" s="14">
        <v>4.75</v>
      </c>
      <c r="H427" s="14">
        <v>4.58</v>
      </c>
      <c r="I427" s="55">
        <v>-74.211669999999998</v>
      </c>
      <c r="J427" s="55">
        <v>40.567</v>
      </c>
    </row>
    <row r="428" spans="1:10" x14ac:dyDescent="0.35">
      <c r="A428" s="41" t="s">
        <v>96</v>
      </c>
      <c r="B428" s="13">
        <v>41158</v>
      </c>
      <c r="G428" s="15" t="s">
        <v>86</v>
      </c>
      <c r="H428" s="15" t="s">
        <v>86</v>
      </c>
      <c r="I428" s="55">
        <v>-74.211669999999998</v>
      </c>
      <c r="J428" s="55">
        <v>40.567</v>
      </c>
    </row>
    <row r="429" spans="1:10" x14ac:dyDescent="0.35">
      <c r="A429" s="41" t="s">
        <v>97</v>
      </c>
      <c r="B429" s="13">
        <v>41158</v>
      </c>
      <c r="G429" s="14">
        <v>4.2300000000000004</v>
      </c>
      <c r="H429" s="14">
        <v>4.2300000000000004</v>
      </c>
      <c r="I429" s="55">
        <v>-74.211669999999998</v>
      </c>
      <c r="J429" s="55">
        <v>40.567</v>
      </c>
    </row>
    <row r="430" spans="1:10" x14ac:dyDescent="0.35">
      <c r="A430" s="55" t="s">
        <v>52</v>
      </c>
      <c r="B430" s="56">
        <v>41163</v>
      </c>
      <c r="C430" s="63">
        <v>0.64027777777777783</v>
      </c>
      <c r="D430" s="55" t="s">
        <v>41</v>
      </c>
      <c r="E430" s="55">
        <v>22.38</v>
      </c>
      <c r="F430" s="55">
        <v>28.63</v>
      </c>
      <c r="G430" s="55">
        <v>4.8499999999999996</v>
      </c>
      <c r="H430" s="55">
        <v>3.86</v>
      </c>
      <c r="I430" s="55">
        <v>-74.211669999999998</v>
      </c>
      <c r="J430" s="55">
        <v>40.567</v>
      </c>
    </row>
    <row r="431" spans="1:10" x14ac:dyDescent="0.35">
      <c r="A431" s="55" t="s">
        <v>42</v>
      </c>
      <c r="B431" s="56">
        <v>41163</v>
      </c>
      <c r="C431" s="63">
        <v>0.62430555555555556</v>
      </c>
      <c r="D431" s="55" t="s">
        <v>41</v>
      </c>
      <c r="E431" s="55">
        <v>23.23</v>
      </c>
      <c r="F431" s="55">
        <v>24.4</v>
      </c>
      <c r="G431" s="55">
        <v>6.33</v>
      </c>
      <c r="H431" s="55">
        <v>5.61</v>
      </c>
      <c r="I431" s="55">
        <v>-74.211669999999998</v>
      </c>
      <c r="J431" s="55">
        <v>40.567</v>
      </c>
    </row>
    <row r="432" spans="1:10" x14ac:dyDescent="0.35">
      <c r="A432" s="55" t="s">
        <v>50</v>
      </c>
      <c r="B432" s="56">
        <v>41163</v>
      </c>
      <c r="C432" s="63">
        <v>0.6118055555555556</v>
      </c>
      <c r="D432" s="55" t="s">
        <v>41</v>
      </c>
      <c r="E432" s="55">
        <v>23.07</v>
      </c>
      <c r="F432" s="55">
        <v>23.62</v>
      </c>
      <c r="G432" s="55">
        <v>5.0999999999999996</v>
      </c>
      <c r="H432" s="55">
        <v>4.93</v>
      </c>
      <c r="I432" s="55">
        <v>-74.211669999999998</v>
      </c>
      <c r="J432" s="55">
        <v>40.567</v>
      </c>
    </row>
    <row r="433" spans="1:10" x14ac:dyDescent="0.35">
      <c r="A433" s="55" t="s">
        <v>51</v>
      </c>
      <c r="B433" s="56">
        <v>41163</v>
      </c>
      <c r="C433" s="63">
        <v>0.59236111111111112</v>
      </c>
      <c r="D433" s="55" t="s">
        <v>41</v>
      </c>
      <c r="E433" s="55">
        <v>23.6</v>
      </c>
      <c r="F433" s="55">
        <v>25.35</v>
      </c>
      <c r="G433" s="55">
        <v>4.78</v>
      </c>
      <c r="H433" s="55">
        <v>3.8</v>
      </c>
      <c r="I433" s="55">
        <v>-74.211669999999998</v>
      </c>
      <c r="J433" s="55">
        <v>40.567</v>
      </c>
    </row>
    <row r="434" spans="1:10" x14ac:dyDescent="0.35">
      <c r="A434" s="55" t="s">
        <v>48</v>
      </c>
      <c r="B434" s="56">
        <v>41163</v>
      </c>
      <c r="D434" s="55" t="s">
        <v>41</v>
      </c>
      <c r="G434" s="55">
        <v>4.96</v>
      </c>
      <c r="H434" s="55">
        <v>4.37</v>
      </c>
      <c r="I434" s="55">
        <v>-74.211669999999998</v>
      </c>
      <c r="J434" s="55">
        <v>40.567</v>
      </c>
    </row>
    <row r="435" spans="1:10" x14ac:dyDescent="0.35">
      <c r="A435" s="55" t="s">
        <v>48</v>
      </c>
      <c r="B435" s="56">
        <v>41163</v>
      </c>
      <c r="C435" s="63">
        <v>0.57222222222222219</v>
      </c>
      <c r="D435" s="55" t="s">
        <v>41</v>
      </c>
      <c r="E435" s="55">
        <v>25.22</v>
      </c>
      <c r="F435" s="55">
        <v>26.92</v>
      </c>
      <c r="G435" s="55">
        <v>4.99</v>
      </c>
      <c r="H435" s="55">
        <v>4.3600000000000003</v>
      </c>
      <c r="I435" s="55">
        <v>-74.211669999999998</v>
      </c>
      <c r="J435" s="55">
        <v>40.567</v>
      </c>
    </row>
    <row r="436" spans="1:10" x14ac:dyDescent="0.35">
      <c r="A436" s="54" t="s">
        <v>84</v>
      </c>
      <c r="B436" s="13">
        <v>41164</v>
      </c>
      <c r="G436" s="14">
        <v>5.76</v>
      </c>
      <c r="H436" s="14">
        <v>4.8099999999999996</v>
      </c>
      <c r="I436" s="55">
        <v>-74.211669999999998</v>
      </c>
      <c r="J436" s="55">
        <v>40.567</v>
      </c>
    </row>
    <row r="437" spans="1:10" x14ac:dyDescent="0.25">
      <c r="A437" s="37" t="s">
        <v>90</v>
      </c>
      <c r="B437" s="13">
        <v>41164</v>
      </c>
      <c r="G437" s="14">
        <v>5.27</v>
      </c>
      <c r="H437" s="14">
        <v>4.54</v>
      </c>
      <c r="I437" s="55">
        <v>-74.211669999999998</v>
      </c>
      <c r="J437" s="55">
        <v>40.567</v>
      </c>
    </row>
    <row r="438" spans="1:10" x14ac:dyDescent="0.25">
      <c r="A438" s="37" t="s">
        <v>90</v>
      </c>
      <c r="B438" s="13">
        <v>41164</v>
      </c>
      <c r="G438" s="15" t="s">
        <v>86</v>
      </c>
      <c r="H438" s="15" t="s">
        <v>86</v>
      </c>
      <c r="I438" s="55">
        <v>-74.211669999999998</v>
      </c>
      <c r="J438" s="55">
        <v>40.567</v>
      </c>
    </row>
    <row r="439" spans="1:10" x14ac:dyDescent="0.35">
      <c r="A439" s="41" t="s">
        <v>96</v>
      </c>
      <c r="B439" s="13">
        <v>41164</v>
      </c>
      <c r="G439" s="14">
        <v>5.2</v>
      </c>
      <c r="H439" s="14">
        <v>4.96</v>
      </c>
      <c r="I439" s="55">
        <v>-74.211669999999998</v>
      </c>
      <c r="J439" s="55">
        <v>40.567</v>
      </c>
    </row>
    <row r="440" spans="1:10" x14ac:dyDescent="0.35">
      <c r="A440" s="41" t="s">
        <v>97</v>
      </c>
      <c r="B440" s="13">
        <v>41164</v>
      </c>
      <c r="G440" s="14">
        <v>4.5</v>
      </c>
      <c r="H440" s="14">
        <v>4.43</v>
      </c>
      <c r="I440" s="55">
        <v>-74.211669999999998</v>
      </c>
      <c r="J440" s="55">
        <v>40.567</v>
      </c>
    </row>
    <row r="441" spans="1:10" x14ac:dyDescent="0.35">
      <c r="A441" s="54" t="s">
        <v>84</v>
      </c>
      <c r="B441" s="13">
        <v>41170</v>
      </c>
      <c r="G441" s="14">
        <v>5.58</v>
      </c>
      <c r="H441" s="14">
        <v>5.66</v>
      </c>
      <c r="I441" s="55">
        <v>-74.211669999999998</v>
      </c>
      <c r="J441" s="55">
        <v>40.567</v>
      </c>
    </row>
    <row r="442" spans="1:10" x14ac:dyDescent="0.25">
      <c r="A442" s="37" t="s">
        <v>90</v>
      </c>
      <c r="B442" s="13">
        <v>41170</v>
      </c>
      <c r="G442" s="14">
        <v>5.53</v>
      </c>
      <c r="H442" s="14">
        <v>5.44</v>
      </c>
      <c r="I442" s="55">
        <v>-74.211669999999998</v>
      </c>
      <c r="J442" s="55">
        <v>40.567</v>
      </c>
    </row>
    <row r="443" spans="1:10" x14ac:dyDescent="0.25">
      <c r="A443" s="37" t="s">
        <v>90</v>
      </c>
      <c r="B443" s="13">
        <v>41170</v>
      </c>
      <c r="G443" s="15" t="s">
        <v>86</v>
      </c>
      <c r="H443" s="15" t="s">
        <v>86</v>
      </c>
      <c r="I443" s="55">
        <v>-74.211669999999998</v>
      </c>
      <c r="J443" s="55">
        <v>40.567</v>
      </c>
    </row>
    <row r="444" spans="1:10" x14ac:dyDescent="0.35">
      <c r="A444" s="41" t="s">
        <v>96</v>
      </c>
      <c r="B444" s="13">
        <v>41170</v>
      </c>
      <c r="G444" s="14">
        <v>5.2</v>
      </c>
      <c r="H444" s="14">
        <v>5.25</v>
      </c>
      <c r="I444" s="55">
        <v>-74.211669999999998</v>
      </c>
      <c r="J444" s="55">
        <v>40.567</v>
      </c>
    </row>
    <row r="445" spans="1:10" x14ac:dyDescent="0.35">
      <c r="A445" s="41" t="s">
        <v>97</v>
      </c>
      <c r="B445" s="13">
        <v>41170</v>
      </c>
      <c r="G445" s="14">
        <v>5.25</v>
      </c>
      <c r="H445" s="14">
        <v>5.18</v>
      </c>
      <c r="I445" s="55">
        <v>-74.211669999999998</v>
      </c>
      <c r="J445" s="55">
        <v>40.567</v>
      </c>
    </row>
    <row r="446" spans="1:10" x14ac:dyDescent="0.35">
      <c r="A446" s="54" t="s">
        <v>84</v>
      </c>
      <c r="B446" s="13">
        <v>41176</v>
      </c>
      <c r="G446" s="14">
        <v>6.68</v>
      </c>
      <c r="H446" s="14">
        <v>6.22</v>
      </c>
      <c r="I446" s="55">
        <v>-74.211669999999998</v>
      </c>
      <c r="J446" s="55">
        <v>40.567</v>
      </c>
    </row>
    <row r="447" spans="1:10" x14ac:dyDescent="0.25">
      <c r="A447" s="37" t="s">
        <v>90</v>
      </c>
      <c r="B447" s="13">
        <v>41176</v>
      </c>
      <c r="G447" s="14">
        <v>5.9</v>
      </c>
      <c r="H447" s="14">
        <v>5.95</v>
      </c>
      <c r="I447" s="55">
        <v>-74.211669999999998</v>
      </c>
      <c r="J447" s="55">
        <v>40.567</v>
      </c>
    </row>
    <row r="448" spans="1:10" x14ac:dyDescent="0.35">
      <c r="A448" s="41" t="s">
        <v>96</v>
      </c>
      <c r="B448" s="13">
        <v>41176</v>
      </c>
      <c r="G448" s="14">
        <v>6.46</v>
      </c>
      <c r="H448" s="14">
        <v>5.62</v>
      </c>
      <c r="I448" s="55">
        <v>-74.211669999999998</v>
      </c>
      <c r="J448" s="55">
        <v>40.567</v>
      </c>
    </row>
    <row r="449" spans="1:10" x14ac:dyDescent="0.35">
      <c r="A449" s="41" t="s">
        <v>96</v>
      </c>
      <c r="B449" s="13">
        <v>41176</v>
      </c>
      <c r="G449" s="15" t="s">
        <v>86</v>
      </c>
      <c r="H449" s="15" t="s">
        <v>86</v>
      </c>
      <c r="I449" s="55">
        <v>-74.211669999999998</v>
      </c>
      <c r="J449" s="55">
        <v>40.567</v>
      </c>
    </row>
    <row r="450" spans="1:10" x14ac:dyDescent="0.35">
      <c r="A450" s="41" t="s">
        <v>97</v>
      </c>
      <c r="B450" s="13">
        <v>41176</v>
      </c>
      <c r="G450" s="14">
        <v>5.25</v>
      </c>
      <c r="H450" s="14">
        <v>5.61</v>
      </c>
      <c r="I450" s="55">
        <v>-74.211669999999998</v>
      </c>
      <c r="J450" s="55">
        <v>40.567</v>
      </c>
    </row>
    <row r="451" spans="1:10" x14ac:dyDescent="0.35">
      <c r="A451" s="55" t="s">
        <v>52</v>
      </c>
      <c r="B451" s="56">
        <v>41177</v>
      </c>
      <c r="C451" s="63">
        <v>0.63402777777777775</v>
      </c>
      <c r="D451" s="55" t="s">
        <v>41</v>
      </c>
      <c r="E451" s="55">
        <v>23.78</v>
      </c>
      <c r="F451" s="55">
        <v>25.66</v>
      </c>
      <c r="G451" s="55">
        <v>5.99</v>
      </c>
      <c r="H451" s="55">
        <v>5.99</v>
      </c>
      <c r="I451" s="55">
        <v>-74.211669999999998</v>
      </c>
      <c r="J451" s="55">
        <v>40.567</v>
      </c>
    </row>
    <row r="452" spans="1:10" x14ac:dyDescent="0.35">
      <c r="A452" s="55" t="s">
        <v>42</v>
      </c>
      <c r="B452" s="56">
        <v>41177</v>
      </c>
      <c r="C452" s="63">
        <v>0.61805555555555558</v>
      </c>
      <c r="D452" s="55" t="s">
        <v>41</v>
      </c>
      <c r="E452" s="55">
        <v>24.05</v>
      </c>
      <c r="F452" s="55">
        <v>24.75</v>
      </c>
      <c r="G452" s="55">
        <v>5.64</v>
      </c>
      <c r="H452" s="55">
        <v>5.9</v>
      </c>
      <c r="I452" s="55">
        <v>-74.211669999999998</v>
      </c>
      <c r="J452" s="55">
        <v>40.567</v>
      </c>
    </row>
    <row r="453" spans="1:10" x14ac:dyDescent="0.35">
      <c r="A453" s="55" t="s">
        <v>50</v>
      </c>
      <c r="B453" s="56">
        <v>41177</v>
      </c>
      <c r="D453" s="55" t="s">
        <v>41</v>
      </c>
      <c r="G453" s="55">
        <v>5.91</v>
      </c>
      <c r="H453" s="55">
        <v>5.47</v>
      </c>
      <c r="I453" s="55">
        <v>-74.211669999999998</v>
      </c>
      <c r="J453" s="55">
        <v>40.567</v>
      </c>
    </row>
    <row r="454" spans="1:10" x14ac:dyDescent="0.35">
      <c r="A454" s="55" t="s">
        <v>50</v>
      </c>
      <c r="B454" s="56">
        <v>41177</v>
      </c>
      <c r="C454" s="63">
        <v>0.60625000000000007</v>
      </c>
      <c r="D454" s="55" t="s">
        <v>41</v>
      </c>
      <c r="E454" s="55">
        <v>23.22</v>
      </c>
      <c r="F454" s="55">
        <v>23.88</v>
      </c>
      <c r="G454" s="55">
        <v>5.89</v>
      </c>
      <c r="H454" s="55">
        <v>5.51</v>
      </c>
      <c r="I454" s="55">
        <v>-74.211669999999998</v>
      </c>
      <c r="J454" s="55">
        <v>40.567</v>
      </c>
    </row>
    <row r="455" spans="1:10" x14ac:dyDescent="0.35">
      <c r="A455" s="55" t="s">
        <v>51</v>
      </c>
      <c r="B455" s="56">
        <v>41177</v>
      </c>
      <c r="C455" s="63">
        <v>0.58750000000000002</v>
      </c>
      <c r="D455" s="55" t="s">
        <v>41</v>
      </c>
      <c r="E455" s="55">
        <v>22.98</v>
      </c>
      <c r="F455" s="55">
        <v>23.08</v>
      </c>
      <c r="G455" s="55">
        <v>6.12</v>
      </c>
      <c r="H455" s="55">
        <v>5.89</v>
      </c>
      <c r="I455" s="55">
        <v>-74.211667000000006</v>
      </c>
      <c r="J455" s="55">
        <v>40.567</v>
      </c>
    </row>
    <row r="456" spans="1:10" x14ac:dyDescent="0.35">
      <c r="A456" s="55" t="s">
        <v>48</v>
      </c>
      <c r="B456" s="56">
        <v>41177</v>
      </c>
      <c r="C456" s="63">
        <v>0.56874999999999998</v>
      </c>
      <c r="D456" s="55" t="s">
        <v>41</v>
      </c>
      <c r="E456" s="55">
        <v>24.13</v>
      </c>
      <c r="F456" s="55">
        <v>26.41</v>
      </c>
      <c r="G456" s="55">
        <v>5.19</v>
      </c>
      <c r="H456" s="55">
        <v>5.2</v>
      </c>
      <c r="I456" s="55">
        <v>-74.211667000000006</v>
      </c>
      <c r="J456" s="55">
        <v>40.567</v>
      </c>
    </row>
    <row r="457" spans="1:10" x14ac:dyDescent="0.35">
      <c r="A457" s="55" t="s">
        <v>52</v>
      </c>
      <c r="B457" s="56">
        <v>41429</v>
      </c>
      <c r="C457" s="63">
        <v>0.63611111111111118</v>
      </c>
      <c r="D457" s="55" t="s">
        <v>44</v>
      </c>
      <c r="E457" s="55">
        <v>13.44</v>
      </c>
      <c r="F457" s="55">
        <v>24.11</v>
      </c>
      <c r="G457" s="55">
        <v>7.52</v>
      </c>
      <c r="H457" s="55">
        <v>7.01</v>
      </c>
      <c r="I457" s="55">
        <v>-74.211667000000006</v>
      </c>
      <c r="J457" s="55">
        <v>40.567</v>
      </c>
    </row>
    <row r="458" spans="1:10" x14ac:dyDescent="0.35">
      <c r="A458" s="55" t="s">
        <v>42</v>
      </c>
      <c r="B458" s="56">
        <v>41429</v>
      </c>
      <c r="C458" s="63">
        <v>0.61944444444444446</v>
      </c>
      <c r="D458" s="55" t="s">
        <v>44</v>
      </c>
      <c r="E458" s="55">
        <v>16.690000000000001</v>
      </c>
      <c r="F458" s="55">
        <v>19.420000000000002</v>
      </c>
      <c r="G458" s="55">
        <v>7.01</v>
      </c>
      <c r="H458" s="55">
        <v>6.9</v>
      </c>
      <c r="I458" s="55">
        <v>-74.211667000000006</v>
      </c>
      <c r="J458" s="55">
        <v>40.567</v>
      </c>
    </row>
    <row r="459" spans="1:10" x14ac:dyDescent="0.35">
      <c r="A459" s="55" t="s">
        <v>50</v>
      </c>
      <c r="B459" s="56">
        <v>41429</v>
      </c>
      <c r="C459" s="63">
        <v>0.6069444444444444</v>
      </c>
      <c r="D459" s="55" t="s">
        <v>44</v>
      </c>
      <c r="E459" s="55">
        <v>16.170000000000002</v>
      </c>
      <c r="F459" s="55">
        <v>21.05</v>
      </c>
      <c r="G459" s="55">
        <v>6.95</v>
      </c>
      <c r="H459" s="55">
        <v>6.76</v>
      </c>
      <c r="I459" s="55">
        <v>-74.211667000000006</v>
      </c>
      <c r="J459" s="55">
        <v>40.567</v>
      </c>
    </row>
    <row r="460" spans="1:10" x14ac:dyDescent="0.35">
      <c r="A460" s="55" t="s">
        <v>51</v>
      </c>
      <c r="B460" s="56">
        <v>41429</v>
      </c>
      <c r="C460" s="63">
        <v>0.58680555555555558</v>
      </c>
      <c r="D460" s="55" t="s">
        <v>44</v>
      </c>
      <c r="E460" s="55">
        <v>17.37</v>
      </c>
      <c r="F460" s="55">
        <v>21.4</v>
      </c>
      <c r="G460" s="55">
        <v>6.27</v>
      </c>
      <c r="H460" s="55">
        <v>5.65</v>
      </c>
      <c r="I460" s="55">
        <v>-74.211667000000006</v>
      </c>
      <c r="J460" s="55">
        <v>40.567</v>
      </c>
    </row>
    <row r="461" spans="1:10" x14ac:dyDescent="0.35">
      <c r="A461" s="55" t="s">
        <v>48</v>
      </c>
      <c r="B461" s="56">
        <v>41429</v>
      </c>
      <c r="C461" s="63">
        <v>0.56597222222222221</v>
      </c>
      <c r="D461" s="55" t="s">
        <v>44</v>
      </c>
      <c r="E461" s="55">
        <v>19.68</v>
      </c>
      <c r="F461" s="55">
        <v>26.1</v>
      </c>
      <c r="G461" s="55">
        <v>6.42</v>
      </c>
      <c r="H461" s="55">
        <v>6.02</v>
      </c>
      <c r="I461" s="55">
        <v>-74.211667000000006</v>
      </c>
      <c r="J461" s="55">
        <v>40.567</v>
      </c>
    </row>
    <row r="462" spans="1:10" x14ac:dyDescent="0.35">
      <c r="A462" s="55" t="s">
        <v>48</v>
      </c>
      <c r="B462" s="56">
        <v>41429</v>
      </c>
      <c r="D462" s="55" t="s">
        <v>44</v>
      </c>
      <c r="G462" s="55">
        <v>6.47</v>
      </c>
      <c r="H462" s="55">
        <v>6.04</v>
      </c>
      <c r="I462" s="55">
        <v>-74.211667000000006</v>
      </c>
      <c r="J462" s="55">
        <v>40.567</v>
      </c>
    </row>
    <row r="463" spans="1:10" x14ac:dyDescent="0.35">
      <c r="A463" s="54" t="s">
        <v>84</v>
      </c>
      <c r="B463" s="13">
        <v>41431</v>
      </c>
      <c r="G463" s="14">
        <v>6.48</v>
      </c>
      <c r="H463" s="14">
        <v>6.24</v>
      </c>
      <c r="I463" s="55">
        <v>-74.211667000000006</v>
      </c>
      <c r="J463" s="55">
        <v>40.567</v>
      </c>
    </row>
    <row r="464" spans="1:10" x14ac:dyDescent="0.25">
      <c r="A464" s="37" t="s">
        <v>90</v>
      </c>
      <c r="B464" s="13">
        <v>41431</v>
      </c>
      <c r="G464" s="14">
        <v>4.71</v>
      </c>
      <c r="H464" s="14">
        <v>6.16</v>
      </c>
      <c r="I464" s="55">
        <v>-74.211667000000006</v>
      </c>
      <c r="J464" s="55">
        <v>40.567</v>
      </c>
    </row>
    <row r="465" spans="1:10" x14ac:dyDescent="0.35">
      <c r="A465" s="41" t="s">
        <v>96</v>
      </c>
      <c r="B465" s="13">
        <v>41431</v>
      </c>
      <c r="G465" s="14">
        <v>5.59</v>
      </c>
      <c r="H465" s="14">
        <v>5.55</v>
      </c>
      <c r="I465" s="55">
        <v>-74.211667000000006</v>
      </c>
      <c r="J465" s="55">
        <v>40.567</v>
      </c>
    </row>
    <row r="466" spans="1:10" x14ac:dyDescent="0.35">
      <c r="A466" s="41" t="s">
        <v>96</v>
      </c>
      <c r="B466" s="13">
        <v>41431</v>
      </c>
      <c r="G466" s="15" t="s">
        <v>86</v>
      </c>
      <c r="H466" s="15" t="s">
        <v>86</v>
      </c>
      <c r="I466" s="55">
        <v>-74.211667000000006</v>
      </c>
      <c r="J466" s="55">
        <v>40.567</v>
      </c>
    </row>
    <row r="467" spans="1:10" x14ac:dyDescent="0.35">
      <c r="A467" s="41" t="s">
        <v>97</v>
      </c>
      <c r="B467" s="13">
        <v>41431</v>
      </c>
      <c r="G467" s="14">
        <v>5.88</v>
      </c>
      <c r="H467" s="14">
        <v>5.84</v>
      </c>
      <c r="I467" s="55">
        <v>-74.211667000000006</v>
      </c>
      <c r="J467" s="55">
        <v>40.567</v>
      </c>
    </row>
    <row r="468" spans="1:10" x14ac:dyDescent="0.35">
      <c r="A468" s="55" t="s">
        <v>52</v>
      </c>
      <c r="B468" s="56">
        <v>41436</v>
      </c>
      <c r="C468" s="63">
        <v>0.63680555555555551</v>
      </c>
      <c r="D468" s="55" t="s">
        <v>44</v>
      </c>
      <c r="E468" s="55">
        <v>16.03</v>
      </c>
      <c r="F468" s="55">
        <v>25.34</v>
      </c>
      <c r="G468" s="55">
        <v>6.43</v>
      </c>
      <c r="H468" s="55">
        <v>7.17</v>
      </c>
      <c r="I468" s="55">
        <v>-74.211667000000006</v>
      </c>
      <c r="J468" s="55">
        <v>40.567</v>
      </c>
    </row>
    <row r="469" spans="1:10" x14ac:dyDescent="0.35">
      <c r="A469" s="55" t="s">
        <v>42</v>
      </c>
      <c r="B469" s="56">
        <v>41436</v>
      </c>
      <c r="C469" s="63">
        <v>0.62152777777777779</v>
      </c>
      <c r="D469" s="55" t="s">
        <v>44</v>
      </c>
      <c r="E469" s="55">
        <v>14.06</v>
      </c>
      <c r="F469" s="55">
        <v>17.37</v>
      </c>
      <c r="G469" s="55">
        <v>6.38</v>
      </c>
      <c r="H469" s="55">
        <v>6.5</v>
      </c>
      <c r="I469" s="55">
        <v>-74.211667000000006</v>
      </c>
      <c r="J469" s="55">
        <v>40.567</v>
      </c>
    </row>
    <row r="470" spans="1:10" x14ac:dyDescent="0.35">
      <c r="A470" s="55" t="s">
        <v>50</v>
      </c>
      <c r="B470" s="56">
        <v>41436</v>
      </c>
      <c r="C470" s="63">
        <v>0.61041666666666672</v>
      </c>
      <c r="D470" s="55" t="s">
        <v>44</v>
      </c>
      <c r="E470" s="55">
        <v>14.43</v>
      </c>
      <c r="F470" s="55">
        <v>19.87</v>
      </c>
      <c r="G470" s="55">
        <v>6.66</v>
      </c>
      <c r="H470" s="55">
        <v>6.25</v>
      </c>
      <c r="I470" s="55">
        <v>-74.211667000000006</v>
      </c>
      <c r="J470" s="55">
        <v>40.567</v>
      </c>
    </row>
    <row r="471" spans="1:10" x14ac:dyDescent="0.35">
      <c r="A471" s="55" t="s">
        <v>51</v>
      </c>
      <c r="B471" s="56">
        <v>41436</v>
      </c>
      <c r="C471" s="63">
        <v>0.58819444444444446</v>
      </c>
      <c r="D471" s="55" t="s">
        <v>44</v>
      </c>
      <c r="E471" s="55">
        <v>13.97</v>
      </c>
      <c r="F471" s="55">
        <v>16.559999999999999</v>
      </c>
      <c r="G471" s="55">
        <v>6.81</v>
      </c>
      <c r="H471" s="55">
        <v>5.0999999999999996</v>
      </c>
      <c r="I471" s="55">
        <v>-74.211667000000006</v>
      </c>
      <c r="J471" s="55">
        <v>40.567</v>
      </c>
    </row>
    <row r="472" spans="1:10" x14ac:dyDescent="0.35">
      <c r="A472" s="55" t="s">
        <v>48</v>
      </c>
      <c r="B472" s="56">
        <v>41436</v>
      </c>
      <c r="C472" s="63">
        <v>0.56597222222222221</v>
      </c>
      <c r="D472" s="55" t="s">
        <v>44</v>
      </c>
      <c r="E472" s="55">
        <v>14.33</v>
      </c>
      <c r="F472" s="55">
        <v>22.18</v>
      </c>
      <c r="G472" s="55">
        <v>8.2899999999999991</v>
      </c>
      <c r="H472" s="55">
        <v>5.05</v>
      </c>
      <c r="I472" s="55">
        <v>-74.211667000000006</v>
      </c>
      <c r="J472" s="55">
        <v>40.567</v>
      </c>
    </row>
    <row r="473" spans="1:10" x14ac:dyDescent="0.35">
      <c r="A473" s="55" t="s">
        <v>48</v>
      </c>
      <c r="B473" s="56">
        <v>41436</v>
      </c>
      <c r="D473" s="55" t="s">
        <v>44</v>
      </c>
      <c r="G473" s="55">
        <v>8.01</v>
      </c>
      <c r="H473" s="55">
        <v>5.44</v>
      </c>
      <c r="I473" s="55">
        <v>-74.211667000000006</v>
      </c>
      <c r="J473" s="55">
        <v>40.567</v>
      </c>
    </row>
    <row r="474" spans="1:10" x14ac:dyDescent="0.35">
      <c r="A474" s="55" t="s">
        <v>52</v>
      </c>
      <c r="B474" s="56">
        <v>41443</v>
      </c>
      <c r="C474" s="63">
        <v>0.63263888888888886</v>
      </c>
      <c r="D474" s="55" t="s">
        <v>41</v>
      </c>
      <c r="E474" s="55">
        <v>11.6</v>
      </c>
      <c r="F474" s="55">
        <v>29.77</v>
      </c>
      <c r="G474" s="55">
        <v>7.26</v>
      </c>
      <c r="H474" s="55">
        <v>7.28</v>
      </c>
      <c r="I474" s="55">
        <v>-74.211667000000006</v>
      </c>
      <c r="J474" s="55">
        <v>40.567</v>
      </c>
    </row>
    <row r="475" spans="1:10" x14ac:dyDescent="0.35">
      <c r="A475" s="55" t="s">
        <v>42</v>
      </c>
      <c r="B475" s="56">
        <v>41443</v>
      </c>
      <c r="C475" s="63">
        <v>0.61527777777777781</v>
      </c>
      <c r="D475" s="55" t="s">
        <v>41</v>
      </c>
      <c r="E475" s="55">
        <v>11.68</v>
      </c>
      <c r="F475" s="55">
        <v>18.8</v>
      </c>
      <c r="G475" s="55">
        <v>6.77</v>
      </c>
      <c r="H475" s="55">
        <v>6.76</v>
      </c>
      <c r="I475" s="55">
        <v>-74.211667000000006</v>
      </c>
      <c r="J475" s="55">
        <v>40.567</v>
      </c>
    </row>
    <row r="476" spans="1:10" x14ac:dyDescent="0.35">
      <c r="A476" s="55" t="s">
        <v>50</v>
      </c>
      <c r="B476" s="56">
        <v>41443</v>
      </c>
      <c r="C476" s="63">
        <v>0.60069444444444442</v>
      </c>
      <c r="D476" s="55" t="s">
        <v>41</v>
      </c>
      <c r="E476" s="55">
        <v>10.59</v>
      </c>
      <c r="F476" s="55">
        <v>20.72</v>
      </c>
      <c r="G476" s="55">
        <v>6.48</v>
      </c>
      <c r="H476" s="55">
        <v>6.3</v>
      </c>
      <c r="I476" s="55">
        <v>-74.211667000000006</v>
      </c>
      <c r="J476" s="55">
        <v>40.567</v>
      </c>
    </row>
    <row r="477" spans="1:10" x14ac:dyDescent="0.35">
      <c r="A477" s="55" t="s">
        <v>51</v>
      </c>
      <c r="B477" s="56">
        <v>41443</v>
      </c>
      <c r="C477" s="63">
        <v>0.58263888888888882</v>
      </c>
      <c r="D477" s="55" t="s">
        <v>41</v>
      </c>
      <c r="E477" s="55">
        <v>13.96</v>
      </c>
      <c r="F477" s="55">
        <v>20.74</v>
      </c>
      <c r="G477" s="55">
        <v>6.35</v>
      </c>
      <c r="H477" s="55">
        <v>5.24</v>
      </c>
      <c r="I477" s="55">
        <v>-74.211667000000006</v>
      </c>
      <c r="J477" s="55">
        <v>40.567</v>
      </c>
    </row>
    <row r="478" spans="1:10" x14ac:dyDescent="0.35">
      <c r="A478" s="55" t="s">
        <v>48</v>
      </c>
      <c r="B478" s="56">
        <v>41443</v>
      </c>
      <c r="C478" s="63">
        <v>0.56111111111111112</v>
      </c>
      <c r="D478" s="55" t="s">
        <v>41</v>
      </c>
      <c r="E478" s="55">
        <v>17.37</v>
      </c>
      <c r="F478" s="55">
        <v>25.42</v>
      </c>
      <c r="G478" s="55">
        <v>7.53</v>
      </c>
      <c r="H478" s="55">
        <v>5.22</v>
      </c>
      <c r="I478" s="55">
        <v>-74.211667000000006</v>
      </c>
      <c r="J478" s="55">
        <v>40.567</v>
      </c>
    </row>
    <row r="479" spans="1:10" x14ac:dyDescent="0.35">
      <c r="A479" s="54" t="s">
        <v>84</v>
      </c>
      <c r="B479" s="13">
        <v>41445</v>
      </c>
      <c r="G479" s="14">
        <v>7.18</v>
      </c>
      <c r="H479" s="14">
        <v>6.67</v>
      </c>
      <c r="I479" s="55">
        <v>-74.211667000000006</v>
      </c>
      <c r="J479" s="55">
        <v>40.567</v>
      </c>
    </row>
    <row r="480" spans="1:10" x14ac:dyDescent="0.25">
      <c r="A480" s="37" t="s">
        <v>90</v>
      </c>
      <c r="B480" s="13">
        <v>41445</v>
      </c>
      <c r="G480" s="14">
        <v>6.58</v>
      </c>
      <c r="H480" s="14">
        <v>6.86</v>
      </c>
      <c r="I480" s="55">
        <v>-74.211667000000006</v>
      </c>
      <c r="J480" s="55">
        <v>40.567</v>
      </c>
    </row>
    <row r="481" spans="1:10" x14ac:dyDescent="0.25">
      <c r="A481" s="37" t="s">
        <v>90</v>
      </c>
      <c r="B481" s="13">
        <v>41445</v>
      </c>
      <c r="G481" s="15" t="s">
        <v>86</v>
      </c>
      <c r="H481" s="15" t="s">
        <v>86</v>
      </c>
      <c r="I481" s="55">
        <v>-74.211667000000006</v>
      </c>
      <c r="J481" s="55">
        <v>40.567</v>
      </c>
    </row>
    <row r="482" spans="1:10" x14ac:dyDescent="0.35">
      <c r="A482" s="41" t="s">
        <v>96</v>
      </c>
      <c r="B482" s="13">
        <v>41445</v>
      </c>
      <c r="G482" s="14">
        <v>6.05</v>
      </c>
      <c r="H482" s="14">
        <v>6.19</v>
      </c>
      <c r="I482" s="55">
        <v>-74.211667000000006</v>
      </c>
      <c r="J482" s="55">
        <v>40.567</v>
      </c>
    </row>
    <row r="483" spans="1:10" x14ac:dyDescent="0.35">
      <c r="A483" s="41" t="s">
        <v>97</v>
      </c>
      <c r="B483" s="13">
        <v>41445</v>
      </c>
      <c r="G483" s="14">
        <v>6.25</v>
      </c>
      <c r="H483" s="14">
        <v>5.39</v>
      </c>
      <c r="I483" s="55">
        <v>-74.211667000000006</v>
      </c>
      <c r="J483" s="55">
        <v>40.567</v>
      </c>
    </row>
    <row r="484" spans="1:10" x14ac:dyDescent="0.35">
      <c r="A484" s="55" t="s">
        <v>52</v>
      </c>
      <c r="B484" s="56">
        <v>41450</v>
      </c>
      <c r="I484" s="55">
        <v>-74.211667000000006</v>
      </c>
      <c r="J484" s="55">
        <v>40.567</v>
      </c>
    </row>
    <row r="485" spans="1:10" x14ac:dyDescent="0.35">
      <c r="A485" s="55" t="s">
        <v>42</v>
      </c>
      <c r="B485" s="56">
        <v>41450</v>
      </c>
      <c r="I485" s="55">
        <v>-74.211667000000006</v>
      </c>
      <c r="J485" s="55">
        <v>40.567</v>
      </c>
    </row>
    <row r="486" spans="1:10" x14ac:dyDescent="0.35">
      <c r="A486" s="55" t="s">
        <v>50</v>
      </c>
      <c r="B486" s="56">
        <v>41450</v>
      </c>
      <c r="I486" s="55">
        <v>-74.211667000000006</v>
      </c>
      <c r="J486" s="55">
        <v>40.567</v>
      </c>
    </row>
    <row r="487" spans="1:10" x14ac:dyDescent="0.35">
      <c r="A487" s="55" t="s">
        <v>51</v>
      </c>
      <c r="B487" s="56">
        <v>41450</v>
      </c>
      <c r="I487" s="55">
        <v>-74.211667000000006</v>
      </c>
      <c r="J487" s="55">
        <v>40.567</v>
      </c>
    </row>
    <row r="488" spans="1:10" x14ac:dyDescent="0.35">
      <c r="A488" s="55" t="s">
        <v>48</v>
      </c>
      <c r="B488" s="56">
        <v>41450</v>
      </c>
      <c r="I488" s="55">
        <v>-74.211667000000006</v>
      </c>
      <c r="J488" s="55">
        <v>40.567</v>
      </c>
    </row>
    <row r="489" spans="1:10" x14ac:dyDescent="0.35">
      <c r="A489" s="54" t="s">
        <v>84</v>
      </c>
      <c r="B489" s="13">
        <v>41457</v>
      </c>
      <c r="G489" s="14">
        <v>5.88</v>
      </c>
      <c r="H489" s="14">
        <v>5.36</v>
      </c>
      <c r="I489" s="55">
        <v>-74.211667000000006</v>
      </c>
      <c r="J489" s="55">
        <v>40.567</v>
      </c>
    </row>
    <row r="490" spans="1:10" x14ac:dyDescent="0.25">
      <c r="A490" s="37" t="s">
        <v>90</v>
      </c>
      <c r="B490" s="13">
        <v>41457</v>
      </c>
      <c r="G490" s="14">
        <v>5.66</v>
      </c>
      <c r="H490" s="14">
        <v>5.65</v>
      </c>
      <c r="I490" s="55">
        <v>-74.211667000000006</v>
      </c>
      <c r="J490" s="55">
        <v>40.567</v>
      </c>
    </row>
    <row r="491" spans="1:10" x14ac:dyDescent="0.35">
      <c r="A491" s="41" t="s">
        <v>96</v>
      </c>
      <c r="B491" s="13">
        <v>41457</v>
      </c>
      <c r="G491" s="14">
        <v>5.44</v>
      </c>
      <c r="H491" s="14">
        <v>5.37</v>
      </c>
      <c r="I491" s="55">
        <v>-74.211667000000006</v>
      </c>
      <c r="J491" s="55">
        <v>40.567</v>
      </c>
    </row>
    <row r="492" spans="1:10" x14ac:dyDescent="0.35">
      <c r="A492" s="41" t="s">
        <v>96</v>
      </c>
      <c r="B492" s="13">
        <v>41457</v>
      </c>
      <c r="G492" s="15" t="s">
        <v>86</v>
      </c>
      <c r="H492" s="15" t="s">
        <v>86</v>
      </c>
      <c r="I492" s="55">
        <v>-74.211667000000006</v>
      </c>
      <c r="J492" s="55">
        <v>40.567</v>
      </c>
    </row>
    <row r="493" spans="1:10" x14ac:dyDescent="0.35">
      <c r="A493" s="41" t="s">
        <v>97</v>
      </c>
      <c r="B493" s="13">
        <v>41457</v>
      </c>
      <c r="G493" s="14">
        <v>5.27</v>
      </c>
      <c r="H493" s="14">
        <v>4.6500000000000004</v>
      </c>
      <c r="I493" s="55">
        <v>-74.211667000000006</v>
      </c>
      <c r="J493" s="55">
        <v>40.567</v>
      </c>
    </row>
    <row r="494" spans="1:10" x14ac:dyDescent="0.35">
      <c r="A494" s="55" t="s">
        <v>52</v>
      </c>
      <c r="B494" s="56">
        <v>41465</v>
      </c>
      <c r="C494" s="63">
        <v>0.62638888888888888</v>
      </c>
      <c r="D494" s="55" t="s">
        <v>41</v>
      </c>
      <c r="E494" s="55">
        <v>20.18</v>
      </c>
      <c r="F494" s="55">
        <v>25.41</v>
      </c>
      <c r="G494" s="55">
        <v>6.21</v>
      </c>
      <c r="H494" s="55">
        <v>5.92</v>
      </c>
      <c r="I494" s="55">
        <v>-74.211667000000006</v>
      </c>
      <c r="J494" s="55">
        <v>40.567</v>
      </c>
    </row>
    <row r="495" spans="1:10" x14ac:dyDescent="0.35">
      <c r="A495" s="55" t="s">
        <v>42</v>
      </c>
      <c r="B495" s="56">
        <v>41465</v>
      </c>
      <c r="C495" s="63">
        <v>0.61249999999999993</v>
      </c>
      <c r="D495" s="55" t="s">
        <v>41</v>
      </c>
      <c r="E495" s="55">
        <v>18.75</v>
      </c>
      <c r="F495" s="55">
        <v>20.51</v>
      </c>
      <c r="G495" s="55">
        <v>6.17</v>
      </c>
      <c r="H495" s="55">
        <v>5.8</v>
      </c>
      <c r="I495" s="55">
        <v>-74.211667000000006</v>
      </c>
      <c r="J495" s="55">
        <v>40.567</v>
      </c>
    </row>
    <row r="496" spans="1:10" x14ac:dyDescent="0.35">
      <c r="A496" s="55" t="s">
        <v>50</v>
      </c>
      <c r="B496" s="56">
        <v>41465</v>
      </c>
      <c r="D496" s="55" t="s">
        <v>41</v>
      </c>
      <c r="G496" s="55">
        <v>6.02</v>
      </c>
      <c r="H496" s="55">
        <v>5.53</v>
      </c>
      <c r="I496" s="55">
        <v>-74.211667000000006</v>
      </c>
      <c r="J496" s="55">
        <v>40.567</v>
      </c>
    </row>
    <row r="497" spans="1:10" x14ac:dyDescent="0.35">
      <c r="A497" s="55" t="s">
        <v>50</v>
      </c>
      <c r="B497" s="56">
        <v>41465</v>
      </c>
      <c r="C497" s="63">
        <v>0.59930555555555554</v>
      </c>
      <c r="D497" s="55" t="s">
        <v>41</v>
      </c>
      <c r="E497" s="55">
        <v>19.059999999999999</v>
      </c>
      <c r="F497" s="55">
        <v>22.42</v>
      </c>
      <c r="G497" s="55">
        <v>6.02</v>
      </c>
      <c r="H497" s="55">
        <v>5.46</v>
      </c>
      <c r="I497" s="55">
        <v>-74.211667000000006</v>
      </c>
      <c r="J497" s="55">
        <v>40.567</v>
      </c>
    </row>
    <row r="498" spans="1:10" x14ac:dyDescent="0.35">
      <c r="A498" s="55" t="s">
        <v>51</v>
      </c>
      <c r="B498" s="56">
        <v>41465</v>
      </c>
      <c r="C498" s="63">
        <v>0.57847222222222217</v>
      </c>
      <c r="D498" s="55" t="s">
        <v>41</v>
      </c>
      <c r="E498" s="55">
        <v>19.78</v>
      </c>
      <c r="F498" s="55">
        <v>21.94</v>
      </c>
      <c r="G498" s="55">
        <v>6.52</v>
      </c>
      <c r="H498" s="55">
        <v>5.09</v>
      </c>
      <c r="I498" s="55">
        <v>-74.211667000000006</v>
      </c>
      <c r="J498" s="55">
        <v>40.567</v>
      </c>
    </row>
    <row r="499" spans="1:10" x14ac:dyDescent="0.35">
      <c r="A499" s="55" t="s">
        <v>48</v>
      </c>
      <c r="B499" s="56">
        <v>41465</v>
      </c>
      <c r="C499" s="63">
        <v>0.5541666666666667</v>
      </c>
      <c r="D499" s="55" t="s">
        <v>41</v>
      </c>
      <c r="E499" s="55">
        <v>22.99</v>
      </c>
      <c r="F499" s="55">
        <v>25.47</v>
      </c>
      <c r="G499" s="55">
        <v>6.15</v>
      </c>
      <c r="H499" s="55">
        <v>4.0199999999999996</v>
      </c>
      <c r="I499" s="55">
        <v>-74.211667000000006</v>
      </c>
      <c r="J499" s="55">
        <v>40.567</v>
      </c>
    </row>
    <row r="500" spans="1:10" x14ac:dyDescent="0.35">
      <c r="A500" s="54" t="s">
        <v>84</v>
      </c>
      <c r="B500" s="13">
        <v>41465</v>
      </c>
      <c r="G500" s="14">
        <v>5.77</v>
      </c>
      <c r="H500" s="14">
        <v>5.66</v>
      </c>
      <c r="I500" s="55">
        <v>-74.211667000000006</v>
      </c>
      <c r="J500" s="55">
        <v>40.567</v>
      </c>
    </row>
    <row r="501" spans="1:10" x14ac:dyDescent="0.35">
      <c r="A501" s="54" t="s">
        <v>84</v>
      </c>
      <c r="B501" s="13">
        <v>41465</v>
      </c>
      <c r="G501" s="15" t="s">
        <v>86</v>
      </c>
      <c r="H501" s="15" t="s">
        <v>86</v>
      </c>
      <c r="I501" s="55">
        <v>-74.211667000000006</v>
      </c>
      <c r="J501" s="55">
        <v>40.567</v>
      </c>
    </row>
    <row r="502" spans="1:10" x14ac:dyDescent="0.25">
      <c r="A502" s="37" t="s">
        <v>90</v>
      </c>
      <c r="B502" s="13">
        <v>41465</v>
      </c>
      <c r="G502" s="14">
        <v>5.94</v>
      </c>
      <c r="H502" s="14">
        <v>5.62</v>
      </c>
      <c r="I502" s="55">
        <v>-74.211667000000006</v>
      </c>
      <c r="J502" s="55">
        <v>40.567</v>
      </c>
    </row>
    <row r="503" spans="1:10" x14ac:dyDescent="0.35">
      <c r="A503" s="41" t="s">
        <v>96</v>
      </c>
      <c r="B503" s="13">
        <v>41465</v>
      </c>
      <c r="G503" s="14">
        <v>5.3</v>
      </c>
      <c r="H503" s="14">
        <v>5.22</v>
      </c>
      <c r="I503" s="55">
        <v>-74.211667000000006</v>
      </c>
      <c r="J503" s="55">
        <v>40.567</v>
      </c>
    </row>
    <row r="504" spans="1:10" x14ac:dyDescent="0.35">
      <c r="A504" s="41" t="s">
        <v>97</v>
      </c>
      <c r="B504" s="13">
        <v>41465</v>
      </c>
      <c r="G504" s="14">
        <v>5.38</v>
      </c>
      <c r="H504" s="14">
        <v>4.1100000000000003</v>
      </c>
      <c r="I504" s="55">
        <v>-74.211667000000006</v>
      </c>
      <c r="J504" s="55">
        <v>40.567</v>
      </c>
    </row>
    <row r="505" spans="1:10" x14ac:dyDescent="0.35">
      <c r="A505" s="54" t="s">
        <v>84</v>
      </c>
      <c r="B505" s="13">
        <v>41472</v>
      </c>
      <c r="G505" s="14">
        <v>5.54</v>
      </c>
      <c r="H505" s="14">
        <v>5.53</v>
      </c>
      <c r="I505" s="55">
        <v>-74.211667000000006</v>
      </c>
      <c r="J505" s="55">
        <v>40.567</v>
      </c>
    </row>
    <row r="506" spans="1:10" x14ac:dyDescent="0.25">
      <c r="A506" s="37" t="s">
        <v>90</v>
      </c>
      <c r="B506" s="13">
        <v>41472</v>
      </c>
      <c r="G506" s="14">
        <v>5.55</v>
      </c>
      <c r="H506" s="14">
        <v>5.51</v>
      </c>
      <c r="I506" s="55">
        <v>-74.211667000000006</v>
      </c>
      <c r="J506" s="55">
        <v>40.567</v>
      </c>
    </row>
    <row r="507" spans="1:10" x14ac:dyDescent="0.25">
      <c r="A507" s="37" t="s">
        <v>90</v>
      </c>
      <c r="B507" s="13">
        <v>41472</v>
      </c>
      <c r="G507" s="15" t="s">
        <v>86</v>
      </c>
      <c r="H507" s="15" t="s">
        <v>86</v>
      </c>
      <c r="I507" s="55">
        <v>-74.211667000000006</v>
      </c>
      <c r="J507" s="55">
        <v>40.567</v>
      </c>
    </row>
    <row r="508" spans="1:10" x14ac:dyDescent="0.35">
      <c r="A508" s="41" t="s">
        <v>96</v>
      </c>
      <c r="B508" s="13">
        <v>41472</v>
      </c>
      <c r="G508" s="14">
        <v>5.2</v>
      </c>
      <c r="H508" s="14">
        <v>4.8899999999999997</v>
      </c>
      <c r="I508" s="55">
        <v>-74.211667000000006</v>
      </c>
      <c r="J508" s="55">
        <v>40.567</v>
      </c>
    </row>
    <row r="509" spans="1:10" x14ac:dyDescent="0.35">
      <c r="A509" s="41" t="s">
        <v>97</v>
      </c>
      <c r="B509" s="13">
        <v>41472</v>
      </c>
      <c r="G509" s="14">
        <v>5.26</v>
      </c>
      <c r="H509" s="14">
        <v>5.04</v>
      </c>
      <c r="I509" s="55">
        <v>-74.211667000000006</v>
      </c>
      <c r="J509" s="55">
        <v>40.567</v>
      </c>
    </row>
    <row r="510" spans="1:10" x14ac:dyDescent="0.35">
      <c r="A510" s="55" t="s">
        <v>52</v>
      </c>
      <c r="B510" s="56">
        <v>41478</v>
      </c>
      <c r="C510" s="63">
        <v>0.62986111111111109</v>
      </c>
      <c r="D510" s="55" t="s">
        <v>44</v>
      </c>
      <c r="E510" s="55">
        <v>22.42</v>
      </c>
      <c r="F510" s="55">
        <v>23.99</v>
      </c>
      <c r="G510" s="55">
        <v>5.41</v>
      </c>
      <c r="H510" s="55">
        <v>5.3</v>
      </c>
      <c r="I510" s="55">
        <v>-74.211667000000006</v>
      </c>
      <c r="J510" s="55">
        <v>40.567</v>
      </c>
    </row>
    <row r="511" spans="1:10" x14ac:dyDescent="0.35">
      <c r="A511" s="55" t="s">
        <v>42</v>
      </c>
      <c r="B511" s="56">
        <v>41478</v>
      </c>
      <c r="C511" s="63">
        <v>0.61597222222222225</v>
      </c>
      <c r="D511" s="55" t="s">
        <v>44</v>
      </c>
      <c r="E511" s="55">
        <v>21.44</v>
      </c>
      <c r="F511" s="55">
        <v>21.69</v>
      </c>
      <c r="G511" s="55">
        <v>5.64</v>
      </c>
      <c r="H511" s="55">
        <v>5.55</v>
      </c>
      <c r="I511" s="55">
        <v>-74.258830000000003</v>
      </c>
      <c r="J511" s="55">
        <v>40.508830000000003</v>
      </c>
    </row>
    <row r="512" spans="1:10" x14ac:dyDescent="0.35">
      <c r="A512" s="55" t="s">
        <v>50</v>
      </c>
      <c r="B512" s="56">
        <v>41478</v>
      </c>
      <c r="C512" s="63">
        <v>0.60138888888888886</v>
      </c>
      <c r="D512" s="55" t="s">
        <v>44</v>
      </c>
      <c r="E512" s="55">
        <v>18.3</v>
      </c>
      <c r="F512" s="55">
        <v>23.29</v>
      </c>
      <c r="G512" s="55">
        <v>5.15</v>
      </c>
      <c r="H512" s="55">
        <v>5</v>
      </c>
      <c r="I512" s="55">
        <v>-74.258830000000003</v>
      </c>
      <c r="J512" s="55">
        <v>40.508830000000003</v>
      </c>
    </row>
    <row r="513" spans="1:10" x14ac:dyDescent="0.35">
      <c r="A513" s="55" t="s">
        <v>51</v>
      </c>
      <c r="B513" s="56">
        <v>41478</v>
      </c>
      <c r="C513" s="63">
        <v>0.57986111111111105</v>
      </c>
      <c r="D513" s="55" t="s">
        <v>44</v>
      </c>
      <c r="E513" s="55">
        <v>21.14</v>
      </c>
      <c r="F513" s="55">
        <v>21.24</v>
      </c>
      <c r="G513" s="55">
        <v>4.3600000000000003</v>
      </c>
      <c r="H513" s="55">
        <v>4.29</v>
      </c>
      <c r="I513" s="55">
        <v>-74.258830000000003</v>
      </c>
      <c r="J513" s="55">
        <v>40.508830000000003</v>
      </c>
    </row>
    <row r="514" spans="1:10" x14ac:dyDescent="0.35">
      <c r="A514" s="55" t="s">
        <v>48</v>
      </c>
      <c r="B514" s="56">
        <v>41478</v>
      </c>
      <c r="D514" s="55" t="s">
        <v>44</v>
      </c>
      <c r="G514" s="55">
        <v>4.8</v>
      </c>
      <c r="H514" s="55">
        <v>4.51</v>
      </c>
      <c r="I514" s="55">
        <v>-74.258830000000003</v>
      </c>
      <c r="J514" s="55">
        <v>40.508830000000003</v>
      </c>
    </row>
    <row r="515" spans="1:10" x14ac:dyDescent="0.35">
      <c r="A515" s="55" t="s">
        <v>48</v>
      </c>
      <c r="B515" s="56">
        <v>41478</v>
      </c>
      <c r="C515" s="63">
        <v>0.55694444444444446</v>
      </c>
      <c r="D515" s="55" t="s">
        <v>44</v>
      </c>
      <c r="E515" s="55">
        <v>22.92</v>
      </c>
      <c r="F515" s="55">
        <v>23.24</v>
      </c>
      <c r="G515" s="55">
        <v>4.78</v>
      </c>
      <c r="H515" s="55">
        <v>4.5199999999999996</v>
      </c>
      <c r="I515" s="55">
        <v>-74.258830000000003</v>
      </c>
      <c r="J515" s="55">
        <v>40.508830000000003</v>
      </c>
    </row>
    <row r="516" spans="1:10" x14ac:dyDescent="0.35">
      <c r="A516" s="54" t="s">
        <v>84</v>
      </c>
      <c r="B516" s="13">
        <v>41479</v>
      </c>
      <c r="G516" s="14">
        <v>4.54</v>
      </c>
      <c r="H516" s="14">
        <v>4.57</v>
      </c>
      <c r="I516" s="55">
        <v>-74.258830000000003</v>
      </c>
      <c r="J516" s="55">
        <v>40.508830000000003</v>
      </c>
    </row>
    <row r="517" spans="1:10" x14ac:dyDescent="0.25">
      <c r="A517" s="37" t="s">
        <v>90</v>
      </c>
      <c r="B517" s="13">
        <v>41479</v>
      </c>
      <c r="G517" s="14">
        <v>4.49</v>
      </c>
      <c r="H517" s="14">
        <v>4.66</v>
      </c>
      <c r="I517" s="55">
        <v>-74.258830000000003</v>
      </c>
      <c r="J517" s="55">
        <v>40.508830000000003</v>
      </c>
    </row>
    <row r="518" spans="1:10" x14ac:dyDescent="0.35">
      <c r="A518" s="41" t="s">
        <v>96</v>
      </c>
      <c r="B518" s="13">
        <v>41479</v>
      </c>
      <c r="G518" s="14">
        <v>4.07</v>
      </c>
      <c r="H518" s="14">
        <v>3.97</v>
      </c>
      <c r="I518" s="55">
        <v>-74.258830000000003</v>
      </c>
      <c r="J518" s="55">
        <v>40.508830000000003</v>
      </c>
    </row>
    <row r="519" spans="1:10" x14ac:dyDescent="0.35">
      <c r="A519" s="41" t="s">
        <v>96</v>
      </c>
      <c r="B519" s="13">
        <v>41479</v>
      </c>
      <c r="G519" s="15" t="s">
        <v>86</v>
      </c>
      <c r="H519" s="15" t="s">
        <v>86</v>
      </c>
      <c r="I519" s="55">
        <v>-74.258830000000003</v>
      </c>
      <c r="J519" s="55">
        <v>40.508830000000003</v>
      </c>
    </row>
    <row r="520" spans="1:10" x14ac:dyDescent="0.35">
      <c r="A520" s="41" t="s">
        <v>97</v>
      </c>
      <c r="B520" s="13">
        <v>41479</v>
      </c>
      <c r="G520" s="14">
        <v>4.18</v>
      </c>
      <c r="H520" s="14">
        <v>4.2</v>
      </c>
      <c r="I520" s="55">
        <v>-74.258830000000003</v>
      </c>
      <c r="J520" s="55">
        <v>40.508830000000003</v>
      </c>
    </row>
    <row r="521" spans="1:10" x14ac:dyDescent="0.35">
      <c r="A521" s="55" t="s">
        <v>52</v>
      </c>
      <c r="B521" s="56">
        <v>41485</v>
      </c>
      <c r="C521" s="63">
        <v>0.63402777777777775</v>
      </c>
      <c r="D521" s="55" t="s">
        <v>41</v>
      </c>
      <c r="E521" s="55">
        <v>20.53</v>
      </c>
      <c r="F521" s="55">
        <v>26.53</v>
      </c>
      <c r="G521" s="55">
        <v>5.6</v>
      </c>
      <c r="H521" s="55">
        <v>5.41</v>
      </c>
      <c r="I521" s="55">
        <v>-74.258830000000003</v>
      </c>
      <c r="J521" s="55">
        <v>40.508830000000003</v>
      </c>
    </row>
    <row r="522" spans="1:10" x14ac:dyDescent="0.35">
      <c r="A522" s="55" t="s">
        <v>42</v>
      </c>
      <c r="B522" s="56">
        <v>41485</v>
      </c>
      <c r="C522" s="63">
        <v>0.61805555555555558</v>
      </c>
      <c r="D522" s="55" t="s">
        <v>41</v>
      </c>
      <c r="E522" s="55">
        <v>21.32</v>
      </c>
      <c r="F522" s="55">
        <v>23.47</v>
      </c>
      <c r="G522" s="55">
        <v>5.96</v>
      </c>
      <c r="H522" s="55">
        <v>5.54</v>
      </c>
      <c r="I522" s="55">
        <v>-74.258830000000003</v>
      </c>
      <c r="J522" s="55">
        <v>40.508830000000003</v>
      </c>
    </row>
    <row r="523" spans="1:10" x14ac:dyDescent="0.35">
      <c r="A523" s="55" t="s">
        <v>50</v>
      </c>
      <c r="B523" s="56">
        <v>41485</v>
      </c>
      <c r="C523" s="63">
        <v>0.60416666666666663</v>
      </c>
      <c r="D523" s="55" t="s">
        <v>41</v>
      </c>
      <c r="E523" s="55">
        <v>20.78</v>
      </c>
      <c r="F523" s="55">
        <v>21.67</v>
      </c>
      <c r="G523" s="55">
        <v>5.69</v>
      </c>
      <c r="H523" s="55">
        <v>5.21</v>
      </c>
      <c r="I523" s="55">
        <v>-74.258830000000003</v>
      </c>
      <c r="J523" s="55">
        <v>40.508830000000003</v>
      </c>
    </row>
    <row r="524" spans="1:10" x14ac:dyDescent="0.35">
      <c r="A524" s="55" t="s">
        <v>51</v>
      </c>
      <c r="B524" s="56">
        <v>41485</v>
      </c>
      <c r="C524" s="63">
        <v>0.5854166666666667</v>
      </c>
      <c r="D524" s="55" t="s">
        <v>41</v>
      </c>
      <c r="E524" s="55">
        <v>20.67</v>
      </c>
      <c r="F524" s="55">
        <v>21.85</v>
      </c>
      <c r="G524" s="55">
        <v>5.9</v>
      </c>
      <c r="H524" s="55">
        <v>4.34</v>
      </c>
      <c r="I524" s="55">
        <v>-74.258830000000003</v>
      </c>
      <c r="J524" s="55">
        <v>40.508830000000003</v>
      </c>
    </row>
    <row r="525" spans="1:10" x14ac:dyDescent="0.35">
      <c r="A525" s="55" t="s">
        <v>51</v>
      </c>
      <c r="B525" s="56">
        <v>41485</v>
      </c>
      <c r="D525" s="55" t="s">
        <v>41</v>
      </c>
      <c r="G525" s="55">
        <v>5.94</v>
      </c>
      <c r="H525" s="55">
        <v>4.3499999999999996</v>
      </c>
      <c r="I525" s="55">
        <v>-74.258830000000003</v>
      </c>
      <c r="J525" s="55">
        <v>40.508830000000003</v>
      </c>
    </row>
    <row r="526" spans="1:10" x14ac:dyDescent="0.35">
      <c r="A526" s="55" t="s">
        <v>48</v>
      </c>
      <c r="B526" s="56">
        <v>41485</v>
      </c>
      <c r="C526" s="63">
        <v>0.56458333333333333</v>
      </c>
      <c r="D526" s="55" t="s">
        <v>41</v>
      </c>
      <c r="E526" s="55">
        <v>23.97</v>
      </c>
      <c r="F526" s="55">
        <v>25.71</v>
      </c>
      <c r="G526" s="55">
        <v>6.3</v>
      </c>
      <c r="H526" s="55">
        <v>4.99</v>
      </c>
      <c r="I526" s="55">
        <v>-74.258830000000003</v>
      </c>
      <c r="J526" s="55">
        <v>40.508830000000003</v>
      </c>
    </row>
    <row r="527" spans="1:10" x14ac:dyDescent="0.35">
      <c r="A527" s="54" t="s">
        <v>84</v>
      </c>
      <c r="B527" s="13">
        <v>41487</v>
      </c>
      <c r="G527" s="14">
        <v>6.36</v>
      </c>
      <c r="H527" s="14">
        <v>5.75</v>
      </c>
      <c r="I527" s="55">
        <v>-74.258830000000003</v>
      </c>
      <c r="J527" s="55">
        <v>40.508830000000003</v>
      </c>
    </row>
    <row r="528" spans="1:10" x14ac:dyDescent="0.25">
      <c r="A528" s="37" t="s">
        <v>90</v>
      </c>
      <c r="B528" s="13">
        <v>41487</v>
      </c>
      <c r="G528" s="14">
        <v>4.9400000000000004</v>
      </c>
      <c r="H528" s="14">
        <v>5.77</v>
      </c>
      <c r="I528" s="55">
        <v>-74.258830000000003</v>
      </c>
      <c r="J528" s="55">
        <v>40.508830000000003</v>
      </c>
    </row>
    <row r="529" spans="1:10" x14ac:dyDescent="0.25">
      <c r="A529" s="37" t="s">
        <v>90</v>
      </c>
      <c r="B529" s="13">
        <v>41487</v>
      </c>
      <c r="G529" s="15" t="s">
        <v>86</v>
      </c>
      <c r="H529" s="15" t="s">
        <v>86</v>
      </c>
      <c r="I529" s="55">
        <v>-74.258830000000003</v>
      </c>
      <c r="J529" s="55">
        <v>40.508830000000003</v>
      </c>
    </row>
    <row r="530" spans="1:10" x14ac:dyDescent="0.35">
      <c r="A530" s="41" t="s">
        <v>96</v>
      </c>
      <c r="B530" s="13">
        <v>41487</v>
      </c>
      <c r="G530" s="14">
        <v>5.9</v>
      </c>
      <c r="H530" s="14">
        <v>5.62</v>
      </c>
      <c r="I530" s="55">
        <v>-74.258830000000003</v>
      </c>
      <c r="J530" s="55">
        <v>40.508830000000003</v>
      </c>
    </row>
    <row r="531" spans="1:10" x14ac:dyDescent="0.35">
      <c r="A531" s="41" t="s">
        <v>97</v>
      </c>
      <c r="B531" s="13">
        <v>41487</v>
      </c>
      <c r="G531" s="14">
        <v>5.57</v>
      </c>
      <c r="H531" s="14">
        <v>5.57</v>
      </c>
      <c r="I531" s="55">
        <v>-74.258830000000003</v>
      </c>
      <c r="J531" s="55">
        <v>40.508830000000003</v>
      </c>
    </row>
    <row r="532" spans="1:10" x14ac:dyDescent="0.35">
      <c r="A532" s="55" t="s">
        <v>52</v>
      </c>
      <c r="B532" s="56">
        <v>41492</v>
      </c>
      <c r="C532" s="63">
        <v>0.62569444444444444</v>
      </c>
      <c r="D532" s="55" t="s">
        <v>41</v>
      </c>
      <c r="E532" s="55">
        <v>22.69</v>
      </c>
      <c r="F532" s="55">
        <v>23.8</v>
      </c>
      <c r="G532" s="55">
        <v>6.57</v>
      </c>
      <c r="H532" s="55">
        <v>5.43</v>
      </c>
      <c r="I532" s="55">
        <v>-74.258830000000003</v>
      </c>
      <c r="J532" s="55">
        <v>40.508830000000003</v>
      </c>
    </row>
    <row r="533" spans="1:10" x14ac:dyDescent="0.35">
      <c r="A533" s="55" t="s">
        <v>42</v>
      </c>
      <c r="B533" s="56">
        <v>41492</v>
      </c>
      <c r="C533" s="63">
        <v>0.61041666666666672</v>
      </c>
      <c r="D533" s="55" t="s">
        <v>41</v>
      </c>
      <c r="E533" s="55">
        <v>21.7</v>
      </c>
      <c r="F533" s="55">
        <v>22.22</v>
      </c>
      <c r="G533" s="55">
        <v>6.18</v>
      </c>
      <c r="H533" s="55">
        <v>5.66</v>
      </c>
      <c r="I533" s="55">
        <v>-74.258830000000003</v>
      </c>
      <c r="J533" s="55">
        <v>40.508830000000003</v>
      </c>
    </row>
    <row r="534" spans="1:10" x14ac:dyDescent="0.35">
      <c r="A534" s="55" t="s">
        <v>50</v>
      </c>
      <c r="B534" s="56">
        <v>41492</v>
      </c>
      <c r="C534" s="63">
        <v>0.59791666666666665</v>
      </c>
      <c r="D534" s="55" t="s">
        <v>41</v>
      </c>
      <c r="E534" s="55">
        <v>21.68</v>
      </c>
      <c r="F534" s="55">
        <v>22.86</v>
      </c>
      <c r="G534" s="55">
        <v>6.28</v>
      </c>
      <c r="H534" s="55">
        <v>5.67</v>
      </c>
      <c r="I534" s="55">
        <v>-74.258830000000003</v>
      </c>
      <c r="J534" s="55">
        <v>40.508830000000003</v>
      </c>
    </row>
    <row r="535" spans="1:10" x14ac:dyDescent="0.35">
      <c r="A535" s="55" t="s">
        <v>51</v>
      </c>
      <c r="B535" s="56">
        <v>41492</v>
      </c>
      <c r="C535" s="63">
        <v>0.5756944444444444</v>
      </c>
      <c r="D535" s="55" t="s">
        <v>41</v>
      </c>
      <c r="E535" s="55">
        <v>21.74</v>
      </c>
      <c r="F535" s="55">
        <v>22.37</v>
      </c>
      <c r="G535" s="55">
        <v>6.35</v>
      </c>
      <c r="H535" s="55">
        <v>5.25</v>
      </c>
      <c r="I535" s="55">
        <v>-74.258830000000003</v>
      </c>
      <c r="J535" s="55">
        <v>40.508830000000003</v>
      </c>
    </row>
    <row r="536" spans="1:10" x14ac:dyDescent="0.35">
      <c r="A536" s="55" t="s">
        <v>48</v>
      </c>
      <c r="B536" s="56">
        <v>41492</v>
      </c>
      <c r="C536" s="63">
        <v>0.55208333333333337</v>
      </c>
      <c r="D536" s="55" t="s">
        <v>41</v>
      </c>
      <c r="E536" s="55">
        <v>24.19</v>
      </c>
      <c r="F536" s="55">
        <v>25.16</v>
      </c>
      <c r="G536" s="55">
        <v>5.18</v>
      </c>
      <c r="H536" s="55">
        <v>4.46</v>
      </c>
      <c r="I536" s="55">
        <v>-74.258830000000003</v>
      </c>
      <c r="J536" s="55">
        <v>40.508830000000003</v>
      </c>
    </row>
    <row r="537" spans="1:10" x14ac:dyDescent="0.35">
      <c r="A537" s="55" t="s">
        <v>48</v>
      </c>
      <c r="B537" s="56">
        <v>41492</v>
      </c>
      <c r="D537" s="55" t="s">
        <v>41</v>
      </c>
      <c r="G537" s="55">
        <v>5.21</v>
      </c>
      <c r="H537" s="55">
        <v>4.53</v>
      </c>
      <c r="I537" s="55">
        <v>-74.258830000000003</v>
      </c>
      <c r="J537" s="55">
        <v>40.508830000000003</v>
      </c>
    </row>
    <row r="538" spans="1:10" x14ac:dyDescent="0.35">
      <c r="A538" s="54" t="s">
        <v>84</v>
      </c>
      <c r="B538" s="13">
        <v>41493</v>
      </c>
      <c r="G538" s="14">
        <v>5.62</v>
      </c>
      <c r="H538" s="14">
        <v>5.61</v>
      </c>
      <c r="I538" s="55">
        <v>-74.258830000000003</v>
      </c>
      <c r="J538" s="55">
        <v>40.508830000000003</v>
      </c>
    </row>
    <row r="539" spans="1:10" x14ac:dyDescent="0.35">
      <c r="A539" s="54" t="s">
        <v>84</v>
      </c>
      <c r="B539" s="13">
        <v>41493</v>
      </c>
      <c r="G539" s="15" t="s">
        <v>86</v>
      </c>
      <c r="H539" s="15" t="s">
        <v>86</v>
      </c>
      <c r="I539" s="55">
        <v>-74.258830000000003</v>
      </c>
      <c r="J539" s="55">
        <v>40.508830000000003</v>
      </c>
    </row>
    <row r="540" spans="1:10" x14ac:dyDescent="0.25">
      <c r="A540" s="37" t="s">
        <v>90</v>
      </c>
      <c r="B540" s="13">
        <v>41493</v>
      </c>
      <c r="G540" s="14">
        <v>5.63</v>
      </c>
      <c r="H540" s="14">
        <v>5.38</v>
      </c>
      <c r="I540" s="55">
        <v>-74.258830000000003</v>
      </c>
      <c r="J540" s="55">
        <v>40.508830000000003</v>
      </c>
    </row>
    <row r="541" spans="1:10" x14ac:dyDescent="0.35">
      <c r="A541" s="41" t="s">
        <v>96</v>
      </c>
      <c r="B541" s="13">
        <v>41493</v>
      </c>
      <c r="G541" s="14">
        <v>5.3</v>
      </c>
      <c r="H541" s="14">
        <v>5.0999999999999996</v>
      </c>
      <c r="I541" s="55">
        <v>-74.258830000000003</v>
      </c>
      <c r="J541" s="55">
        <v>40.508830000000003</v>
      </c>
    </row>
    <row r="542" spans="1:10" x14ac:dyDescent="0.35">
      <c r="A542" s="41" t="s">
        <v>97</v>
      </c>
      <c r="B542" s="13">
        <v>41493</v>
      </c>
      <c r="G542" s="14">
        <v>5.21</v>
      </c>
      <c r="H542" s="14">
        <v>4.8099999999999996</v>
      </c>
      <c r="I542" s="55">
        <v>-74.258830000000003</v>
      </c>
      <c r="J542" s="55">
        <v>40.508830000000003</v>
      </c>
    </row>
    <row r="543" spans="1:10" x14ac:dyDescent="0.35">
      <c r="A543" s="55" t="s">
        <v>52</v>
      </c>
      <c r="B543" s="56">
        <v>41499</v>
      </c>
      <c r="C543" s="63">
        <v>0.63194444444444442</v>
      </c>
      <c r="D543" s="55" t="s">
        <v>44</v>
      </c>
      <c r="E543" s="55">
        <v>22.17</v>
      </c>
      <c r="F543" s="55">
        <v>27.17</v>
      </c>
      <c r="G543" s="55">
        <v>5.53</v>
      </c>
      <c r="H543" s="55">
        <v>5.29</v>
      </c>
      <c r="I543" s="55">
        <v>-74.258830000000003</v>
      </c>
      <c r="J543" s="55">
        <v>40.508830000000003</v>
      </c>
    </row>
    <row r="544" spans="1:10" x14ac:dyDescent="0.35">
      <c r="A544" s="55" t="s">
        <v>42</v>
      </c>
      <c r="B544" s="56">
        <v>41499</v>
      </c>
      <c r="C544" s="63">
        <v>0.61736111111111114</v>
      </c>
      <c r="D544" s="55" t="s">
        <v>44</v>
      </c>
      <c r="E544" s="55">
        <v>21.4</v>
      </c>
      <c r="F544" s="55">
        <v>22.31</v>
      </c>
      <c r="G544" s="55">
        <v>5.36</v>
      </c>
      <c r="H544" s="55">
        <v>5.1100000000000003</v>
      </c>
      <c r="I544" s="55">
        <v>-74.258830000000003</v>
      </c>
      <c r="J544" s="55">
        <v>40.508830000000003</v>
      </c>
    </row>
    <row r="545" spans="1:10" x14ac:dyDescent="0.35">
      <c r="A545" s="55" t="s">
        <v>50</v>
      </c>
      <c r="B545" s="56">
        <v>41499</v>
      </c>
      <c r="C545" s="63">
        <v>0.60486111111111118</v>
      </c>
      <c r="D545" s="55" t="s">
        <v>44</v>
      </c>
      <c r="E545" s="55">
        <v>21.08</v>
      </c>
      <c r="F545" s="55">
        <v>21.14</v>
      </c>
      <c r="G545" s="55">
        <v>5.24</v>
      </c>
      <c r="H545" s="55">
        <v>5.29</v>
      </c>
      <c r="I545" s="55">
        <v>-74.258830000000003</v>
      </c>
      <c r="J545" s="55">
        <v>40.508830000000003</v>
      </c>
    </row>
    <row r="546" spans="1:10" x14ac:dyDescent="0.35">
      <c r="A546" s="55" t="s">
        <v>51</v>
      </c>
      <c r="B546" s="56">
        <v>41499</v>
      </c>
      <c r="C546" s="63">
        <v>0.58680555555555558</v>
      </c>
      <c r="D546" s="55" t="s">
        <v>44</v>
      </c>
      <c r="E546" s="55">
        <v>22.13</v>
      </c>
      <c r="F546" s="55">
        <v>23.04</v>
      </c>
      <c r="G546" s="55">
        <v>5</v>
      </c>
      <c r="H546" s="55">
        <v>4.55</v>
      </c>
      <c r="I546" s="55">
        <v>-74.258830000000003</v>
      </c>
      <c r="J546" s="55">
        <v>40.508830000000003</v>
      </c>
    </row>
    <row r="547" spans="1:10" x14ac:dyDescent="0.35">
      <c r="A547" s="55" t="s">
        <v>48</v>
      </c>
      <c r="B547" s="56">
        <v>41499</v>
      </c>
      <c r="C547" s="63">
        <v>0.56597222222222221</v>
      </c>
      <c r="D547" s="55" t="s">
        <v>44</v>
      </c>
      <c r="E547" s="55">
        <v>24.64</v>
      </c>
      <c r="F547" s="55">
        <v>25.57</v>
      </c>
      <c r="G547" s="55">
        <v>5.6</v>
      </c>
      <c r="H547" s="55">
        <v>4.57</v>
      </c>
      <c r="I547" s="55">
        <v>-74.258830000000003</v>
      </c>
      <c r="J547" s="55">
        <v>40.508830000000003</v>
      </c>
    </row>
    <row r="548" spans="1:10" x14ac:dyDescent="0.35">
      <c r="A548" s="54" t="s">
        <v>84</v>
      </c>
      <c r="B548" s="13">
        <v>41499</v>
      </c>
      <c r="G548" s="14">
        <v>5.31</v>
      </c>
      <c r="H548" s="14">
        <v>5.0599999999999996</v>
      </c>
      <c r="I548" s="55">
        <v>-74.258830000000003</v>
      </c>
      <c r="J548" s="55">
        <v>40.508830000000003</v>
      </c>
    </row>
    <row r="549" spans="1:10" x14ac:dyDescent="0.25">
      <c r="A549" s="37" t="s">
        <v>90</v>
      </c>
      <c r="B549" s="13">
        <v>41499</v>
      </c>
      <c r="G549" s="14">
        <v>5.16</v>
      </c>
      <c r="H549" s="14">
        <v>5.09</v>
      </c>
      <c r="I549" s="55">
        <v>-74.258830000000003</v>
      </c>
      <c r="J549" s="55">
        <v>40.508830000000003</v>
      </c>
    </row>
    <row r="550" spans="1:10" x14ac:dyDescent="0.35">
      <c r="A550" s="41" t="s">
        <v>96</v>
      </c>
      <c r="B550" s="13">
        <v>41499</v>
      </c>
      <c r="G550" s="14">
        <v>5.05</v>
      </c>
      <c r="H550" s="14">
        <v>4.7</v>
      </c>
      <c r="I550" s="55">
        <v>-74.258830000000003</v>
      </c>
      <c r="J550" s="55">
        <v>40.508830000000003</v>
      </c>
    </row>
    <row r="551" spans="1:10" x14ac:dyDescent="0.35">
      <c r="A551" s="41" t="s">
        <v>96</v>
      </c>
      <c r="B551" s="13">
        <v>41499</v>
      </c>
      <c r="G551" s="15" t="s">
        <v>86</v>
      </c>
      <c r="H551" s="15" t="s">
        <v>86</v>
      </c>
      <c r="I551" s="55">
        <v>-74.258830000000003</v>
      </c>
      <c r="J551" s="55">
        <v>40.508830000000003</v>
      </c>
    </row>
    <row r="552" spans="1:10" x14ac:dyDescent="0.35">
      <c r="A552" s="41" t="s">
        <v>97</v>
      </c>
      <c r="B552" s="13">
        <v>41499</v>
      </c>
      <c r="G552" s="14">
        <v>4.79</v>
      </c>
      <c r="H552" s="14">
        <v>4.7300000000000004</v>
      </c>
      <c r="I552" s="55">
        <v>-74.258830000000003</v>
      </c>
      <c r="J552" s="55">
        <v>40.508830000000003</v>
      </c>
    </row>
    <row r="553" spans="1:10" x14ac:dyDescent="0.35">
      <c r="A553" s="55" t="s">
        <v>52</v>
      </c>
      <c r="B553" s="56">
        <v>41506</v>
      </c>
      <c r="C553" s="63">
        <v>0.49652777777777773</v>
      </c>
      <c r="D553" s="55" t="s">
        <v>41</v>
      </c>
      <c r="E553" s="55">
        <v>22.85</v>
      </c>
      <c r="F553" s="55">
        <v>25.47</v>
      </c>
      <c r="G553" s="55">
        <v>6.43</v>
      </c>
      <c r="H553" s="55">
        <v>5.61</v>
      </c>
      <c r="I553" s="55">
        <v>-74.258830000000003</v>
      </c>
      <c r="J553" s="55">
        <v>40.508830000000003</v>
      </c>
    </row>
    <row r="554" spans="1:10" x14ac:dyDescent="0.35">
      <c r="A554" s="55" t="s">
        <v>42</v>
      </c>
      <c r="B554" s="56">
        <v>41506</v>
      </c>
      <c r="C554" s="63">
        <v>0.64027777777777783</v>
      </c>
      <c r="D554" s="55" t="s">
        <v>41</v>
      </c>
      <c r="E554" s="55">
        <v>21.06</v>
      </c>
      <c r="F554" s="55">
        <v>22.58</v>
      </c>
      <c r="G554" s="55">
        <v>6</v>
      </c>
      <c r="H554" s="55">
        <v>5.68</v>
      </c>
      <c r="I554" s="55">
        <v>-74.258830000000003</v>
      </c>
      <c r="J554" s="55">
        <v>40.508830000000003</v>
      </c>
    </row>
    <row r="555" spans="1:10" x14ac:dyDescent="0.35">
      <c r="A555" s="55" t="s">
        <v>50</v>
      </c>
      <c r="B555" s="56">
        <v>41506</v>
      </c>
      <c r="C555" s="63">
        <v>0.62847222222222221</v>
      </c>
      <c r="D555" s="55" t="s">
        <v>41</v>
      </c>
      <c r="E555" s="55">
        <v>21.73</v>
      </c>
      <c r="F555" s="55">
        <v>22.58</v>
      </c>
      <c r="G555" s="55">
        <v>6.08</v>
      </c>
      <c r="H555" s="55">
        <v>5.57</v>
      </c>
      <c r="I555" s="55">
        <v>-74.258830000000003</v>
      </c>
      <c r="J555" s="55">
        <v>40.508830000000003</v>
      </c>
    </row>
    <row r="556" spans="1:10" x14ac:dyDescent="0.35">
      <c r="A556" s="55" t="s">
        <v>51</v>
      </c>
      <c r="B556" s="56">
        <v>41506</v>
      </c>
      <c r="C556" s="63">
        <v>0.60625000000000007</v>
      </c>
      <c r="D556" s="55" t="s">
        <v>41</v>
      </c>
      <c r="E556" s="55">
        <v>21.01</v>
      </c>
      <c r="F556" s="55">
        <v>21.36</v>
      </c>
      <c r="G556" s="55">
        <v>5.38</v>
      </c>
      <c r="H556" s="55">
        <v>5.26</v>
      </c>
      <c r="I556" s="55">
        <v>-74.258830000000003</v>
      </c>
      <c r="J556" s="55">
        <v>40.508830000000003</v>
      </c>
    </row>
    <row r="557" spans="1:10" x14ac:dyDescent="0.35">
      <c r="A557" s="55" t="s">
        <v>48</v>
      </c>
      <c r="B557" s="56">
        <v>41506</v>
      </c>
      <c r="C557" s="63">
        <v>0.58194444444444449</v>
      </c>
      <c r="D557" s="55" t="s">
        <v>41</v>
      </c>
      <c r="E557" s="55">
        <v>22.42</v>
      </c>
      <c r="F557" s="55">
        <v>22.61</v>
      </c>
      <c r="G557" s="55">
        <v>4.53</v>
      </c>
      <c r="H557" s="55">
        <v>4.5</v>
      </c>
      <c r="I557" s="55">
        <v>-74.258830000000003</v>
      </c>
      <c r="J557" s="55">
        <v>40.508830000000003</v>
      </c>
    </row>
    <row r="558" spans="1:10" x14ac:dyDescent="0.35">
      <c r="A558" s="54" t="s">
        <v>84</v>
      </c>
      <c r="B558" s="13">
        <v>41508</v>
      </c>
      <c r="G558" s="14">
        <v>4.93</v>
      </c>
      <c r="H558" s="14">
        <v>4.95</v>
      </c>
      <c r="I558" s="55">
        <v>-74.258830000000003</v>
      </c>
      <c r="J558" s="55">
        <v>40.508830000000003</v>
      </c>
    </row>
    <row r="559" spans="1:10" x14ac:dyDescent="0.25">
      <c r="A559" s="37" t="s">
        <v>90</v>
      </c>
      <c r="B559" s="13">
        <v>41508</v>
      </c>
      <c r="G559" s="14">
        <v>4.84</v>
      </c>
      <c r="H559" s="14">
        <v>4.91</v>
      </c>
      <c r="I559" s="55">
        <v>-74.258830000000003</v>
      </c>
      <c r="J559" s="55">
        <v>40.508830000000003</v>
      </c>
    </row>
    <row r="560" spans="1:10" x14ac:dyDescent="0.25">
      <c r="A560" s="37" t="s">
        <v>90</v>
      </c>
      <c r="B560" s="13">
        <v>41508</v>
      </c>
      <c r="G560" s="15" t="s">
        <v>86</v>
      </c>
      <c r="H560" s="15" t="s">
        <v>86</v>
      </c>
      <c r="I560" s="55">
        <v>-74.258830000000003</v>
      </c>
      <c r="J560" s="55">
        <v>40.508830000000003</v>
      </c>
    </row>
    <row r="561" spans="1:10" x14ac:dyDescent="0.35">
      <c r="A561" s="41" t="s">
        <v>96</v>
      </c>
      <c r="B561" s="13">
        <v>41508</v>
      </c>
      <c r="G561" s="14">
        <v>4.51</v>
      </c>
      <c r="H561" s="14">
        <v>4.6900000000000004</v>
      </c>
      <c r="I561" s="55">
        <v>-74.258830000000003</v>
      </c>
      <c r="J561" s="55">
        <v>40.508830000000003</v>
      </c>
    </row>
    <row r="562" spans="1:10" x14ac:dyDescent="0.35">
      <c r="A562" s="41" t="s">
        <v>97</v>
      </c>
      <c r="B562" s="13">
        <v>41508</v>
      </c>
      <c r="G562" s="14">
        <v>3.98</v>
      </c>
      <c r="H562" s="14">
        <v>3.93</v>
      </c>
      <c r="I562" s="55">
        <v>-74.258830000000003</v>
      </c>
      <c r="J562" s="55">
        <v>40.508830000000003</v>
      </c>
    </row>
    <row r="563" spans="1:10" x14ac:dyDescent="0.35">
      <c r="A563" s="55" t="s">
        <v>52</v>
      </c>
      <c r="B563" s="56">
        <v>41513</v>
      </c>
      <c r="C563" s="63">
        <v>0.63194444444444442</v>
      </c>
      <c r="D563" s="55" t="s">
        <v>41</v>
      </c>
      <c r="E563" s="55">
        <v>23.29</v>
      </c>
      <c r="F563" s="55">
        <v>26.91</v>
      </c>
      <c r="G563" s="55">
        <v>5.95</v>
      </c>
      <c r="H563" s="55">
        <v>5.38</v>
      </c>
      <c r="I563" s="55">
        <v>-74.258830000000003</v>
      </c>
      <c r="J563" s="55">
        <v>40.508830000000003</v>
      </c>
    </row>
    <row r="564" spans="1:10" x14ac:dyDescent="0.35">
      <c r="A564" s="55" t="s">
        <v>42</v>
      </c>
      <c r="B564" s="56">
        <v>41513</v>
      </c>
      <c r="C564" s="63">
        <v>0.61736111111111114</v>
      </c>
      <c r="D564" s="55" t="s">
        <v>41</v>
      </c>
      <c r="E564" s="55">
        <v>22.74</v>
      </c>
      <c r="F564" s="55">
        <v>23.77</v>
      </c>
      <c r="G564" s="55">
        <v>5.75</v>
      </c>
      <c r="H564" s="55">
        <v>5.77</v>
      </c>
      <c r="I564" s="55">
        <v>-74.258830000000003</v>
      </c>
      <c r="J564" s="55">
        <v>40.508830000000003</v>
      </c>
    </row>
    <row r="565" spans="1:10" x14ac:dyDescent="0.35">
      <c r="A565" s="55" t="s">
        <v>50</v>
      </c>
      <c r="B565" s="56">
        <v>41513</v>
      </c>
      <c r="C565" s="63">
        <v>0.60555555555555551</v>
      </c>
      <c r="D565" s="55" t="s">
        <v>41</v>
      </c>
      <c r="E565" s="55">
        <v>23.09</v>
      </c>
      <c r="F565" s="55">
        <v>23.26</v>
      </c>
      <c r="G565" s="55">
        <v>5.87</v>
      </c>
      <c r="H565" s="55">
        <v>5.66</v>
      </c>
      <c r="I565" s="55">
        <v>-74.258830000000003</v>
      </c>
      <c r="J565" s="55">
        <v>40.508830000000003</v>
      </c>
    </row>
    <row r="566" spans="1:10" x14ac:dyDescent="0.35">
      <c r="A566" s="55" t="s">
        <v>51</v>
      </c>
      <c r="B566" s="56">
        <v>41513</v>
      </c>
      <c r="C566" s="63">
        <v>0.58680555555555558</v>
      </c>
      <c r="D566" s="55" t="s">
        <v>41</v>
      </c>
      <c r="E566" s="55">
        <v>22.54</v>
      </c>
      <c r="F566" s="55">
        <v>23.24</v>
      </c>
      <c r="G566" s="55">
        <v>5.54</v>
      </c>
      <c r="H566" s="55">
        <v>4.51</v>
      </c>
      <c r="I566" s="55">
        <v>-74.258830000000003</v>
      </c>
      <c r="J566" s="55">
        <v>40.508830000000003</v>
      </c>
    </row>
    <row r="567" spans="1:10" x14ac:dyDescent="0.35">
      <c r="A567" s="55" t="s">
        <v>48</v>
      </c>
      <c r="B567" s="56">
        <v>41513</v>
      </c>
      <c r="C567" s="63">
        <v>0.56666666666666665</v>
      </c>
      <c r="D567" s="55" t="s">
        <v>41</v>
      </c>
      <c r="E567" s="55">
        <v>24.67</v>
      </c>
      <c r="F567" s="55">
        <v>26.04</v>
      </c>
      <c r="G567" s="55">
        <v>7.07</v>
      </c>
      <c r="H567" s="55">
        <v>5.41</v>
      </c>
      <c r="I567" s="55">
        <v>-74.258830000000003</v>
      </c>
      <c r="J567" s="55">
        <v>40.508830000000003</v>
      </c>
    </row>
    <row r="568" spans="1:10" x14ac:dyDescent="0.35">
      <c r="A568" s="54" t="s">
        <v>84</v>
      </c>
      <c r="B568" s="13">
        <v>41514</v>
      </c>
      <c r="G568" s="14">
        <v>5.98</v>
      </c>
      <c r="H568" s="14">
        <v>6.32</v>
      </c>
      <c r="I568" s="55">
        <v>-74.258830000000003</v>
      </c>
      <c r="J568" s="55">
        <v>40.508830000000003</v>
      </c>
    </row>
    <row r="569" spans="1:10" x14ac:dyDescent="0.25">
      <c r="A569" s="37" t="s">
        <v>90</v>
      </c>
      <c r="B569" s="13">
        <v>41514</v>
      </c>
      <c r="G569" s="14">
        <v>5.96</v>
      </c>
      <c r="H569" s="14">
        <v>5.86</v>
      </c>
      <c r="I569" s="55">
        <v>-74.258832999999996</v>
      </c>
      <c r="J569" s="55">
        <v>40.508833000000003</v>
      </c>
    </row>
    <row r="570" spans="1:10" x14ac:dyDescent="0.35">
      <c r="A570" s="41" t="s">
        <v>96</v>
      </c>
      <c r="B570" s="13">
        <v>41514</v>
      </c>
      <c r="G570" s="14">
        <v>5.48</v>
      </c>
      <c r="H570" s="14">
        <v>5.39</v>
      </c>
      <c r="I570" s="55">
        <v>-74.258832999999996</v>
      </c>
      <c r="J570" s="55">
        <v>40.508833000000003</v>
      </c>
    </row>
    <row r="571" spans="1:10" x14ac:dyDescent="0.35">
      <c r="A571" s="41" t="s">
        <v>97</v>
      </c>
      <c r="B571" s="13">
        <v>41514</v>
      </c>
      <c r="G571" s="14">
        <v>5.37</v>
      </c>
      <c r="H571" s="14">
        <v>4.82</v>
      </c>
      <c r="I571" s="55">
        <v>-74.258832999999996</v>
      </c>
      <c r="J571" s="55">
        <v>40.508833000000003</v>
      </c>
    </row>
    <row r="572" spans="1:10" x14ac:dyDescent="0.35">
      <c r="A572" s="41" t="s">
        <v>97</v>
      </c>
      <c r="B572" s="13">
        <v>41514</v>
      </c>
      <c r="G572" s="15" t="s">
        <v>86</v>
      </c>
      <c r="H572" s="15" t="s">
        <v>86</v>
      </c>
      <c r="I572" s="55">
        <v>-74.258832999999996</v>
      </c>
      <c r="J572" s="55">
        <v>40.508833000000003</v>
      </c>
    </row>
    <row r="573" spans="1:10" x14ac:dyDescent="0.35">
      <c r="A573" s="55" t="s">
        <v>52</v>
      </c>
      <c r="B573" s="56">
        <v>41527</v>
      </c>
      <c r="C573" s="63">
        <v>0.63194444444444442</v>
      </c>
      <c r="D573" s="55" t="s">
        <v>41</v>
      </c>
      <c r="E573" s="55">
        <v>24.91</v>
      </c>
      <c r="F573" s="55">
        <v>26.75</v>
      </c>
      <c r="G573" s="55">
        <v>5.57</v>
      </c>
      <c r="H573" s="55">
        <v>5.7</v>
      </c>
      <c r="I573" s="55">
        <v>-74.258832999999996</v>
      </c>
      <c r="J573" s="55">
        <v>40.508833000000003</v>
      </c>
    </row>
    <row r="574" spans="1:10" x14ac:dyDescent="0.35">
      <c r="A574" s="55" t="s">
        <v>42</v>
      </c>
      <c r="B574" s="56">
        <v>41527</v>
      </c>
      <c r="C574" s="63">
        <v>0.61875000000000002</v>
      </c>
      <c r="D574" s="55" t="s">
        <v>41</v>
      </c>
      <c r="E574" s="55">
        <v>23.41</v>
      </c>
      <c r="F574" s="55">
        <v>24.09</v>
      </c>
      <c r="G574" s="55">
        <v>5.57</v>
      </c>
      <c r="H574" s="55">
        <v>5.77</v>
      </c>
      <c r="I574" s="55">
        <v>-74.258832999999996</v>
      </c>
      <c r="J574" s="55">
        <v>40.508833000000003</v>
      </c>
    </row>
    <row r="575" spans="1:10" x14ac:dyDescent="0.35">
      <c r="A575" s="55" t="s">
        <v>50</v>
      </c>
      <c r="B575" s="56">
        <v>41527</v>
      </c>
      <c r="C575" s="63">
        <v>0.60625000000000007</v>
      </c>
      <c r="D575" s="55" t="s">
        <v>41</v>
      </c>
      <c r="E575" s="55">
        <v>23.18</v>
      </c>
      <c r="F575" s="55">
        <v>23.19</v>
      </c>
      <c r="G575" s="55">
        <v>5.54</v>
      </c>
      <c r="H575" s="55">
        <v>5.48</v>
      </c>
      <c r="I575" s="55">
        <v>-74.258832999999996</v>
      </c>
      <c r="J575" s="55">
        <v>40.508833000000003</v>
      </c>
    </row>
    <row r="576" spans="1:10" x14ac:dyDescent="0.35">
      <c r="A576" s="55" t="s">
        <v>51</v>
      </c>
      <c r="B576" s="56">
        <v>41527</v>
      </c>
      <c r="C576" s="63">
        <v>0.5854166666666667</v>
      </c>
      <c r="D576" s="55" t="s">
        <v>41</v>
      </c>
      <c r="E576" s="55">
        <v>23</v>
      </c>
      <c r="F576" s="55">
        <v>23.21</v>
      </c>
      <c r="G576" s="55">
        <v>5.43</v>
      </c>
      <c r="H576" s="55">
        <v>5.03</v>
      </c>
      <c r="I576" s="55">
        <v>-74.258832999999996</v>
      </c>
      <c r="J576" s="55">
        <v>40.508833000000003</v>
      </c>
    </row>
    <row r="577" spans="1:10" x14ac:dyDescent="0.35">
      <c r="A577" s="55" t="s">
        <v>48</v>
      </c>
      <c r="B577" s="56">
        <v>41527</v>
      </c>
      <c r="C577" s="63">
        <v>0.56388888888888888</v>
      </c>
      <c r="D577" s="55" t="s">
        <v>41</v>
      </c>
      <c r="E577" s="55">
        <v>24.48</v>
      </c>
      <c r="F577" s="55">
        <v>25.83</v>
      </c>
      <c r="G577" s="55">
        <v>8.86</v>
      </c>
      <c r="H577" s="55">
        <v>8.92</v>
      </c>
      <c r="I577" s="55">
        <v>-74.258832999999996</v>
      </c>
      <c r="J577" s="55">
        <v>40.508833000000003</v>
      </c>
    </row>
    <row r="578" spans="1:10" x14ac:dyDescent="0.35">
      <c r="A578" s="54" t="s">
        <v>84</v>
      </c>
      <c r="B578" s="13">
        <v>41527</v>
      </c>
      <c r="G578" s="14">
        <v>5.88</v>
      </c>
      <c r="H578" s="14">
        <v>5.93</v>
      </c>
      <c r="I578" s="55">
        <v>-74.258832999999996</v>
      </c>
      <c r="J578" s="55">
        <v>40.508833000000003</v>
      </c>
    </row>
    <row r="579" spans="1:10" x14ac:dyDescent="0.25">
      <c r="A579" s="37" t="s">
        <v>90</v>
      </c>
      <c r="B579" s="13">
        <v>41527</v>
      </c>
      <c r="G579" s="14">
        <v>5.63</v>
      </c>
      <c r="H579" s="14">
        <v>5.87</v>
      </c>
      <c r="I579" s="55">
        <v>-74.258832999999996</v>
      </c>
      <c r="J579" s="55">
        <v>40.508833000000003</v>
      </c>
    </row>
    <row r="580" spans="1:10" x14ac:dyDescent="0.35">
      <c r="A580" s="41" t="s">
        <v>96</v>
      </c>
      <c r="B580" s="13">
        <v>41527</v>
      </c>
      <c r="G580" s="14">
        <v>5.1100000000000003</v>
      </c>
      <c r="H580" s="14">
        <v>5.05</v>
      </c>
      <c r="I580" s="55">
        <v>-74.258832999999996</v>
      </c>
      <c r="J580" s="55">
        <v>40.508833000000003</v>
      </c>
    </row>
    <row r="581" spans="1:10" x14ac:dyDescent="0.35">
      <c r="A581" s="41" t="s">
        <v>96</v>
      </c>
      <c r="B581" s="13">
        <v>41527</v>
      </c>
      <c r="G581" s="15" t="s">
        <v>86</v>
      </c>
      <c r="H581" s="15" t="s">
        <v>86</v>
      </c>
      <c r="I581" s="55">
        <v>-74.258832999999996</v>
      </c>
      <c r="J581" s="55">
        <v>40.508833000000003</v>
      </c>
    </row>
    <row r="582" spans="1:10" x14ac:dyDescent="0.35">
      <c r="A582" s="41" t="s">
        <v>97</v>
      </c>
      <c r="B582" s="13">
        <v>41527</v>
      </c>
      <c r="G582" s="14">
        <v>5.26</v>
      </c>
      <c r="H582" s="14">
        <v>4.8600000000000003</v>
      </c>
      <c r="I582" s="55">
        <v>-74.258832999999996</v>
      </c>
      <c r="J582" s="55">
        <v>40.508833000000003</v>
      </c>
    </row>
    <row r="583" spans="1:10" x14ac:dyDescent="0.35">
      <c r="A583" s="54" t="s">
        <v>84</v>
      </c>
      <c r="B583" s="13">
        <v>41533</v>
      </c>
      <c r="G583" s="14">
        <v>5.78</v>
      </c>
      <c r="H583" s="14">
        <v>5.66</v>
      </c>
      <c r="I583" s="55">
        <v>-74.258832999999996</v>
      </c>
      <c r="J583" s="55">
        <v>40.508833000000003</v>
      </c>
    </row>
    <row r="584" spans="1:10" x14ac:dyDescent="0.35">
      <c r="A584" s="54" t="s">
        <v>84</v>
      </c>
      <c r="B584" s="13">
        <v>41533</v>
      </c>
      <c r="G584" s="15" t="s">
        <v>86</v>
      </c>
      <c r="H584" s="15" t="s">
        <v>86</v>
      </c>
      <c r="I584" s="55">
        <v>-74.258832999999996</v>
      </c>
      <c r="J584" s="55">
        <v>40.508833000000003</v>
      </c>
    </row>
    <row r="585" spans="1:10" x14ac:dyDescent="0.25">
      <c r="A585" s="37" t="s">
        <v>90</v>
      </c>
      <c r="B585" s="13">
        <v>41533</v>
      </c>
      <c r="G585" s="14">
        <v>5.76</v>
      </c>
      <c r="H585" s="14">
        <v>5.46</v>
      </c>
      <c r="I585" s="55">
        <v>-74.258832999999996</v>
      </c>
      <c r="J585" s="55">
        <v>40.508833000000003</v>
      </c>
    </row>
    <row r="586" spans="1:10" x14ac:dyDescent="0.35">
      <c r="A586" s="41" t="s">
        <v>96</v>
      </c>
      <c r="B586" s="13">
        <v>41533</v>
      </c>
      <c r="G586" s="14">
        <v>5.43</v>
      </c>
      <c r="H586" s="14">
        <v>5.3</v>
      </c>
      <c r="I586" s="55">
        <v>-74.258832999999996</v>
      </c>
      <c r="J586" s="55">
        <v>40.508833000000003</v>
      </c>
    </row>
    <row r="587" spans="1:10" x14ac:dyDescent="0.35">
      <c r="A587" s="41" t="s">
        <v>97</v>
      </c>
      <c r="B587" s="13">
        <v>41533</v>
      </c>
      <c r="G587" s="14">
        <v>4.93</v>
      </c>
      <c r="H587" s="14">
        <v>5.01</v>
      </c>
      <c r="I587" s="55">
        <v>-74.258832999999996</v>
      </c>
      <c r="J587" s="55">
        <v>40.508833000000003</v>
      </c>
    </row>
    <row r="588" spans="1:10" x14ac:dyDescent="0.35">
      <c r="A588" s="55" t="s">
        <v>52</v>
      </c>
      <c r="B588" s="56">
        <v>41534</v>
      </c>
      <c r="C588" s="63">
        <v>0.625</v>
      </c>
      <c r="D588" s="55" t="s">
        <v>41</v>
      </c>
      <c r="E588" s="55">
        <v>24</v>
      </c>
      <c r="F588" s="55">
        <v>24.3</v>
      </c>
      <c r="G588" s="55">
        <v>6.23</v>
      </c>
      <c r="H588" s="55">
        <v>6.11</v>
      </c>
      <c r="I588" s="55">
        <v>-74.258832999999996</v>
      </c>
      <c r="J588" s="55">
        <v>40.508833000000003</v>
      </c>
    </row>
    <row r="589" spans="1:10" x14ac:dyDescent="0.35">
      <c r="A589" s="55" t="s">
        <v>42</v>
      </c>
      <c r="B589" s="56">
        <v>41534</v>
      </c>
      <c r="C589" s="63">
        <v>0.60763888888888895</v>
      </c>
      <c r="D589" s="55" t="s">
        <v>41</v>
      </c>
      <c r="E589" s="55">
        <v>22.71</v>
      </c>
      <c r="F589" s="55">
        <v>22.9</v>
      </c>
      <c r="G589" s="55">
        <v>6.35</v>
      </c>
      <c r="H589" s="55">
        <v>6.12</v>
      </c>
      <c r="I589" s="55">
        <v>-74.258832999999996</v>
      </c>
      <c r="J589" s="55">
        <v>40.508833000000003</v>
      </c>
    </row>
    <row r="590" spans="1:10" x14ac:dyDescent="0.35">
      <c r="A590" s="55" t="s">
        <v>50</v>
      </c>
      <c r="B590" s="56">
        <v>41534</v>
      </c>
      <c r="C590" s="63">
        <v>0.59513888888888888</v>
      </c>
      <c r="D590" s="55" t="s">
        <v>41</v>
      </c>
      <c r="E590" s="55">
        <v>22.76</v>
      </c>
      <c r="F590" s="55">
        <v>23.23</v>
      </c>
      <c r="G590" s="55">
        <v>6.3</v>
      </c>
      <c r="H590" s="55">
        <v>6.36</v>
      </c>
      <c r="I590" s="55">
        <v>-74.258832999999996</v>
      </c>
      <c r="J590" s="55">
        <v>40.508833000000003</v>
      </c>
    </row>
    <row r="591" spans="1:10" x14ac:dyDescent="0.35">
      <c r="A591" s="55" t="s">
        <v>51</v>
      </c>
      <c r="B591" s="56">
        <v>41534</v>
      </c>
      <c r="C591" s="63">
        <v>0.5708333333333333</v>
      </c>
      <c r="D591" s="55" t="s">
        <v>41</v>
      </c>
      <c r="E591" s="55">
        <v>22.89</v>
      </c>
      <c r="F591" s="55">
        <v>23</v>
      </c>
      <c r="G591" s="55">
        <v>5.66</v>
      </c>
      <c r="H591" s="55">
        <v>5.49</v>
      </c>
      <c r="I591" s="55">
        <v>-74.258832999999996</v>
      </c>
      <c r="J591" s="55">
        <v>40.508833000000003</v>
      </c>
    </row>
    <row r="592" spans="1:10" x14ac:dyDescent="0.35">
      <c r="A592" s="55" t="s">
        <v>48</v>
      </c>
      <c r="B592" s="56">
        <v>41534</v>
      </c>
      <c r="C592" s="63">
        <v>0.54791666666666672</v>
      </c>
      <c r="D592" s="55" t="s">
        <v>41</v>
      </c>
      <c r="E592" s="55">
        <v>25.15</v>
      </c>
      <c r="F592" s="55">
        <v>25.27</v>
      </c>
      <c r="G592" s="55">
        <v>5.65</v>
      </c>
      <c r="H592" s="55">
        <v>5.57</v>
      </c>
      <c r="I592" s="55">
        <v>-74.258832999999996</v>
      </c>
      <c r="J592" s="55">
        <v>40.508833000000003</v>
      </c>
    </row>
    <row r="593" spans="1:10" x14ac:dyDescent="0.35">
      <c r="A593" s="54" t="s">
        <v>84</v>
      </c>
      <c r="B593" s="13">
        <v>41540</v>
      </c>
      <c r="G593" s="14">
        <v>6.41</v>
      </c>
      <c r="H593" s="14">
        <v>6.23</v>
      </c>
      <c r="I593" s="55">
        <v>-74.258832999999996</v>
      </c>
      <c r="J593" s="55">
        <v>40.508833000000003</v>
      </c>
    </row>
    <row r="594" spans="1:10" x14ac:dyDescent="0.25">
      <c r="A594" s="37" t="s">
        <v>90</v>
      </c>
      <c r="B594" s="13">
        <v>41540</v>
      </c>
      <c r="G594" s="14">
        <v>6.23</v>
      </c>
      <c r="H594" s="14">
        <v>5.84</v>
      </c>
      <c r="I594" s="55">
        <v>-74.258832999999996</v>
      </c>
      <c r="J594" s="55">
        <v>40.508833000000003</v>
      </c>
    </row>
    <row r="595" spans="1:10" x14ac:dyDescent="0.25">
      <c r="A595" s="37" t="s">
        <v>90</v>
      </c>
      <c r="B595" s="13">
        <v>41540</v>
      </c>
      <c r="G595" s="15" t="s">
        <v>86</v>
      </c>
      <c r="H595" s="15" t="s">
        <v>86</v>
      </c>
      <c r="I595" s="55">
        <v>-74.258832999999996</v>
      </c>
      <c r="J595" s="55">
        <v>40.508833000000003</v>
      </c>
    </row>
    <row r="596" spans="1:10" x14ac:dyDescent="0.35">
      <c r="A596" s="41" t="s">
        <v>96</v>
      </c>
      <c r="B596" s="13">
        <v>41540</v>
      </c>
      <c r="G596" s="14">
        <v>6.02</v>
      </c>
      <c r="H596" s="14">
        <v>5.81</v>
      </c>
      <c r="I596" s="55">
        <v>-74.258832999999996</v>
      </c>
      <c r="J596" s="55">
        <v>40.508833000000003</v>
      </c>
    </row>
    <row r="597" spans="1:10" x14ac:dyDescent="0.35">
      <c r="A597" s="41" t="s">
        <v>97</v>
      </c>
      <c r="B597" s="13">
        <v>41540</v>
      </c>
      <c r="G597" s="14">
        <v>6.01</v>
      </c>
      <c r="H597" s="14">
        <v>5.89</v>
      </c>
      <c r="I597" s="55">
        <v>-74.258832999999996</v>
      </c>
      <c r="J597" s="55">
        <v>40.508833000000003</v>
      </c>
    </row>
    <row r="598" spans="1:10" x14ac:dyDescent="0.35">
      <c r="A598" s="55" t="s">
        <v>52</v>
      </c>
      <c r="B598" s="56">
        <v>41794</v>
      </c>
      <c r="C598" s="63">
        <v>0.62847222222222221</v>
      </c>
      <c r="D598" s="55" t="s">
        <v>44</v>
      </c>
      <c r="E598" s="55">
        <v>19.11</v>
      </c>
      <c r="F598" s="55">
        <v>27.51</v>
      </c>
      <c r="G598" s="55">
        <v>6.97</v>
      </c>
      <c r="H598" s="55">
        <v>6.14</v>
      </c>
      <c r="I598" s="55">
        <v>-74.258832999999996</v>
      </c>
      <c r="J598" s="55">
        <v>40.508833000000003</v>
      </c>
    </row>
    <row r="599" spans="1:10" x14ac:dyDescent="0.35">
      <c r="A599" s="55" t="s">
        <v>42</v>
      </c>
      <c r="B599" s="56">
        <v>41794</v>
      </c>
      <c r="C599" s="63">
        <v>0.61388888888888882</v>
      </c>
      <c r="D599" s="55" t="s">
        <v>44</v>
      </c>
      <c r="E599" s="55">
        <v>18.940000000000001</v>
      </c>
      <c r="F599" s="55">
        <v>22.21</v>
      </c>
      <c r="G599" s="55">
        <v>7.37</v>
      </c>
      <c r="H599" s="55">
        <v>7.02</v>
      </c>
      <c r="I599" s="55">
        <v>-74.258832999999996</v>
      </c>
      <c r="J599" s="55">
        <v>40.508833000000003</v>
      </c>
    </row>
    <row r="600" spans="1:10" x14ac:dyDescent="0.35">
      <c r="A600" s="55" t="s">
        <v>50</v>
      </c>
      <c r="B600" s="56">
        <v>41794</v>
      </c>
      <c r="C600" s="63">
        <v>0.59930555555555554</v>
      </c>
      <c r="D600" s="55" t="s">
        <v>44</v>
      </c>
      <c r="E600" s="55">
        <v>19.09</v>
      </c>
      <c r="F600" s="55">
        <v>19.829999999999998</v>
      </c>
      <c r="G600" s="55">
        <v>6.35</v>
      </c>
      <c r="H600" s="55">
        <v>5.99</v>
      </c>
      <c r="I600" s="55">
        <v>-74.258832999999996</v>
      </c>
      <c r="J600" s="55">
        <v>40.508833000000003</v>
      </c>
    </row>
    <row r="601" spans="1:10" x14ac:dyDescent="0.35">
      <c r="A601" s="55" t="s">
        <v>51</v>
      </c>
      <c r="B601" s="56">
        <v>41794</v>
      </c>
      <c r="C601" s="63">
        <v>0.57847222222222217</v>
      </c>
      <c r="D601" s="55" t="s">
        <v>44</v>
      </c>
      <c r="E601" s="55">
        <v>19.14</v>
      </c>
      <c r="F601" s="55">
        <v>20.5</v>
      </c>
      <c r="G601" s="55">
        <v>7.25</v>
      </c>
      <c r="H601" s="55">
        <v>6.49</v>
      </c>
      <c r="I601" s="55">
        <v>-74.258832999999996</v>
      </c>
      <c r="J601" s="55">
        <v>40.508833000000003</v>
      </c>
    </row>
    <row r="602" spans="1:10" x14ac:dyDescent="0.35">
      <c r="A602" s="55" t="s">
        <v>48</v>
      </c>
      <c r="B602" s="56">
        <v>41794</v>
      </c>
      <c r="C602" s="63">
        <v>0.55694444444444446</v>
      </c>
      <c r="D602" s="55" t="s">
        <v>44</v>
      </c>
      <c r="E602" s="55">
        <v>20.84</v>
      </c>
      <c r="F602" s="55">
        <v>23.85</v>
      </c>
      <c r="G602" s="55">
        <v>12.37</v>
      </c>
      <c r="H602" s="55">
        <v>7.22</v>
      </c>
      <c r="I602" s="55">
        <v>-74.258832999999996</v>
      </c>
      <c r="J602" s="55">
        <v>40.508833000000003</v>
      </c>
    </row>
    <row r="603" spans="1:10" x14ac:dyDescent="0.35">
      <c r="A603" s="54" t="s">
        <v>84</v>
      </c>
      <c r="B603" s="13">
        <v>41795</v>
      </c>
      <c r="G603" s="14">
        <v>7.22</v>
      </c>
      <c r="H603" s="14">
        <v>7.08</v>
      </c>
      <c r="I603" s="55">
        <v>-74.258832999999996</v>
      </c>
      <c r="J603" s="55">
        <v>40.508833000000003</v>
      </c>
    </row>
    <row r="604" spans="1:10" x14ac:dyDescent="0.35">
      <c r="A604" s="54" t="s">
        <v>84</v>
      </c>
      <c r="B604" s="13">
        <v>41795</v>
      </c>
      <c r="G604" s="21" t="s">
        <v>86</v>
      </c>
      <c r="H604" s="21" t="s">
        <v>86</v>
      </c>
      <c r="I604" s="55">
        <v>-74.258832999999996</v>
      </c>
      <c r="J604" s="55">
        <v>40.508833000000003</v>
      </c>
    </row>
    <row r="605" spans="1:10" x14ac:dyDescent="0.25">
      <c r="A605" s="37" t="s">
        <v>90</v>
      </c>
      <c r="B605" s="13">
        <v>41795</v>
      </c>
      <c r="G605" s="14">
        <v>6.66</v>
      </c>
      <c r="H605" s="14">
        <v>6.72</v>
      </c>
      <c r="I605" s="55">
        <v>-74.258832999999996</v>
      </c>
      <c r="J605" s="55">
        <v>40.508833000000003</v>
      </c>
    </row>
    <row r="606" spans="1:10" x14ac:dyDescent="0.35">
      <c r="A606" s="41" t="s">
        <v>96</v>
      </c>
      <c r="B606" s="13">
        <v>41795</v>
      </c>
      <c r="G606" s="14">
        <v>6.99</v>
      </c>
      <c r="H606" s="14">
        <v>6.74</v>
      </c>
      <c r="I606" s="55">
        <v>-74.258832999999996</v>
      </c>
      <c r="J606" s="55">
        <v>40.508833000000003</v>
      </c>
    </row>
    <row r="607" spans="1:10" x14ac:dyDescent="0.35">
      <c r="A607" s="41" t="s">
        <v>97</v>
      </c>
      <c r="B607" s="13">
        <v>41795</v>
      </c>
      <c r="G607" s="14">
        <v>6.92</v>
      </c>
      <c r="H607" s="14">
        <v>6.79</v>
      </c>
      <c r="I607" s="55">
        <v>-74.258832999999996</v>
      </c>
      <c r="J607" s="55">
        <v>40.508833000000003</v>
      </c>
    </row>
    <row r="608" spans="1:10" x14ac:dyDescent="0.35">
      <c r="A608" s="55" t="s">
        <v>52</v>
      </c>
      <c r="B608" s="56">
        <v>41801</v>
      </c>
      <c r="D608" s="55" t="s">
        <v>44</v>
      </c>
      <c r="G608" s="55">
        <v>6.88</v>
      </c>
      <c r="H608" s="55">
        <v>7.2</v>
      </c>
      <c r="I608" s="55">
        <v>-74.258832999999996</v>
      </c>
      <c r="J608" s="55">
        <v>40.508833000000003</v>
      </c>
    </row>
    <row r="609" spans="1:10" x14ac:dyDescent="0.35">
      <c r="A609" s="55" t="s">
        <v>52</v>
      </c>
      <c r="B609" s="56">
        <v>41801</v>
      </c>
      <c r="C609" s="63">
        <v>0.67152777777777783</v>
      </c>
      <c r="D609" s="55" t="s">
        <v>44</v>
      </c>
      <c r="E609" s="55">
        <v>20.82</v>
      </c>
      <c r="F609" s="55">
        <v>22.88</v>
      </c>
      <c r="G609" s="55">
        <v>6.9</v>
      </c>
      <c r="H609" s="55">
        <v>7.12</v>
      </c>
      <c r="I609" s="55">
        <v>-74.258832999999996</v>
      </c>
      <c r="J609" s="55">
        <v>40.508833000000003</v>
      </c>
    </row>
    <row r="610" spans="1:10" x14ac:dyDescent="0.35">
      <c r="A610" s="55" t="s">
        <v>42</v>
      </c>
      <c r="B610" s="56">
        <v>41801</v>
      </c>
      <c r="C610" s="63">
        <v>0.65277777777777779</v>
      </c>
      <c r="D610" s="55" t="s">
        <v>44</v>
      </c>
      <c r="E610" s="55">
        <v>19.14</v>
      </c>
      <c r="F610" s="55">
        <v>19.84</v>
      </c>
      <c r="G610" s="55">
        <v>6.73</v>
      </c>
      <c r="H610" s="55">
        <v>6.74</v>
      </c>
      <c r="I610" s="55">
        <v>-74.258832999999996</v>
      </c>
      <c r="J610" s="55">
        <v>40.508833000000003</v>
      </c>
    </row>
    <row r="611" spans="1:10" x14ac:dyDescent="0.35">
      <c r="A611" s="55" t="s">
        <v>50</v>
      </c>
      <c r="B611" s="56">
        <v>41801</v>
      </c>
      <c r="C611" s="63">
        <v>0.63750000000000007</v>
      </c>
      <c r="D611" s="55" t="s">
        <v>44</v>
      </c>
      <c r="E611" s="55">
        <v>18</v>
      </c>
      <c r="F611" s="55">
        <v>20.12</v>
      </c>
      <c r="G611" s="55">
        <v>6.64</v>
      </c>
      <c r="H611" s="55">
        <v>6.31</v>
      </c>
      <c r="I611" s="55">
        <v>-74.258832999999996</v>
      </c>
      <c r="J611" s="55">
        <v>40.508833000000003</v>
      </c>
    </row>
    <row r="612" spans="1:10" x14ac:dyDescent="0.35">
      <c r="A612" s="55" t="s">
        <v>51</v>
      </c>
      <c r="B612" s="56">
        <v>41801</v>
      </c>
      <c r="C612" s="63">
        <v>0.61736111111111114</v>
      </c>
      <c r="D612" s="55" t="s">
        <v>44</v>
      </c>
      <c r="E612" s="55">
        <v>17.829999999999998</v>
      </c>
      <c r="F612" s="55">
        <v>18.829999999999998</v>
      </c>
      <c r="G612" s="55">
        <v>6.42</v>
      </c>
      <c r="H612" s="55">
        <v>6.08</v>
      </c>
      <c r="I612" s="55">
        <v>-74.258832999999996</v>
      </c>
      <c r="J612" s="55">
        <v>40.508833000000003</v>
      </c>
    </row>
    <row r="613" spans="1:10" x14ac:dyDescent="0.35">
      <c r="A613" s="55" t="s">
        <v>48</v>
      </c>
      <c r="B613" s="56">
        <v>41801</v>
      </c>
      <c r="C613" s="63">
        <v>0.59375</v>
      </c>
      <c r="D613" s="55" t="s">
        <v>44</v>
      </c>
      <c r="E613" s="55">
        <v>17.809999999999999</v>
      </c>
      <c r="F613" s="55">
        <v>21.7</v>
      </c>
      <c r="G613" s="55">
        <v>7.45</v>
      </c>
      <c r="H613" s="55">
        <v>5.75</v>
      </c>
      <c r="I613" s="55">
        <v>-74.258832999999996</v>
      </c>
      <c r="J613" s="55">
        <v>40.508833000000003</v>
      </c>
    </row>
    <row r="614" spans="1:10" x14ac:dyDescent="0.35">
      <c r="A614" s="54" t="s">
        <v>84</v>
      </c>
      <c r="B614" s="13">
        <v>41801</v>
      </c>
      <c r="G614" s="14">
        <v>6.88</v>
      </c>
      <c r="H614" s="14">
        <v>6.52</v>
      </c>
      <c r="I614" s="55">
        <v>-74.258832999999996</v>
      </c>
      <c r="J614" s="55">
        <v>40.508833000000003</v>
      </c>
    </row>
    <row r="615" spans="1:10" x14ac:dyDescent="0.25">
      <c r="A615" s="37" t="s">
        <v>90</v>
      </c>
      <c r="B615" s="13">
        <v>41801</v>
      </c>
      <c r="G615" s="14">
        <v>6.25</v>
      </c>
      <c r="H615" s="14">
        <v>6.36</v>
      </c>
      <c r="I615" s="55">
        <v>-74.258832999999996</v>
      </c>
      <c r="J615" s="55">
        <v>40.508833000000003</v>
      </c>
    </row>
    <row r="616" spans="1:10" x14ac:dyDescent="0.35">
      <c r="A616" s="41" t="s">
        <v>96</v>
      </c>
      <c r="B616" s="13">
        <v>41801</v>
      </c>
      <c r="G616" s="14">
        <v>6.25</v>
      </c>
      <c r="H616" s="14">
        <v>6.34</v>
      </c>
      <c r="I616" s="55">
        <v>-74.258832999999996</v>
      </c>
      <c r="J616" s="55">
        <v>40.508833000000003</v>
      </c>
    </row>
    <row r="617" spans="1:10" x14ac:dyDescent="0.35">
      <c r="A617" s="41" t="s">
        <v>96</v>
      </c>
      <c r="B617" s="13">
        <v>41801</v>
      </c>
      <c r="G617" s="21" t="s">
        <v>86</v>
      </c>
      <c r="H617" s="21" t="s">
        <v>86</v>
      </c>
      <c r="I617" s="55">
        <v>-74.258832999999996</v>
      </c>
      <c r="J617" s="55">
        <v>40.508833000000003</v>
      </c>
    </row>
    <row r="618" spans="1:10" x14ac:dyDescent="0.35">
      <c r="A618" s="41" t="s">
        <v>97</v>
      </c>
      <c r="B618" s="13">
        <v>41801</v>
      </c>
      <c r="G618" s="14">
        <v>7.07</v>
      </c>
      <c r="H618" s="14">
        <v>7.21</v>
      </c>
      <c r="I618" s="55">
        <v>-74.258832999999996</v>
      </c>
      <c r="J618" s="55">
        <v>40.508833000000003</v>
      </c>
    </row>
    <row r="619" spans="1:10" x14ac:dyDescent="0.35">
      <c r="A619" s="55" t="s">
        <v>52</v>
      </c>
      <c r="B619" s="56">
        <v>41808</v>
      </c>
      <c r="D619" s="55" t="s">
        <v>41</v>
      </c>
      <c r="G619" s="55">
        <v>6.5</v>
      </c>
      <c r="H619" s="55">
        <v>6.71</v>
      </c>
      <c r="I619" s="55">
        <v>-74.258832999999996</v>
      </c>
      <c r="J619" s="55">
        <v>40.508833000000003</v>
      </c>
    </row>
    <row r="620" spans="1:10" x14ac:dyDescent="0.35">
      <c r="A620" s="55" t="s">
        <v>52</v>
      </c>
      <c r="B620" s="56">
        <v>41808</v>
      </c>
      <c r="C620" s="63">
        <v>0.61944444444444446</v>
      </c>
      <c r="D620" s="55" t="s">
        <v>41</v>
      </c>
      <c r="E620" s="55">
        <v>19.3</v>
      </c>
      <c r="F620" s="55">
        <v>24.87</v>
      </c>
      <c r="G620" s="55">
        <v>6.54</v>
      </c>
      <c r="H620" s="55">
        <v>6.96</v>
      </c>
      <c r="I620" s="55">
        <v>-74.258832999999996</v>
      </c>
      <c r="J620" s="55">
        <v>40.508833000000003</v>
      </c>
    </row>
    <row r="621" spans="1:10" x14ac:dyDescent="0.35">
      <c r="A621" s="55" t="s">
        <v>42</v>
      </c>
      <c r="B621" s="56">
        <v>41808</v>
      </c>
      <c r="C621" s="63">
        <v>0.60347222222222219</v>
      </c>
      <c r="D621" s="55" t="s">
        <v>41</v>
      </c>
      <c r="E621" s="55">
        <v>18.39</v>
      </c>
      <c r="F621" s="55">
        <v>20.04</v>
      </c>
      <c r="G621" s="55">
        <v>6.03</v>
      </c>
      <c r="H621" s="55">
        <v>6.2</v>
      </c>
      <c r="I621" s="55">
        <v>-74.258832999999996</v>
      </c>
      <c r="J621" s="55">
        <v>40.508833000000003</v>
      </c>
    </row>
    <row r="622" spans="1:10" x14ac:dyDescent="0.35">
      <c r="A622" s="55" t="s">
        <v>50</v>
      </c>
      <c r="B622" s="56">
        <v>41808</v>
      </c>
      <c r="C622" s="63">
        <v>0.59166666666666667</v>
      </c>
      <c r="D622" s="55" t="s">
        <v>41</v>
      </c>
      <c r="E622" s="55">
        <v>18.34</v>
      </c>
      <c r="F622" s="55">
        <v>18.350000000000001</v>
      </c>
      <c r="G622" s="55">
        <v>5.71</v>
      </c>
      <c r="H622" s="55">
        <v>5.61</v>
      </c>
      <c r="I622" s="55">
        <v>-74.258832999999996</v>
      </c>
      <c r="J622" s="55">
        <v>40.508833000000003</v>
      </c>
    </row>
    <row r="623" spans="1:10" x14ac:dyDescent="0.35">
      <c r="A623" s="55" t="s">
        <v>51</v>
      </c>
      <c r="B623" s="56">
        <v>41808</v>
      </c>
      <c r="C623" s="63">
        <v>0.56944444444444442</v>
      </c>
      <c r="D623" s="55" t="s">
        <v>41</v>
      </c>
      <c r="E623" s="55">
        <v>17.95</v>
      </c>
      <c r="F623" s="55">
        <v>18.09</v>
      </c>
      <c r="G623" s="55">
        <v>7.46</v>
      </c>
      <c r="H623" s="55">
        <v>6.01</v>
      </c>
      <c r="I623" s="55">
        <v>-74.258832999999996</v>
      </c>
      <c r="J623" s="55">
        <v>40.508833000000003</v>
      </c>
    </row>
    <row r="624" spans="1:10" x14ac:dyDescent="0.35">
      <c r="A624" s="55" t="s">
        <v>48</v>
      </c>
      <c r="B624" s="56">
        <v>41808</v>
      </c>
      <c r="C624" s="63">
        <v>0.54861111111111105</v>
      </c>
      <c r="D624" s="55" t="s">
        <v>41</v>
      </c>
      <c r="E624" s="55">
        <v>20.93</v>
      </c>
      <c r="F624" s="55">
        <v>23.18</v>
      </c>
      <c r="G624" s="55">
        <v>9.1300000000000008</v>
      </c>
      <c r="H624" s="55">
        <v>7.15</v>
      </c>
      <c r="I624" s="55">
        <v>-74.258832999999996</v>
      </c>
      <c r="J624" s="55">
        <v>40.508833000000003</v>
      </c>
    </row>
    <row r="625" spans="1:10" x14ac:dyDescent="0.35">
      <c r="A625" s="54" t="s">
        <v>84</v>
      </c>
      <c r="B625" s="13">
        <v>41809</v>
      </c>
      <c r="G625" s="14">
        <v>6.01</v>
      </c>
      <c r="H625" s="14">
        <v>6.03</v>
      </c>
      <c r="I625" s="55">
        <v>-74.258832999999996</v>
      </c>
      <c r="J625" s="55">
        <v>40.508833000000003</v>
      </c>
    </row>
    <row r="626" spans="1:10" x14ac:dyDescent="0.25">
      <c r="A626" s="37" t="s">
        <v>90</v>
      </c>
      <c r="B626" s="13">
        <v>41809</v>
      </c>
      <c r="G626" s="14">
        <v>6.08</v>
      </c>
      <c r="H626" s="14">
        <v>5.99</v>
      </c>
      <c r="I626" s="55">
        <v>-74.258832999999996</v>
      </c>
      <c r="J626" s="55">
        <v>40.508833000000003</v>
      </c>
    </row>
    <row r="627" spans="1:10" x14ac:dyDescent="0.25">
      <c r="A627" s="37" t="s">
        <v>90</v>
      </c>
      <c r="B627" s="13">
        <v>41809</v>
      </c>
      <c r="G627" s="21" t="s">
        <v>86</v>
      </c>
      <c r="H627" s="21" t="s">
        <v>86</v>
      </c>
      <c r="I627" s="55">
        <v>-74.258832999999996</v>
      </c>
      <c r="J627" s="55">
        <v>40.508833000000003</v>
      </c>
    </row>
    <row r="628" spans="1:10" x14ac:dyDescent="0.35">
      <c r="A628" s="41" t="s">
        <v>96</v>
      </c>
      <c r="B628" s="13">
        <v>41809</v>
      </c>
      <c r="G628" s="14">
        <v>5.67</v>
      </c>
      <c r="H628" s="14">
        <v>5.81</v>
      </c>
      <c r="I628" s="55">
        <v>-74.258832999999996</v>
      </c>
      <c r="J628" s="55">
        <v>40.508833000000003</v>
      </c>
    </row>
    <row r="629" spans="1:10" x14ac:dyDescent="0.35">
      <c r="A629" s="41" t="s">
        <v>97</v>
      </c>
      <c r="B629" s="13">
        <v>41809</v>
      </c>
      <c r="G629" s="14">
        <v>5.3</v>
      </c>
      <c r="H629" s="14">
        <v>5.12</v>
      </c>
      <c r="I629" s="55">
        <v>-74.258832999999996</v>
      </c>
      <c r="J629" s="55">
        <v>40.508833000000003</v>
      </c>
    </row>
    <row r="630" spans="1:10" x14ac:dyDescent="0.35">
      <c r="A630" s="55" t="s">
        <v>52</v>
      </c>
      <c r="B630" s="56">
        <v>41815</v>
      </c>
      <c r="C630" s="63">
        <v>0.64722222222222225</v>
      </c>
      <c r="D630" s="55" t="s">
        <v>41</v>
      </c>
      <c r="E630" s="55">
        <v>20.71</v>
      </c>
      <c r="F630" s="55">
        <v>24.17</v>
      </c>
      <c r="G630" s="55">
        <v>7.57</v>
      </c>
      <c r="H630" s="55">
        <v>7.15</v>
      </c>
      <c r="I630" s="55">
        <v>-74.258832999999996</v>
      </c>
      <c r="J630" s="55">
        <v>40.508833000000003</v>
      </c>
    </row>
    <row r="631" spans="1:10" x14ac:dyDescent="0.35">
      <c r="A631" s="55" t="s">
        <v>52</v>
      </c>
      <c r="B631" s="56">
        <v>41815</v>
      </c>
      <c r="D631" s="55" t="s">
        <v>41</v>
      </c>
      <c r="G631" s="55">
        <v>6.2</v>
      </c>
      <c r="H631" s="55">
        <v>5.33</v>
      </c>
      <c r="I631" s="55">
        <v>-74.258832999999996</v>
      </c>
      <c r="J631" s="55">
        <v>40.508833000000003</v>
      </c>
    </row>
    <row r="632" spans="1:10" x14ac:dyDescent="0.35">
      <c r="A632" s="55" t="s">
        <v>42</v>
      </c>
      <c r="B632" s="56">
        <v>41815</v>
      </c>
      <c r="C632" s="63">
        <v>0.63055555555555554</v>
      </c>
      <c r="D632" s="55" t="s">
        <v>41</v>
      </c>
      <c r="E632" s="55">
        <v>19.309999999999999</v>
      </c>
      <c r="F632" s="55">
        <v>21.06</v>
      </c>
      <c r="G632" s="55">
        <v>6.64</v>
      </c>
      <c r="H632" s="55">
        <v>6.47</v>
      </c>
      <c r="I632" s="55">
        <v>-74.258832999999996</v>
      </c>
      <c r="J632" s="55">
        <v>40.508833000000003</v>
      </c>
    </row>
    <row r="633" spans="1:10" x14ac:dyDescent="0.35">
      <c r="A633" s="55" t="s">
        <v>50</v>
      </c>
      <c r="B633" s="56">
        <v>41815</v>
      </c>
      <c r="C633" s="63">
        <v>0.6166666666666667</v>
      </c>
      <c r="D633" s="55" t="s">
        <v>41</v>
      </c>
      <c r="E633" s="55">
        <v>19.78</v>
      </c>
      <c r="F633" s="55">
        <v>20.91</v>
      </c>
      <c r="G633" s="55">
        <v>7.25</v>
      </c>
      <c r="H633" s="55">
        <v>6.92</v>
      </c>
      <c r="I633" s="55">
        <v>-74.258832999999996</v>
      </c>
      <c r="J633" s="55">
        <v>40.508833000000003</v>
      </c>
    </row>
    <row r="634" spans="1:10" x14ac:dyDescent="0.35">
      <c r="A634" s="55" t="s">
        <v>51</v>
      </c>
      <c r="B634" s="56">
        <v>41815</v>
      </c>
      <c r="C634" s="63">
        <v>0.59236111111111112</v>
      </c>
      <c r="D634" s="55" t="s">
        <v>41</v>
      </c>
      <c r="E634" s="55">
        <v>19.600000000000001</v>
      </c>
      <c r="F634" s="55">
        <v>19.809999999999999</v>
      </c>
      <c r="G634" s="55">
        <v>6.59</v>
      </c>
      <c r="H634" s="55">
        <v>6.44</v>
      </c>
      <c r="I634" s="55">
        <v>-74.258832999999996</v>
      </c>
      <c r="J634" s="55">
        <v>40.508833000000003</v>
      </c>
    </row>
    <row r="635" spans="1:10" x14ac:dyDescent="0.35">
      <c r="A635" s="55" t="s">
        <v>48</v>
      </c>
      <c r="B635" s="56">
        <v>41815</v>
      </c>
      <c r="C635" s="63">
        <v>0.56944444444444442</v>
      </c>
      <c r="D635" s="55" t="s">
        <v>41</v>
      </c>
      <c r="E635" s="55">
        <v>20.100000000000001</v>
      </c>
      <c r="F635" s="55">
        <v>23.08</v>
      </c>
      <c r="G635" s="55">
        <v>6.11</v>
      </c>
      <c r="H635" s="55">
        <v>5.52</v>
      </c>
      <c r="I635" s="55">
        <v>-74.258832999999996</v>
      </c>
      <c r="J635" s="55">
        <v>40.508833000000003</v>
      </c>
    </row>
    <row r="636" spans="1:10" x14ac:dyDescent="0.35">
      <c r="A636" s="54" t="s">
        <v>84</v>
      </c>
      <c r="B636" s="13">
        <v>41816</v>
      </c>
      <c r="G636" s="14">
        <v>8.1300000000000008</v>
      </c>
      <c r="H636" s="14">
        <v>7.83</v>
      </c>
      <c r="I636" s="55">
        <v>-74.258832999999996</v>
      </c>
      <c r="J636" s="55">
        <v>40.508833000000003</v>
      </c>
    </row>
    <row r="637" spans="1:10" x14ac:dyDescent="0.35">
      <c r="A637" s="54" t="s">
        <v>84</v>
      </c>
      <c r="B637" s="13">
        <v>41816</v>
      </c>
      <c r="G637" s="21" t="s">
        <v>86</v>
      </c>
      <c r="H637" s="21" t="s">
        <v>86</v>
      </c>
      <c r="I637" s="55">
        <v>-74.258832999999996</v>
      </c>
      <c r="J637" s="55">
        <v>40.508833000000003</v>
      </c>
    </row>
    <row r="638" spans="1:10" x14ac:dyDescent="0.25">
      <c r="A638" s="37" t="s">
        <v>90</v>
      </c>
      <c r="B638" s="13">
        <v>41816</v>
      </c>
      <c r="G638" s="14">
        <v>7.9</v>
      </c>
      <c r="H638" s="14">
        <v>7.65</v>
      </c>
      <c r="I638" s="55">
        <v>-74.258832999999996</v>
      </c>
      <c r="J638" s="55">
        <v>40.508833000000003</v>
      </c>
    </row>
    <row r="639" spans="1:10" x14ac:dyDescent="0.35">
      <c r="A639" s="41" t="s">
        <v>96</v>
      </c>
      <c r="B639" s="13">
        <v>41816</v>
      </c>
      <c r="G639" s="14">
        <v>7.44</v>
      </c>
      <c r="H639" s="14">
        <v>7.21</v>
      </c>
      <c r="I639" s="55">
        <v>-74.258832999999996</v>
      </c>
      <c r="J639" s="55">
        <v>40.508833000000003</v>
      </c>
    </row>
    <row r="640" spans="1:10" x14ac:dyDescent="0.35">
      <c r="A640" s="41" t="s">
        <v>97</v>
      </c>
      <c r="B640" s="13">
        <v>41816</v>
      </c>
      <c r="G640" s="14">
        <v>7.47</v>
      </c>
      <c r="H640" s="14">
        <v>7.72</v>
      </c>
      <c r="I640" s="55">
        <v>-74.258832999999996</v>
      </c>
      <c r="J640" s="55">
        <v>40.508833000000003</v>
      </c>
    </row>
    <row r="641" spans="1:10" x14ac:dyDescent="0.35">
      <c r="A641" s="55" t="s">
        <v>52</v>
      </c>
      <c r="B641" s="56">
        <v>41822</v>
      </c>
      <c r="C641" s="63">
        <v>0.60972222222222217</v>
      </c>
      <c r="D641" s="55" t="s">
        <v>41</v>
      </c>
      <c r="E641" s="55">
        <v>20.65</v>
      </c>
      <c r="F641" s="55">
        <v>26.76</v>
      </c>
      <c r="G641" s="55">
        <v>6.4</v>
      </c>
      <c r="H641" s="55">
        <v>6.01</v>
      </c>
      <c r="I641" s="55">
        <v>-74.258832999999996</v>
      </c>
      <c r="J641" s="55">
        <v>40.508833000000003</v>
      </c>
    </row>
    <row r="642" spans="1:10" x14ac:dyDescent="0.35">
      <c r="A642" s="55" t="s">
        <v>42</v>
      </c>
      <c r="B642" s="56">
        <v>41822</v>
      </c>
      <c r="C642" s="63">
        <v>0.59444444444444444</v>
      </c>
      <c r="D642" s="55" t="s">
        <v>41</v>
      </c>
      <c r="E642" s="55">
        <v>20.149999999999999</v>
      </c>
      <c r="F642" s="55">
        <v>20.65</v>
      </c>
      <c r="G642" s="55">
        <v>6.3</v>
      </c>
      <c r="H642" s="55">
        <v>6.24</v>
      </c>
      <c r="I642" s="55">
        <v>-74.258832999999996</v>
      </c>
      <c r="J642" s="55">
        <v>40.508833000000003</v>
      </c>
    </row>
    <row r="643" spans="1:10" x14ac:dyDescent="0.35">
      <c r="A643" s="55" t="s">
        <v>50</v>
      </c>
      <c r="B643" s="56">
        <v>41822</v>
      </c>
      <c r="C643" s="63">
        <v>0.62430555555555556</v>
      </c>
      <c r="D643" s="55" t="s">
        <v>41</v>
      </c>
      <c r="E643" s="55">
        <v>20.3</v>
      </c>
      <c r="F643" s="55">
        <v>20.34</v>
      </c>
      <c r="G643" s="55">
        <v>6.31</v>
      </c>
      <c r="H643" s="55">
        <v>6.27</v>
      </c>
      <c r="I643" s="55">
        <v>-74.258832999999996</v>
      </c>
      <c r="J643" s="55">
        <v>40.508833000000003</v>
      </c>
    </row>
    <row r="644" spans="1:10" x14ac:dyDescent="0.35">
      <c r="A644" s="55" t="s">
        <v>50</v>
      </c>
      <c r="B644" s="56">
        <v>41822</v>
      </c>
      <c r="D644" s="55" t="s">
        <v>41</v>
      </c>
      <c r="G644" s="55">
        <v>6.4</v>
      </c>
      <c r="H644" s="55">
        <v>6.27</v>
      </c>
      <c r="I644" s="55">
        <v>-74.258832999999996</v>
      </c>
      <c r="J644" s="55">
        <v>40.508833000000003</v>
      </c>
    </row>
    <row r="645" spans="1:10" x14ac:dyDescent="0.35">
      <c r="A645" s="55" t="s">
        <v>51</v>
      </c>
      <c r="B645" s="56">
        <v>41822</v>
      </c>
      <c r="C645" s="63">
        <v>0.56319444444444444</v>
      </c>
      <c r="D645" s="55" t="s">
        <v>41</v>
      </c>
      <c r="E645" s="55">
        <v>19.940000000000001</v>
      </c>
      <c r="F645" s="55">
        <v>20.329999999999998</v>
      </c>
      <c r="G645" s="55">
        <v>7.02</v>
      </c>
      <c r="H645" s="55">
        <v>5.84</v>
      </c>
      <c r="I645" s="55">
        <v>-74.258832999999996</v>
      </c>
      <c r="J645" s="55">
        <v>40.508833000000003</v>
      </c>
    </row>
    <row r="646" spans="1:10" x14ac:dyDescent="0.35">
      <c r="A646" s="55" t="s">
        <v>48</v>
      </c>
      <c r="B646" s="56">
        <v>41822</v>
      </c>
      <c r="C646" s="63">
        <v>0.54236111111111118</v>
      </c>
      <c r="D646" s="55" t="s">
        <v>41</v>
      </c>
      <c r="E646" s="55">
        <v>22.04</v>
      </c>
      <c r="F646" s="55">
        <v>24.05</v>
      </c>
      <c r="G646" s="55">
        <v>10.7</v>
      </c>
      <c r="H646" s="55">
        <v>5.55</v>
      </c>
      <c r="I646" s="55">
        <v>-74.258832999999996</v>
      </c>
      <c r="J646" s="55">
        <v>40.508833000000003</v>
      </c>
    </row>
    <row r="647" spans="1:10" x14ac:dyDescent="0.35">
      <c r="A647" s="54" t="s">
        <v>84</v>
      </c>
      <c r="B647" s="13">
        <v>41822</v>
      </c>
      <c r="G647" s="14">
        <v>6.24</v>
      </c>
      <c r="H647" s="14">
        <v>6.04</v>
      </c>
      <c r="I647" s="55">
        <v>-74.258832999999996</v>
      </c>
      <c r="J647" s="55">
        <v>40.508833000000003</v>
      </c>
    </row>
    <row r="648" spans="1:10" x14ac:dyDescent="0.25">
      <c r="A648" s="37" t="s">
        <v>90</v>
      </c>
      <c r="B648" s="13">
        <v>41822</v>
      </c>
      <c r="G648" s="14">
        <v>6.51</v>
      </c>
      <c r="H648" s="14">
        <v>6.43</v>
      </c>
      <c r="I648" s="55">
        <v>-74.258832999999996</v>
      </c>
      <c r="J648" s="55">
        <v>40.508833000000003</v>
      </c>
    </row>
    <row r="649" spans="1:10" x14ac:dyDescent="0.35">
      <c r="A649" s="41" t="s">
        <v>96</v>
      </c>
      <c r="B649" s="13">
        <v>41822</v>
      </c>
      <c r="G649" s="14">
        <v>6.22</v>
      </c>
      <c r="H649" s="14">
        <v>5.98</v>
      </c>
      <c r="I649" s="55">
        <v>-74.258832999999996</v>
      </c>
      <c r="J649" s="55">
        <v>40.508833000000003</v>
      </c>
    </row>
    <row r="650" spans="1:10" x14ac:dyDescent="0.35">
      <c r="A650" s="41" t="s">
        <v>96</v>
      </c>
      <c r="B650" s="13">
        <v>41822</v>
      </c>
      <c r="G650" s="21" t="s">
        <v>86</v>
      </c>
      <c r="H650" s="21" t="s">
        <v>86</v>
      </c>
      <c r="I650" s="55">
        <v>-74.258832999999996</v>
      </c>
      <c r="J650" s="55">
        <v>40.508833000000003</v>
      </c>
    </row>
    <row r="651" spans="1:10" x14ac:dyDescent="0.35">
      <c r="A651" s="41" t="s">
        <v>97</v>
      </c>
      <c r="B651" s="13">
        <v>41822</v>
      </c>
      <c r="G651" s="14">
        <v>5.92</v>
      </c>
      <c r="H651" s="14">
        <v>5.58</v>
      </c>
      <c r="I651" s="55">
        <v>-74.258832999999996</v>
      </c>
      <c r="J651" s="55">
        <v>40.508833000000003</v>
      </c>
    </row>
    <row r="652" spans="1:10" x14ac:dyDescent="0.35">
      <c r="A652" s="55" t="s">
        <v>52</v>
      </c>
      <c r="B652" s="56">
        <v>41828</v>
      </c>
      <c r="D652" s="55" t="s">
        <v>41</v>
      </c>
      <c r="G652" s="55">
        <v>6.88</v>
      </c>
      <c r="H652" s="55">
        <v>6.1</v>
      </c>
      <c r="I652" s="55">
        <v>-74.258832999999996</v>
      </c>
      <c r="J652" s="55">
        <v>40.508833000000003</v>
      </c>
    </row>
    <row r="653" spans="1:10" x14ac:dyDescent="0.35">
      <c r="A653" s="55" t="s">
        <v>52</v>
      </c>
      <c r="B653" s="56">
        <v>41828</v>
      </c>
      <c r="C653" s="63">
        <v>0.61041666666666672</v>
      </c>
      <c r="D653" s="55" t="s">
        <v>41</v>
      </c>
      <c r="E653" s="55">
        <v>18</v>
      </c>
      <c r="F653" s="55">
        <v>26.65</v>
      </c>
      <c r="G653" s="55">
        <v>6.8</v>
      </c>
      <c r="H653" s="55">
        <v>6.08</v>
      </c>
      <c r="I653" s="55">
        <v>-74.258832999999996</v>
      </c>
      <c r="J653" s="55">
        <v>40.508833000000003</v>
      </c>
    </row>
    <row r="654" spans="1:10" x14ac:dyDescent="0.35">
      <c r="A654" s="55" t="s">
        <v>42</v>
      </c>
      <c r="B654" s="56">
        <v>41828</v>
      </c>
      <c r="C654" s="63">
        <v>0.59166666666666667</v>
      </c>
      <c r="D654" s="55" t="s">
        <v>41</v>
      </c>
      <c r="E654" s="55">
        <v>20.14</v>
      </c>
      <c r="F654" s="55">
        <v>21.98</v>
      </c>
      <c r="G654" s="55">
        <v>6.98</v>
      </c>
      <c r="H654" s="55">
        <v>6.9</v>
      </c>
      <c r="I654" s="55">
        <v>-74.258832999999996</v>
      </c>
      <c r="J654" s="55">
        <v>40.508833000000003</v>
      </c>
    </row>
    <row r="655" spans="1:10" x14ac:dyDescent="0.35">
      <c r="A655" s="55" t="s">
        <v>50</v>
      </c>
      <c r="B655" s="56">
        <v>41828</v>
      </c>
      <c r="C655" s="63">
        <v>0.57986111111111105</v>
      </c>
      <c r="D655" s="55" t="s">
        <v>41</v>
      </c>
      <c r="E655" s="55">
        <v>17.829999999999998</v>
      </c>
      <c r="F655" s="55">
        <v>23.67</v>
      </c>
      <c r="G655" s="55">
        <v>7.36</v>
      </c>
      <c r="H655" s="55">
        <v>5.93</v>
      </c>
      <c r="I655" s="55">
        <v>-74.258832999999996</v>
      </c>
      <c r="J655" s="55">
        <v>40.508833000000003</v>
      </c>
    </row>
    <row r="656" spans="1:10" x14ac:dyDescent="0.35">
      <c r="A656" s="55" t="s">
        <v>51</v>
      </c>
      <c r="B656" s="56">
        <v>41828</v>
      </c>
      <c r="C656" s="63">
        <v>0.55972222222222223</v>
      </c>
      <c r="D656" s="55" t="s">
        <v>41</v>
      </c>
      <c r="E656" s="55">
        <v>20.58</v>
      </c>
      <c r="F656" s="55">
        <v>21.24</v>
      </c>
      <c r="G656" s="55">
        <v>7.59</v>
      </c>
      <c r="H656" s="55">
        <v>6.13</v>
      </c>
      <c r="I656" s="55">
        <v>-74.258832999999996</v>
      </c>
      <c r="J656" s="55">
        <v>40.508833000000003</v>
      </c>
    </row>
    <row r="657" spans="1:10" x14ac:dyDescent="0.35">
      <c r="A657" s="55" t="s">
        <v>48</v>
      </c>
      <c r="B657" s="56">
        <v>41828</v>
      </c>
      <c r="C657" s="63">
        <v>0.53888888888888886</v>
      </c>
      <c r="D657" s="55" t="s">
        <v>41</v>
      </c>
      <c r="E657" s="55">
        <v>21.09</v>
      </c>
      <c r="F657" s="55">
        <v>27.69</v>
      </c>
      <c r="G657" s="55">
        <v>4.8499999999999996</v>
      </c>
      <c r="H657" s="55">
        <v>5.82</v>
      </c>
      <c r="I657" s="55">
        <v>-74.258832999999996</v>
      </c>
      <c r="J657" s="55">
        <v>40.508833000000003</v>
      </c>
    </row>
    <row r="658" spans="1:10" x14ac:dyDescent="0.35">
      <c r="A658" s="54" t="s">
        <v>84</v>
      </c>
      <c r="B658" s="13">
        <v>41830</v>
      </c>
      <c r="G658" s="14">
        <v>8.02</v>
      </c>
      <c r="H658" s="14">
        <v>7.15</v>
      </c>
      <c r="I658" s="55">
        <v>-74.258832999999996</v>
      </c>
      <c r="J658" s="55">
        <v>40.508833000000003</v>
      </c>
    </row>
    <row r="659" spans="1:10" x14ac:dyDescent="0.25">
      <c r="A659" s="37" t="s">
        <v>90</v>
      </c>
      <c r="B659" s="13">
        <v>41830</v>
      </c>
      <c r="G659" s="14">
        <v>7</v>
      </c>
      <c r="H659" s="14">
        <v>7.02</v>
      </c>
      <c r="I659" s="55">
        <v>-74.258832999999996</v>
      </c>
      <c r="J659" s="55">
        <v>40.508833000000003</v>
      </c>
    </row>
    <row r="660" spans="1:10" x14ac:dyDescent="0.25">
      <c r="A660" s="37" t="s">
        <v>90</v>
      </c>
      <c r="B660" s="13">
        <v>41830</v>
      </c>
      <c r="G660" s="21" t="s">
        <v>86</v>
      </c>
      <c r="H660" s="21" t="s">
        <v>86</v>
      </c>
      <c r="I660" s="55">
        <v>-74.258832999999996</v>
      </c>
      <c r="J660" s="55">
        <v>40.508833000000003</v>
      </c>
    </row>
    <row r="661" spans="1:10" x14ac:dyDescent="0.35">
      <c r="A661" s="41" t="s">
        <v>96</v>
      </c>
      <c r="B661" s="13">
        <v>41830</v>
      </c>
      <c r="G661" s="14">
        <v>6.74</v>
      </c>
      <c r="H661" s="14">
        <v>6.85</v>
      </c>
      <c r="I661" s="55">
        <v>-74.258832999999996</v>
      </c>
      <c r="J661" s="55">
        <v>40.508833000000003</v>
      </c>
    </row>
    <row r="662" spans="1:10" x14ac:dyDescent="0.35">
      <c r="A662" s="41" t="s">
        <v>97</v>
      </c>
      <c r="B662" s="13">
        <v>41830</v>
      </c>
      <c r="G662" s="14">
        <v>7.47</v>
      </c>
      <c r="H662" s="14">
        <v>7.3</v>
      </c>
      <c r="I662" s="55">
        <v>-74.258832999999996</v>
      </c>
      <c r="J662" s="55">
        <v>40.508833000000003</v>
      </c>
    </row>
    <row r="663" spans="1:10" x14ac:dyDescent="0.35">
      <c r="A663" s="55" t="s">
        <v>52</v>
      </c>
      <c r="B663" s="56">
        <v>41835</v>
      </c>
      <c r="C663" s="63">
        <v>0.62847222222222221</v>
      </c>
      <c r="D663" s="55" t="s">
        <v>44</v>
      </c>
      <c r="E663" s="55">
        <v>21.7</v>
      </c>
      <c r="F663" s="55">
        <v>25.88</v>
      </c>
      <c r="G663" s="55">
        <v>5.9</v>
      </c>
      <c r="H663" s="55">
        <v>5.74</v>
      </c>
      <c r="I663" s="55">
        <v>-74.258832999999996</v>
      </c>
      <c r="J663" s="55">
        <v>40.508833000000003</v>
      </c>
    </row>
    <row r="664" spans="1:10" x14ac:dyDescent="0.35">
      <c r="A664" s="55" t="s">
        <v>42</v>
      </c>
      <c r="B664" s="56">
        <v>41835</v>
      </c>
      <c r="C664" s="63">
        <v>0.61458333333333337</v>
      </c>
      <c r="D664" s="55" t="s">
        <v>44</v>
      </c>
      <c r="E664" s="55">
        <v>19.46</v>
      </c>
      <c r="F664" s="55">
        <v>20.71</v>
      </c>
      <c r="G664" s="55">
        <v>6.05</v>
      </c>
      <c r="H664" s="55">
        <v>5.8</v>
      </c>
      <c r="I664" s="55">
        <v>-74.258832999999996</v>
      </c>
      <c r="J664" s="55">
        <v>40.508833000000003</v>
      </c>
    </row>
    <row r="665" spans="1:10" x14ac:dyDescent="0.35">
      <c r="A665" s="55" t="s">
        <v>50</v>
      </c>
      <c r="B665" s="56">
        <v>41835</v>
      </c>
      <c r="C665" s="63">
        <v>0.60277777777777775</v>
      </c>
      <c r="D665" s="55" t="s">
        <v>44</v>
      </c>
      <c r="E665" s="55">
        <v>20</v>
      </c>
      <c r="F665" s="55">
        <v>21.68</v>
      </c>
      <c r="G665" s="55">
        <v>5.39</v>
      </c>
      <c r="H665" s="55">
        <v>5.59</v>
      </c>
      <c r="I665" s="55">
        <v>-74.258832999999996</v>
      </c>
      <c r="J665" s="55">
        <v>40.508833000000003</v>
      </c>
    </row>
    <row r="666" spans="1:10" x14ac:dyDescent="0.35">
      <c r="A666" s="55" t="s">
        <v>51</v>
      </c>
      <c r="B666" s="56">
        <v>41835</v>
      </c>
      <c r="C666" s="63">
        <v>0.56805555555555554</v>
      </c>
      <c r="D666" s="55" t="s">
        <v>44</v>
      </c>
      <c r="E666" s="55">
        <v>19.36</v>
      </c>
      <c r="F666" s="55">
        <v>20.100000000000001</v>
      </c>
      <c r="G666" s="55">
        <v>5.49</v>
      </c>
      <c r="H666" s="55">
        <v>5.9</v>
      </c>
      <c r="I666" s="55">
        <v>-74.258832999999996</v>
      </c>
      <c r="J666" s="55">
        <v>40.508833000000003</v>
      </c>
    </row>
    <row r="667" spans="1:10" x14ac:dyDescent="0.35">
      <c r="A667" s="55" t="s">
        <v>48</v>
      </c>
      <c r="B667" s="56">
        <v>41835</v>
      </c>
      <c r="C667" s="63">
        <v>0.54583333333333328</v>
      </c>
      <c r="D667" s="55" t="s">
        <v>44</v>
      </c>
      <c r="E667" s="55">
        <v>20.329999999999998</v>
      </c>
      <c r="F667" s="55">
        <v>25.36</v>
      </c>
      <c r="G667" s="55">
        <v>6.24</v>
      </c>
      <c r="H667" s="55">
        <v>5.94</v>
      </c>
      <c r="I667" s="55">
        <v>-74.258832999999996</v>
      </c>
      <c r="J667" s="55">
        <v>40.508833000000003</v>
      </c>
    </row>
    <row r="668" spans="1:10" x14ac:dyDescent="0.35">
      <c r="A668" s="54" t="s">
        <v>84</v>
      </c>
      <c r="B668" s="13">
        <v>41835</v>
      </c>
      <c r="G668" s="14">
        <v>5.63</v>
      </c>
      <c r="H668" s="14">
        <v>5.68</v>
      </c>
      <c r="I668" s="55">
        <v>-74.258832999999996</v>
      </c>
      <c r="J668" s="55">
        <v>40.508833000000003</v>
      </c>
    </row>
    <row r="669" spans="1:10" x14ac:dyDescent="0.25">
      <c r="A669" s="37" t="s">
        <v>90</v>
      </c>
      <c r="B669" s="13">
        <v>41835</v>
      </c>
      <c r="G669" s="14">
        <v>5.56</v>
      </c>
      <c r="H669" s="14">
        <v>5.32</v>
      </c>
      <c r="I669" s="55">
        <v>-74.258832999999996</v>
      </c>
      <c r="J669" s="55">
        <v>40.508833000000003</v>
      </c>
    </row>
    <row r="670" spans="1:10" x14ac:dyDescent="0.35">
      <c r="A670" s="41" t="s">
        <v>96</v>
      </c>
      <c r="B670" s="13">
        <v>41835</v>
      </c>
      <c r="G670" s="14">
        <v>4.9800000000000004</v>
      </c>
      <c r="H670" s="14">
        <v>5</v>
      </c>
      <c r="I670" s="55">
        <v>-74.258832999999996</v>
      </c>
      <c r="J670" s="55">
        <v>40.508833000000003</v>
      </c>
    </row>
    <row r="671" spans="1:10" x14ac:dyDescent="0.35">
      <c r="A671" s="41" t="s">
        <v>96</v>
      </c>
      <c r="B671" s="13">
        <v>41835</v>
      </c>
      <c r="G671" s="21" t="s">
        <v>86</v>
      </c>
      <c r="H671" s="21" t="s">
        <v>86</v>
      </c>
      <c r="I671" s="55">
        <v>-74.258832999999996</v>
      </c>
      <c r="J671" s="55">
        <v>40.508833000000003</v>
      </c>
    </row>
    <row r="672" spans="1:10" x14ac:dyDescent="0.35">
      <c r="A672" s="41" t="s">
        <v>97</v>
      </c>
      <c r="B672" s="13">
        <v>41835</v>
      </c>
      <c r="G672" s="14">
        <v>5.0199999999999996</v>
      </c>
      <c r="H672" s="14">
        <v>4.8899999999999997</v>
      </c>
      <c r="I672" s="55">
        <v>-74.258832999999996</v>
      </c>
      <c r="J672" s="55">
        <v>40.508833000000003</v>
      </c>
    </row>
    <row r="673" spans="1:10" x14ac:dyDescent="0.35">
      <c r="A673" s="55" t="s">
        <v>52</v>
      </c>
      <c r="B673" s="56">
        <v>41843</v>
      </c>
      <c r="C673" s="63">
        <v>0.60902777777777783</v>
      </c>
      <c r="D673" s="55" t="s">
        <v>41</v>
      </c>
      <c r="E673" s="55">
        <v>21.86</v>
      </c>
      <c r="F673" s="55">
        <v>24.25</v>
      </c>
      <c r="G673" s="55">
        <v>6.55</v>
      </c>
      <c r="H673" s="55">
        <v>6.15</v>
      </c>
      <c r="I673" s="55">
        <v>-74.258832999999996</v>
      </c>
      <c r="J673" s="55">
        <v>40.508833000000003</v>
      </c>
    </row>
    <row r="674" spans="1:10" x14ac:dyDescent="0.35">
      <c r="A674" s="55" t="s">
        <v>42</v>
      </c>
      <c r="B674" s="56">
        <v>41843</v>
      </c>
      <c r="C674" s="63">
        <v>0.59236111111111112</v>
      </c>
      <c r="D674" s="55" t="s">
        <v>41</v>
      </c>
      <c r="E674" s="55">
        <v>19.309999999999999</v>
      </c>
      <c r="F674" s="55">
        <v>22.3</v>
      </c>
      <c r="G674" s="55">
        <v>6.21</v>
      </c>
      <c r="H674" s="55">
        <v>6.43</v>
      </c>
      <c r="I674" s="55">
        <v>-74.258832999999996</v>
      </c>
      <c r="J674" s="55">
        <v>40.508833000000003</v>
      </c>
    </row>
    <row r="675" spans="1:10" x14ac:dyDescent="0.35">
      <c r="A675" s="55" t="s">
        <v>50</v>
      </c>
      <c r="B675" s="56">
        <v>41843</v>
      </c>
      <c r="D675" s="55" t="s">
        <v>41</v>
      </c>
      <c r="G675" s="55">
        <v>6.78</v>
      </c>
      <c r="H675" s="55">
        <v>6.55</v>
      </c>
    </row>
    <row r="676" spans="1:10" x14ac:dyDescent="0.35">
      <c r="A676" s="55" t="s">
        <v>50</v>
      </c>
      <c r="B676" s="56">
        <v>41843</v>
      </c>
      <c r="C676" s="63">
        <v>0.57986111111111105</v>
      </c>
      <c r="D676" s="55" t="s">
        <v>41</v>
      </c>
      <c r="E676" s="55">
        <v>20.37</v>
      </c>
      <c r="F676" s="55">
        <v>22.28</v>
      </c>
      <c r="G676" s="55">
        <v>6.51</v>
      </c>
      <c r="H676" s="55">
        <v>6.5</v>
      </c>
    </row>
    <row r="677" spans="1:10" x14ac:dyDescent="0.35">
      <c r="A677" s="55" t="s">
        <v>51</v>
      </c>
      <c r="B677" s="56">
        <v>41843</v>
      </c>
      <c r="C677" s="63">
        <v>0.55902777777777779</v>
      </c>
      <c r="D677" s="55" t="s">
        <v>41</v>
      </c>
      <c r="E677" s="55">
        <v>20.3</v>
      </c>
      <c r="F677" s="55">
        <v>20.66</v>
      </c>
      <c r="G677" s="55">
        <v>6.66</v>
      </c>
      <c r="H677" s="55">
        <v>5.81</v>
      </c>
    </row>
    <row r="678" spans="1:10" x14ac:dyDescent="0.35">
      <c r="A678" s="55" t="s">
        <v>48</v>
      </c>
      <c r="B678" s="56">
        <v>41843</v>
      </c>
      <c r="C678" s="63">
        <v>0.53680555555555554</v>
      </c>
      <c r="D678" s="55" t="s">
        <v>41</v>
      </c>
      <c r="E678" s="55">
        <v>21.15</v>
      </c>
      <c r="F678" s="55">
        <v>23.95</v>
      </c>
      <c r="G678" s="55">
        <v>5.24</v>
      </c>
      <c r="H678" s="55">
        <v>5.36</v>
      </c>
    </row>
    <row r="679" spans="1:10" x14ac:dyDescent="0.35">
      <c r="A679" s="54" t="s">
        <v>84</v>
      </c>
      <c r="B679" s="13">
        <v>41848</v>
      </c>
      <c r="G679" s="14">
        <v>5.77</v>
      </c>
      <c r="H679" s="14">
        <v>5.69</v>
      </c>
    </row>
    <row r="680" spans="1:10" x14ac:dyDescent="0.35">
      <c r="A680" s="54" t="s">
        <v>84</v>
      </c>
      <c r="B680" s="13">
        <v>41848</v>
      </c>
      <c r="G680" s="21" t="s">
        <v>86</v>
      </c>
      <c r="H680" s="21" t="s">
        <v>86</v>
      </c>
    </row>
    <row r="681" spans="1:10" x14ac:dyDescent="0.25">
      <c r="A681" s="37" t="s">
        <v>90</v>
      </c>
      <c r="B681" s="13">
        <v>41848</v>
      </c>
      <c r="G681" s="14">
        <v>5.84</v>
      </c>
      <c r="H681" s="14">
        <v>5.6</v>
      </c>
    </row>
    <row r="682" spans="1:10" x14ac:dyDescent="0.35">
      <c r="A682" s="41" t="s">
        <v>96</v>
      </c>
      <c r="B682" s="13">
        <v>41848</v>
      </c>
      <c r="G682" s="14">
        <v>5.71</v>
      </c>
      <c r="H682" s="14">
        <v>5.67</v>
      </c>
    </row>
    <row r="683" spans="1:10" x14ac:dyDescent="0.35">
      <c r="A683" s="41" t="s">
        <v>97</v>
      </c>
      <c r="B683" s="13">
        <v>41848</v>
      </c>
      <c r="G683" s="14">
        <v>5.46</v>
      </c>
      <c r="H683" s="14">
        <v>5.2</v>
      </c>
    </row>
    <row r="684" spans="1:10" x14ac:dyDescent="0.35">
      <c r="A684" s="55" t="s">
        <v>52</v>
      </c>
      <c r="B684" s="56">
        <v>41850</v>
      </c>
      <c r="C684" s="63">
        <v>0.60416666666666663</v>
      </c>
      <c r="D684" s="55" t="s">
        <v>41</v>
      </c>
      <c r="E684" s="55">
        <v>22.63</v>
      </c>
      <c r="F684" s="55">
        <v>27.56</v>
      </c>
      <c r="G684" s="55">
        <v>5.4</v>
      </c>
      <c r="H684" s="55">
        <v>4.9400000000000004</v>
      </c>
    </row>
    <row r="685" spans="1:10" x14ac:dyDescent="0.35">
      <c r="A685" s="55" t="s">
        <v>42</v>
      </c>
      <c r="B685" s="56">
        <v>41850</v>
      </c>
      <c r="C685" s="63">
        <v>0.59097222222222223</v>
      </c>
      <c r="D685" s="55" t="s">
        <v>41</v>
      </c>
      <c r="E685" s="55">
        <v>21.24</v>
      </c>
      <c r="F685" s="55">
        <v>21.83</v>
      </c>
      <c r="G685" s="55">
        <v>5.56</v>
      </c>
      <c r="H685" s="55">
        <v>5.19</v>
      </c>
    </row>
    <row r="686" spans="1:10" x14ac:dyDescent="0.35">
      <c r="A686" s="55" t="s">
        <v>50</v>
      </c>
      <c r="B686" s="56">
        <v>41850</v>
      </c>
      <c r="C686" s="63">
        <v>0.57847222222222217</v>
      </c>
      <c r="D686" s="55" t="s">
        <v>41</v>
      </c>
      <c r="E686" s="55">
        <v>21.23</v>
      </c>
      <c r="F686" s="55">
        <v>21.93</v>
      </c>
      <c r="G686" s="55">
        <v>5.17</v>
      </c>
      <c r="H686" s="55">
        <v>4.9800000000000004</v>
      </c>
    </row>
    <row r="687" spans="1:10" x14ac:dyDescent="0.35">
      <c r="A687" s="55" t="s">
        <v>51</v>
      </c>
      <c r="B687" s="56">
        <v>41850</v>
      </c>
      <c r="D687" s="55" t="s">
        <v>41</v>
      </c>
      <c r="G687" s="55">
        <v>5.88</v>
      </c>
      <c r="H687" s="55">
        <v>4.95</v>
      </c>
    </row>
    <row r="688" spans="1:10" x14ac:dyDescent="0.35">
      <c r="A688" s="55" t="s">
        <v>51</v>
      </c>
      <c r="B688" s="56">
        <v>41850</v>
      </c>
      <c r="C688" s="63">
        <v>0.55694444444444446</v>
      </c>
      <c r="D688" s="55" t="s">
        <v>41</v>
      </c>
      <c r="E688" s="55">
        <v>21.82</v>
      </c>
      <c r="F688" s="55">
        <v>22.32</v>
      </c>
      <c r="G688" s="55">
        <v>5.79</v>
      </c>
      <c r="H688" s="55">
        <v>4.9000000000000004</v>
      </c>
    </row>
    <row r="689" spans="1:8" x14ac:dyDescent="0.35">
      <c r="A689" s="55" t="s">
        <v>48</v>
      </c>
      <c r="B689" s="56">
        <v>41850</v>
      </c>
      <c r="C689" s="63">
        <v>0.53472222222222221</v>
      </c>
      <c r="D689" s="55" t="s">
        <v>41</v>
      </c>
      <c r="E689" s="55">
        <v>23.3</v>
      </c>
      <c r="F689" s="55">
        <v>25.4</v>
      </c>
      <c r="G689" s="55">
        <v>6.68</v>
      </c>
      <c r="H689" s="55">
        <v>5.25</v>
      </c>
    </row>
    <row r="690" spans="1:8" x14ac:dyDescent="0.35">
      <c r="A690" s="54" t="s">
        <v>84</v>
      </c>
      <c r="B690" s="13">
        <v>41855</v>
      </c>
      <c r="G690" s="14">
        <v>6.76</v>
      </c>
      <c r="H690" s="14">
        <v>6.25</v>
      </c>
    </row>
    <row r="691" spans="1:8" x14ac:dyDescent="0.25">
      <c r="A691" s="37" t="s">
        <v>90</v>
      </c>
      <c r="B691" s="13">
        <v>41855</v>
      </c>
      <c r="G691" s="14">
        <v>6.59</v>
      </c>
      <c r="H691" s="14">
        <v>6.28</v>
      </c>
    </row>
    <row r="692" spans="1:8" x14ac:dyDescent="0.25">
      <c r="A692" s="37" t="s">
        <v>90</v>
      </c>
      <c r="B692" s="13">
        <v>41855</v>
      </c>
      <c r="G692" s="21" t="s">
        <v>86</v>
      </c>
      <c r="H692" s="21" t="s">
        <v>86</v>
      </c>
    </row>
    <row r="693" spans="1:8" x14ac:dyDescent="0.35">
      <c r="A693" s="41" t="s">
        <v>96</v>
      </c>
      <c r="B693" s="13">
        <v>41855</v>
      </c>
      <c r="G693" s="14">
        <v>6.16</v>
      </c>
      <c r="H693" s="14">
        <v>6.3</v>
      </c>
    </row>
    <row r="694" spans="1:8" x14ac:dyDescent="0.35">
      <c r="A694" s="41" t="s">
        <v>97</v>
      </c>
      <c r="B694" s="13">
        <v>41855</v>
      </c>
      <c r="G694" s="14">
        <v>6.5</v>
      </c>
      <c r="H694" s="14">
        <v>6.11</v>
      </c>
    </row>
    <row r="695" spans="1:8" x14ac:dyDescent="0.35">
      <c r="A695" s="55" t="s">
        <v>52</v>
      </c>
      <c r="B695" s="56">
        <v>41857</v>
      </c>
      <c r="C695" s="63">
        <v>0.60486111111111118</v>
      </c>
      <c r="D695" s="55" t="s">
        <v>41</v>
      </c>
      <c r="E695" s="55">
        <v>18.760000000000002</v>
      </c>
      <c r="F695" s="55">
        <v>24.3</v>
      </c>
      <c r="G695" s="55">
        <v>6.21</v>
      </c>
      <c r="H695" s="55">
        <v>5.61</v>
      </c>
    </row>
    <row r="696" spans="1:8" x14ac:dyDescent="0.35">
      <c r="A696" s="55" t="s">
        <v>42</v>
      </c>
      <c r="B696" s="56">
        <v>41857</v>
      </c>
      <c r="C696" s="63">
        <v>0.58750000000000002</v>
      </c>
      <c r="D696" s="55" t="s">
        <v>41</v>
      </c>
      <c r="E696" s="55">
        <v>21.71</v>
      </c>
      <c r="F696" s="55">
        <v>22.47</v>
      </c>
      <c r="G696" s="55">
        <v>5.69</v>
      </c>
      <c r="H696" s="55">
        <v>5.72</v>
      </c>
    </row>
    <row r="697" spans="1:8" x14ac:dyDescent="0.35">
      <c r="A697" s="55" t="s">
        <v>50</v>
      </c>
      <c r="B697" s="56">
        <v>41857</v>
      </c>
      <c r="C697" s="63">
        <v>0.57638888888888895</v>
      </c>
      <c r="D697" s="55" t="s">
        <v>41</v>
      </c>
      <c r="E697" s="55">
        <v>20.63</v>
      </c>
      <c r="F697" s="55">
        <v>22.05</v>
      </c>
      <c r="G697" s="55">
        <v>6.09</v>
      </c>
      <c r="H697" s="55">
        <v>5.54</v>
      </c>
    </row>
    <row r="698" spans="1:8" x14ac:dyDescent="0.35">
      <c r="A698" s="55" t="s">
        <v>51</v>
      </c>
      <c r="B698" s="56">
        <v>41857</v>
      </c>
      <c r="C698" s="63">
        <v>0.55555555555555558</v>
      </c>
      <c r="D698" s="55" t="s">
        <v>41</v>
      </c>
      <c r="E698" s="55">
        <v>21.62</v>
      </c>
      <c r="F698" s="55">
        <v>21.73</v>
      </c>
      <c r="G698" s="55">
        <v>6.68</v>
      </c>
      <c r="H698" s="55">
        <v>5.17</v>
      </c>
    </row>
    <row r="699" spans="1:8" x14ac:dyDescent="0.35">
      <c r="A699" s="55" t="s">
        <v>48</v>
      </c>
      <c r="B699" s="56">
        <v>41857</v>
      </c>
      <c r="C699" s="63">
        <v>0.53541666666666665</v>
      </c>
      <c r="D699" s="55" t="s">
        <v>41</v>
      </c>
      <c r="E699" s="55">
        <v>22.71</v>
      </c>
      <c r="F699" s="55">
        <v>24.78</v>
      </c>
      <c r="G699" s="55">
        <v>5</v>
      </c>
      <c r="H699" s="55">
        <v>4.7</v>
      </c>
    </row>
    <row r="700" spans="1:8" x14ac:dyDescent="0.35">
      <c r="A700" s="54" t="s">
        <v>84</v>
      </c>
      <c r="B700" s="13">
        <v>41863</v>
      </c>
      <c r="G700" s="14">
        <v>5.79</v>
      </c>
      <c r="H700" s="14">
        <v>5.7</v>
      </c>
    </row>
    <row r="701" spans="1:8" x14ac:dyDescent="0.25">
      <c r="A701" s="37" t="s">
        <v>90</v>
      </c>
      <c r="B701" s="13">
        <v>41863</v>
      </c>
      <c r="G701" s="14">
        <v>5.6</v>
      </c>
      <c r="H701" s="14">
        <v>5.33</v>
      </c>
    </row>
    <row r="702" spans="1:8" x14ac:dyDescent="0.35">
      <c r="A702" s="41" t="s">
        <v>96</v>
      </c>
      <c r="B702" s="13">
        <v>41863</v>
      </c>
      <c r="G702" s="14">
        <v>5.46</v>
      </c>
      <c r="H702" s="14">
        <v>5.41</v>
      </c>
    </row>
    <row r="703" spans="1:8" x14ac:dyDescent="0.35">
      <c r="A703" s="41" t="s">
        <v>96</v>
      </c>
      <c r="B703" s="13">
        <v>41863</v>
      </c>
      <c r="G703" s="21" t="s">
        <v>86</v>
      </c>
      <c r="H703" s="21" t="s">
        <v>86</v>
      </c>
    </row>
    <row r="704" spans="1:8" x14ac:dyDescent="0.35">
      <c r="A704" s="41" t="s">
        <v>97</v>
      </c>
      <c r="B704" s="13">
        <v>41863</v>
      </c>
      <c r="G704" s="14">
        <v>5.48</v>
      </c>
      <c r="H704" s="14">
        <v>5.46</v>
      </c>
    </row>
    <row r="705" spans="1:8" x14ac:dyDescent="0.35">
      <c r="A705" s="55" t="s">
        <v>52</v>
      </c>
      <c r="B705" s="56">
        <v>41864</v>
      </c>
      <c r="C705" s="63">
        <v>0.64930555555555558</v>
      </c>
      <c r="D705" s="55" t="s">
        <v>44</v>
      </c>
      <c r="E705" s="55">
        <v>23.1</v>
      </c>
      <c r="F705" s="55">
        <v>24.38</v>
      </c>
      <c r="G705" s="55">
        <v>5.77</v>
      </c>
      <c r="H705" s="55">
        <v>5.64</v>
      </c>
    </row>
    <row r="706" spans="1:8" x14ac:dyDescent="0.35">
      <c r="A706" s="55" t="s">
        <v>42</v>
      </c>
      <c r="B706" s="56">
        <v>41864</v>
      </c>
      <c r="C706" s="63">
        <v>0.63541666666666663</v>
      </c>
      <c r="D706" s="55" t="s">
        <v>44</v>
      </c>
      <c r="E706" s="55">
        <v>22.43</v>
      </c>
      <c r="F706" s="55">
        <v>22.55</v>
      </c>
      <c r="G706" s="55">
        <v>5.8</v>
      </c>
      <c r="H706" s="55">
        <v>5.72</v>
      </c>
    </row>
    <row r="707" spans="1:8" x14ac:dyDescent="0.35">
      <c r="A707" s="55" t="s">
        <v>50</v>
      </c>
      <c r="B707" s="56">
        <v>41864</v>
      </c>
      <c r="C707" s="63">
        <v>0.62152777777777779</v>
      </c>
      <c r="D707" s="55" t="s">
        <v>44</v>
      </c>
      <c r="E707" s="55">
        <v>21.46</v>
      </c>
      <c r="F707" s="55">
        <v>23.95</v>
      </c>
      <c r="G707" s="55">
        <v>5.38</v>
      </c>
      <c r="H707" s="55">
        <v>5.57</v>
      </c>
    </row>
    <row r="708" spans="1:8" x14ac:dyDescent="0.35">
      <c r="A708" s="55" t="s">
        <v>51</v>
      </c>
      <c r="B708" s="56">
        <v>41864</v>
      </c>
      <c r="C708" s="63">
        <v>0.6</v>
      </c>
      <c r="D708" s="55" t="s">
        <v>44</v>
      </c>
      <c r="E708" s="55">
        <v>21.87</v>
      </c>
      <c r="F708" s="55">
        <v>22.12</v>
      </c>
      <c r="G708" s="55">
        <v>5.56</v>
      </c>
      <c r="H708" s="55">
        <v>5.27</v>
      </c>
    </row>
    <row r="709" spans="1:8" x14ac:dyDescent="0.35">
      <c r="A709" s="55" t="s">
        <v>48</v>
      </c>
      <c r="B709" s="56">
        <v>41864</v>
      </c>
      <c r="C709" s="63">
        <v>0.57500000000000007</v>
      </c>
      <c r="D709" s="55" t="s">
        <v>44</v>
      </c>
      <c r="E709" s="55">
        <v>23.04</v>
      </c>
      <c r="F709" s="55">
        <v>23.3</v>
      </c>
      <c r="G709" s="55">
        <v>5.25</v>
      </c>
      <c r="H709" s="55">
        <v>4.71</v>
      </c>
    </row>
    <row r="710" spans="1:8" x14ac:dyDescent="0.35">
      <c r="A710" s="55" t="s">
        <v>52</v>
      </c>
      <c r="B710" s="56">
        <v>41871</v>
      </c>
      <c r="C710" s="63">
        <v>0.59375</v>
      </c>
      <c r="D710" s="55" t="s">
        <v>41</v>
      </c>
      <c r="E710" s="55">
        <v>19.75</v>
      </c>
      <c r="F710" s="55">
        <v>26.3</v>
      </c>
      <c r="G710" s="55">
        <v>5.96</v>
      </c>
      <c r="H710" s="55">
        <v>5.19</v>
      </c>
    </row>
    <row r="711" spans="1:8" x14ac:dyDescent="0.35">
      <c r="A711" s="55" t="s">
        <v>42</v>
      </c>
      <c r="B711" s="56">
        <v>41871</v>
      </c>
      <c r="C711" s="63">
        <v>0.5756944444444444</v>
      </c>
      <c r="D711" s="55" t="s">
        <v>41</v>
      </c>
      <c r="E711" s="55">
        <v>23</v>
      </c>
      <c r="F711" s="55">
        <v>23.52</v>
      </c>
      <c r="G711" s="55">
        <v>5.91</v>
      </c>
      <c r="H711" s="55">
        <v>5.72</v>
      </c>
    </row>
    <row r="712" spans="1:8" x14ac:dyDescent="0.35">
      <c r="A712" s="55" t="s">
        <v>50</v>
      </c>
      <c r="B712" s="56">
        <v>41871</v>
      </c>
      <c r="D712" s="55" t="s">
        <v>41</v>
      </c>
      <c r="G712" s="55">
        <v>6.38</v>
      </c>
      <c r="H712" s="55">
        <v>5.73</v>
      </c>
    </row>
    <row r="713" spans="1:8" x14ac:dyDescent="0.35">
      <c r="A713" s="55" t="s">
        <v>50</v>
      </c>
      <c r="B713" s="56">
        <v>41871</v>
      </c>
      <c r="C713" s="63">
        <v>0.56319444444444444</v>
      </c>
      <c r="D713" s="55" t="s">
        <v>41</v>
      </c>
      <c r="E713" s="55">
        <v>22.24</v>
      </c>
      <c r="F713" s="55">
        <v>23.23</v>
      </c>
      <c r="G713" s="55">
        <v>6.35</v>
      </c>
      <c r="H713" s="55">
        <v>5.74</v>
      </c>
    </row>
    <row r="714" spans="1:8" x14ac:dyDescent="0.35">
      <c r="A714" s="55" t="s">
        <v>51</v>
      </c>
      <c r="B714" s="56">
        <v>41871</v>
      </c>
      <c r="C714" s="63">
        <v>0.5395833333333333</v>
      </c>
      <c r="D714" s="55" t="s">
        <v>41</v>
      </c>
      <c r="E714" s="55">
        <v>22.46</v>
      </c>
      <c r="F714" s="55">
        <v>22.49</v>
      </c>
      <c r="G714" s="55">
        <v>6.02</v>
      </c>
      <c r="H714" s="55">
        <v>5.71</v>
      </c>
    </row>
    <row r="715" spans="1:8" x14ac:dyDescent="0.35">
      <c r="A715" s="55" t="s">
        <v>48</v>
      </c>
      <c r="B715" s="56">
        <v>41871</v>
      </c>
      <c r="C715" s="63">
        <v>0.51666666666666672</v>
      </c>
      <c r="D715" s="55" t="s">
        <v>41</v>
      </c>
      <c r="E715" s="55">
        <v>23.78</v>
      </c>
      <c r="F715" s="55">
        <v>25.05</v>
      </c>
      <c r="G715" s="55">
        <v>5.48</v>
      </c>
      <c r="H715" s="55">
        <v>4.87</v>
      </c>
    </row>
    <row r="716" spans="1:8" x14ac:dyDescent="0.35">
      <c r="A716" s="54" t="s">
        <v>84</v>
      </c>
      <c r="B716" s="13">
        <v>41871</v>
      </c>
      <c r="G716" s="14">
        <v>6.79</v>
      </c>
      <c r="H716" s="14">
        <v>5.93</v>
      </c>
    </row>
    <row r="717" spans="1:8" x14ac:dyDescent="0.35">
      <c r="A717" s="54" t="s">
        <v>84</v>
      </c>
      <c r="B717" s="13">
        <v>41871</v>
      </c>
      <c r="G717" s="21" t="s">
        <v>86</v>
      </c>
      <c r="H717" s="21" t="s">
        <v>86</v>
      </c>
    </row>
    <row r="718" spans="1:8" x14ac:dyDescent="0.25">
      <c r="A718" s="37" t="s">
        <v>90</v>
      </c>
      <c r="B718" s="13">
        <v>41871</v>
      </c>
      <c r="G718" s="14">
        <v>6.13</v>
      </c>
      <c r="H718" s="14">
        <v>6.34</v>
      </c>
    </row>
    <row r="719" spans="1:8" x14ac:dyDescent="0.35">
      <c r="A719" s="41" t="s">
        <v>96</v>
      </c>
      <c r="B719" s="13">
        <v>41871</v>
      </c>
      <c r="G719" s="14">
        <v>11.99</v>
      </c>
      <c r="H719" s="14">
        <v>5.83</v>
      </c>
    </row>
    <row r="720" spans="1:8" x14ac:dyDescent="0.35">
      <c r="A720" s="41" t="s">
        <v>97</v>
      </c>
      <c r="B720" s="13">
        <v>41871</v>
      </c>
      <c r="G720" s="14">
        <v>5.77</v>
      </c>
      <c r="H720" s="14">
        <v>6.1</v>
      </c>
    </row>
    <row r="721" spans="1:8" x14ac:dyDescent="0.35">
      <c r="A721" s="55" t="s">
        <v>52</v>
      </c>
      <c r="B721" s="56">
        <v>41878</v>
      </c>
      <c r="C721" s="63">
        <v>0.60486111111111118</v>
      </c>
      <c r="D721" s="55" t="s">
        <v>41</v>
      </c>
      <c r="E721" s="55">
        <v>22.36</v>
      </c>
      <c r="F721" s="55">
        <v>24.15</v>
      </c>
      <c r="G721" s="55">
        <v>5.97</v>
      </c>
      <c r="H721" s="55">
        <v>6.16</v>
      </c>
    </row>
    <row r="722" spans="1:8" x14ac:dyDescent="0.35">
      <c r="A722" s="55" t="s">
        <v>42</v>
      </c>
      <c r="B722" s="56">
        <v>41878</v>
      </c>
      <c r="C722" s="63">
        <v>0.59583333333333333</v>
      </c>
      <c r="D722" s="55" t="s">
        <v>41</v>
      </c>
      <c r="E722" s="55">
        <v>22.04</v>
      </c>
      <c r="F722" s="55">
        <v>22.21</v>
      </c>
      <c r="G722" s="55">
        <v>7.45</v>
      </c>
      <c r="H722" s="55">
        <v>6.65</v>
      </c>
    </row>
    <row r="723" spans="1:8" x14ac:dyDescent="0.35">
      <c r="A723" s="55" t="s">
        <v>50</v>
      </c>
      <c r="B723" s="56">
        <v>41878</v>
      </c>
      <c r="C723" s="63">
        <v>0.58333333333333337</v>
      </c>
      <c r="D723" s="55" t="s">
        <v>41</v>
      </c>
      <c r="E723" s="55">
        <v>21.83</v>
      </c>
      <c r="F723" s="55">
        <v>22.24</v>
      </c>
      <c r="G723" s="55">
        <v>6.8</v>
      </c>
      <c r="H723" s="55">
        <v>5.7</v>
      </c>
    </row>
    <row r="724" spans="1:8" x14ac:dyDescent="0.35">
      <c r="A724" s="55" t="s">
        <v>51</v>
      </c>
      <c r="B724" s="56">
        <v>41878</v>
      </c>
      <c r="C724" s="63">
        <v>0.56041666666666667</v>
      </c>
      <c r="D724" s="55" t="s">
        <v>41</v>
      </c>
      <c r="E724" s="55">
        <v>21.97</v>
      </c>
      <c r="F724" s="55">
        <v>22.23</v>
      </c>
      <c r="G724" s="55">
        <v>5.94</v>
      </c>
      <c r="H724" s="55">
        <v>5.33</v>
      </c>
    </row>
    <row r="725" spans="1:8" x14ac:dyDescent="0.35">
      <c r="A725" s="55" t="s">
        <v>48</v>
      </c>
      <c r="B725" s="56">
        <v>41878</v>
      </c>
      <c r="C725" s="63">
        <v>0.53611111111111109</v>
      </c>
      <c r="D725" s="55" t="s">
        <v>41</v>
      </c>
      <c r="E725" s="55">
        <v>23.53</v>
      </c>
      <c r="F725" s="55">
        <v>24.32</v>
      </c>
      <c r="G725" s="55">
        <v>6.56</v>
      </c>
      <c r="H725" s="55">
        <v>5.43</v>
      </c>
    </row>
    <row r="726" spans="1:8" x14ac:dyDescent="0.35">
      <c r="A726" s="54" t="s">
        <v>84</v>
      </c>
      <c r="B726" s="13">
        <v>41878</v>
      </c>
      <c r="G726" s="14">
        <v>6.3</v>
      </c>
      <c r="H726" s="14">
        <v>6.21</v>
      </c>
    </row>
    <row r="727" spans="1:8" x14ac:dyDescent="0.25">
      <c r="A727" s="37" t="s">
        <v>90</v>
      </c>
      <c r="B727" s="13">
        <v>41878</v>
      </c>
      <c r="G727" s="14">
        <v>6.26</v>
      </c>
      <c r="H727" s="14">
        <v>6.06</v>
      </c>
    </row>
    <row r="728" spans="1:8" x14ac:dyDescent="0.35">
      <c r="A728" s="41" t="s">
        <v>96</v>
      </c>
      <c r="B728" s="13">
        <v>41878</v>
      </c>
      <c r="G728" s="14">
        <v>5.52</v>
      </c>
      <c r="H728" s="14">
        <v>5.49</v>
      </c>
    </row>
    <row r="729" spans="1:8" x14ac:dyDescent="0.35">
      <c r="A729" s="41" t="s">
        <v>96</v>
      </c>
      <c r="B729" s="13">
        <v>41878</v>
      </c>
      <c r="G729" s="21" t="s">
        <v>86</v>
      </c>
      <c r="H729" s="21" t="s">
        <v>86</v>
      </c>
    </row>
    <row r="730" spans="1:8" x14ac:dyDescent="0.35">
      <c r="A730" s="41" t="s">
        <v>97</v>
      </c>
      <c r="B730" s="13">
        <v>41878</v>
      </c>
      <c r="G730" s="14">
        <v>5.93</v>
      </c>
      <c r="H730" s="14">
        <v>5.78</v>
      </c>
    </row>
    <row r="731" spans="1:8" x14ac:dyDescent="0.35">
      <c r="A731" s="54" t="s">
        <v>84</v>
      </c>
      <c r="B731" s="13">
        <v>41890</v>
      </c>
      <c r="G731" s="15">
        <v>6.82</v>
      </c>
      <c r="H731" s="14">
        <v>6.82</v>
      </c>
    </row>
    <row r="732" spans="1:8" x14ac:dyDescent="0.35">
      <c r="A732" s="54" t="s">
        <v>84</v>
      </c>
      <c r="B732" s="13">
        <v>41890</v>
      </c>
      <c r="G732" s="21" t="s">
        <v>86</v>
      </c>
      <c r="H732" s="21" t="s">
        <v>86</v>
      </c>
    </row>
    <row r="733" spans="1:8" x14ac:dyDescent="0.25">
      <c r="A733" s="37" t="s">
        <v>90</v>
      </c>
      <c r="B733" s="13">
        <v>41890</v>
      </c>
      <c r="G733" s="14">
        <v>6.74</v>
      </c>
      <c r="H733" s="14">
        <v>6.58</v>
      </c>
    </row>
    <row r="734" spans="1:8" x14ac:dyDescent="0.35">
      <c r="A734" s="41" t="s">
        <v>96</v>
      </c>
      <c r="B734" s="13">
        <v>41890</v>
      </c>
      <c r="G734" s="14">
        <v>6.15</v>
      </c>
      <c r="H734" s="14">
        <v>6.12</v>
      </c>
    </row>
    <row r="735" spans="1:8" x14ac:dyDescent="0.35">
      <c r="A735" s="41" t="s">
        <v>97</v>
      </c>
      <c r="B735" s="13">
        <v>41890</v>
      </c>
      <c r="G735" s="14">
        <v>6.23</v>
      </c>
      <c r="H735" s="14">
        <v>6.21</v>
      </c>
    </row>
    <row r="736" spans="1:8" x14ac:dyDescent="0.35">
      <c r="A736" s="55" t="s">
        <v>52</v>
      </c>
      <c r="B736" s="56">
        <v>41892</v>
      </c>
      <c r="C736" s="63">
        <v>0.6166666666666667</v>
      </c>
      <c r="D736" s="55" t="s">
        <v>41</v>
      </c>
      <c r="E736" s="55">
        <v>24.03</v>
      </c>
      <c r="F736" s="55">
        <v>24.22</v>
      </c>
      <c r="G736" s="55">
        <v>5.49</v>
      </c>
      <c r="H736" s="55">
        <v>5.41</v>
      </c>
    </row>
    <row r="737" spans="1:8" x14ac:dyDescent="0.35">
      <c r="A737" s="55" t="s">
        <v>42</v>
      </c>
      <c r="B737" s="56">
        <v>41892</v>
      </c>
      <c r="C737" s="63">
        <v>0.6020833333333333</v>
      </c>
      <c r="D737" s="55" t="s">
        <v>41</v>
      </c>
      <c r="E737" s="55">
        <v>23.4</v>
      </c>
      <c r="F737" s="55">
        <v>24.08</v>
      </c>
      <c r="G737" s="55">
        <v>5.55</v>
      </c>
      <c r="H737" s="55">
        <v>5.27</v>
      </c>
    </row>
    <row r="738" spans="1:8" x14ac:dyDescent="0.35">
      <c r="A738" s="55" t="s">
        <v>50</v>
      </c>
      <c r="B738" s="56">
        <v>41892</v>
      </c>
      <c r="C738" s="63">
        <v>0.58888888888888891</v>
      </c>
      <c r="D738" s="55" t="s">
        <v>41</v>
      </c>
      <c r="E738" s="55">
        <v>22.67</v>
      </c>
      <c r="F738" s="55">
        <v>24.69</v>
      </c>
      <c r="G738" s="55">
        <v>4.67</v>
      </c>
      <c r="H738" s="55">
        <v>5.15</v>
      </c>
    </row>
    <row r="739" spans="1:8" x14ac:dyDescent="0.35">
      <c r="A739" s="55" t="s">
        <v>51</v>
      </c>
      <c r="B739" s="56">
        <v>41892</v>
      </c>
      <c r="C739" s="63">
        <v>0.56527777777777777</v>
      </c>
      <c r="D739" s="55" t="s">
        <v>41</v>
      </c>
      <c r="E739" s="55">
        <v>22.55</v>
      </c>
      <c r="F739" s="55">
        <v>23.1</v>
      </c>
      <c r="G739" s="55">
        <v>4.75</v>
      </c>
      <c r="H739" s="55">
        <v>4.72</v>
      </c>
    </row>
    <row r="740" spans="1:8" x14ac:dyDescent="0.35">
      <c r="A740" s="55" t="s">
        <v>48</v>
      </c>
      <c r="B740" s="56">
        <v>41892</v>
      </c>
      <c r="C740" s="63">
        <v>0.54027777777777775</v>
      </c>
      <c r="D740" s="55" t="s">
        <v>41</v>
      </c>
      <c r="E740" s="55">
        <v>23.89</v>
      </c>
      <c r="F740" s="55">
        <v>24.02</v>
      </c>
      <c r="G740" s="55">
        <v>4.82</v>
      </c>
      <c r="H740" s="55">
        <v>4.6399999999999997</v>
      </c>
    </row>
    <row r="741" spans="1:8" x14ac:dyDescent="0.35">
      <c r="A741" s="54" t="s">
        <v>84</v>
      </c>
      <c r="B741" s="13">
        <v>41897</v>
      </c>
      <c r="G741" s="14">
        <v>5.6</v>
      </c>
      <c r="H741" s="14">
        <v>5.77</v>
      </c>
    </row>
    <row r="742" spans="1:8" x14ac:dyDescent="0.25">
      <c r="A742" s="37" t="s">
        <v>90</v>
      </c>
      <c r="B742" s="13">
        <v>41897</v>
      </c>
      <c r="G742" s="14">
        <v>5.59</v>
      </c>
      <c r="H742" s="14">
        <v>6.37</v>
      </c>
    </row>
    <row r="743" spans="1:8" x14ac:dyDescent="0.35">
      <c r="A743" s="41" t="s">
        <v>96</v>
      </c>
      <c r="B743" s="13">
        <v>41897</v>
      </c>
      <c r="G743" s="14">
        <v>5.09</v>
      </c>
      <c r="H743" s="14">
        <v>4.97</v>
      </c>
    </row>
    <row r="744" spans="1:8" x14ac:dyDescent="0.35">
      <c r="A744" s="41" t="s">
        <v>96</v>
      </c>
      <c r="B744" s="13">
        <v>41897</v>
      </c>
      <c r="G744" s="21" t="s">
        <v>86</v>
      </c>
      <c r="H744" s="21" t="s">
        <v>86</v>
      </c>
    </row>
    <row r="745" spans="1:8" x14ac:dyDescent="0.35">
      <c r="A745" s="41" t="s">
        <v>97</v>
      </c>
      <c r="B745" s="13">
        <v>41897</v>
      </c>
      <c r="G745" s="14">
        <v>4.66</v>
      </c>
      <c r="H745" s="14">
        <v>4.5599999999999996</v>
      </c>
    </row>
    <row r="746" spans="1:8" x14ac:dyDescent="0.35">
      <c r="A746" s="55" t="s">
        <v>52</v>
      </c>
      <c r="B746" s="56">
        <v>41899</v>
      </c>
      <c r="C746" s="63">
        <v>0.58958333333333335</v>
      </c>
      <c r="D746" s="55" t="s">
        <v>44</v>
      </c>
      <c r="E746" s="55">
        <v>22.34</v>
      </c>
      <c r="F746" s="55">
        <v>25.23</v>
      </c>
      <c r="G746" s="55">
        <v>5.97</v>
      </c>
      <c r="H746" s="55">
        <v>5.5</v>
      </c>
    </row>
    <row r="747" spans="1:8" x14ac:dyDescent="0.35">
      <c r="A747" s="55" t="s">
        <v>42</v>
      </c>
      <c r="B747" s="56">
        <v>41899</v>
      </c>
      <c r="C747" s="63">
        <v>0.57361111111111118</v>
      </c>
      <c r="D747" s="55" t="s">
        <v>44</v>
      </c>
      <c r="E747" s="55">
        <v>23.67</v>
      </c>
      <c r="F747" s="55">
        <v>23.9</v>
      </c>
      <c r="G747" s="55">
        <v>5.76</v>
      </c>
      <c r="H747" s="55">
        <v>5.74</v>
      </c>
    </row>
    <row r="748" spans="1:8" x14ac:dyDescent="0.35">
      <c r="A748" s="55" t="s">
        <v>50</v>
      </c>
      <c r="B748" s="56">
        <v>41899</v>
      </c>
      <c r="C748" s="63">
        <v>0.56180555555555556</v>
      </c>
      <c r="D748" s="55" t="s">
        <v>44</v>
      </c>
      <c r="E748" s="55">
        <v>23.29</v>
      </c>
      <c r="F748" s="55">
        <v>23.82</v>
      </c>
      <c r="G748" s="55">
        <v>5.36</v>
      </c>
      <c r="H748" s="55">
        <v>5.33</v>
      </c>
    </row>
    <row r="749" spans="1:8" x14ac:dyDescent="0.35">
      <c r="A749" s="55" t="s">
        <v>51</v>
      </c>
      <c r="B749" s="56">
        <v>41899</v>
      </c>
      <c r="C749" s="63">
        <v>0.54236111111111118</v>
      </c>
      <c r="D749" s="55" t="s">
        <v>44</v>
      </c>
      <c r="E749" s="55">
        <v>22.57</v>
      </c>
      <c r="F749" s="55">
        <v>23.35</v>
      </c>
      <c r="G749" s="55">
        <v>5.16</v>
      </c>
      <c r="H749" s="55">
        <v>4.47</v>
      </c>
    </row>
    <row r="750" spans="1:8" x14ac:dyDescent="0.35">
      <c r="A750" s="55" t="s">
        <v>48</v>
      </c>
      <c r="B750" s="56">
        <v>41899</v>
      </c>
      <c r="C750" s="63">
        <v>0.52083333333333337</v>
      </c>
      <c r="D750" s="55" t="s">
        <v>44</v>
      </c>
      <c r="E750" s="55">
        <v>24.46</v>
      </c>
      <c r="F750" s="55">
        <v>26.5</v>
      </c>
      <c r="G750" s="55">
        <v>4.9000000000000004</v>
      </c>
      <c r="H750" s="55">
        <v>4.49</v>
      </c>
    </row>
    <row r="751" spans="1:8" x14ac:dyDescent="0.35">
      <c r="A751" s="55" t="s">
        <v>52</v>
      </c>
      <c r="B751" s="56">
        <v>41906</v>
      </c>
      <c r="C751" s="63">
        <v>0.60486111111111118</v>
      </c>
      <c r="D751" s="55" t="s">
        <v>41</v>
      </c>
      <c r="E751" s="55">
        <v>23.51</v>
      </c>
      <c r="F751" s="55">
        <v>23.52</v>
      </c>
      <c r="G751" s="55">
        <v>5.44</v>
      </c>
      <c r="H751" s="55">
        <v>5.76</v>
      </c>
    </row>
    <row r="752" spans="1:8" x14ac:dyDescent="0.35">
      <c r="A752" s="55" t="s">
        <v>42</v>
      </c>
      <c r="B752" s="56">
        <v>41906</v>
      </c>
      <c r="C752" s="63">
        <v>0.58888888888888891</v>
      </c>
      <c r="D752" s="55" t="s">
        <v>41</v>
      </c>
      <c r="E752" s="55">
        <v>23.17</v>
      </c>
      <c r="F752" s="55">
        <v>23.2</v>
      </c>
      <c r="G752" s="55">
        <v>6.07</v>
      </c>
      <c r="H752" s="55">
        <v>6.07</v>
      </c>
    </row>
    <row r="753" spans="1:8" x14ac:dyDescent="0.35">
      <c r="A753" s="55" t="s">
        <v>50</v>
      </c>
      <c r="B753" s="56">
        <v>41906</v>
      </c>
      <c r="D753" s="55" t="s">
        <v>41</v>
      </c>
      <c r="G753" s="55">
        <v>5.66</v>
      </c>
      <c r="H753" s="55">
        <v>5.5</v>
      </c>
    </row>
    <row r="754" spans="1:8" x14ac:dyDescent="0.35">
      <c r="A754" s="55" t="s">
        <v>50</v>
      </c>
      <c r="B754" s="56">
        <v>41906</v>
      </c>
      <c r="C754" s="63">
        <v>0.57708333333333328</v>
      </c>
      <c r="D754" s="55" t="s">
        <v>41</v>
      </c>
      <c r="E754" s="55">
        <v>21.84</v>
      </c>
      <c r="F754" s="55">
        <v>23.05</v>
      </c>
      <c r="G754" s="55">
        <v>5.64</v>
      </c>
      <c r="H754" s="55">
        <v>5.46</v>
      </c>
    </row>
    <row r="755" spans="1:8" x14ac:dyDescent="0.35">
      <c r="A755" s="55" t="s">
        <v>51</v>
      </c>
      <c r="B755" s="56">
        <v>41906</v>
      </c>
      <c r="C755" s="63">
        <v>0.55486111111111114</v>
      </c>
      <c r="D755" s="55" t="s">
        <v>41</v>
      </c>
      <c r="E755" s="55">
        <v>22.94</v>
      </c>
      <c r="F755" s="55">
        <v>23.06</v>
      </c>
      <c r="G755" s="55">
        <v>5.74</v>
      </c>
      <c r="H755" s="55">
        <v>5.67</v>
      </c>
    </row>
    <row r="756" spans="1:8" x14ac:dyDescent="0.35">
      <c r="A756" s="55" t="s">
        <v>48</v>
      </c>
      <c r="B756" s="56">
        <v>41906</v>
      </c>
      <c r="C756" s="63">
        <v>0.53125</v>
      </c>
      <c r="D756" s="55" t="s">
        <v>41</v>
      </c>
      <c r="E756" s="55">
        <v>24.58</v>
      </c>
      <c r="F756" s="55">
        <v>24.74</v>
      </c>
      <c r="G756" s="55">
        <v>5.72</v>
      </c>
      <c r="H756" s="55">
        <v>5.62</v>
      </c>
    </row>
    <row r="757" spans="1:8" x14ac:dyDescent="0.35">
      <c r="A757" s="54" t="s">
        <v>84</v>
      </c>
      <c r="B757" s="13">
        <v>41906</v>
      </c>
      <c r="G757" s="14">
        <v>6.18</v>
      </c>
      <c r="H757" s="14">
        <v>6.41</v>
      </c>
    </row>
    <row r="758" spans="1:8" x14ac:dyDescent="0.25">
      <c r="A758" s="37" t="s">
        <v>90</v>
      </c>
      <c r="B758" s="13">
        <v>41906</v>
      </c>
      <c r="G758" s="14">
        <v>6.07</v>
      </c>
      <c r="H758" s="14">
        <v>6.35</v>
      </c>
    </row>
    <row r="759" spans="1:8" x14ac:dyDescent="0.25">
      <c r="A759" s="37" t="s">
        <v>90</v>
      </c>
      <c r="B759" s="13">
        <v>41906</v>
      </c>
      <c r="G759" s="21" t="s">
        <v>86</v>
      </c>
      <c r="H759" s="21" t="s">
        <v>86</v>
      </c>
    </row>
    <row r="760" spans="1:8" x14ac:dyDescent="0.35">
      <c r="A760" s="41" t="s">
        <v>96</v>
      </c>
      <c r="B760" s="13">
        <v>41906</v>
      </c>
      <c r="G760" s="14">
        <v>5.89</v>
      </c>
      <c r="H760" s="14">
        <v>6.12</v>
      </c>
    </row>
    <row r="761" spans="1:8" x14ac:dyDescent="0.35">
      <c r="A761" s="41" t="s">
        <v>97</v>
      </c>
      <c r="B761" s="13">
        <v>41906</v>
      </c>
      <c r="G761" s="14">
        <v>5.69</v>
      </c>
      <c r="H761" s="14">
        <v>5.75</v>
      </c>
    </row>
    <row r="762" spans="1:8" x14ac:dyDescent="0.35">
      <c r="A762" s="54" t="s">
        <v>84</v>
      </c>
      <c r="B762" s="13">
        <v>41912</v>
      </c>
      <c r="G762" s="14">
        <v>5.97</v>
      </c>
      <c r="H762" s="14">
        <v>6.15</v>
      </c>
    </row>
    <row r="763" spans="1:8" x14ac:dyDescent="0.25">
      <c r="A763" s="37" t="s">
        <v>90</v>
      </c>
      <c r="B763" s="13">
        <v>41912</v>
      </c>
      <c r="G763" s="14">
        <v>5.52</v>
      </c>
      <c r="H763" s="14">
        <v>5.6</v>
      </c>
    </row>
    <row r="764" spans="1:8" x14ac:dyDescent="0.35">
      <c r="A764" s="41" t="s">
        <v>96</v>
      </c>
      <c r="B764" s="13">
        <v>41912</v>
      </c>
      <c r="G764" s="14">
        <v>5.88</v>
      </c>
      <c r="H764" s="14">
        <v>5.98</v>
      </c>
    </row>
    <row r="765" spans="1:8" x14ac:dyDescent="0.35">
      <c r="A765" s="41" t="s">
        <v>97</v>
      </c>
      <c r="B765" s="13">
        <v>41912</v>
      </c>
      <c r="G765" s="14">
        <v>5.52</v>
      </c>
      <c r="H765" s="14">
        <v>5.68</v>
      </c>
    </row>
    <row r="766" spans="1:8" x14ac:dyDescent="0.35">
      <c r="A766" s="41" t="s">
        <v>97</v>
      </c>
      <c r="B766" s="13">
        <v>41912</v>
      </c>
      <c r="G766" s="21" t="s">
        <v>86</v>
      </c>
      <c r="H766" s="21" t="s">
        <v>86</v>
      </c>
    </row>
    <row r="767" spans="1:8" x14ac:dyDescent="0.35">
      <c r="A767" s="55" t="s">
        <v>52</v>
      </c>
      <c r="B767" s="56">
        <v>42158</v>
      </c>
      <c r="C767" s="63">
        <v>0.62291666666666667</v>
      </c>
      <c r="D767" s="55" t="s">
        <v>44</v>
      </c>
      <c r="E767" s="55">
        <v>22.09</v>
      </c>
      <c r="F767" s="55">
        <v>24.45</v>
      </c>
      <c r="G767" s="55">
        <v>6.86</v>
      </c>
      <c r="H767" s="55">
        <v>7.04</v>
      </c>
    </row>
    <row r="768" spans="1:8" x14ac:dyDescent="0.35">
      <c r="A768" s="55" t="s">
        <v>42</v>
      </c>
      <c r="B768" s="56">
        <v>42158</v>
      </c>
      <c r="C768" s="63">
        <v>0.60763888888888895</v>
      </c>
      <c r="D768" s="55" t="s">
        <v>44</v>
      </c>
      <c r="E768" s="55">
        <v>20.72</v>
      </c>
      <c r="F768" s="55">
        <v>21.06</v>
      </c>
      <c r="G768" s="55">
        <v>6.38</v>
      </c>
      <c r="H768" s="55">
        <v>6.35</v>
      </c>
    </row>
    <row r="769" spans="1:8" x14ac:dyDescent="0.35">
      <c r="A769" s="55" t="s">
        <v>50</v>
      </c>
      <c r="B769" s="56">
        <v>42158</v>
      </c>
      <c r="C769" s="63">
        <v>0.59375</v>
      </c>
      <c r="D769" s="55" t="s">
        <v>44</v>
      </c>
      <c r="E769" s="55">
        <v>21.12</v>
      </c>
      <c r="F769" s="55">
        <v>23.35</v>
      </c>
      <c r="G769" s="55">
        <v>6.1</v>
      </c>
      <c r="H769" s="55">
        <v>6.64</v>
      </c>
    </row>
    <row r="770" spans="1:8" x14ac:dyDescent="0.35">
      <c r="A770" s="55" t="s">
        <v>51</v>
      </c>
      <c r="B770" s="56">
        <v>42158</v>
      </c>
      <c r="C770" s="63">
        <v>0.55833333333333335</v>
      </c>
      <c r="D770" s="55" t="s">
        <v>44</v>
      </c>
      <c r="E770" s="55">
        <v>20.55</v>
      </c>
      <c r="F770" s="55">
        <v>21.46</v>
      </c>
      <c r="G770" s="55">
        <v>5.53</v>
      </c>
      <c r="H770" s="55">
        <v>5.25</v>
      </c>
    </row>
    <row r="771" spans="1:8" x14ac:dyDescent="0.35">
      <c r="A771" s="55" t="s">
        <v>48</v>
      </c>
      <c r="B771" s="56">
        <v>42158</v>
      </c>
      <c r="C771" s="63">
        <v>0.53194444444444444</v>
      </c>
      <c r="D771" s="55" t="s">
        <v>44</v>
      </c>
      <c r="E771" s="55">
        <v>21.75</v>
      </c>
      <c r="F771" s="55">
        <v>24.02</v>
      </c>
      <c r="G771" s="55">
        <v>8.27</v>
      </c>
      <c r="H771" s="55">
        <v>5.58</v>
      </c>
    </row>
    <row r="772" spans="1:8" x14ac:dyDescent="0.35">
      <c r="A772" s="55" t="s">
        <v>52</v>
      </c>
      <c r="B772" s="56">
        <v>42164</v>
      </c>
      <c r="C772" s="63">
        <v>0.61875000000000002</v>
      </c>
      <c r="D772" s="55" t="s">
        <v>41</v>
      </c>
      <c r="E772" s="55">
        <v>22.82</v>
      </c>
      <c r="F772" s="55">
        <v>26.96</v>
      </c>
      <c r="G772" s="55">
        <v>6.58</v>
      </c>
      <c r="H772" s="55">
        <v>6.8</v>
      </c>
    </row>
    <row r="773" spans="1:8" x14ac:dyDescent="0.35">
      <c r="A773" s="55" t="s">
        <v>42</v>
      </c>
      <c r="B773" s="56">
        <v>42164</v>
      </c>
      <c r="C773" s="63">
        <v>0.60277777777777775</v>
      </c>
      <c r="D773" s="55" t="s">
        <v>41</v>
      </c>
      <c r="E773" s="55">
        <v>21.31</v>
      </c>
      <c r="F773" s="55">
        <v>23.15</v>
      </c>
      <c r="G773" s="55">
        <v>6.46</v>
      </c>
      <c r="H773" s="55">
        <v>6.66</v>
      </c>
    </row>
    <row r="774" spans="1:8" x14ac:dyDescent="0.35">
      <c r="A774" s="55" t="s">
        <v>50</v>
      </c>
      <c r="B774" s="56">
        <v>42164</v>
      </c>
      <c r="C774" s="63">
        <v>0.59166666666666667</v>
      </c>
      <c r="D774" s="55" t="s">
        <v>41</v>
      </c>
      <c r="E774" s="55">
        <v>21.39</v>
      </c>
      <c r="F774" s="55">
        <v>21.68</v>
      </c>
      <c r="G774" s="55">
        <v>6.21</v>
      </c>
      <c r="H774" s="55">
        <v>6.17</v>
      </c>
    </row>
    <row r="775" spans="1:8" x14ac:dyDescent="0.35">
      <c r="A775" s="55" t="s">
        <v>51</v>
      </c>
      <c r="B775" s="56">
        <v>42164</v>
      </c>
      <c r="C775" s="63">
        <v>0.5708333333333333</v>
      </c>
      <c r="D775" s="55" t="s">
        <v>41</v>
      </c>
      <c r="E775" s="55">
        <v>20.88</v>
      </c>
      <c r="F775" s="55">
        <v>20.89</v>
      </c>
      <c r="G775" s="55">
        <v>5.79</v>
      </c>
      <c r="H775" s="55">
        <v>5.65</v>
      </c>
    </row>
    <row r="776" spans="1:8" x14ac:dyDescent="0.35">
      <c r="A776" s="55" t="s">
        <v>48</v>
      </c>
      <c r="B776" s="56">
        <v>42164</v>
      </c>
      <c r="C776" s="63">
        <v>0.54861111111111105</v>
      </c>
      <c r="D776" s="55" t="s">
        <v>41</v>
      </c>
      <c r="E776" s="55">
        <v>22.07</v>
      </c>
      <c r="F776" s="55">
        <v>25.95</v>
      </c>
      <c r="G776" s="55">
        <v>8.7799999999999994</v>
      </c>
      <c r="H776" s="55">
        <v>8.4700000000000006</v>
      </c>
    </row>
    <row r="777" spans="1:8" x14ac:dyDescent="0.35">
      <c r="A777" s="54" t="s">
        <v>84</v>
      </c>
      <c r="B777" s="13">
        <v>42170</v>
      </c>
      <c r="G777" s="14">
        <v>7.43</v>
      </c>
      <c r="H777" s="14">
        <v>7.74</v>
      </c>
    </row>
    <row r="778" spans="1:8" x14ac:dyDescent="0.35">
      <c r="A778" s="37" t="s">
        <v>90</v>
      </c>
      <c r="B778" s="13">
        <v>42170</v>
      </c>
      <c r="G778" s="16">
        <v>6.88</v>
      </c>
      <c r="H778" s="16">
        <v>7.6</v>
      </c>
    </row>
    <row r="779" spans="1:8" x14ac:dyDescent="0.35">
      <c r="A779" s="37" t="s">
        <v>90</v>
      </c>
      <c r="B779" s="13">
        <v>42170</v>
      </c>
      <c r="G779" s="16" t="s">
        <v>87</v>
      </c>
      <c r="H779" s="16" t="s">
        <v>87</v>
      </c>
    </row>
    <row r="780" spans="1:8" x14ac:dyDescent="0.35">
      <c r="A780" s="41" t="s">
        <v>96</v>
      </c>
      <c r="B780" s="13">
        <v>42170</v>
      </c>
      <c r="G780" s="14">
        <v>5.49</v>
      </c>
      <c r="H780" s="14">
        <v>5.74</v>
      </c>
    </row>
    <row r="781" spans="1:8" x14ac:dyDescent="0.35">
      <c r="A781" s="55" t="s">
        <v>52</v>
      </c>
      <c r="B781" s="56">
        <v>42172</v>
      </c>
      <c r="C781" s="63">
        <v>0.60347222222222219</v>
      </c>
      <c r="D781" s="55" t="s">
        <v>44</v>
      </c>
      <c r="E781" s="55">
        <v>20.84</v>
      </c>
      <c r="F781" s="55">
        <v>24.26</v>
      </c>
      <c r="G781" s="55">
        <v>5.92</v>
      </c>
      <c r="H781" s="55">
        <v>6.15</v>
      </c>
    </row>
    <row r="782" spans="1:8" x14ac:dyDescent="0.35">
      <c r="A782" s="55" t="s">
        <v>42</v>
      </c>
      <c r="B782" s="56">
        <v>42172</v>
      </c>
      <c r="C782" s="63">
        <v>0.58680555555555558</v>
      </c>
      <c r="D782" s="55" t="s">
        <v>44</v>
      </c>
      <c r="E782" s="55">
        <v>19.739999999999998</v>
      </c>
      <c r="F782" s="55">
        <v>20.27</v>
      </c>
      <c r="G782" s="55">
        <v>5.88</v>
      </c>
      <c r="H782" s="55">
        <v>5.63</v>
      </c>
    </row>
    <row r="783" spans="1:8" x14ac:dyDescent="0.35">
      <c r="A783" s="55" t="s">
        <v>50</v>
      </c>
      <c r="B783" s="56">
        <v>42172</v>
      </c>
      <c r="C783" s="63">
        <v>0.57500000000000007</v>
      </c>
      <c r="D783" s="55" t="s">
        <v>44</v>
      </c>
      <c r="E783" s="55">
        <v>19.739999999999998</v>
      </c>
      <c r="F783" s="55">
        <v>21.51</v>
      </c>
      <c r="G783" s="55">
        <v>5.41</v>
      </c>
      <c r="H783" s="55">
        <v>5.48</v>
      </c>
    </row>
    <row r="784" spans="1:8" x14ac:dyDescent="0.35">
      <c r="A784" s="55" t="s">
        <v>51</v>
      </c>
      <c r="B784" s="56">
        <v>42172</v>
      </c>
      <c r="C784" s="63">
        <v>0.5541666666666667</v>
      </c>
      <c r="D784" s="55" t="s">
        <v>44</v>
      </c>
      <c r="E784" s="55">
        <v>18.91</v>
      </c>
      <c r="F784" s="55">
        <v>20.170000000000002</v>
      </c>
      <c r="G784" s="55">
        <v>4.5999999999999996</v>
      </c>
      <c r="H784" s="55">
        <v>4.3</v>
      </c>
    </row>
    <row r="785" spans="1:8" x14ac:dyDescent="0.35">
      <c r="A785" s="55" t="s">
        <v>48</v>
      </c>
      <c r="B785" s="56">
        <v>42172</v>
      </c>
      <c r="C785" s="63">
        <v>0.53055555555555556</v>
      </c>
      <c r="D785" s="55" t="s">
        <v>44</v>
      </c>
      <c r="E785" s="55">
        <v>21.8</v>
      </c>
      <c r="F785" s="55">
        <v>24.73</v>
      </c>
      <c r="G785" s="55">
        <v>6</v>
      </c>
      <c r="H785" s="55">
        <v>5.7</v>
      </c>
    </row>
    <row r="786" spans="1:8" x14ac:dyDescent="0.35">
      <c r="A786" s="55" t="s">
        <v>52</v>
      </c>
      <c r="B786" s="56">
        <v>42179</v>
      </c>
      <c r="C786" s="63">
        <v>0.61111111111111105</v>
      </c>
      <c r="D786" s="55" t="s">
        <v>44</v>
      </c>
      <c r="E786" s="55">
        <v>20.45</v>
      </c>
      <c r="F786" s="55">
        <v>29.89</v>
      </c>
      <c r="G786" s="55">
        <v>6.96</v>
      </c>
      <c r="H786" s="55">
        <v>6.24</v>
      </c>
    </row>
    <row r="787" spans="1:8" x14ac:dyDescent="0.35">
      <c r="A787" s="55" t="s">
        <v>42</v>
      </c>
      <c r="B787" s="56">
        <v>42179</v>
      </c>
      <c r="C787" s="63">
        <v>0.58680555555555558</v>
      </c>
      <c r="D787" s="55" t="s">
        <v>44</v>
      </c>
      <c r="E787" s="55">
        <v>20.14</v>
      </c>
      <c r="F787" s="55">
        <v>23.62</v>
      </c>
      <c r="G787" s="55">
        <v>6.83</v>
      </c>
      <c r="H787" s="55">
        <v>6.14</v>
      </c>
    </row>
    <row r="788" spans="1:8" x14ac:dyDescent="0.35">
      <c r="A788" s="55" t="s">
        <v>50</v>
      </c>
      <c r="B788" s="56">
        <v>42179</v>
      </c>
      <c r="C788" s="63">
        <v>0.5756944444444444</v>
      </c>
      <c r="D788" s="55" t="s">
        <v>44</v>
      </c>
      <c r="E788" s="55">
        <v>20.82</v>
      </c>
      <c r="F788" s="55">
        <v>21.39</v>
      </c>
      <c r="G788" s="55">
        <v>6.34</v>
      </c>
      <c r="H788" s="55">
        <v>5.86</v>
      </c>
    </row>
    <row r="789" spans="1:8" x14ac:dyDescent="0.35">
      <c r="A789" s="55" t="s">
        <v>51</v>
      </c>
      <c r="B789" s="56">
        <v>42179</v>
      </c>
      <c r="C789" s="63">
        <v>0.55555555555555558</v>
      </c>
      <c r="D789" s="55" t="s">
        <v>44</v>
      </c>
      <c r="G789" s="55">
        <v>5.66</v>
      </c>
      <c r="H789" s="55">
        <v>5.46</v>
      </c>
    </row>
    <row r="790" spans="1:8" x14ac:dyDescent="0.35">
      <c r="A790" s="55" t="s">
        <v>51</v>
      </c>
      <c r="B790" s="56">
        <v>42179</v>
      </c>
      <c r="C790" s="63">
        <v>0.55555555555555558</v>
      </c>
      <c r="D790" s="55" t="s">
        <v>44</v>
      </c>
      <c r="E790" s="55">
        <v>20.7</v>
      </c>
      <c r="F790" s="55">
        <v>20.93</v>
      </c>
      <c r="G790" s="55">
        <v>5.9</v>
      </c>
      <c r="H790" s="55">
        <v>5.6</v>
      </c>
    </row>
    <row r="791" spans="1:8" x14ac:dyDescent="0.35">
      <c r="A791" s="55" t="s">
        <v>48</v>
      </c>
      <c r="B791" s="56">
        <v>42179</v>
      </c>
      <c r="C791" s="63">
        <v>0.53263888888888888</v>
      </c>
      <c r="D791" s="55" t="s">
        <v>44</v>
      </c>
      <c r="E791" s="55">
        <v>22.85</v>
      </c>
      <c r="F791" s="55">
        <v>25.41</v>
      </c>
      <c r="G791" s="55">
        <v>6.74</v>
      </c>
      <c r="H791" s="55">
        <v>4.9800000000000004</v>
      </c>
    </row>
    <row r="792" spans="1:8" x14ac:dyDescent="0.35">
      <c r="A792" s="55" t="s">
        <v>52</v>
      </c>
      <c r="B792" s="56">
        <v>42186</v>
      </c>
      <c r="C792" s="63">
        <v>0.60833333333333328</v>
      </c>
      <c r="D792" s="55" t="s">
        <v>44</v>
      </c>
      <c r="E792" s="55">
        <v>20.61</v>
      </c>
      <c r="F792" s="55">
        <v>23.87</v>
      </c>
      <c r="G792" s="55">
        <v>6.78</v>
      </c>
      <c r="H792" s="55">
        <v>6.55</v>
      </c>
    </row>
    <row r="793" spans="1:8" x14ac:dyDescent="0.35">
      <c r="A793" s="55" t="s">
        <v>42</v>
      </c>
      <c r="B793" s="56">
        <v>42186</v>
      </c>
      <c r="C793" s="63">
        <v>0.59236111111111112</v>
      </c>
      <c r="D793" s="55" t="s">
        <v>44</v>
      </c>
      <c r="E793" s="55">
        <v>19.57</v>
      </c>
      <c r="F793" s="55">
        <v>19.93</v>
      </c>
      <c r="G793" s="55">
        <v>6.07</v>
      </c>
      <c r="H793" s="55">
        <v>6.43</v>
      </c>
    </row>
    <row r="794" spans="1:8" x14ac:dyDescent="0.35">
      <c r="A794" s="55" t="s">
        <v>50</v>
      </c>
      <c r="B794" s="56">
        <v>42186</v>
      </c>
      <c r="C794" s="63">
        <v>0.5805555555555556</v>
      </c>
      <c r="D794" s="55" t="s">
        <v>44</v>
      </c>
      <c r="E794" s="55">
        <v>18.37</v>
      </c>
      <c r="F794" s="55">
        <v>21.04</v>
      </c>
      <c r="G794" s="55">
        <v>6.51</v>
      </c>
      <c r="H794" s="55">
        <v>6.78</v>
      </c>
    </row>
    <row r="795" spans="1:8" x14ac:dyDescent="0.35">
      <c r="A795" s="55" t="s">
        <v>51</v>
      </c>
      <c r="B795" s="56">
        <v>42186</v>
      </c>
      <c r="C795" s="63">
        <v>0.55763888888888891</v>
      </c>
      <c r="D795" s="55" t="s">
        <v>44</v>
      </c>
      <c r="E795" s="55">
        <v>20.11</v>
      </c>
      <c r="F795" s="55">
        <v>20.47</v>
      </c>
      <c r="G795" s="55">
        <v>6.13</v>
      </c>
      <c r="H795" s="55">
        <v>6.56</v>
      </c>
    </row>
    <row r="796" spans="1:8" x14ac:dyDescent="0.35">
      <c r="A796" s="55" t="s">
        <v>48</v>
      </c>
      <c r="B796" s="56">
        <v>42186</v>
      </c>
      <c r="C796" s="63">
        <v>0.53194444444444444</v>
      </c>
      <c r="D796" s="55" t="s">
        <v>44</v>
      </c>
      <c r="E796" s="55">
        <v>21.3</v>
      </c>
      <c r="F796" s="55">
        <v>21.48</v>
      </c>
      <c r="G796" s="55">
        <v>6.44</v>
      </c>
      <c r="H796" s="55">
        <v>5.07</v>
      </c>
    </row>
    <row r="797" spans="1:8" x14ac:dyDescent="0.35">
      <c r="A797" s="54" t="s">
        <v>84</v>
      </c>
      <c r="B797" s="13">
        <v>42186</v>
      </c>
      <c r="G797" s="14">
        <v>6.48</v>
      </c>
      <c r="H797" s="14">
        <v>6.11</v>
      </c>
    </row>
    <row r="798" spans="1:8" x14ac:dyDescent="0.35">
      <c r="A798" s="54" t="s">
        <v>84</v>
      </c>
      <c r="B798" s="13">
        <v>42186</v>
      </c>
      <c r="G798" s="14" t="s">
        <v>87</v>
      </c>
      <c r="H798" s="14" t="s">
        <v>87</v>
      </c>
    </row>
    <row r="799" spans="1:8" x14ac:dyDescent="0.35">
      <c r="A799" s="37" t="s">
        <v>90</v>
      </c>
      <c r="B799" s="13">
        <v>42186</v>
      </c>
      <c r="G799" s="16">
        <v>7.62</v>
      </c>
      <c r="H799" s="16">
        <v>8.5299999999999994</v>
      </c>
    </row>
    <row r="800" spans="1:8" x14ac:dyDescent="0.35">
      <c r="A800" s="41" t="s">
        <v>96</v>
      </c>
      <c r="B800" s="13">
        <v>42186</v>
      </c>
      <c r="G800" s="14">
        <v>8.7100000000000009</v>
      </c>
      <c r="H800" s="14">
        <v>9.64</v>
      </c>
    </row>
    <row r="801" spans="1:8" x14ac:dyDescent="0.35">
      <c r="A801" s="54" t="s">
        <v>84</v>
      </c>
      <c r="B801" s="13">
        <v>42198</v>
      </c>
      <c r="G801" s="14">
        <v>5.4</v>
      </c>
      <c r="H801" s="14">
        <v>5.41</v>
      </c>
    </row>
    <row r="802" spans="1:8" x14ac:dyDescent="0.35">
      <c r="A802" s="37" t="s">
        <v>90</v>
      </c>
      <c r="B802" s="13">
        <v>42198</v>
      </c>
      <c r="G802" s="16">
        <v>4.2</v>
      </c>
      <c r="H802" s="16">
        <v>5.54</v>
      </c>
    </row>
    <row r="803" spans="1:8" x14ac:dyDescent="0.35">
      <c r="A803" s="37" t="s">
        <v>90</v>
      </c>
      <c r="B803" s="13">
        <v>42198</v>
      </c>
      <c r="G803" s="16" t="s">
        <v>87</v>
      </c>
      <c r="H803" s="16" t="s">
        <v>87</v>
      </c>
    </row>
    <row r="804" spans="1:8" x14ac:dyDescent="0.35">
      <c r="A804" s="41" t="s">
        <v>96</v>
      </c>
      <c r="B804" s="13">
        <v>42198</v>
      </c>
      <c r="G804" s="14">
        <v>5.7</v>
      </c>
      <c r="H804" s="14">
        <v>5.18</v>
      </c>
    </row>
    <row r="805" spans="1:8" x14ac:dyDescent="0.35">
      <c r="A805" s="55" t="s">
        <v>52</v>
      </c>
      <c r="B805" s="56">
        <v>42200</v>
      </c>
      <c r="C805" s="63">
        <v>0.47222222222222227</v>
      </c>
      <c r="D805" s="55" t="s">
        <v>41</v>
      </c>
      <c r="E805" s="55">
        <v>22.04</v>
      </c>
      <c r="F805" s="55">
        <v>26.19</v>
      </c>
      <c r="G805" s="55">
        <v>6.15</v>
      </c>
      <c r="H805" s="55">
        <v>6.33</v>
      </c>
    </row>
    <row r="806" spans="1:8" x14ac:dyDescent="0.35">
      <c r="A806" s="55" t="s">
        <v>42</v>
      </c>
      <c r="B806" s="56">
        <v>42200</v>
      </c>
      <c r="C806" s="63">
        <v>0.48958333333333331</v>
      </c>
      <c r="D806" s="55" t="s">
        <v>41</v>
      </c>
      <c r="E806" s="55">
        <v>20.57</v>
      </c>
      <c r="F806" s="55">
        <v>21.15</v>
      </c>
      <c r="G806" s="55">
        <v>6.05</v>
      </c>
      <c r="H806" s="55">
        <v>5.96</v>
      </c>
    </row>
    <row r="807" spans="1:8" x14ac:dyDescent="0.35">
      <c r="A807" s="55" t="s">
        <v>50</v>
      </c>
      <c r="B807" s="56">
        <v>42200</v>
      </c>
      <c r="C807" s="63">
        <v>0.5083333333333333</v>
      </c>
      <c r="D807" s="55" t="s">
        <v>41</v>
      </c>
      <c r="E807" s="55">
        <v>20.76</v>
      </c>
      <c r="F807" s="55">
        <v>21.99</v>
      </c>
      <c r="G807" s="55">
        <v>5.76</v>
      </c>
      <c r="H807" s="55">
        <v>6.04</v>
      </c>
    </row>
    <row r="808" spans="1:8" x14ac:dyDescent="0.35">
      <c r="A808" s="55" t="s">
        <v>51</v>
      </c>
      <c r="B808" s="56">
        <v>42200</v>
      </c>
      <c r="C808" s="63">
        <v>0.54652777777777783</v>
      </c>
      <c r="D808" s="55" t="s">
        <v>41</v>
      </c>
      <c r="E808" s="55">
        <v>20.13</v>
      </c>
      <c r="F808" s="55">
        <v>20.170000000000002</v>
      </c>
      <c r="G808" s="55">
        <v>5.25</v>
      </c>
      <c r="H808" s="55">
        <v>5.33</v>
      </c>
    </row>
    <row r="809" spans="1:8" x14ac:dyDescent="0.35">
      <c r="A809" s="55" t="s">
        <v>51</v>
      </c>
      <c r="B809" s="56">
        <v>42200</v>
      </c>
      <c r="C809" s="63">
        <v>0.54652777777777783</v>
      </c>
      <c r="D809" s="55" t="s">
        <v>41</v>
      </c>
      <c r="G809" s="55">
        <v>5.31</v>
      </c>
      <c r="H809" s="55">
        <v>5.37</v>
      </c>
    </row>
    <row r="810" spans="1:8" x14ac:dyDescent="0.35">
      <c r="A810" s="55" t="s">
        <v>48</v>
      </c>
      <c r="B810" s="56">
        <v>42200</v>
      </c>
      <c r="C810" s="63">
        <v>0.56597222222222221</v>
      </c>
      <c r="D810" s="55" t="s">
        <v>41</v>
      </c>
      <c r="E810" s="55">
        <v>21.55</v>
      </c>
      <c r="F810" s="55">
        <v>22.06</v>
      </c>
      <c r="G810" s="55">
        <v>5.25</v>
      </c>
      <c r="H810" s="55">
        <v>5.68</v>
      </c>
    </row>
    <row r="811" spans="1:8" x14ac:dyDescent="0.35">
      <c r="A811" s="55" t="s">
        <v>52</v>
      </c>
      <c r="B811" s="56">
        <v>42207</v>
      </c>
      <c r="C811" s="63">
        <v>0.60833333333333328</v>
      </c>
      <c r="D811" s="55" t="s">
        <v>41</v>
      </c>
      <c r="E811" s="55">
        <v>20.77</v>
      </c>
      <c r="F811" s="55">
        <v>28.32</v>
      </c>
      <c r="G811" s="55">
        <v>7.31</v>
      </c>
      <c r="H811" s="55">
        <v>5.96</v>
      </c>
    </row>
    <row r="812" spans="1:8" x14ac:dyDescent="0.35">
      <c r="A812" s="55" t="s">
        <v>42</v>
      </c>
      <c r="B812" s="56">
        <v>42207</v>
      </c>
      <c r="C812" s="63">
        <v>0.59375</v>
      </c>
      <c r="D812" s="55" t="s">
        <v>41</v>
      </c>
      <c r="E812" s="55">
        <v>21.79</v>
      </c>
      <c r="F812" s="55">
        <v>22.85</v>
      </c>
      <c r="G812" s="55">
        <v>5.83</v>
      </c>
      <c r="H812" s="55">
        <v>5.97</v>
      </c>
    </row>
    <row r="813" spans="1:8" x14ac:dyDescent="0.35">
      <c r="A813" s="55" t="s">
        <v>50</v>
      </c>
      <c r="B813" s="56">
        <v>42207</v>
      </c>
      <c r="C813" s="63">
        <v>0.58194444444444449</v>
      </c>
      <c r="D813" s="55" t="s">
        <v>41</v>
      </c>
      <c r="E813" s="55">
        <v>22.08</v>
      </c>
      <c r="F813" s="55">
        <v>22.25</v>
      </c>
      <c r="G813" s="55">
        <v>5.63</v>
      </c>
      <c r="H813" s="55">
        <v>5.33</v>
      </c>
    </row>
    <row r="814" spans="1:8" x14ac:dyDescent="0.35">
      <c r="A814" s="55" t="s">
        <v>51</v>
      </c>
      <c r="B814" s="56">
        <v>42207</v>
      </c>
      <c r="C814" s="63">
        <v>0.56111111111111112</v>
      </c>
      <c r="D814" s="55" t="s">
        <v>41</v>
      </c>
      <c r="E814" s="55">
        <v>21.92</v>
      </c>
      <c r="F814" s="55">
        <v>22.76</v>
      </c>
      <c r="G814" s="55">
        <v>5.59</v>
      </c>
      <c r="H814" s="55">
        <v>4.8</v>
      </c>
    </row>
    <row r="815" spans="1:8" x14ac:dyDescent="0.35">
      <c r="A815" s="55" t="s">
        <v>48</v>
      </c>
      <c r="B815" s="56">
        <v>42207</v>
      </c>
      <c r="C815" s="63">
        <v>0.53888888888888886</v>
      </c>
      <c r="D815" s="55" t="s">
        <v>41</v>
      </c>
      <c r="E815" s="55">
        <v>24.33</v>
      </c>
      <c r="F815" s="55">
        <v>25.77</v>
      </c>
      <c r="G815" s="55">
        <v>6.7</v>
      </c>
      <c r="H815" s="55">
        <v>4.62</v>
      </c>
    </row>
    <row r="816" spans="1:8" x14ac:dyDescent="0.35">
      <c r="A816" s="54" t="s">
        <v>84</v>
      </c>
      <c r="B816" s="13">
        <v>42207</v>
      </c>
      <c r="G816" s="14">
        <v>6.95</v>
      </c>
      <c r="H816" s="14">
        <v>6.9</v>
      </c>
    </row>
    <row r="817" spans="1:8" x14ac:dyDescent="0.35">
      <c r="A817" s="54" t="s">
        <v>84</v>
      </c>
      <c r="B817" s="13">
        <v>42207</v>
      </c>
      <c r="G817" s="14" t="s">
        <v>87</v>
      </c>
      <c r="H817" s="14" t="s">
        <v>87</v>
      </c>
    </row>
    <row r="818" spans="1:8" x14ac:dyDescent="0.35">
      <c r="A818" s="37" t="s">
        <v>90</v>
      </c>
      <c r="B818" s="13">
        <v>42207</v>
      </c>
      <c r="G818" s="16">
        <v>7.01</v>
      </c>
      <c r="H818" s="16">
        <v>6.89</v>
      </c>
    </row>
    <row r="819" spans="1:8" x14ac:dyDescent="0.35">
      <c r="A819" s="41" t="s">
        <v>96</v>
      </c>
      <c r="B819" s="13">
        <v>42207</v>
      </c>
      <c r="G819" s="14">
        <v>5.93</v>
      </c>
      <c r="H819" s="14">
        <v>5.9</v>
      </c>
    </row>
    <row r="820" spans="1:8" x14ac:dyDescent="0.35">
      <c r="A820" s="54" t="s">
        <v>84</v>
      </c>
      <c r="B820" s="13">
        <v>42212</v>
      </c>
      <c r="G820" s="14">
        <v>6.83</v>
      </c>
      <c r="H820" s="14">
        <v>6.9</v>
      </c>
    </row>
    <row r="821" spans="1:8" x14ac:dyDescent="0.35">
      <c r="A821" s="37" t="s">
        <v>90</v>
      </c>
      <c r="B821" s="13">
        <v>42212</v>
      </c>
      <c r="G821" s="16">
        <v>6.92</v>
      </c>
      <c r="H821" s="16">
        <v>7.42</v>
      </c>
    </row>
    <row r="822" spans="1:8" x14ac:dyDescent="0.35">
      <c r="A822" s="41" t="s">
        <v>96</v>
      </c>
      <c r="B822" s="13">
        <v>42212</v>
      </c>
      <c r="G822" s="14">
        <v>7.14</v>
      </c>
      <c r="H822" s="14">
        <v>6.75</v>
      </c>
    </row>
    <row r="823" spans="1:8" x14ac:dyDescent="0.35">
      <c r="A823" s="55" t="s">
        <v>52</v>
      </c>
      <c r="B823" s="56">
        <v>42214</v>
      </c>
      <c r="C823" s="63">
        <v>0.60833333333333328</v>
      </c>
      <c r="D823" s="55" t="s">
        <v>41</v>
      </c>
      <c r="E823" s="55">
        <v>23.76</v>
      </c>
      <c r="F823" s="55">
        <v>24.06</v>
      </c>
      <c r="G823" s="55">
        <v>5.91</v>
      </c>
      <c r="H823" s="55">
        <v>5.55</v>
      </c>
    </row>
    <row r="824" spans="1:8" x14ac:dyDescent="0.35">
      <c r="A824" s="55" t="s">
        <v>42</v>
      </c>
      <c r="B824" s="56">
        <v>42214</v>
      </c>
      <c r="C824" s="63">
        <v>0.59097222222222223</v>
      </c>
      <c r="D824" s="55" t="s">
        <v>41</v>
      </c>
      <c r="E824" s="55">
        <v>22.89</v>
      </c>
      <c r="F824" s="55">
        <v>23.35</v>
      </c>
      <c r="G824" s="55">
        <v>6.36</v>
      </c>
      <c r="H824" s="55">
        <v>5.67</v>
      </c>
    </row>
    <row r="825" spans="1:8" x14ac:dyDescent="0.35">
      <c r="A825" s="55" t="s">
        <v>50</v>
      </c>
      <c r="B825" s="56">
        <v>42214</v>
      </c>
      <c r="C825" s="63">
        <v>0.57777777777777783</v>
      </c>
      <c r="D825" s="55" t="s">
        <v>41</v>
      </c>
      <c r="E825" s="55">
        <v>23.09</v>
      </c>
      <c r="F825" s="55">
        <v>23.55</v>
      </c>
      <c r="G825" s="55">
        <v>6.48</v>
      </c>
      <c r="H825" s="55">
        <v>5.89</v>
      </c>
    </row>
    <row r="826" spans="1:8" x14ac:dyDescent="0.35">
      <c r="A826" s="55" t="s">
        <v>51</v>
      </c>
      <c r="B826" s="56">
        <v>42214</v>
      </c>
      <c r="C826" s="63">
        <v>0.55694444444444446</v>
      </c>
      <c r="D826" s="55" t="s">
        <v>41</v>
      </c>
      <c r="E826" s="55">
        <v>23.15</v>
      </c>
      <c r="F826" s="55">
        <v>23.21</v>
      </c>
      <c r="G826" s="55">
        <v>6.15</v>
      </c>
      <c r="H826" s="55">
        <v>5.73</v>
      </c>
    </row>
    <row r="827" spans="1:8" x14ac:dyDescent="0.35">
      <c r="A827" s="55" t="s">
        <v>48</v>
      </c>
      <c r="B827" s="56">
        <v>42214</v>
      </c>
      <c r="C827" s="63">
        <v>0.53402777777777777</v>
      </c>
      <c r="D827" s="55" t="s">
        <v>41</v>
      </c>
      <c r="E827" s="55">
        <v>24.37</v>
      </c>
      <c r="F827" s="55">
        <v>24.61</v>
      </c>
      <c r="G827" s="55">
        <v>6.39</v>
      </c>
      <c r="H827" s="55">
        <v>6.15</v>
      </c>
    </row>
    <row r="828" spans="1:8" x14ac:dyDescent="0.35">
      <c r="A828" s="54" t="s">
        <v>84</v>
      </c>
      <c r="B828" s="13">
        <v>42219</v>
      </c>
      <c r="G828" s="14">
        <v>6.4</v>
      </c>
      <c r="H828" s="14">
        <v>6.45</v>
      </c>
    </row>
    <row r="829" spans="1:8" x14ac:dyDescent="0.35">
      <c r="A829" s="37" t="s">
        <v>90</v>
      </c>
      <c r="B829" s="13">
        <v>42219</v>
      </c>
      <c r="G829" s="16">
        <v>5.43</v>
      </c>
      <c r="H829" s="16">
        <v>5.45</v>
      </c>
    </row>
    <row r="830" spans="1:8" x14ac:dyDescent="0.35">
      <c r="A830" s="41" t="s">
        <v>96</v>
      </c>
      <c r="B830" s="13">
        <v>42219</v>
      </c>
      <c r="G830" s="14">
        <v>5.51</v>
      </c>
      <c r="H830" s="14">
        <v>6.18</v>
      </c>
    </row>
    <row r="831" spans="1:8" x14ac:dyDescent="0.35">
      <c r="A831" s="41" t="s">
        <v>96</v>
      </c>
      <c r="B831" s="13">
        <v>42219</v>
      </c>
      <c r="G831" s="14" t="s">
        <v>87</v>
      </c>
      <c r="H831" s="14"/>
    </row>
    <row r="832" spans="1:8" x14ac:dyDescent="0.35">
      <c r="A832" s="55" t="s">
        <v>52</v>
      </c>
      <c r="B832" s="56">
        <v>42221</v>
      </c>
      <c r="C832" s="63">
        <v>0.45277777777777778</v>
      </c>
      <c r="D832" s="55" t="s">
        <v>41</v>
      </c>
      <c r="E832" s="55">
        <v>23.54</v>
      </c>
      <c r="F832" s="55">
        <v>26.41</v>
      </c>
      <c r="G832" s="55">
        <v>5.15</v>
      </c>
      <c r="H832" s="55">
        <v>5.35</v>
      </c>
    </row>
    <row r="833" spans="1:8" x14ac:dyDescent="0.35">
      <c r="A833" s="55" t="s">
        <v>42</v>
      </c>
      <c r="B833" s="56">
        <v>42221</v>
      </c>
      <c r="C833" s="63">
        <v>0.46666666666666662</v>
      </c>
      <c r="D833" s="55" t="s">
        <v>41</v>
      </c>
      <c r="E833" s="55">
        <v>24.06</v>
      </c>
      <c r="F833" s="55">
        <v>25.08</v>
      </c>
      <c r="G833" s="55">
        <v>5.8</v>
      </c>
      <c r="H833" s="55">
        <v>5.62</v>
      </c>
    </row>
    <row r="834" spans="1:8" x14ac:dyDescent="0.35">
      <c r="A834" s="55" t="s">
        <v>50</v>
      </c>
      <c r="B834" s="56">
        <v>42221</v>
      </c>
      <c r="C834" s="63">
        <v>0.47986111111111113</v>
      </c>
      <c r="D834" s="55" t="s">
        <v>41</v>
      </c>
      <c r="E834" s="55">
        <v>24.19</v>
      </c>
      <c r="F834" s="55">
        <v>24.32</v>
      </c>
      <c r="G834" s="55">
        <v>5.55</v>
      </c>
      <c r="H834" s="55">
        <v>5.31</v>
      </c>
    </row>
    <row r="835" spans="1:8" x14ac:dyDescent="0.35">
      <c r="A835" s="55" t="s">
        <v>51</v>
      </c>
      <c r="B835" s="56">
        <v>42221</v>
      </c>
      <c r="C835" s="63">
        <v>0.50208333333333333</v>
      </c>
      <c r="D835" s="55" t="s">
        <v>41</v>
      </c>
      <c r="E835" s="55">
        <v>23.34</v>
      </c>
      <c r="F835" s="55">
        <v>23.34</v>
      </c>
      <c r="G835" s="55">
        <v>5.25</v>
      </c>
      <c r="H835" s="55">
        <v>5.0999999999999996</v>
      </c>
    </row>
    <row r="836" spans="1:8" x14ac:dyDescent="0.35">
      <c r="A836" s="55" t="s">
        <v>48</v>
      </c>
      <c r="B836" s="56">
        <v>42221</v>
      </c>
      <c r="C836" s="63">
        <v>0.52708333333333335</v>
      </c>
      <c r="D836" s="55" t="s">
        <v>41</v>
      </c>
      <c r="E836" s="55">
        <v>25.36</v>
      </c>
      <c r="F836" s="55">
        <v>26.73</v>
      </c>
      <c r="G836" s="55">
        <v>7.06</v>
      </c>
      <c r="H836" s="55">
        <v>6.19</v>
      </c>
    </row>
    <row r="837" spans="1:8" x14ac:dyDescent="0.35">
      <c r="A837" s="55" t="s">
        <v>48</v>
      </c>
      <c r="B837" s="56">
        <v>42221</v>
      </c>
      <c r="C837" s="63">
        <v>0.52708333333333335</v>
      </c>
      <c r="D837" s="55" t="s">
        <v>41</v>
      </c>
      <c r="G837" s="55">
        <v>7.06</v>
      </c>
      <c r="H837" s="55">
        <v>6.17</v>
      </c>
    </row>
    <row r="838" spans="1:8" x14ac:dyDescent="0.35">
      <c r="A838" s="54" t="s">
        <v>84</v>
      </c>
      <c r="B838" s="13">
        <v>42226</v>
      </c>
      <c r="G838" s="14">
        <v>12.33</v>
      </c>
      <c r="H838" s="14">
        <v>12.07</v>
      </c>
    </row>
    <row r="839" spans="1:8" x14ac:dyDescent="0.35">
      <c r="A839" s="37" t="s">
        <v>90</v>
      </c>
      <c r="B839" s="13">
        <v>42226</v>
      </c>
      <c r="G839" s="16">
        <v>10.87</v>
      </c>
      <c r="H839" s="16">
        <v>11.1</v>
      </c>
    </row>
    <row r="840" spans="1:8" x14ac:dyDescent="0.35">
      <c r="A840" s="37" t="s">
        <v>90</v>
      </c>
      <c r="B840" s="13">
        <v>42226</v>
      </c>
      <c r="G840" s="16" t="s">
        <v>87</v>
      </c>
      <c r="H840" s="16" t="s">
        <v>87</v>
      </c>
    </row>
    <row r="841" spans="1:8" x14ac:dyDescent="0.35">
      <c r="A841" s="41" t="s">
        <v>96</v>
      </c>
      <c r="B841" s="13">
        <v>42226</v>
      </c>
      <c r="G841" s="14">
        <v>8.5</v>
      </c>
      <c r="H841" s="14">
        <v>8.5</v>
      </c>
    </row>
    <row r="842" spans="1:8" x14ac:dyDescent="0.35">
      <c r="A842" s="55" t="s">
        <v>52</v>
      </c>
      <c r="B842" s="56">
        <v>42227</v>
      </c>
      <c r="C842" s="63">
        <v>0.49583333333333335</v>
      </c>
      <c r="D842" s="55" t="s">
        <v>44</v>
      </c>
      <c r="E842" s="55">
        <v>25.06</v>
      </c>
      <c r="F842" s="55">
        <v>26.65</v>
      </c>
      <c r="G842" s="55">
        <v>5.91</v>
      </c>
      <c r="H842" s="55">
        <v>5.77</v>
      </c>
    </row>
    <row r="843" spans="1:8" x14ac:dyDescent="0.35">
      <c r="A843" s="55" t="s">
        <v>42</v>
      </c>
      <c r="B843" s="56">
        <v>42227</v>
      </c>
    </row>
    <row r="844" spans="1:8" x14ac:dyDescent="0.35">
      <c r="A844" s="55" t="s">
        <v>50</v>
      </c>
      <c r="B844" s="56">
        <v>42227</v>
      </c>
      <c r="C844" s="63">
        <v>0.52361111111111114</v>
      </c>
      <c r="D844" s="55" t="s">
        <v>44</v>
      </c>
      <c r="E844" s="55">
        <v>22.43</v>
      </c>
      <c r="F844" s="55">
        <v>25.33</v>
      </c>
      <c r="G844" s="55">
        <v>5.6</v>
      </c>
      <c r="H844" s="55">
        <v>5.59</v>
      </c>
    </row>
    <row r="845" spans="1:8" x14ac:dyDescent="0.35">
      <c r="A845" s="55" t="s">
        <v>51</v>
      </c>
      <c r="B845" s="56">
        <v>42227</v>
      </c>
      <c r="C845" s="63">
        <v>0.54236111111111118</v>
      </c>
      <c r="D845" s="55" t="s">
        <v>44</v>
      </c>
      <c r="E845" s="55">
        <v>23.73</v>
      </c>
      <c r="F845" s="55">
        <v>24.1</v>
      </c>
      <c r="G845" s="55">
        <v>5.33</v>
      </c>
      <c r="H845" s="55">
        <v>5.22</v>
      </c>
    </row>
    <row r="846" spans="1:8" x14ac:dyDescent="0.35">
      <c r="A846" s="55" t="s">
        <v>48</v>
      </c>
      <c r="B846" s="56">
        <v>42227</v>
      </c>
      <c r="C846" s="63">
        <v>0.56388888888888888</v>
      </c>
      <c r="D846" s="55" t="s">
        <v>44</v>
      </c>
      <c r="E846" s="55">
        <v>24.67</v>
      </c>
      <c r="F846" s="55">
        <v>24.81</v>
      </c>
      <c r="G846" s="55">
        <v>4.74</v>
      </c>
      <c r="H846" s="55">
        <v>5.33</v>
      </c>
    </row>
    <row r="847" spans="1:8" x14ac:dyDescent="0.35">
      <c r="A847" s="55" t="s">
        <v>48</v>
      </c>
      <c r="B847" s="56">
        <v>42227</v>
      </c>
      <c r="C847" s="63">
        <v>0.56388888888888888</v>
      </c>
      <c r="D847" s="55" t="s">
        <v>44</v>
      </c>
      <c r="G847" s="55">
        <v>5.28</v>
      </c>
      <c r="H847" s="55">
        <v>5.18</v>
      </c>
    </row>
    <row r="848" spans="1:8" x14ac:dyDescent="0.35">
      <c r="A848" s="54" t="s">
        <v>84</v>
      </c>
      <c r="B848" s="13">
        <v>42233</v>
      </c>
      <c r="G848" s="14">
        <v>6.96</v>
      </c>
      <c r="H848" s="14">
        <v>7.3</v>
      </c>
    </row>
    <row r="849" spans="1:8" x14ac:dyDescent="0.35">
      <c r="A849" s="37" t="s">
        <v>90</v>
      </c>
      <c r="B849" s="13">
        <v>42233</v>
      </c>
      <c r="G849" s="16">
        <v>7.15</v>
      </c>
      <c r="H849" s="16">
        <v>7.58</v>
      </c>
    </row>
    <row r="850" spans="1:8" x14ac:dyDescent="0.35">
      <c r="A850" s="41" t="s">
        <v>96</v>
      </c>
      <c r="B850" s="13">
        <v>42233</v>
      </c>
      <c r="G850" s="14">
        <v>5.73</v>
      </c>
      <c r="H850" s="14">
        <v>6.1</v>
      </c>
    </row>
    <row r="851" spans="1:8" x14ac:dyDescent="0.35">
      <c r="A851" s="55" t="s">
        <v>52</v>
      </c>
      <c r="B851" s="56">
        <v>42235</v>
      </c>
      <c r="C851" s="63">
        <v>0.61458333333333337</v>
      </c>
      <c r="D851" s="55" t="s">
        <v>41</v>
      </c>
      <c r="E851" s="55">
        <v>25.18</v>
      </c>
      <c r="F851" s="55">
        <v>28.11</v>
      </c>
      <c r="G851" s="55">
        <v>5.65</v>
      </c>
      <c r="H851" s="55">
        <v>5.15</v>
      </c>
    </row>
    <row r="852" spans="1:8" x14ac:dyDescent="0.35">
      <c r="A852" s="55" t="s">
        <v>42</v>
      </c>
      <c r="B852" s="56">
        <v>42235</v>
      </c>
      <c r="C852" s="63">
        <v>0.6</v>
      </c>
      <c r="D852" s="55" t="s">
        <v>41</v>
      </c>
      <c r="E852" s="55">
        <v>24.59</v>
      </c>
      <c r="F852" s="55">
        <v>24.96</v>
      </c>
      <c r="G852" s="55">
        <v>5.94</v>
      </c>
      <c r="H852" s="55">
        <v>5.71</v>
      </c>
    </row>
    <row r="853" spans="1:8" x14ac:dyDescent="0.35">
      <c r="A853" s="55" t="s">
        <v>50</v>
      </c>
      <c r="B853" s="56">
        <v>42235</v>
      </c>
      <c r="C853" s="63">
        <v>0.58680555555555558</v>
      </c>
      <c r="D853" s="55" t="s">
        <v>41</v>
      </c>
      <c r="E853" s="55">
        <v>24.44</v>
      </c>
      <c r="F853" s="55">
        <v>24.6</v>
      </c>
      <c r="G853" s="55">
        <v>5.8</v>
      </c>
      <c r="H853" s="55">
        <v>5.54</v>
      </c>
    </row>
    <row r="854" spans="1:8" x14ac:dyDescent="0.35">
      <c r="A854" s="55" t="s">
        <v>51</v>
      </c>
      <c r="B854" s="56">
        <v>42235</v>
      </c>
      <c r="C854" s="63">
        <v>0.55833333333333335</v>
      </c>
      <c r="D854" s="55" t="s">
        <v>41</v>
      </c>
      <c r="E854" s="55">
        <v>24.37</v>
      </c>
      <c r="F854" s="55">
        <v>24.56</v>
      </c>
      <c r="G854" s="55">
        <v>5.37</v>
      </c>
      <c r="H854" s="55">
        <v>4.82</v>
      </c>
    </row>
    <row r="855" spans="1:8" x14ac:dyDescent="0.35">
      <c r="A855" s="55" t="s">
        <v>48</v>
      </c>
      <c r="B855" s="56">
        <v>42235</v>
      </c>
      <c r="C855" s="63">
        <v>0.53402777777777777</v>
      </c>
      <c r="D855" s="55" t="s">
        <v>41</v>
      </c>
      <c r="E855" s="55">
        <v>25.23</v>
      </c>
      <c r="F855" s="55">
        <v>27.08</v>
      </c>
      <c r="G855" s="55">
        <v>6.76</v>
      </c>
      <c r="H855" s="55">
        <v>4.5999999999999996</v>
      </c>
    </row>
    <row r="856" spans="1:8" x14ac:dyDescent="0.35">
      <c r="A856" s="54" t="s">
        <v>84</v>
      </c>
      <c r="B856" s="13">
        <v>42241</v>
      </c>
      <c r="G856" s="14">
        <v>6.47</v>
      </c>
      <c r="H856" s="14">
        <v>6.65</v>
      </c>
    </row>
    <row r="857" spans="1:8" x14ac:dyDescent="0.35">
      <c r="A857" s="54" t="s">
        <v>84</v>
      </c>
      <c r="B857" s="13">
        <v>42241</v>
      </c>
      <c r="G857" s="14" t="s">
        <v>87</v>
      </c>
      <c r="H857" s="14" t="s">
        <v>87</v>
      </c>
    </row>
    <row r="858" spans="1:8" x14ac:dyDescent="0.35">
      <c r="A858" s="37" t="s">
        <v>90</v>
      </c>
      <c r="B858" s="13">
        <v>42241</v>
      </c>
      <c r="G858" s="16">
        <v>6.44</v>
      </c>
      <c r="H858" s="16">
        <v>6.71</v>
      </c>
    </row>
    <row r="859" spans="1:8" x14ac:dyDescent="0.35">
      <c r="A859" s="41" t="s">
        <v>96</v>
      </c>
      <c r="B859" s="13">
        <v>42241</v>
      </c>
      <c r="G859" s="14">
        <v>5.23</v>
      </c>
      <c r="H859" s="14">
        <v>5.29</v>
      </c>
    </row>
    <row r="860" spans="1:8" x14ac:dyDescent="0.35">
      <c r="A860" s="55" t="s">
        <v>52</v>
      </c>
      <c r="B860" s="56">
        <v>42242</v>
      </c>
      <c r="C860" s="63">
        <v>0.59513888888888888</v>
      </c>
      <c r="D860" s="55" t="s">
        <v>41</v>
      </c>
      <c r="E860" s="55">
        <v>24.27</v>
      </c>
      <c r="F860" s="55">
        <v>26.92</v>
      </c>
      <c r="G860" s="55">
        <v>5.62</v>
      </c>
      <c r="H860" s="55">
        <v>5.83</v>
      </c>
    </row>
    <row r="861" spans="1:8" x14ac:dyDescent="0.35">
      <c r="A861" s="55" t="s">
        <v>42</v>
      </c>
      <c r="B861" s="56">
        <v>42242</v>
      </c>
      <c r="C861" s="63">
        <v>0.57708333333333328</v>
      </c>
      <c r="D861" s="55" t="s">
        <v>41</v>
      </c>
      <c r="E861" s="55">
        <v>24.16</v>
      </c>
      <c r="F861" s="55">
        <v>24.48</v>
      </c>
      <c r="G861" s="55">
        <v>6.7</v>
      </c>
      <c r="H861" s="55">
        <v>5.8</v>
      </c>
    </row>
    <row r="862" spans="1:8" x14ac:dyDescent="0.35">
      <c r="A862" s="55" t="s">
        <v>50</v>
      </c>
      <c r="B862" s="56">
        <v>42242</v>
      </c>
      <c r="C862" s="63">
        <v>0.56458333333333333</v>
      </c>
      <c r="D862" s="55" t="s">
        <v>41</v>
      </c>
      <c r="E862" s="55">
        <v>24.35</v>
      </c>
      <c r="F862" s="55">
        <v>24.88</v>
      </c>
      <c r="G862" s="55">
        <v>6.2</v>
      </c>
      <c r="H862" s="55">
        <v>6.31</v>
      </c>
    </row>
    <row r="863" spans="1:8" x14ac:dyDescent="0.35">
      <c r="A863" s="55" t="s">
        <v>51</v>
      </c>
      <c r="B863" s="56">
        <v>42242</v>
      </c>
      <c r="C863" s="63">
        <v>0.54513888888888895</v>
      </c>
      <c r="D863" s="55" t="s">
        <v>41</v>
      </c>
      <c r="E863" s="55">
        <v>24.01</v>
      </c>
      <c r="F863" s="55">
        <v>24.09</v>
      </c>
      <c r="G863" s="55">
        <v>5.96</v>
      </c>
      <c r="H863" s="55">
        <v>5.04</v>
      </c>
    </row>
    <row r="864" spans="1:8" x14ac:dyDescent="0.35">
      <c r="A864" s="55" t="s">
        <v>48</v>
      </c>
      <c r="B864" s="56">
        <v>42242</v>
      </c>
      <c r="C864" s="63">
        <v>0.52013888888888882</v>
      </c>
      <c r="D864" s="55" t="s">
        <v>41</v>
      </c>
      <c r="E864" s="55">
        <v>24.74</v>
      </c>
      <c r="F864" s="55">
        <v>26.61</v>
      </c>
      <c r="G864" s="55">
        <v>5.85</v>
      </c>
      <c r="H864" s="55">
        <v>4.34</v>
      </c>
    </row>
    <row r="865" spans="1:8" x14ac:dyDescent="0.35">
      <c r="A865" s="54" t="s">
        <v>84</v>
      </c>
      <c r="B865" s="13">
        <v>42247</v>
      </c>
      <c r="G865" s="14">
        <v>5.9</v>
      </c>
      <c r="H865" s="14">
        <v>6.45</v>
      </c>
    </row>
    <row r="866" spans="1:8" x14ac:dyDescent="0.35">
      <c r="A866" s="37" t="s">
        <v>90</v>
      </c>
      <c r="B866" s="13">
        <v>42247</v>
      </c>
      <c r="G866" s="15">
        <v>5.62</v>
      </c>
      <c r="H866" s="16">
        <v>6.23</v>
      </c>
    </row>
    <row r="867" spans="1:8" x14ac:dyDescent="0.35">
      <c r="A867" s="37" t="s">
        <v>90</v>
      </c>
      <c r="B867" s="13">
        <v>42247</v>
      </c>
      <c r="G867" s="16" t="s">
        <v>87</v>
      </c>
      <c r="H867" s="16" t="s">
        <v>87</v>
      </c>
    </row>
    <row r="868" spans="1:8" x14ac:dyDescent="0.35">
      <c r="A868" s="41" t="s">
        <v>96</v>
      </c>
      <c r="B868" s="13">
        <v>42247</v>
      </c>
      <c r="G868" s="14">
        <v>4.45</v>
      </c>
      <c r="H868" s="14">
        <v>4.82</v>
      </c>
    </row>
    <row r="869" spans="1:8" x14ac:dyDescent="0.35">
      <c r="A869" s="55" t="s">
        <v>52</v>
      </c>
      <c r="B869" s="56">
        <v>42249</v>
      </c>
      <c r="C869" s="63">
        <v>0.64236111111111105</v>
      </c>
      <c r="D869" s="55" t="s">
        <v>41</v>
      </c>
      <c r="E869" s="55">
        <v>25.74</v>
      </c>
      <c r="F869" s="55">
        <v>25.79</v>
      </c>
      <c r="G869" s="55">
        <v>3.96</v>
      </c>
      <c r="H869" s="55">
        <v>4.08</v>
      </c>
    </row>
    <row r="870" spans="1:8" x14ac:dyDescent="0.35">
      <c r="A870" s="55" t="s">
        <v>42</v>
      </c>
      <c r="B870" s="56">
        <v>42249</v>
      </c>
      <c r="C870" s="63">
        <v>0.62777777777777777</v>
      </c>
      <c r="D870" s="55" t="s">
        <v>41</v>
      </c>
      <c r="E870" s="55">
        <v>25.13</v>
      </c>
      <c r="F870" s="55">
        <v>25.38</v>
      </c>
      <c r="G870" s="55">
        <v>4.21</v>
      </c>
      <c r="H870" s="55">
        <v>4.12</v>
      </c>
    </row>
    <row r="871" spans="1:8" x14ac:dyDescent="0.35">
      <c r="A871" s="55" t="s">
        <v>50</v>
      </c>
      <c r="B871" s="56">
        <v>42249</v>
      </c>
      <c r="C871" s="63">
        <v>0.61527777777777781</v>
      </c>
      <c r="D871" s="55" t="s">
        <v>41</v>
      </c>
      <c r="E871" s="55">
        <v>23.93</v>
      </c>
      <c r="F871" s="55">
        <v>24.81</v>
      </c>
      <c r="G871" s="55">
        <v>3.71</v>
      </c>
      <c r="H871" s="55">
        <v>3.74</v>
      </c>
    </row>
    <row r="872" spans="1:8" x14ac:dyDescent="0.35">
      <c r="A872" s="55" t="s">
        <v>51</v>
      </c>
      <c r="B872" s="56">
        <v>42249</v>
      </c>
      <c r="C872" s="63">
        <v>0.59166666666666667</v>
      </c>
      <c r="D872" s="55" t="s">
        <v>41</v>
      </c>
      <c r="E872" s="55">
        <v>24.26</v>
      </c>
      <c r="F872" s="55">
        <v>24.37</v>
      </c>
      <c r="G872" s="55">
        <v>3.17</v>
      </c>
      <c r="H872" s="55">
        <v>3.35</v>
      </c>
    </row>
    <row r="873" spans="1:8" x14ac:dyDescent="0.35">
      <c r="A873" s="55" t="s">
        <v>48</v>
      </c>
      <c r="B873" s="56">
        <v>42249</v>
      </c>
      <c r="C873" s="63">
        <v>0.56944444444444442</v>
      </c>
      <c r="D873" s="55" t="s">
        <v>41</v>
      </c>
      <c r="E873" s="55">
        <v>25.6</v>
      </c>
      <c r="F873" s="55">
        <v>26.56</v>
      </c>
      <c r="G873" s="55">
        <v>4.45</v>
      </c>
      <c r="H873" s="55">
        <v>4.08</v>
      </c>
    </row>
    <row r="874" spans="1:8" x14ac:dyDescent="0.35">
      <c r="A874" s="54" t="s">
        <v>84</v>
      </c>
      <c r="B874" s="13">
        <v>42256</v>
      </c>
      <c r="G874" s="14">
        <v>6.57</v>
      </c>
      <c r="H874" s="14">
        <v>6.69</v>
      </c>
    </row>
    <row r="875" spans="1:8" x14ac:dyDescent="0.35">
      <c r="A875" s="37" t="s">
        <v>90</v>
      </c>
      <c r="B875" s="13">
        <v>42256</v>
      </c>
      <c r="G875" s="21">
        <v>6.7</v>
      </c>
      <c r="H875" s="16">
        <v>7.13</v>
      </c>
    </row>
    <row r="876" spans="1:8" x14ac:dyDescent="0.35">
      <c r="A876" s="41" t="s">
        <v>96</v>
      </c>
      <c r="B876" s="13">
        <v>42256</v>
      </c>
      <c r="G876" s="14">
        <v>4.6399999999999997</v>
      </c>
      <c r="H876" s="14">
        <v>4.5199999999999996</v>
      </c>
    </row>
    <row r="877" spans="1:8" x14ac:dyDescent="0.35">
      <c r="A877" s="54" t="s">
        <v>84</v>
      </c>
      <c r="B877" s="13">
        <v>42262</v>
      </c>
      <c r="G877" s="14">
        <v>6.95</v>
      </c>
      <c r="H877" s="14">
        <v>7.41</v>
      </c>
    </row>
    <row r="878" spans="1:8" x14ac:dyDescent="0.35">
      <c r="A878" s="37" t="s">
        <v>90</v>
      </c>
      <c r="B878" s="13">
        <v>42262</v>
      </c>
      <c r="G878" s="16">
        <v>6.69</v>
      </c>
      <c r="H878" s="16">
        <v>7</v>
      </c>
    </row>
    <row r="879" spans="1:8" x14ac:dyDescent="0.35">
      <c r="A879" s="41" t="s">
        <v>96</v>
      </c>
      <c r="B879" s="13">
        <v>42262</v>
      </c>
      <c r="G879" s="14">
        <v>5.7</v>
      </c>
      <c r="H879" s="14">
        <v>5.66</v>
      </c>
    </row>
    <row r="880" spans="1:8" x14ac:dyDescent="0.35">
      <c r="A880" s="55" t="s">
        <v>52</v>
      </c>
      <c r="B880" s="56">
        <v>42263</v>
      </c>
      <c r="C880" s="63">
        <v>0.63750000000000007</v>
      </c>
      <c r="D880" s="55" t="s">
        <v>41</v>
      </c>
      <c r="E880" s="55">
        <v>24.72</v>
      </c>
      <c r="F880" s="55">
        <v>26.57</v>
      </c>
      <c r="G880" s="55">
        <v>5.09</v>
      </c>
      <c r="H880" s="55">
        <v>5.07</v>
      </c>
    </row>
    <row r="881" spans="1:8" x14ac:dyDescent="0.35">
      <c r="A881" s="55" t="s">
        <v>42</v>
      </c>
      <c r="B881" s="56">
        <v>42263</v>
      </c>
      <c r="C881" s="63">
        <v>0.62222222222222223</v>
      </c>
      <c r="D881" s="55" t="s">
        <v>41</v>
      </c>
      <c r="E881" s="55">
        <v>24.39</v>
      </c>
      <c r="F881" s="55">
        <v>24.41</v>
      </c>
      <c r="G881" s="55">
        <v>5.04</v>
      </c>
      <c r="H881" s="55">
        <v>5.64</v>
      </c>
    </row>
    <row r="882" spans="1:8" x14ac:dyDescent="0.35">
      <c r="A882" s="55" t="s">
        <v>50</v>
      </c>
      <c r="B882" s="56">
        <v>42263</v>
      </c>
      <c r="C882" s="63">
        <v>0.61041666666666672</v>
      </c>
      <c r="D882" s="55" t="s">
        <v>41</v>
      </c>
      <c r="E882" s="55">
        <v>24.26</v>
      </c>
      <c r="F882" s="55">
        <v>24.58</v>
      </c>
      <c r="G882" s="55">
        <v>5.57</v>
      </c>
      <c r="H882" s="55">
        <v>5.21</v>
      </c>
    </row>
    <row r="883" spans="1:8" x14ac:dyDescent="0.35">
      <c r="A883" s="55" t="s">
        <v>51</v>
      </c>
      <c r="B883" s="56">
        <v>42263</v>
      </c>
      <c r="C883" s="63">
        <v>0.58888888888888891</v>
      </c>
      <c r="D883" s="55" t="s">
        <v>41</v>
      </c>
      <c r="E883" s="55">
        <v>24.63</v>
      </c>
      <c r="F883" s="55">
        <v>24.65</v>
      </c>
      <c r="G883" s="55">
        <v>5.34</v>
      </c>
      <c r="H883" s="55">
        <v>5.05</v>
      </c>
    </row>
    <row r="884" spans="1:8" x14ac:dyDescent="0.35">
      <c r="A884" s="55" t="s">
        <v>48</v>
      </c>
      <c r="B884" s="56">
        <v>42263</v>
      </c>
      <c r="C884" s="63">
        <v>0.56666666666666665</v>
      </c>
      <c r="D884" s="55" t="s">
        <v>41</v>
      </c>
      <c r="E884" s="55">
        <v>25.82</v>
      </c>
      <c r="F884" s="55">
        <v>26.79</v>
      </c>
      <c r="G884" s="55">
        <v>5.59</v>
      </c>
      <c r="H884" s="55">
        <v>4.7699999999999996</v>
      </c>
    </row>
    <row r="885" spans="1:8" x14ac:dyDescent="0.35">
      <c r="A885" s="54" t="s">
        <v>84</v>
      </c>
      <c r="B885" s="13">
        <v>42269</v>
      </c>
      <c r="G885" s="14">
        <v>6.37</v>
      </c>
      <c r="H885" s="14">
        <v>6.84</v>
      </c>
    </row>
    <row r="886" spans="1:8" x14ac:dyDescent="0.35">
      <c r="A886" s="54" t="s">
        <v>84</v>
      </c>
      <c r="B886" s="13">
        <v>42269</v>
      </c>
      <c r="G886" s="14" t="s">
        <v>87</v>
      </c>
      <c r="H886" s="14" t="s">
        <v>87</v>
      </c>
    </row>
    <row r="887" spans="1:8" x14ac:dyDescent="0.35">
      <c r="A887" s="37" t="s">
        <v>90</v>
      </c>
      <c r="B887" s="13">
        <v>42269</v>
      </c>
      <c r="G887" s="16">
        <v>6.08</v>
      </c>
      <c r="H887" s="16">
        <v>6.12</v>
      </c>
    </row>
    <row r="888" spans="1:8" x14ac:dyDescent="0.35">
      <c r="A888" s="41" t="s">
        <v>96</v>
      </c>
      <c r="B888" s="13">
        <v>42269</v>
      </c>
      <c r="G888" s="14">
        <v>5.29</v>
      </c>
      <c r="H888" s="14">
        <v>5.38</v>
      </c>
    </row>
    <row r="889" spans="1:8" x14ac:dyDescent="0.35">
      <c r="A889" s="55" t="s">
        <v>52</v>
      </c>
      <c r="B889" s="56">
        <v>42270</v>
      </c>
      <c r="C889" s="63">
        <v>0.60347222222222219</v>
      </c>
      <c r="D889" s="55" t="s">
        <v>41</v>
      </c>
      <c r="E889" s="55">
        <v>22.36</v>
      </c>
      <c r="F889" s="55">
        <v>27</v>
      </c>
      <c r="G889" s="55">
        <v>6.95</v>
      </c>
      <c r="H889" s="55">
        <v>6.19</v>
      </c>
    </row>
    <row r="890" spans="1:8" x14ac:dyDescent="0.35">
      <c r="A890" s="55" t="s">
        <v>52</v>
      </c>
      <c r="B890" s="56">
        <v>42270</v>
      </c>
      <c r="C890" s="63">
        <v>0.60347222222222219</v>
      </c>
      <c r="D890" s="55" t="s">
        <v>41</v>
      </c>
      <c r="G890" s="55">
        <v>6.71</v>
      </c>
      <c r="H890" s="55">
        <v>6.11</v>
      </c>
    </row>
    <row r="891" spans="1:8" x14ac:dyDescent="0.35">
      <c r="A891" s="55" t="s">
        <v>42</v>
      </c>
      <c r="B891" s="56">
        <v>42270</v>
      </c>
      <c r="C891" s="63">
        <v>0.58611111111111114</v>
      </c>
      <c r="D891" s="55" t="s">
        <v>41</v>
      </c>
      <c r="E891" s="55">
        <v>24.71</v>
      </c>
      <c r="F891" s="55">
        <v>24.91</v>
      </c>
      <c r="G891" s="55">
        <v>6.54</v>
      </c>
      <c r="H891" s="55">
        <v>6.17</v>
      </c>
    </row>
    <row r="892" spans="1:8" x14ac:dyDescent="0.35">
      <c r="A892" s="55" t="s">
        <v>50</v>
      </c>
      <c r="B892" s="56">
        <v>42270</v>
      </c>
      <c r="C892" s="63">
        <v>0.57361111111111118</v>
      </c>
      <c r="D892" s="55" t="s">
        <v>41</v>
      </c>
      <c r="E892" s="55">
        <v>24.1</v>
      </c>
      <c r="F892" s="55">
        <v>24.69</v>
      </c>
      <c r="G892" s="55">
        <v>5.28</v>
      </c>
      <c r="H892" s="55">
        <v>5.55</v>
      </c>
    </row>
    <row r="893" spans="1:8" x14ac:dyDescent="0.35">
      <c r="A893" s="55" t="s">
        <v>51</v>
      </c>
      <c r="B893" s="56">
        <v>42270</v>
      </c>
      <c r="C893" s="63">
        <v>0.55138888888888882</v>
      </c>
      <c r="D893" s="55" t="s">
        <v>41</v>
      </c>
      <c r="E893" s="55">
        <v>24.89</v>
      </c>
      <c r="F893" s="55">
        <v>25.01</v>
      </c>
      <c r="G893" s="55">
        <v>4.9000000000000004</v>
      </c>
      <c r="H893" s="55">
        <v>5.23</v>
      </c>
    </row>
    <row r="894" spans="1:8" x14ac:dyDescent="0.35">
      <c r="A894" s="55" t="s">
        <v>48</v>
      </c>
      <c r="B894" s="56">
        <v>42270</v>
      </c>
      <c r="C894" s="63">
        <v>0.52847222222222223</v>
      </c>
      <c r="D894" s="55" t="s">
        <v>41</v>
      </c>
      <c r="E894" s="55">
        <v>25.84</v>
      </c>
      <c r="F894" s="55">
        <v>25.9</v>
      </c>
      <c r="G894" s="55">
        <v>5.27</v>
      </c>
      <c r="H894" s="55">
        <v>4.79</v>
      </c>
    </row>
    <row r="895" spans="1:8" x14ac:dyDescent="0.35">
      <c r="A895" s="54" t="s">
        <v>84</v>
      </c>
      <c r="B895" s="13">
        <v>42276</v>
      </c>
      <c r="G895" s="14">
        <v>5.67</v>
      </c>
      <c r="H895" s="14">
        <v>6.07</v>
      </c>
    </row>
    <row r="896" spans="1:8" x14ac:dyDescent="0.35">
      <c r="A896" s="37" t="s">
        <v>90</v>
      </c>
      <c r="B896" s="13">
        <v>42276</v>
      </c>
      <c r="G896" s="16">
        <v>5.49</v>
      </c>
      <c r="H896" s="16">
        <v>5.74</v>
      </c>
    </row>
    <row r="897" spans="1:8" x14ac:dyDescent="0.35">
      <c r="A897" s="37" t="s">
        <v>90</v>
      </c>
      <c r="B897" s="13">
        <v>42276</v>
      </c>
      <c r="G897" s="16" t="s">
        <v>87</v>
      </c>
      <c r="H897" s="16" t="s">
        <v>87</v>
      </c>
    </row>
    <row r="898" spans="1:8" x14ac:dyDescent="0.35">
      <c r="A898" s="41" t="s">
        <v>96</v>
      </c>
      <c r="B898" s="13">
        <v>42276</v>
      </c>
      <c r="G898" s="14">
        <v>4.83</v>
      </c>
      <c r="H898" s="14">
        <v>4.91</v>
      </c>
    </row>
    <row r="899" spans="1:8" x14ac:dyDescent="0.35">
      <c r="A899" s="55" t="s">
        <v>52</v>
      </c>
      <c r="B899" s="56">
        <v>42522</v>
      </c>
      <c r="C899" s="63">
        <v>0.61111111111111105</v>
      </c>
      <c r="D899" s="55" t="s">
        <v>44</v>
      </c>
      <c r="G899" s="55">
        <v>7.75</v>
      </c>
    </row>
    <row r="900" spans="1:8" x14ac:dyDescent="0.35">
      <c r="A900" s="55" t="s">
        <v>42</v>
      </c>
      <c r="B900" s="56">
        <v>42522</v>
      </c>
      <c r="C900" s="63">
        <v>0.59305555555555556</v>
      </c>
      <c r="D900" s="55" t="s">
        <v>44</v>
      </c>
      <c r="G900" s="55">
        <v>7.34</v>
      </c>
    </row>
    <row r="901" spans="1:8" x14ac:dyDescent="0.35">
      <c r="A901" s="55" t="s">
        <v>50</v>
      </c>
      <c r="B901" s="56">
        <v>42522</v>
      </c>
      <c r="C901" s="63">
        <v>0.57986111111111105</v>
      </c>
      <c r="D901" s="55" t="s">
        <v>44</v>
      </c>
      <c r="G901" s="55">
        <v>7.36</v>
      </c>
    </row>
    <row r="902" spans="1:8" x14ac:dyDescent="0.35">
      <c r="A902" s="55" t="s">
        <v>51</v>
      </c>
      <c r="B902" s="56">
        <v>42522</v>
      </c>
      <c r="C902" s="63">
        <v>0.55555555555555558</v>
      </c>
      <c r="D902" s="55" t="s">
        <v>44</v>
      </c>
      <c r="G902" s="55">
        <v>6.92</v>
      </c>
    </row>
    <row r="903" spans="1:8" x14ac:dyDescent="0.35">
      <c r="A903" s="55" t="s">
        <v>48</v>
      </c>
      <c r="B903" s="56">
        <v>42522</v>
      </c>
      <c r="C903" s="63">
        <v>0.53194444444444444</v>
      </c>
      <c r="D903" s="55" t="s">
        <v>44</v>
      </c>
      <c r="G903" s="55">
        <v>6.46</v>
      </c>
    </row>
    <row r="904" spans="1:8" x14ac:dyDescent="0.35">
      <c r="A904" s="55" t="s">
        <v>52</v>
      </c>
      <c r="B904" s="56">
        <v>42528</v>
      </c>
      <c r="C904" s="63">
        <v>0.63402777777777775</v>
      </c>
      <c r="D904" s="55" t="s">
        <v>44</v>
      </c>
      <c r="G904" s="55">
        <v>6.43</v>
      </c>
    </row>
    <row r="905" spans="1:8" x14ac:dyDescent="0.35">
      <c r="A905" s="55" t="s">
        <v>42</v>
      </c>
      <c r="B905" s="56">
        <v>42528</v>
      </c>
      <c r="C905" s="63">
        <v>0.61875000000000002</v>
      </c>
      <c r="D905" s="55" t="s">
        <v>44</v>
      </c>
      <c r="G905" s="55">
        <v>6.18</v>
      </c>
    </row>
    <row r="906" spans="1:8" x14ac:dyDescent="0.35">
      <c r="A906" s="55" t="s">
        <v>50</v>
      </c>
      <c r="B906" s="56">
        <v>42528</v>
      </c>
      <c r="C906" s="63">
        <v>0.60555555555555551</v>
      </c>
      <c r="D906" s="55" t="s">
        <v>44</v>
      </c>
      <c r="G906" s="55">
        <v>6</v>
      </c>
    </row>
    <row r="907" spans="1:8" x14ac:dyDescent="0.35">
      <c r="A907" s="55" t="s">
        <v>51</v>
      </c>
      <c r="B907" s="56">
        <v>42528</v>
      </c>
      <c r="C907" s="63">
        <v>0.58263888888888882</v>
      </c>
      <c r="D907" s="55" t="s">
        <v>44</v>
      </c>
      <c r="G907" s="55">
        <v>5.44</v>
      </c>
    </row>
    <row r="908" spans="1:8" x14ac:dyDescent="0.35">
      <c r="A908" s="55" t="s">
        <v>48</v>
      </c>
      <c r="B908" s="56">
        <v>42528</v>
      </c>
      <c r="C908" s="63">
        <v>0.55625000000000002</v>
      </c>
      <c r="D908" s="55" t="s">
        <v>44</v>
      </c>
      <c r="G908" s="55">
        <v>7.71</v>
      </c>
    </row>
    <row r="909" spans="1:8" x14ac:dyDescent="0.35">
      <c r="A909" s="54" t="s">
        <v>84</v>
      </c>
      <c r="B909" s="13">
        <v>42528</v>
      </c>
      <c r="G909" s="16">
        <v>7.44</v>
      </c>
      <c r="H909" s="16">
        <v>7.21</v>
      </c>
    </row>
    <row r="910" spans="1:8" x14ac:dyDescent="0.35">
      <c r="A910" s="37" t="s">
        <v>90</v>
      </c>
      <c r="B910" s="13">
        <v>42528</v>
      </c>
      <c r="G910" s="16">
        <v>7.24</v>
      </c>
      <c r="H910" s="16">
        <v>7.23</v>
      </c>
    </row>
    <row r="911" spans="1:8" x14ac:dyDescent="0.35">
      <c r="A911" s="41" t="s">
        <v>96</v>
      </c>
      <c r="B911" s="13">
        <v>42528</v>
      </c>
      <c r="G911" s="16">
        <v>7.12</v>
      </c>
      <c r="H911" s="16">
        <v>7.78</v>
      </c>
    </row>
    <row r="912" spans="1:8" x14ac:dyDescent="0.35">
      <c r="A912" s="55" t="s">
        <v>52</v>
      </c>
      <c r="B912" s="56">
        <v>42535</v>
      </c>
      <c r="C912" s="63">
        <v>0.59305555555555556</v>
      </c>
      <c r="D912" s="55" t="s">
        <v>41</v>
      </c>
      <c r="G912" s="55">
        <v>6.75</v>
      </c>
    </row>
    <row r="913" spans="1:8" x14ac:dyDescent="0.35">
      <c r="A913" s="55" t="s">
        <v>42</v>
      </c>
      <c r="B913" s="56">
        <v>42535</v>
      </c>
      <c r="C913" s="63">
        <v>0.57638888888888895</v>
      </c>
      <c r="D913" s="55" t="s">
        <v>41</v>
      </c>
      <c r="G913" s="55">
        <v>7.18</v>
      </c>
    </row>
    <row r="914" spans="1:8" x14ac:dyDescent="0.35">
      <c r="A914" s="55" t="s">
        <v>50</v>
      </c>
      <c r="B914" s="56">
        <v>42535</v>
      </c>
      <c r="C914" s="63">
        <v>0.56388888888888888</v>
      </c>
      <c r="D914" s="55" t="s">
        <v>41</v>
      </c>
      <c r="G914" s="55">
        <v>6.47</v>
      </c>
    </row>
    <row r="915" spans="1:8" x14ac:dyDescent="0.35">
      <c r="A915" s="55" t="s">
        <v>51</v>
      </c>
      <c r="B915" s="56">
        <v>42535</v>
      </c>
      <c r="C915" s="63">
        <v>0.54236111111111118</v>
      </c>
      <c r="D915" s="55" t="s">
        <v>41</v>
      </c>
      <c r="G915" s="55">
        <v>6.36</v>
      </c>
    </row>
    <row r="916" spans="1:8" x14ac:dyDescent="0.35">
      <c r="A916" s="55" t="s">
        <v>48</v>
      </c>
      <c r="B916" s="56">
        <v>42535</v>
      </c>
      <c r="C916" s="63">
        <v>0.51874999999999993</v>
      </c>
      <c r="D916" s="55" t="s">
        <v>41</v>
      </c>
      <c r="G916" s="55">
        <v>6.18</v>
      </c>
    </row>
    <row r="917" spans="1:8" x14ac:dyDescent="0.35">
      <c r="A917" s="55" t="s">
        <v>52</v>
      </c>
      <c r="B917" s="56">
        <v>42542</v>
      </c>
      <c r="C917" s="63">
        <v>0.61458333333333337</v>
      </c>
      <c r="D917" s="55" t="s">
        <v>41</v>
      </c>
      <c r="E917" s="55">
        <v>24.52</v>
      </c>
      <c r="F917" s="55">
        <v>25.84</v>
      </c>
      <c r="G917" s="55">
        <v>7.06</v>
      </c>
      <c r="H917" s="55">
        <v>7.15</v>
      </c>
    </row>
    <row r="918" spans="1:8" x14ac:dyDescent="0.35">
      <c r="A918" s="55" t="s">
        <v>42</v>
      </c>
      <c r="B918" s="56">
        <v>42542</v>
      </c>
      <c r="C918" s="63">
        <v>0.59930555555555554</v>
      </c>
      <c r="D918" s="55" t="s">
        <v>41</v>
      </c>
      <c r="E918" s="55">
        <v>23.88</v>
      </c>
      <c r="F918" s="55">
        <v>24.02</v>
      </c>
      <c r="G918" s="55">
        <v>7.04</v>
      </c>
      <c r="H918" s="55">
        <v>7.07</v>
      </c>
    </row>
    <row r="919" spans="1:8" x14ac:dyDescent="0.35">
      <c r="A919" s="55" t="s">
        <v>50</v>
      </c>
      <c r="B919" s="56">
        <v>42542</v>
      </c>
      <c r="C919" s="63">
        <v>0.58611111111111114</v>
      </c>
      <c r="D919" s="55" t="s">
        <v>41</v>
      </c>
      <c r="E919" s="55">
        <v>23.59</v>
      </c>
      <c r="F919" s="55">
        <v>24.74</v>
      </c>
      <c r="G919" s="55">
        <v>6.59</v>
      </c>
      <c r="H919" s="55">
        <v>6.74</v>
      </c>
    </row>
    <row r="920" spans="1:8" x14ac:dyDescent="0.35">
      <c r="A920" s="55" t="s">
        <v>51</v>
      </c>
      <c r="B920" s="56">
        <v>42542</v>
      </c>
      <c r="C920" s="63">
        <v>0.56319444444444444</v>
      </c>
      <c r="D920" s="55" t="s">
        <v>41</v>
      </c>
      <c r="E920" s="55">
        <v>23.65</v>
      </c>
      <c r="F920" s="55">
        <v>23.7</v>
      </c>
      <c r="G920" s="55">
        <v>6.16</v>
      </c>
      <c r="H920" s="55">
        <v>5.97</v>
      </c>
    </row>
    <row r="921" spans="1:8" x14ac:dyDescent="0.35">
      <c r="A921" s="55" t="s">
        <v>48</v>
      </c>
      <c r="B921" s="56">
        <v>42542</v>
      </c>
      <c r="C921" s="63">
        <v>0.53888888888888886</v>
      </c>
      <c r="D921" s="55" t="s">
        <v>41</v>
      </c>
      <c r="E921" s="55">
        <v>25.13</v>
      </c>
      <c r="F921" s="55">
        <v>25.38</v>
      </c>
      <c r="G921" s="55">
        <v>6.3</v>
      </c>
      <c r="H921" s="55">
        <v>6.33</v>
      </c>
    </row>
    <row r="922" spans="1:8" x14ac:dyDescent="0.35">
      <c r="A922" s="54" t="s">
        <v>84</v>
      </c>
      <c r="B922" s="13">
        <v>42542</v>
      </c>
      <c r="G922" s="16">
        <v>8.5299999999999994</v>
      </c>
      <c r="H922" s="16">
        <v>8.06</v>
      </c>
    </row>
    <row r="923" spans="1:8" x14ac:dyDescent="0.35">
      <c r="A923" s="54" t="s">
        <v>84</v>
      </c>
      <c r="B923" s="13">
        <v>42542</v>
      </c>
      <c r="G923" s="16" t="s">
        <v>87</v>
      </c>
      <c r="H923" s="16" t="s">
        <v>87</v>
      </c>
    </row>
    <row r="924" spans="1:8" x14ac:dyDescent="0.35">
      <c r="A924" s="37" t="s">
        <v>90</v>
      </c>
      <c r="B924" s="13">
        <v>42542</v>
      </c>
      <c r="G924" s="16">
        <v>7.94</v>
      </c>
      <c r="H924" s="16">
        <v>8.07</v>
      </c>
    </row>
    <row r="925" spans="1:8" x14ac:dyDescent="0.35">
      <c r="A925" s="41" t="s">
        <v>96</v>
      </c>
      <c r="B925" s="13">
        <v>42542</v>
      </c>
      <c r="G925" s="16">
        <v>7.86</v>
      </c>
      <c r="H925" s="16">
        <v>7.12</v>
      </c>
    </row>
    <row r="926" spans="1:8" x14ac:dyDescent="0.35">
      <c r="A926" s="55" t="s">
        <v>52</v>
      </c>
      <c r="B926" s="56">
        <v>42549</v>
      </c>
      <c r="C926" s="63">
        <v>0.62013888888888891</v>
      </c>
      <c r="D926" s="55" t="s">
        <v>44</v>
      </c>
      <c r="E926" s="55">
        <v>24.6</v>
      </c>
      <c r="F926" s="55">
        <v>27.3</v>
      </c>
      <c r="G926" s="55">
        <v>6.26</v>
      </c>
      <c r="H926" s="55">
        <v>6.35</v>
      </c>
    </row>
    <row r="927" spans="1:8" x14ac:dyDescent="0.35">
      <c r="A927" s="55" t="s">
        <v>42</v>
      </c>
      <c r="B927" s="56">
        <v>42549</v>
      </c>
      <c r="C927" s="63">
        <v>0.60347222222222219</v>
      </c>
      <c r="D927" s="55" t="s">
        <v>44</v>
      </c>
      <c r="E927" s="55">
        <v>24.61</v>
      </c>
      <c r="F927" s="55">
        <v>25.39</v>
      </c>
      <c r="G927" s="55">
        <v>6.37</v>
      </c>
      <c r="H927" s="55">
        <v>6.71</v>
      </c>
    </row>
    <row r="928" spans="1:8" x14ac:dyDescent="0.35">
      <c r="A928" s="55" t="s">
        <v>50</v>
      </c>
      <c r="B928" s="56">
        <v>42549</v>
      </c>
      <c r="C928" s="63">
        <v>0.58958333333333335</v>
      </c>
      <c r="D928" s="55" t="s">
        <v>44</v>
      </c>
      <c r="E928" s="55">
        <v>23.14</v>
      </c>
      <c r="F928" s="55">
        <v>24.64</v>
      </c>
      <c r="G928" s="55">
        <v>6.41</v>
      </c>
      <c r="H928" s="55">
        <v>6.32</v>
      </c>
    </row>
    <row r="929" spans="1:8" x14ac:dyDescent="0.35">
      <c r="A929" s="55" t="s">
        <v>51</v>
      </c>
      <c r="B929" s="56">
        <v>42549</v>
      </c>
      <c r="C929" s="63">
        <v>0.57152777777777775</v>
      </c>
      <c r="D929" s="55" t="s">
        <v>44</v>
      </c>
      <c r="E929" s="55">
        <v>23.97</v>
      </c>
      <c r="F929" s="55">
        <v>23.98</v>
      </c>
      <c r="G929" s="55">
        <v>6.11</v>
      </c>
      <c r="H929" s="55">
        <v>5.91</v>
      </c>
    </row>
    <row r="930" spans="1:8" x14ac:dyDescent="0.35">
      <c r="A930" s="55" t="s">
        <v>48</v>
      </c>
      <c r="B930" s="56">
        <v>42549</v>
      </c>
      <c r="C930" s="63">
        <v>0.55277777777777781</v>
      </c>
      <c r="D930" s="55" t="s">
        <v>44</v>
      </c>
      <c r="E930" s="55">
        <v>25.16</v>
      </c>
      <c r="F930" s="55">
        <v>26.7</v>
      </c>
      <c r="G930" s="55">
        <v>6.54</v>
      </c>
      <c r="H930" s="55">
        <v>5.29</v>
      </c>
    </row>
    <row r="931" spans="1:8" x14ac:dyDescent="0.35">
      <c r="A931" s="55" t="s">
        <v>52</v>
      </c>
      <c r="B931" s="56">
        <v>42557</v>
      </c>
      <c r="C931" s="63">
        <v>0.62430555555555556</v>
      </c>
      <c r="D931" s="55" t="s">
        <v>44</v>
      </c>
      <c r="E931" s="55">
        <v>24.64</v>
      </c>
      <c r="F931" s="55">
        <v>26.59</v>
      </c>
      <c r="G931" s="55">
        <v>5.64</v>
      </c>
      <c r="H931" s="55">
        <v>6.39</v>
      </c>
    </row>
    <row r="932" spans="1:8" x14ac:dyDescent="0.35">
      <c r="A932" s="55" t="s">
        <v>42</v>
      </c>
      <c r="B932" s="56">
        <v>42557</v>
      </c>
      <c r="C932" s="63">
        <v>0.60902777777777783</v>
      </c>
      <c r="D932" s="55" t="s">
        <v>44</v>
      </c>
      <c r="E932" s="55">
        <v>23.71</v>
      </c>
      <c r="F932" s="55">
        <v>23.77</v>
      </c>
      <c r="G932" s="55">
        <v>6.18</v>
      </c>
      <c r="H932" s="55">
        <v>6.23</v>
      </c>
    </row>
    <row r="933" spans="1:8" x14ac:dyDescent="0.35">
      <c r="A933" s="55" t="s">
        <v>50</v>
      </c>
      <c r="B933" s="56">
        <v>42557</v>
      </c>
      <c r="C933" s="63">
        <v>0.59583333333333333</v>
      </c>
      <c r="D933" s="55" t="s">
        <v>44</v>
      </c>
      <c r="E933" s="55">
        <v>22.74</v>
      </c>
      <c r="F933" s="55">
        <v>25.6</v>
      </c>
      <c r="G933" s="55">
        <v>5.8</v>
      </c>
      <c r="H933" s="55">
        <v>6.05</v>
      </c>
    </row>
    <row r="934" spans="1:8" x14ac:dyDescent="0.35">
      <c r="A934" s="55" t="s">
        <v>51</v>
      </c>
      <c r="B934" s="56">
        <v>42557</v>
      </c>
      <c r="C934" s="63">
        <v>0.57361111111111118</v>
      </c>
      <c r="D934" s="55" t="s">
        <v>44</v>
      </c>
      <c r="E934" s="55">
        <v>22.97</v>
      </c>
      <c r="F934" s="55">
        <v>23.15</v>
      </c>
      <c r="G934" s="55">
        <v>6.21</v>
      </c>
      <c r="H934" s="55">
        <v>6.17</v>
      </c>
    </row>
    <row r="935" spans="1:8" x14ac:dyDescent="0.35">
      <c r="A935" s="55" t="s">
        <v>48</v>
      </c>
      <c r="B935" s="56">
        <v>42557</v>
      </c>
      <c r="C935" s="63">
        <v>0.54861111111111105</v>
      </c>
      <c r="D935" s="55" t="s">
        <v>44</v>
      </c>
      <c r="E935" s="55">
        <v>24.44</v>
      </c>
      <c r="F935" s="55">
        <v>26.26</v>
      </c>
      <c r="G935" s="55">
        <v>6.34</v>
      </c>
      <c r="H935" s="55">
        <v>5.82</v>
      </c>
    </row>
    <row r="936" spans="1:8" x14ac:dyDescent="0.35">
      <c r="A936" s="54" t="s">
        <v>84</v>
      </c>
      <c r="B936" s="13">
        <v>42557</v>
      </c>
      <c r="G936" s="16">
        <v>7.97</v>
      </c>
      <c r="H936" s="16">
        <v>8.51</v>
      </c>
    </row>
    <row r="937" spans="1:8" x14ac:dyDescent="0.35">
      <c r="A937" s="37" t="s">
        <v>90</v>
      </c>
      <c r="B937" s="13">
        <v>42557</v>
      </c>
      <c r="G937" s="16">
        <v>7.83</v>
      </c>
      <c r="H937" s="16">
        <v>7.23</v>
      </c>
    </row>
    <row r="938" spans="1:8" x14ac:dyDescent="0.35">
      <c r="A938" s="37" t="s">
        <v>90</v>
      </c>
      <c r="B938" s="13">
        <v>42557</v>
      </c>
      <c r="G938" s="16" t="s">
        <v>87</v>
      </c>
      <c r="H938" s="16" t="s">
        <v>87</v>
      </c>
    </row>
    <row r="939" spans="1:8" x14ac:dyDescent="0.35">
      <c r="A939" s="41" t="s">
        <v>96</v>
      </c>
      <c r="B939" s="13">
        <v>42557</v>
      </c>
      <c r="G939" s="16">
        <v>6.54</v>
      </c>
      <c r="H939" s="16">
        <v>6.69</v>
      </c>
    </row>
    <row r="940" spans="1:8" x14ac:dyDescent="0.35">
      <c r="A940" s="55" t="s">
        <v>52</v>
      </c>
      <c r="B940" s="56">
        <v>42563</v>
      </c>
      <c r="C940" s="63">
        <v>0.60486111111111118</v>
      </c>
      <c r="D940" s="55" t="s">
        <v>41</v>
      </c>
      <c r="E940" s="55">
        <v>21.95</v>
      </c>
      <c r="F940" s="55">
        <v>28.11</v>
      </c>
      <c r="G940" s="55">
        <v>5.84</v>
      </c>
      <c r="H940" s="55">
        <v>5.53</v>
      </c>
    </row>
    <row r="941" spans="1:8" x14ac:dyDescent="0.35">
      <c r="A941" s="55" t="s">
        <v>42</v>
      </c>
      <c r="B941" s="56">
        <v>42563</v>
      </c>
      <c r="C941" s="63">
        <v>0.58819444444444446</v>
      </c>
      <c r="D941" s="55" t="s">
        <v>41</v>
      </c>
      <c r="E941" s="55">
        <v>23.84</v>
      </c>
      <c r="F941" s="55">
        <v>25.1</v>
      </c>
      <c r="G941" s="55">
        <v>4.58</v>
      </c>
      <c r="H941" s="55">
        <v>4.99</v>
      </c>
    </row>
    <row r="942" spans="1:8" x14ac:dyDescent="0.35">
      <c r="A942" s="55" t="s">
        <v>50</v>
      </c>
      <c r="B942" s="56">
        <v>42563</v>
      </c>
      <c r="C942" s="63">
        <v>0.57500000000000007</v>
      </c>
      <c r="D942" s="55" t="s">
        <v>41</v>
      </c>
      <c r="E942" s="55">
        <v>23.51</v>
      </c>
      <c r="F942" s="55">
        <v>24.15</v>
      </c>
      <c r="G942" s="55">
        <v>5.55</v>
      </c>
      <c r="H942" s="55">
        <v>4.8899999999999997</v>
      </c>
    </row>
    <row r="943" spans="1:8" x14ac:dyDescent="0.35">
      <c r="A943" s="55" t="s">
        <v>51</v>
      </c>
      <c r="B943" s="56">
        <v>42563</v>
      </c>
      <c r="C943" s="63">
        <v>0.5541666666666667</v>
      </c>
      <c r="D943" s="55" t="s">
        <v>41</v>
      </c>
      <c r="E943" s="55">
        <v>23.66</v>
      </c>
      <c r="F943" s="55">
        <v>24.43</v>
      </c>
      <c r="G943" s="55">
        <v>5.15</v>
      </c>
      <c r="H943" s="55">
        <v>4.47</v>
      </c>
    </row>
    <row r="944" spans="1:8" x14ac:dyDescent="0.35">
      <c r="A944" s="55" t="s">
        <v>48</v>
      </c>
      <c r="B944" s="56">
        <v>42563</v>
      </c>
      <c r="C944" s="63">
        <v>0.52916666666666667</v>
      </c>
      <c r="D944" s="55" t="s">
        <v>41</v>
      </c>
      <c r="E944" s="55">
        <v>25</v>
      </c>
      <c r="F944" s="55">
        <v>27.29</v>
      </c>
      <c r="G944" s="55">
        <v>4.05</v>
      </c>
      <c r="H944" s="55">
        <v>3.02</v>
      </c>
    </row>
    <row r="945" spans="1:8" x14ac:dyDescent="0.35">
      <c r="A945" s="54" t="s">
        <v>84</v>
      </c>
      <c r="B945" s="13">
        <v>42565</v>
      </c>
      <c r="G945" s="16">
        <v>6.03</v>
      </c>
      <c r="H945" s="16">
        <v>5.98</v>
      </c>
    </row>
    <row r="946" spans="1:8" x14ac:dyDescent="0.35">
      <c r="A946" s="37" t="s">
        <v>90</v>
      </c>
      <c r="B946" s="13">
        <v>42565</v>
      </c>
      <c r="G946" s="16">
        <v>5.62</v>
      </c>
      <c r="H946" s="16">
        <v>6.04</v>
      </c>
    </row>
    <row r="947" spans="1:8" x14ac:dyDescent="0.35">
      <c r="A947" s="41" t="s">
        <v>96</v>
      </c>
      <c r="B947" s="13">
        <v>42565</v>
      </c>
      <c r="G947" s="16">
        <v>6.11</v>
      </c>
      <c r="H947" s="16">
        <v>5.93</v>
      </c>
    </row>
    <row r="948" spans="1:8" x14ac:dyDescent="0.35">
      <c r="A948" s="55" t="s">
        <v>52</v>
      </c>
      <c r="B948" s="56">
        <v>42570</v>
      </c>
      <c r="C948" s="63">
        <v>0.60972222222222217</v>
      </c>
      <c r="D948" s="55" t="s">
        <v>44</v>
      </c>
      <c r="E948" s="55">
        <v>23.87</v>
      </c>
      <c r="F948" s="55">
        <v>27.94</v>
      </c>
      <c r="G948" s="55">
        <v>5.44</v>
      </c>
      <c r="H948" s="55">
        <v>5.37</v>
      </c>
    </row>
    <row r="949" spans="1:8" x14ac:dyDescent="0.35">
      <c r="A949" s="55" t="s">
        <v>42</v>
      </c>
      <c r="B949" s="56">
        <v>42570</v>
      </c>
      <c r="C949" s="63">
        <v>0.59513888888888888</v>
      </c>
      <c r="D949" s="55" t="s">
        <v>44</v>
      </c>
      <c r="E949" s="55">
        <v>23.34</v>
      </c>
      <c r="F949" s="55">
        <v>23.43</v>
      </c>
      <c r="G949" s="55">
        <v>6.06</v>
      </c>
      <c r="H949" s="55">
        <v>5.93</v>
      </c>
    </row>
    <row r="950" spans="1:8" x14ac:dyDescent="0.35">
      <c r="A950" s="55" t="s">
        <v>50</v>
      </c>
      <c r="B950" s="56">
        <v>42570</v>
      </c>
      <c r="C950" s="63">
        <v>0.58194444444444449</v>
      </c>
      <c r="D950" s="55" t="s">
        <v>44</v>
      </c>
      <c r="E950" s="55">
        <v>23.33</v>
      </c>
      <c r="F950" s="55">
        <v>24.82</v>
      </c>
      <c r="G950" s="55">
        <v>6.18</v>
      </c>
      <c r="H950" s="55">
        <v>5.64</v>
      </c>
    </row>
    <row r="951" spans="1:8" x14ac:dyDescent="0.35">
      <c r="A951" s="55" t="s">
        <v>51</v>
      </c>
      <c r="B951" s="56">
        <v>42570</v>
      </c>
      <c r="C951" s="63">
        <v>0.55972222222222223</v>
      </c>
      <c r="D951" s="55" t="s">
        <v>44</v>
      </c>
      <c r="E951" s="55">
        <v>23.1</v>
      </c>
      <c r="F951" s="55">
        <v>23.11</v>
      </c>
      <c r="G951" s="55">
        <v>5.49</v>
      </c>
      <c r="H951" s="55">
        <v>4.41</v>
      </c>
    </row>
    <row r="952" spans="1:8" x14ac:dyDescent="0.35">
      <c r="A952" s="55" t="s">
        <v>48</v>
      </c>
      <c r="B952" s="56">
        <v>42570</v>
      </c>
      <c r="C952" s="63">
        <v>0.53333333333333333</v>
      </c>
      <c r="D952" s="55" t="s">
        <v>44</v>
      </c>
      <c r="E952" s="55">
        <v>24.68</v>
      </c>
      <c r="F952" s="55">
        <v>25.97</v>
      </c>
      <c r="G952" s="55">
        <v>5.01</v>
      </c>
      <c r="H952" s="55">
        <v>3.78</v>
      </c>
    </row>
    <row r="953" spans="1:8" x14ac:dyDescent="0.35">
      <c r="A953" s="54" t="s">
        <v>84</v>
      </c>
      <c r="B953" s="13">
        <v>42570</v>
      </c>
      <c r="G953" s="16">
        <v>5.83</v>
      </c>
      <c r="H953" s="16">
        <v>5.66</v>
      </c>
    </row>
    <row r="954" spans="1:8" x14ac:dyDescent="0.35">
      <c r="A954" s="37" t="s">
        <v>90</v>
      </c>
      <c r="B954" s="13">
        <v>42570</v>
      </c>
      <c r="G954" s="16">
        <v>5.71</v>
      </c>
      <c r="H954" s="16">
        <v>5.65</v>
      </c>
    </row>
    <row r="955" spans="1:8" x14ac:dyDescent="0.35">
      <c r="A955" s="41" t="s">
        <v>96</v>
      </c>
      <c r="B955" s="13">
        <v>42570</v>
      </c>
      <c r="G955" s="16">
        <v>5.82</v>
      </c>
      <c r="H955" s="16">
        <v>5.63</v>
      </c>
    </row>
    <row r="956" spans="1:8" x14ac:dyDescent="0.35">
      <c r="A956" s="54" t="s">
        <v>84</v>
      </c>
      <c r="B956" s="13">
        <v>42576</v>
      </c>
      <c r="G956" s="16">
        <v>6.21</v>
      </c>
      <c r="H956" s="16">
        <v>5.91</v>
      </c>
    </row>
    <row r="957" spans="1:8" x14ac:dyDescent="0.35">
      <c r="A957" s="54" t="s">
        <v>84</v>
      </c>
      <c r="B957" s="13">
        <v>42576</v>
      </c>
      <c r="G957" s="16" t="s">
        <v>87</v>
      </c>
      <c r="H957" s="16" t="s">
        <v>87</v>
      </c>
    </row>
    <row r="958" spans="1:8" x14ac:dyDescent="0.35">
      <c r="A958" s="37" t="s">
        <v>90</v>
      </c>
      <c r="B958" s="13">
        <v>42576</v>
      </c>
      <c r="G958" s="16">
        <v>6.24</v>
      </c>
      <c r="H958" s="16">
        <v>6.19</v>
      </c>
    </row>
    <row r="959" spans="1:8" x14ac:dyDescent="0.35">
      <c r="A959" s="41" t="s">
        <v>96</v>
      </c>
      <c r="B959" s="13">
        <v>42576</v>
      </c>
      <c r="G959" s="16">
        <v>5.78</v>
      </c>
      <c r="H959" s="16">
        <v>5.85</v>
      </c>
    </row>
    <row r="960" spans="1:8" x14ac:dyDescent="0.35">
      <c r="A960" s="54" t="s">
        <v>84</v>
      </c>
      <c r="B960" s="13">
        <v>42583</v>
      </c>
      <c r="G960" s="16">
        <v>4.8099999999999996</v>
      </c>
      <c r="H960" s="16">
        <v>4.57</v>
      </c>
    </row>
    <row r="961" spans="1:8" x14ac:dyDescent="0.35">
      <c r="A961" s="37" t="s">
        <v>90</v>
      </c>
      <c r="B961" s="13">
        <v>42583</v>
      </c>
      <c r="G961" s="16">
        <v>4.59</v>
      </c>
      <c r="H961" s="16">
        <v>4.57</v>
      </c>
    </row>
    <row r="962" spans="1:8" x14ac:dyDescent="0.35">
      <c r="A962" s="37" t="s">
        <v>90</v>
      </c>
      <c r="B962" s="13">
        <v>42583</v>
      </c>
      <c r="G962" s="16" t="s">
        <v>87</v>
      </c>
      <c r="H962" s="16" t="s">
        <v>87</v>
      </c>
    </row>
    <row r="963" spans="1:8" x14ac:dyDescent="0.35">
      <c r="A963" s="41" t="s">
        <v>96</v>
      </c>
      <c r="B963" s="13">
        <v>42583</v>
      </c>
      <c r="G963" s="16">
        <v>4.6399999999999997</v>
      </c>
      <c r="H963" s="16">
        <v>4.79</v>
      </c>
    </row>
    <row r="964" spans="1:8" x14ac:dyDescent="0.35">
      <c r="A964" s="55" t="s">
        <v>52</v>
      </c>
      <c r="B964" s="56">
        <v>42584</v>
      </c>
      <c r="C964" s="63">
        <v>0.61319444444444449</v>
      </c>
      <c r="D964" s="55" t="s">
        <v>44</v>
      </c>
      <c r="E964" s="55">
        <v>22.67</v>
      </c>
      <c r="F964" s="55">
        <v>25.19</v>
      </c>
      <c r="G964" s="55">
        <v>5.01</v>
      </c>
      <c r="H964" s="55">
        <v>5.04</v>
      </c>
    </row>
    <row r="965" spans="1:8" x14ac:dyDescent="0.35">
      <c r="A965" s="55" t="s">
        <v>42</v>
      </c>
      <c r="B965" s="56">
        <v>42584</v>
      </c>
      <c r="C965" s="63">
        <v>0.59791666666666665</v>
      </c>
      <c r="D965" s="55" t="s">
        <v>44</v>
      </c>
      <c r="E965" s="55">
        <v>20.23</v>
      </c>
      <c r="F965" s="55">
        <v>22.9</v>
      </c>
      <c r="G965" s="55">
        <v>4.9000000000000004</v>
      </c>
      <c r="H965" s="55">
        <v>4.95</v>
      </c>
    </row>
    <row r="966" spans="1:8" x14ac:dyDescent="0.35">
      <c r="A966" s="55" t="s">
        <v>50</v>
      </c>
      <c r="B966" s="56">
        <v>42584</v>
      </c>
      <c r="C966" s="63">
        <v>0.58402777777777781</v>
      </c>
      <c r="D966" s="55" t="s">
        <v>44</v>
      </c>
      <c r="E966" s="55">
        <v>21.92</v>
      </c>
      <c r="F966" s="55">
        <v>23.49</v>
      </c>
      <c r="G966" s="55">
        <v>5.2</v>
      </c>
      <c r="H966" s="55">
        <v>4.62</v>
      </c>
    </row>
    <row r="967" spans="1:8" x14ac:dyDescent="0.35">
      <c r="A967" s="55" t="s">
        <v>51</v>
      </c>
      <c r="B967" s="56">
        <v>42584</v>
      </c>
      <c r="C967" s="63">
        <v>0.56041666666666667</v>
      </c>
      <c r="D967" s="55" t="s">
        <v>44</v>
      </c>
      <c r="E967" s="55">
        <v>21.83</v>
      </c>
      <c r="F967" s="55">
        <v>21.96</v>
      </c>
      <c r="G967" s="55">
        <v>4.1399999999999997</v>
      </c>
      <c r="H967" s="55">
        <v>3.91</v>
      </c>
    </row>
    <row r="968" spans="1:8" x14ac:dyDescent="0.35">
      <c r="A968" s="55" t="s">
        <v>48</v>
      </c>
      <c r="B968" s="56">
        <v>42584</v>
      </c>
      <c r="C968" s="63">
        <v>0.53472222222222221</v>
      </c>
      <c r="D968" s="55" t="s">
        <v>44</v>
      </c>
      <c r="E968" s="55">
        <v>21.21</v>
      </c>
      <c r="F968" s="55">
        <v>23.68</v>
      </c>
      <c r="G968" s="55">
        <v>4.04</v>
      </c>
      <c r="H968" s="55">
        <v>3.11</v>
      </c>
    </row>
    <row r="969" spans="1:8" x14ac:dyDescent="0.35">
      <c r="A969" s="54" t="s">
        <v>84</v>
      </c>
      <c r="B969" s="13">
        <v>42590</v>
      </c>
      <c r="G969" s="16">
        <v>5.9</v>
      </c>
      <c r="H969" s="16">
        <v>4.87</v>
      </c>
    </row>
    <row r="970" spans="1:8" x14ac:dyDescent="0.35">
      <c r="A970" s="54" t="s">
        <v>84</v>
      </c>
      <c r="B970" s="13">
        <v>42590</v>
      </c>
      <c r="G970" s="16" t="s">
        <v>87</v>
      </c>
      <c r="H970" s="16" t="s">
        <v>87</v>
      </c>
    </row>
    <row r="971" spans="1:8" x14ac:dyDescent="0.35">
      <c r="A971" s="37" t="s">
        <v>90</v>
      </c>
      <c r="B971" s="13">
        <v>42590</v>
      </c>
      <c r="G971" s="16">
        <v>5.41</v>
      </c>
      <c r="H971" s="16">
        <v>5.26</v>
      </c>
    </row>
    <row r="972" spans="1:8" x14ac:dyDescent="0.35">
      <c r="A972" s="41" t="s">
        <v>96</v>
      </c>
      <c r="B972" s="13">
        <v>42590</v>
      </c>
      <c r="G972" s="16">
        <v>4.9800000000000004</v>
      </c>
      <c r="H972" s="16">
        <v>5.28</v>
      </c>
    </row>
    <row r="973" spans="1:8" x14ac:dyDescent="0.35">
      <c r="A973" s="55" t="s">
        <v>52</v>
      </c>
      <c r="B973" s="56">
        <v>42592</v>
      </c>
      <c r="C973" s="63">
        <v>0.59513888888888888</v>
      </c>
      <c r="D973" s="55" t="s">
        <v>41</v>
      </c>
      <c r="E973" s="55">
        <v>24.15</v>
      </c>
      <c r="F973" s="55">
        <v>28.58</v>
      </c>
      <c r="G973" s="55">
        <v>5.04</v>
      </c>
      <c r="H973" s="55">
        <v>5.0599999999999996</v>
      </c>
    </row>
    <row r="974" spans="1:8" x14ac:dyDescent="0.35">
      <c r="A974" s="55" t="s">
        <v>42</v>
      </c>
      <c r="B974" s="56">
        <v>42592</v>
      </c>
      <c r="C974" s="63">
        <v>0.57986111111111105</v>
      </c>
      <c r="D974" s="55" t="s">
        <v>41</v>
      </c>
      <c r="E974" s="55">
        <v>23.19</v>
      </c>
      <c r="F974" s="55">
        <v>24.06</v>
      </c>
      <c r="G974" s="55">
        <v>4.8499999999999996</v>
      </c>
      <c r="H974" s="55">
        <v>5.32</v>
      </c>
    </row>
    <row r="975" spans="1:8" x14ac:dyDescent="0.35">
      <c r="A975" s="55" t="s">
        <v>50</v>
      </c>
      <c r="B975" s="56">
        <v>42592</v>
      </c>
      <c r="C975" s="63">
        <v>0.56874999999999998</v>
      </c>
      <c r="D975" s="55" t="s">
        <v>41</v>
      </c>
      <c r="E975" s="55">
        <v>22.7</v>
      </c>
      <c r="F975" s="55">
        <v>22.99</v>
      </c>
      <c r="G975" s="55">
        <v>5.39</v>
      </c>
      <c r="H975" s="55">
        <v>5.03</v>
      </c>
    </row>
    <row r="976" spans="1:8" x14ac:dyDescent="0.35">
      <c r="A976" s="55" t="s">
        <v>50</v>
      </c>
      <c r="B976" s="56">
        <v>42592</v>
      </c>
      <c r="C976" s="63">
        <v>0.56874999999999998</v>
      </c>
      <c r="D976" s="55" t="s">
        <v>41</v>
      </c>
      <c r="G976" s="55">
        <v>5.35</v>
      </c>
      <c r="H976" s="55">
        <v>4.99</v>
      </c>
    </row>
    <row r="977" spans="1:8" x14ac:dyDescent="0.35">
      <c r="A977" s="55" t="s">
        <v>51</v>
      </c>
      <c r="B977" s="56">
        <v>42592</v>
      </c>
      <c r="C977" s="63">
        <v>0.54999999999999993</v>
      </c>
      <c r="D977" s="55" t="s">
        <v>41</v>
      </c>
      <c r="E977" s="55">
        <v>22.68</v>
      </c>
      <c r="F977" s="55">
        <v>23.2</v>
      </c>
      <c r="G977" s="55">
        <v>4.1399999999999997</v>
      </c>
      <c r="H977" s="55">
        <v>3.76</v>
      </c>
    </row>
    <row r="978" spans="1:8" x14ac:dyDescent="0.35">
      <c r="A978" s="55" t="s">
        <v>48</v>
      </c>
      <c r="B978" s="56">
        <v>42592</v>
      </c>
      <c r="C978" s="63">
        <v>0.52569444444444446</v>
      </c>
      <c r="D978" s="55" t="s">
        <v>41</v>
      </c>
      <c r="E978" s="55">
        <v>23.74</v>
      </c>
      <c r="F978" s="55">
        <v>26.49</v>
      </c>
      <c r="G978" s="55">
        <v>6.4</v>
      </c>
      <c r="H978" s="55">
        <v>5.14</v>
      </c>
    </row>
    <row r="979" spans="1:8" x14ac:dyDescent="0.35">
      <c r="A979" s="54" t="s">
        <v>84</v>
      </c>
      <c r="B979" s="13">
        <v>42598</v>
      </c>
      <c r="G979" s="16">
        <v>7.35</v>
      </c>
      <c r="H979" s="16">
        <v>6.68</v>
      </c>
    </row>
    <row r="980" spans="1:8" x14ac:dyDescent="0.35">
      <c r="A980" s="37" t="s">
        <v>90</v>
      </c>
      <c r="B980" s="13">
        <v>42598</v>
      </c>
      <c r="G980" s="16">
        <v>6.28</v>
      </c>
      <c r="H980" s="16">
        <v>6.37</v>
      </c>
    </row>
    <row r="981" spans="1:8" x14ac:dyDescent="0.35">
      <c r="A981" s="41" t="s">
        <v>96</v>
      </c>
      <c r="B981" s="13">
        <v>42598</v>
      </c>
      <c r="G981" s="16">
        <v>6.9</v>
      </c>
      <c r="H981" s="16">
        <v>6.72</v>
      </c>
    </row>
    <row r="982" spans="1:8" x14ac:dyDescent="0.35">
      <c r="A982" s="55" t="s">
        <v>52</v>
      </c>
      <c r="B982" s="56">
        <v>42599</v>
      </c>
      <c r="C982" s="63">
        <v>0.62708333333333333</v>
      </c>
      <c r="D982" s="55" t="s">
        <v>44</v>
      </c>
      <c r="E982" s="55">
        <v>23.93</v>
      </c>
      <c r="F982" s="55">
        <v>25.11</v>
      </c>
      <c r="G982" s="55">
        <v>5.63</v>
      </c>
      <c r="H982" s="55">
        <v>5.83</v>
      </c>
    </row>
    <row r="983" spans="1:8" x14ac:dyDescent="0.35">
      <c r="A983" s="55" t="s">
        <v>42</v>
      </c>
      <c r="B983" s="56">
        <v>42599</v>
      </c>
      <c r="C983" s="63">
        <v>0.61249999999999993</v>
      </c>
      <c r="D983" s="55" t="s">
        <v>44</v>
      </c>
      <c r="E983" s="55">
        <v>22.78</v>
      </c>
      <c r="F983" s="55">
        <v>22.91</v>
      </c>
      <c r="G983" s="55">
        <v>6.03</v>
      </c>
      <c r="H983" s="55">
        <v>6.02</v>
      </c>
    </row>
    <row r="984" spans="1:8" x14ac:dyDescent="0.35">
      <c r="A984" s="55" t="s">
        <v>50</v>
      </c>
      <c r="B984" s="56">
        <v>42599</v>
      </c>
      <c r="C984" s="63">
        <v>0.60138888888888886</v>
      </c>
      <c r="D984" s="55" t="s">
        <v>44</v>
      </c>
      <c r="E984" s="55">
        <v>22.99</v>
      </c>
      <c r="F984" s="55">
        <v>24.29</v>
      </c>
      <c r="G984" s="55">
        <v>5.9</v>
      </c>
      <c r="H984" s="55">
        <v>5.56</v>
      </c>
    </row>
    <row r="985" spans="1:8" x14ac:dyDescent="0.35">
      <c r="A985" s="55" t="s">
        <v>51</v>
      </c>
      <c r="B985" s="56">
        <v>42599</v>
      </c>
      <c r="C985" s="63">
        <v>0.57777777777777783</v>
      </c>
      <c r="D985" s="55" t="s">
        <v>44</v>
      </c>
      <c r="E985" s="55">
        <v>23.3</v>
      </c>
      <c r="F985" s="55">
        <v>23.42</v>
      </c>
      <c r="G985" s="55">
        <v>6</v>
      </c>
      <c r="H985" s="55">
        <v>5.81</v>
      </c>
    </row>
    <row r="986" spans="1:8" x14ac:dyDescent="0.35">
      <c r="A986" s="55" t="s">
        <v>48</v>
      </c>
      <c r="B986" s="56">
        <v>42599</v>
      </c>
      <c r="C986" s="63">
        <v>0.55347222222222225</v>
      </c>
      <c r="D986" s="55" t="s">
        <v>44</v>
      </c>
      <c r="E986" s="55">
        <v>23.99</v>
      </c>
      <c r="F986" s="55">
        <v>24.68</v>
      </c>
      <c r="G986" s="55">
        <v>5.17</v>
      </c>
      <c r="H986" s="55">
        <v>4.33</v>
      </c>
    </row>
    <row r="987" spans="1:8" x14ac:dyDescent="0.35">
      <c r="A987" s="54" t="s">
        <v>84</v>
      </c>
      <c r="B987" s="13">
        <v>42604</v>
      </c>
      <c r="G987" s="16">
        <v>6.19</v>
      </c>
      <c r="H987" s="16">
        <v>5.96</v>
      </c>
    </row>
    <row r="988" spans="1:8" x14ac:dyDescent="0.35">
      <c r="A988" s="37" t="s">
        <v>90</v>
      </c>
      <c r="B988" s="13">
        <v>42604</v>
      </c>
      <c r="G988" s="16">
        <v>5.81</v>
      </c>
      <c r="H988" s="16">
        <v>5.71</v>
      </c>
    </row>
    <row r="989" spans="1:8" x14ac:dyDescent="0.35">
      <c r="A989" s="41" t="s">
        <v>96</v>
      </c>
      <c r="B989" s="13">
        <v>42604</v>
      </c>
      <c r="G989" s="16">
        <v>5.64</v>
      </c>
      <c r="H989" s="16">
        <v>5.97</v>
      </c>
    </row>
    <row r="990" spans="1:8" x14ac:dyDescent="0.35">
      <c r="A990" s="55" t="s">
        <v>52</v>
      </c>
      <c r="B990" s="56">
        <v>42606</v>
      </c>
      <c r="C990" s="63">
        <v>0.62083333333333335</v>
      </c>
      <c r="D990" s="55" t="s">
        <v>41</v>
      </c>
      <c r="E990" s="55">
        <v>24.21</v>
      </c>
      <c r="F990" s="55">
        <v>27.95</v>
      </c>
      <c r="G990" s="55">
        <v>5.19</v>
      </c>
      <c r="H990" s="55">
        <v>5.24</v>
      </c>
    </row>
    <row r="991" spans="1:8" x14ac:dyDescent="0.35">
      <c r="A991" s="55" t="s">
        <v>42</v>
      </c>
      <c r="B991" s="56">
        <v>42606</v>
      </c>
      <c r="C991" s="63">
        <v>0.60625000000000007</v>
      </c>
      <c r="D991" s="55" t="s">
        <v>41</v>
      </c>
      <c r="E991" s="55">
        <v>24.13</v>
      </c>
      <c r="F991" s="55">
        <v>24.84</v>
      </c>
      <c r="G991" s="55">
        <v>5.77</v>
      </c>
      <c r="H991" s="55">
        <v>5.0599999999999996</v>
      </c>
    </row>
    <row r="992" spans="1:8" x14ac:dyDescent="0.35">
      <c r="A992" s="55" t="s">
        <v>50</v>
      </c>
      <c r="B992" s="56">
        <v>42606</v>
      </c>
      <c r="C992" s="63">
        <v>0.59444444444444444</v>
      </c>
      <c r="D992" s="55" t="s">
        <v>41</v>
      </c>
      <c r="E992" s="55">
        <v>24.13</v>
      </c>
      <c r="F992" s="55">
        <v>24.25</v>
      </c>
      <c r="G992" s="55">
        <v>5.54</v>
      </c>
      <c r="H992" s="55">
        <v>5.43</v>
      </c>
    </row>
    <row r="993" spans="1:8" x14ac:dyDescent="0.35">
      <c r="A993" s="55" t="s">
        <v>51</v>
      </c>
      <c r="B993" s="56">
        <v>42606</v>
      </c>
      <c r="C993" s="63">
        <v>0.57708333333333328</v>
      </c>
      <c r="D993" s="55" t="s">
        <v>41</v>
      </c>
      <c r="E993" s="55">
        <v>23.75</v>
      </c>
      <c r="F993" s="55">
        <v>23.75</v>
      </c>
      <c r="G993" s="55">
        <v>4.96</v>
      </c>
      <c r="H993" s="55">
        <v>4.71</v>
      </c>
    </row>
    <row r="994" spans="1:8" x14ac:dyDescent="0.35">
      <c r="A994" s="55" t="s">
        <v>48</v>
      </c>
      <c r="B994" s="56">
        <v>42606</v>
      </c>
      <c r="C994" s="63">
        <v>0.55694444444444446</v>
      </c>
      <c r="D994" s="55" t="s">
        <v>41</v>
      </c>
      <c r="E994" s="55">
        <v>25.56</v>
      </c>
      <c r="F994" s="55">
        <v>26.99</v>
      </c>
      <c r="G994" s="55">
        <v>5.6</v>
      </c>
      <c r="H994" s="55">
        <v>4.37</v>
      </c>
    </row>
    <row r="995" spans="1:8" x14ac:dyDescent="0.35">
      <c r="A995" s="54" t="s">
        <v>84</v>
      </c>
      <c r="B995" s="13">
        <v>42612</v>
      </c>
      <c r="G995" s="16">
        <v>5.95</v>
      </c>
      <c r="H995" s="16">
        <v>5.67</v>
      </c>
    </row>
    <row r="996" spans="1:8" x14ac:dyDescent="0.35">
      <c r="A996" s="54" t="s">
        <v>84</v>
      </c>
      <c r="B996" s="13">
        <v>42612</v>
      </c>
      <c r="G996" s="16" t="s">
        <v>87</v>
      </c>
      <c r="H996" s="16" t="s">
        <v>87</v>
      </c>
    </row>
    <row r="997" spans="1:8" x14ac:dyDescent="0.35">
      <c r="A997" s="37" t="s">
        <v>90</v>
      </c>
      <c r="B997" s="13">
        <v>42612</v>
      </c>
      <c r="G997" s="16">
        <v>5.91</v>
      </c>
      <c r="H997" s="16">
        <v>5.58</v>
      </c>
    </row>
    <row r="998" spans="1:8" x14ac:dyDescent="0.35">
      <c r="A998" s="55" t="s">
        <v>52</v>
      </c>
      <c r="B998" s="56">
        <v>42613</v>
      </c>
      <c r="C998" s="63">
        <v>0.64861111111111114</v>
      </c>
      <c r="D998" s="55" t="s">
        <v>41</v>
      </c>
      <c r="E998" s="55">
        <v>25.05</v>
      </c>
      <c r="F998" s="55">
        <v>26.94</v>
      </c>
      <c r="G998" s="55">
        <v>6.2</v>
      </c>
      <c r="H998" s="55">
        <v>5.69</v>
      </c>
    </row>
    <row r="999" spans="1:8" x14ac:dyDescent="0.35">
      <c r="A999" s="55" t="s">
        <v>42</v>
      </c>
      <c r="B999" s="56">
        <v>42613</v>
      </c>
      <c r="C999" s="63">
        <v>0.63124999999999998</v>
      </c>
      <c r="D999" s="55" t="s">
        <v>41</v>
      </c>
      <c r="E999" s="55">
        <v>24.2</v>
      </c>
      <c r="F999" s="55">
        <v>24.18</v>
      </c>
      <c r="G999" s="55">
        <v>6.27</v>
      </c>
      <c r="H999" s="55">
        <v>6.13</v>
      </c>
    </row>
    <row r="1000" spans="1:8" x14ac:dyDescent="0.35">
      <c r="A1000" s="55" t="s">
        <v>50</v>
      </c>
      <c r="B1000" s="56">
        <v>42613</v>
      </c>
      <c r="C1000" s="63">
        <v>0.61805555555555558</v>
      </c>
      <c r="D1000" s="55" t="s">
        <v>41</v>
      </c>
      <c r="E1000" s="55">
        <v>24.35</v>
      </c>
      <c r="F1000" s="55">
        <v>25.23</v>
      </c>
      <c r="G1000" s="55">
        <v>6.29</v>
      </c>
      <c r="H1000" s="55">
        <v>5.99</v>
      </c>
    </row>
    <row r="1001" spans="1:8" x14ac:dyDescent="0.35">
      <c r="A1001" s="55" t="s">
        <v>51</v>
      </c>
      <c r="B1001" s="56">
        <v>42613</v>
      </c>
      <c r="C1001" s="63">
        <v>0.59444444444444444</v>
      </c>
      <c r="D1001" s="55" t="s">
        <v>41</v>
      </c>
      <c r="E1001" s="55">
        <v>23.98</v>
      </c>
      <c r="F1001" s="55">
        <v>24.04</v>
      </c>
      <c r="G1001" s="55">
        <v>5.95</v>
      </c>
      <c r="H1001" s="55">
        <v>5.84</v>
      </c>
    </row>
    <row r="1002" spans="1:8" x14ac:dyDescent="0.35">
      <c r="A1002" s="55" t="s">
        <v>48</v>
      </c>
      <c r="B1002" s="56">
        <v>42613</v>
      </c>
      <c r="C1002" s="63">
        <v>0.56805555555555554</v>
      </c>
      <c r="D1002" s="55" t="s">
        <v>41</v>
      </c>
      <c r="E1002" s="55">
        <v>25.32</v>
      </c>
      <c r="F1002" s="55">
        <v>25.59</v>
      </c>
      <c r="G1002" s="55">
        <v>6.02</v>
      </c>
      <c r="H1002" s="55">
        <v>5.58</v>
      </c>
    </row>
    <row r="1003" spans="1:8" x14ac:dyDescent="0.35">
      <c r="A1003" s="55" t="s">
        <v>52</v>
      </c>
      <c r="B1003" s="56">
        <v>42620</v>
      </c>
      <c r="C1003" s="63">
        <v>0.62013888888888891</v>
      </c>
      <c r="D1003" s="55" t="s">
        <v>41</v>
      </c>
      <c r="E1003" s="55">
        <v>25.12</v>
      </c>
      <c r="F1003" s="55">
        <v>28.57</v>
      </c>
      <c r="G1003" s="55">
        <v>5.04</v>
      </c>
      <c r="H1003" s="55">
        <v>5.01</v>
      </c>
    </row>
    <row r="1004" spans="1:8" x14ac:dyDescent="0.35">
      <c r="A1004" s="55" t="s">
        <v>42</v>
      </c>
      <c r="B1004" s="56">
        <v>42620</v>
      </c>
      <c r="C1004" s="63">
        <v>0.60625000000000007</v>
      </c>
      <c r="D1004" s="55" t="s">
        <v>41</v>
      </c>
      <c r="E1004" s="55">
        <v>25</v>
      </c>
      <c r="F1004" s="55">
        <v>25.01</v>
      </c>
      <c r="G1004" s="55">
        <v>5.31</v>
      </c>
      <c r="H1004" s="55">
        <v>5.39</v>
      </c>
    </row>
    <row r="1005" spans="1:8" x14ac:dyDescent="0.35">
      <c r="A1005" s="55" t="s">
        <v>50</v>
      </c>
      <c r="B1005" s="56">
        <v>42620</v>
      </c>
      <c r="C1005" s="63">
        <v>0.59444444444444444</v>
      </c>
      <c r="D1005" s="55" t="s">
        <v>41</v>
      </c>
      <c r="E1005" s="55">
        <v>24.51</v>
      </c>
      <c r="F1005" s="55">
        <v>24.55</v>
      </c>
      <c r="G1005" s="55">
        <v>5.01</v>
      </c>
      <c r="H1005" s="55">
        <v>4.67</v>
      </c>
    </row>
    <row r="1006" spans="1:8" x14ac:dyDescent="0.35">
      <c r="A1006" s="55" t="s">
        <v>51</v>
      </c>
      <c r="B1006" s="56">
        <v>42620</v>
      </c>
      <c r="C1006" s="63">
        <v>0.57430555555555551</v>
      </c>
      <c r="D1006" s="55" t="s">
        <v>41</v>
      </c>
      <c r="E1006" s="55">
        <v>25.4</v>
      </c>
      <c r="F1006" s="55">
        <v>25.6</v>
      </c>
      <c r="G1006" s="55">
        <v>5.08</v>
      </c>
      <c r="H1006" s="55">
        <v>5</v>
      </c>
    </row>
    <row r="1007" spans="1:8" x14ac:dyDescent="0.35">
      <c r="A1007" s="55" t="s">
        <v>48</v>
      </c>
      <c r="B1007" s="56">
        <v>42620</v>
      </c>
      <c r="C1007" s="63">
        <v>0.55277777777777781</v>
      </c>
      <c r="D1007" s="55" t="s">
        <v>41</v>
      </c>
      <c r="E1007" s="55">
        <v>25.88</v>
      </c>
      <c r="F1007" s="55">
        <v>27.02</v>
      </c>
      <c r="G1007" s="55">
        <v>5.62</v>
      </c>
      <c r="H1007" s="55">
        <v>4.66</v>
      </c>
    </row>
    <row r="1008" spans="1:8" x14ac:dyDescent="0.35">
      <c r="A1008" s="54" t="s">
        <v>84</v>
      </c>
      <c r="B1008" s="13">
        <v>42621</v>
      </c>
      <c r="G1008" s="16">
        <v>6.44</v>
      </c>
      <c r="H1008" s="16">
        <v>6.32</v>
      </c>
    </row>
    <row r="1009" spans="1:8" x14ac:dyDescent="0.35">
      <c r="A1009" s="37" t="s">
        <v>90</v>
      </c>
      <c r="B1009" s="13">
        <v>42621</v>
      </c>
      <c r="G1009" s="16">
        <v>6.1</v>
      </c>
      <c r="H1009" s="16">
        <v>6.07</v>
      </c>
    </row>
    <row r="1010" spans="1:8" x14ac:dyDescent="0.35">
      <c r="A1010" s="41" t="s">
        <v>96</v>
      </c>
      <c r="B1010" s="13">
        <v>42621</v>
      </c>
      <c r="G1010" s="16">
        <v>5.65</v>
      </c>
      <c r="H1010" s="16">
        <v>5.48</v>
      </c>
    </row>
    <row r="1011" spans="1:8" x14ac:dyDescent="0.35">
      <c r="A1011" s="55" t="s">
        <v>52</v>
      </c>
      <c r="B1011" s="56">
        <v>42626</v>
      </c>
      <c r="C1011" s="63">
        <v>0.62361111111111112</v>
      </c>
      <c r="D1011" s="55" t="s">
        <v>41</v>
      </c>
      <c r="E1011" s="55">
        <v>24.11</v>
      </c>
      <c r="F1011" s="55">
        <v>25.99</v>
      </c>
      <c r="G1011" s="55">
        <v>6.06</v>
      </c>
      <c r="H1011" s="55">
        <v>5.4</v>
      </c>
    </row>
    <row r="1012" spans="1:8" x14ac:dyDescent="0.35">
      <c r="A1012" s="55" t="s">
        <v>42</v>
      </c>
      <c r="B1012" s="56">
        <v>42626</v>
      </c>
      <c r="C1012" s="63">
        <v>0.60555555555555551</v>
      </c>
      <c r="D1012" s="55" t="s">
        <v>41</v>
      </c>
      <c r="E1012" s="55">
        <v>24.75</v>
      </c>
      <c r="F1012" s="55">
        <v>24.78</v>
      </c>
      <c r="G1012" s="55">
        <v>5.0999999999999996</v>
      </c>
      <c r="H1012" s="55">
        <v>5.05</v>
      </c>
    </row>
    <row r="1013" spans="1:8" x14ac:dyDescent="0.35">
      <c r="A1013" s="55" t="s">
        <v>50</v>
      </c>
      <c r="B1013" s="56">
        <v>42626</v>
      </c>
      <c r="C1013" s="63">
        <v>0.59305555555555556</v>
      </c>
      <c r="D1013" s="55" t="s">
        <v>41</v>
      </c>
      <c r="E1013" s="55">
        <v>24.4</v>
      </c>
      <c r="F1013" s="55">
        <v>24.72</v>
      </c>
      <c r="G1013" s="55">
        <v>5.34</v>
      </c>
      <c r="H1013" s="55">
        <v>5.49</v>
      </c>
    </row>
    <row r="1014" spans="1:8" x14ac:dyDescent="0.35">
      <c r="A1014" s="55" t="s">
        <v>51</v>
      </c>
      <c r="B1014" s="56">
        <v>42626</v>
      </c>
      <c r="C1014" s="63">
        <v>0.57222222222222219</v>
      </c>
      <c r="D1014" s="55" t="s">
        <v>41</v>
      </c>
      <c r="E1014" s="55">
        <v>24.23</v>
      </c>
      <c r="F1014" s="55">
        <v>24.29</v>
      </c>
      <c r="G1014" s="55">
        <v>5.41</v>
      </c>
      <c r="H1014" s="55">
        <v>5.17</v>
      </c>
    </row>
    <row r="1015" spans="1:8" x14ac:dyDescent="0.35">
      <c r="A1015" s="55" t="s">
        <v>48</v>
      </c>
      <c r="B1015" s="56">
        <v>42626</v>
      </c>
      <c r="C1015" s="63">
        <v>0.55138888888888882</v>
      </c>
      <c r="D1015" s="55" t="s">
        <v>41</v>
      </c>
      <c r="E1015" s="55">
        <v>25.94</v>
      </c>
      <c r="F1015" s="55">
        <v>26.44</v>
      </c>
      <c r="G1015" s="55">
        <v>4.92</v>
      </c>
      <c r="H1015" s="55">
        <v>4.7</v>
      </c>
    </row>
    <row r="1016" spans="1:8" x14ac:dyDescent="0.35">
      <c r="A1016" s="54" t="s">
        <v>84</v>
      </c>
      <c r="B1016" s="13">
        <v>42626</v>
      </c>
      <c r="G1016" s="16">
        <v>5.94</v>
      </c>
      <c r="H1016" s="16">
        <v>6.04</v>
      </c>
    </row>
    <row r="1017" spans="1:8" x14ac:dyDescent="0.35">
      <c r="A1017" s="54" t="s">
        <v>84</v>
      </c>
      <c r="B1017" s="13">
        <v>42626</v>
      </c>
      <c r="G1017" s="16" t="s">
        <v>87</v>
      </c>
      <c r="H1017" s="16" t="s">
        <v>87</v>
      </c>
    </row>
    <row r="1018" spans="1:8" x14ac:dyDescent="0.35">
      <c r="A1018" s="37" t="s">
        <v>90</v>
      </c>
      <c r="B1018" s="13">
        <v>42626</v>
      </c>
      <c r="G1018" s="16">
        <v>5.68</v>
      </c>
      <c r="H1018" s="16">
        <v>5.71</v>
      </c>
    </row>
    <row r="1019" spans="1:8" x14ac:dyDescent="0.35">
      <c r="A1019" s="41" t="s">
        <v>96</v>
      </c>
      <c r="B1019" s="13">
        <v>42626</v>
      </c>
      <c r="G1019" s="16">
        <v>5.55</v>
      </c>
      <c r="H1019" s="16" t="s">
        <v>87</v>
      </c>
    </row>
    <row r="1020" spans="1:8" x14ac:dyDescent="0.35">
      <c r="A1020" s="55" t="s">
        <v>52</v>
      </c>
      <c r="B1020" s="56">
        <v>42633</v>
      </c>
      <c r="C1020" s="63">
        <v>0.64374999999999993</v>
      </c>
      <c r="D1020" s="55" t="s">
        <v>44</v>
      </c>
      <c r="E1020" s="55">
        <v>25.61</v>
      </c>
      <c r="F1020" s="55">
        <v>25.6</v>
      </c>
      <c r="G1020" s="55">
        <v>6.18</v>
      </c>
      <c r="H1020" s="55">
        <v>5.05</v>
      </c>
    </row>
    <row r="1021" spans="1:8" x14ac:dyDescent="0.35">
      <c r="A1021" s="55" t="s">
        <v>42</v>
      </c>
      <c r="B1021" s="56">
        <v>42633</v>
      </c>
      <c r="C1021" s="63">
        <v>0.62986111111111109</v>
      </c>
      <c r="D1021" s="55" t="s">
        <v>44</v>
      </c>
      <c r="E1021" s="55">
        <v>24.95</v>
      </c>
      <c r="F1021" s="55">
        <v>25.31</v>
      </c>
      <c r="G1021" s="55">
        <v>5.17</v>
      </c>
      <c r="H1021" s="55">
        <v>5.23</v>
      </c>
    </row>
    <row r="1022" spans="1:8" x14ac:dyDescent="0.35">
      <c r="A1022" s="55" t="s">
        <v>50</v>
      </c>
      <c r="B1022" s="56">
        <v>42633</v>
      </c>
      <c r="C1022" s="63">
        <v>0.61805555555555558</v>
      </c>
      <c r="D1022" s="55" t="s">
        <v>44</v>
      </c>
      <c r="E1022" s="55">
        <v>24.44</v>
      </c>
      <c r="F1022" s="55">
        <v>24.94</v>
      </c>
      <c r="G1022" s="55">
        <v>4.74</v>
      </c>
      <c r="H1022" s="55">
        <v>4.74</v>
      </c>
    </row>
    <row r="1023" spans="1:8" x14ac:dyDescent="0.35">
      <c r="A1023" s="55" t="s">
        <v>51</v>
      </c>
      <c r="B1023" s="56">
        <v>42633</v>
      </c>
      <c r="C1023" s="63">
        <v>0.59444444444444444</v>
      </c>
      <c r="D1023" s="55" t="s">
        <v>44</v>
      </c>
      <c r="E1023" s="55">
        <v>24.16</v>
      </c>
      <c r="F1023" s="55">
        <v>24.61</v>
      </c>
      <c r="G1023" s="55">
        <v>4.43</v>
      </c>
      <c r="H1023" s="55">
        <v>4.3600000000000003</v>
      </c>
    </row>
    <row r="1024" spans="1:8" x14ac:dyDescent="0.35">
      <c r="A1024" s="55" t="s">
        <v>48</v>
      </c>
      <c r="B1024" s="56">
        <v>42633</v>
      </c>
      <c r="C1024" s="63">
        <v>0.57013888888888886</v>
      </c>
      <c r="D1024" s="55" t="s">
        <v>44</v>
      </c>
      <c r="E1024" s="55">
        <v>25.7</v>
      </c>
      <c r="F1024" s="55">
        <v>26.43</v>
      </c>
      <c r="G1024" s="55">
        <v>4.93</v>
      </c>
      <c r="H1024" s="55">
        <v>4.87</v>
      </c>
    </row>
    <row r="1025" spans="1:8" x14ac:dyDescent="0.35">
      <c r="A1025" s="54" t="s">
        <v>84</v>
      </c>
      <c r="B1025" s="13">
        <v>42635</v>
      </c>
      <c r="G1025" s="16">
        <v>6</v>
      </c>
      <c r="H1025" s="16">
        <v>6.16</v>
      </c>
    </row>
    <row r="1026" spans="1:8" x14ac:dyDescent="0.35">
      <c r="A1026" s="37" t="s">
        <v>90</v>
      </c>
      <c r="B1026" s="13">
        <v>42635</v>
      </c>
      <c r="G1026" s="16">
        <v>5.9</v>
      </c>
      <c r="H1026" s="16">
        <v>6.27</v>
      </c>
    </row>
    <row r="1027" spans="1:8" x14ac:dyDescent="0.35">
      <c r="A1027" s="37" t="s">
        <v>90</v>
      </c>
      <c r="B1027" s="13">
        <v>42635</v>
      </c>
      <c r="G1027" s="16" t="s">
        <v>87</v>
      </c>
      <c r="H1027" s="16" t="s">
        <v>87</v>
      </c>
    </row>
    <row r="1028" spans="1:8" x14ac:dyDescent="0.35">
      <c r="A1028" s="41" t="s">
        <v>96</v>
      </c>
      <c r="B1028" s="13">
        <v>42635</v>
      </c>
      <c r="G1028" s="16">
        <v>5.2</v>
      </c>
      <c r="H1028" s="16">
        <v>5.29</v>
      </c>
    </row>
    <row r="1029" spans="1:8" x14ac:dyDescent="0.35">
      <c r="A1029" s="55" t="s">
        <v>52</v>
      </c>
      <c r="B1029" s="56">
        <v>42640</v>
      </c>
      <c r="C1029" s="63">
        <v>0.61736111111111114</v>
      </c>
      <c r="D1029" s="55" t="s">
        <v>44</v>
      </c>
      <c r="E1029" s="55">
        <v>25.82</v>
      </c>
      <c r="F1029" s="55">
        <v>26.39</v>
      </c>
      <c r="G1029" s="55">
        <v>5.77</v>
      </c>
      <c r="H1029" s="55">
        <v>5.69</v>
      </c>
    </row>
    <row r="1030" spans="1:8" x14ac:dyDescent="0.35">
      <c r="A1030" s="55" t="s">
        <v>42</v>
      </c>
      <c r="B1030" s="56">
        <v>42640</v>
      </c>
      <c r="C1030" s="63">
        <v>0.6</v>
      </c>
      <c r="D1030" s="55" t="s">
        <v>44</v>
      </c>
      <c r="E1030" s="55">
        <v>24.99</v>
      </c>
      <c r="F1030" s="55">
        <v>25.22</v>
      </c>
      <c r="G1030" s="55">
        <v>5.67</v>
      </c>
      <c r="H1030" s="55">
        <v>5.43</v>
      </c>
    </row>
    <row r="1031" spans="1:8" x14ac:dyDescent="0.35">
      <c r="A1031" s="55" t="s">
        <v>50</v>
      </c>
      <c r="B1031" s="56">
        <v>42640</v>
      </c>
      <c r="C1031" s="63">
        <v>0.58611111111111114</v>
      </c>
      <c r="D1031" s="55" t="s">
        <v>44</v>
      </c>
      <c r="E1031" s="55">
        <v>24.64</v>
      </c>
      <c r="F1031" s="55">
        <v>25.6</v>
      </c>
      <c r="G1031" s="55">
        <v>5.44</v>
      </c>
      <c r="H1031" s="55">
        <v>5.42</v>
      </c>
    </row>
    <row r="1032" spans="1:8" x14ac:dyDescent="0.35">
      <c r="A1032" s="55" t="s">
        <v>51</v>
      </c>
      <c r="B1032" s="56">
        <v>42640</v>
      </c>
      <c r="C1032" s="63">
        <v>0.56458333333333333</v>
      </c>
      <c r="D1032" s="55" t="s">
        <v>44</v>
      </c>
      <c r="E1032" s="55">
        <v>24.46</v>
      </c>
      <c r="F1032" s="55">
        <v>24.55</v>
      </c>
      <c r="G1032" s="55">
        <v>5.24</v>
      </c>
      <c r="H1032" s="55">
        <v>5.04</v>
      </c>
    </row>
    <row r="1033" spans="1:8" x14ac:dyDescent="0.35">
      <c r="A1033" s="55" t="s">
        <v>48</v>
      </c>
      <c r="B1033" s="56">
        <v>42640</v>
      </c>
      <c r="C1033" s="63">
        <v>0.54027777777777775</v>
      </c>
      <c r="D1033" s="55" t="s">
        <v>44</v>
      </c>
      <c r="E1033" s="55">
        <v>25.23</v>
      </c>
      <c r="F1033" s="55">
        <v>25.41</v>
      </c>
      <c r="G1033" s="55">
        <v>4.67</v>
      </c>
      <c r="H1033" s="55">
        <v>4.58</v>
      </c>
    </row>
    <row r="1034" spans="1:8" x14ac:dyDescent="0.35">
      <c r="A1034" s="54" t="s">
        <v>84</v>
      </c>
      <c r="B1034" s="13">
        <v>42640</v>
      </c>
      <c r="G1034" s="16">
        <v>5.72</v>
      </c>
      <c r="H1034" s="16">
        <v>5.86</v>
      </c>
    </row>
    <row r="1035" spans="1:8" x14ac:dyDescent="0.35">
      <c r="A1035" s="54" t="s">
        <v>84</v>
      </c>
      <c r="B1035" s="13">
        <v>42640</v>
      </c>
      <c r="G1035" s="16" t="s">
        <v>87</v>
      </c>
      <c r="H1035" s="16" t="s">
        <v>87</v>
      </c>
    </row>
    <row r="1036" spans="1:8" x14ac:dyDescent="0.35">
      <c r="A1036" s="37" t="s">
        <v>90</v>
      </c>
      <c r="B1036" s="13">
        <v>42640</v>
      </c>
      <c r="G1036" s="16">
        <v>4.57</v>
      </c>
      <c r="H1036" s="16">
        <v>5.54</v>
      </c>
    </row>
    <row r="1037" spans="1:8" x14ac:dyDescent="0.35">
      <c r="A1037" s="41" t="s">
        <v>96</v>
      </c>
      <c r="B1037" s="13">
        <v>42640</v>
      </c>
      <c r="G1037" s="16">
        <v>5.31</v>
      </c>
      <c r="H1037" s="16">
        <v>5.36</v>
      </c>
    </row>
    <row r="1038" spans="1:8" x14ac:dyDescent="0.35">
      <c r="A1038" s="55" t="s">
        <v>52</v>
      </c>
      <c r="B1038" s="56">
        <v>42887</v>
      </c>
      <c r="C1038" s="63">
        <v>0.66111111111111109</v>
      </c>
      <c r="D1038" s="55" t="s">
        <v>47</v>
      </c>
      <c r="E1038" s="55">
        <v>16.03</v>
      </c>
      <c r="F1038" s="55">
        <v>25.5</v>
      </c>
      <c r="G1038" s="55">
        <v>7.35</v>
      </c>
      <c r="H1038" s="55">
        <v>7.19</v>
      </c>
    </row>
    <row r="1039" spans="1:8" x14ac:dyDescent="0.35">
      <c r="A1039" s="55" t="s">
        <v>52</v>
      </c>
      <c r="B1039" s="56">
        <v>42887</v>
      </c>
      <c r="C1039" s="63">
        <v>0.66111111111111109</v>
      </c>
      <c r="D1039" s="55" t="s">
        <v>47</v>
      </c>
      <c r="E1039" s="55">
        <v>16.03</v>
      </c>
      <c r="F1039" s="55">
        <v>25.5</v>
      </c>
      <c r="G1039" s="55">
        <v>7.35</v>
      </c>
      <c r="H1039" s="55">
        <v>7.19</v>
      </c>
    </row>
    <row r="1040" spans="1:8" x14ac:dyDescent="0.35">
      <c r="A1040" s="55" t="s">
        <v>42</v>
      </c>
      <c r="B1040" s="56">
        <v>42887</v>
      </c>
      <c r="C1040" s="63">
        <v>0.62847222222222221</v>
      </c>
      <c r="D1040" s="55" t="s">
        <v>47</v>
      </c>
      <c r="E1040" s="55">
        <v>17.829999999999998</v>
      </c>
      <c r="F1040" s="55">
        <v>20.75</v>
      </c>
      <c r="G1040" s="55">
        <v>6.5</v>
      </c>
      <c r="H1040" s="55">
        <v>6.75</v>
      </c>
    </row>
    <row r="1041" spans="1:8" x14ac:dyDescent="0.35">
      <c r="A1041" s="55" t="s">
        <v>42</v>
      </c>
      <c r="B1041" s="56">
        <v>42887</v>
      </c>
      <c r="C1041" s="63">
        <v>0.62847222222222221</v>
      </c>
      <c r="D1041" s="55" t="s">
        <v>47</v>
      </c>
      <c r="E1041" s="55">
        <v>17.829999999999998</v>
      </c>
      <c r="F1041" s="55">
        <v>20.75</v>
      </c>
      <c r="G1041" s="55">
        <v>6.5</v>
      </c>
      <c r="H1041" s="55">
        <v>6.75</v>
      </c>
    </row>
    <row r="1042" spans="1:8" x14ac:dyDescent="0.35">
      <c r="A1042" s="55" t="s">
        <v>50</v>
      </c>
      <c r="B1042" s="56">
        <v>42887</v>
      </c>
      <c r="C1042" s="63">
        <v>0.61527777777777781</v>
      </c>
      <c r="D1042" s="55" t="s">
        <v>47</v>
      </c>
      <c r="E1042" s="55">
        <v>18.059999999999999</v>
      </c>
      <c r="F1042" s="55">
        <v>18.39</v>
      </c>
      <c r="G1042" s="55">
        <v>6.55</v>
      </c>
      <c r="H1042" s="55">
        <v>6.27</v>
      </c>
    </row>
    <row r="1043" spans="1:8" x14ac:dyDescent="0.35">
      <c r="A1043" s="55" t="s">
        <v>50</v>
      </c>
      <c r="B1043" s="56">
        <v>42887</v>
      </c>
      <c r="C1043" s="63">
        <v>0.61527777777777781</v>
      </c>
      <c r="D1043" s="55" t="s">
        <v>47</v>
      </c>
      <c r="E1043" s="55">
        <v>18.059999999999999</v>
      </c>
      <c r="F1043" s="55">
        <v>18.39</v>
      </c>
      <c r="G1043" s="55">
        <v>6.55</v>
      </c>
      <c r="H1043" s="55">
        <v>6.27</v>
      </c>
    </row>
    <row r="1044" spans="1:8" x14ac:dyDescent="0.35">
      <c r="A1044" s="55" t="s">
        <v>51</v>
      </c>
      <c r="B1044" s="56">
        <v>42887</v>
      </c>
      <c r="C1044" s="63">
        <v>0.59444444444444444</v>
      </c>
      <c r="D1044" s="55" t="s">
        <v>47</v>
      </c>
      <c r="E1044" s="55">
        <v>18.07</v>
      </c>
      <c r="F1044" s="55">
        <v>18.2</v>
      </c>
      <c r="G1044" s="55">
        <v>6.02</v>
      </c>
      <c r="H1044" s="55">
        <v>5.68</v>
      </c>
    </row>
    <row r="1045" spans="1:8" x14ac:dyDescent="0.35">
      <c r="A1045" s="55" t="s">
        <v>51</v>
      </c>
      <c r="B1045" s="56">
        <v>42887</v>
      </c>
      <c r="C1045" s="63">
        <v>0.59444444444444444</v>
      </c>
      <c r="D1045" s="55" t="s">
        <v>47</v>
      </c>
      <c r="E1045" s="55">
        <v>18.07</v>
      </c>
      <c r="F1045" s="55">
        <v>18.2</v>
      </c>
      <c r="G1045" s="55">
        <v>6.02</v>
      </c>
      <c r="H1045" s="55">
        <v>5.68</v>
      </c>
    </row>
    <row r="1046" spans="1:8" x14ac:dyDescent="0.35">
      <c r="A1046" s="55" t="s">
        <v>48</v>
      </c>
      <c r="B1046" s="56">
        <v>42887</v>
      </c>
      <c r="C1046" s="63">
        <v>0.57222222222222219</v>
      </c>
      <c r="D1046" s="55" t="s">
        <v>47</v>
      </c>
      <c r="E1046" s="55">
        <v>19.07</v>
      </c>
      <c r="F1046" s="55">
        <v>23.16</v>
      </c>
      <c r="G1046" s="55">
        <v>8.0399999999999991</v>
      </c>
      <c r="H1046" s="55">
        <v>6.91</v>
      </c>
    </row>
    <row r="1047" spans="1:8" x14ac:dyDescent="0.35">
      <c r="A1047" s="55" t="s">
        <v>48</v>
      </c>
      <c r="B1047" s="56">
        <v>42887</v>
      </c>
      <c r="C1047" s="63">
        <v>0.57222222222222219</v>
      </c>
      <c r="D1047" s="55" t="s">
        <v>47</v>
      </c>
      <c r="E1047" s="55">
        <v>19.07</v>
      </c>
      <c r="F1047" s="55">
        <v>23.16</v>
      </c>
      <c r="G1047" s="55">
        <v>8.0399999999999991</v>
      </c>
      <c r="H1047" s="55">
        <v>6.91</v>
      </c>
    </row>
    <row r="1048" spans="1:8" x14ac:dyDescent="0.35">
      <c r="A1048" s="55" t="s">
        <v>52</v>
      </c>
      <c r="B1048" s="56">
        <v>42892</v>
      </c>
      <c r="C1048" s="63">
        <v>0.4513888888888889</v>
      </c>
      <c r="D1048" s="55" t="s">
        <v>45</v>
      </c>
      <c r="E1048" s="55">
        <v>19.649999999999999</v>
      </c>
      <c r="F1048" s="55">
        <v>25.65</v>
      </c>
      <c r="G1048" s="55">
        <v>7.36</v>
      </c>
      <c r="H1048" s="55">
        <v>7.22</v>
      </c>
    </row>
    <row r="1049" spans="1:8" x14ac:dyDescent="0.35">
      <c r="A1049" s="55" t="s">
        <v>52</v>
      </c>
      <c r="B1049" s="56">
        <v>42892</v>
      </c>
      <c r="C1049" s="63">
        <v>0.4513888888888889</v>
      </c>
      <c r="D1049" s="55" t="s">
        <v>45</v>
      </c>
      <c r="E1049" s="55">
        <v>19.649999999999999</v>
      </c>
      <c r="F1049" s="55">
        <v>25.65</v>
      </c>
      <c r="G1049" s="55">
        <v>7.36</v>
      </c>
      <c r="H1049" s="55">
        <v>7.22</v>
      </c>
    </row>
    <row r="1050" spans="1:8" x14ac:dyDescent="0.35">
      <c r="A1050" s="55" t="s">
        <v>42</v>
      </c>
      <c r="B1050" s="56">
        <v>42892</v>
      </c>
      <c r="C1050" s="63">
        <v>0.46875</v>
      </c>
      <c r="D1050" s="55" t="s">
        <v>45</v>
      </c>
      <c r="E1050" s="55">
        <v>18.579999999999998</v>
      </c>
      <c r="F1050" s="55">
        <v>18.7</v>
      </c>
      <c r="G1050" s="55">
        <v>6.85</v>
      </c>
      <c r="H1050" s="55">
        <v>6.88</v>
      </c>
    </row>
    <row r="1051" spans="1:8" x14ac:dyDescent="0.35">
      <c r="A1051" s="55" t="s">
        <v>42</v>
      </c>
      <c r="B1051" s="56">
        <v>42892</v>
      </c>
      <c r="C1051" s="63">
        <v>0.46875</v>
      </c>
      <c r="D1051" s="55" t="s">
        <v>45</v>
      </c>
      <c r="E1051" s="55">
        <v>18.579999999999998</v>
      </c>
      <c r="F1051" s="55">
        <v>18.7</v>
      </c>
      <c r="G1051" s="55">
        <v>6.85</v>
      </c>
      <c r="H1051" s="55">
        <v>6.88</v>
      </c>
    </row>
    <row r="1052" spans="1:8" x14ac:dyDescent="0.35">
      <c r="A1052" s="55" t="s">
        <v>50</v>
      </c>
      <c r="B1052" s="56">
        <v>42892</v>
      </c>
      <c r="C1052" s="63">
        <v>0.48749999999999999</v>
      </c>
      <c r="D1052" s="55" t="s">
        <v>45</v>
      </c>
      <c r="E1052" s="55">
        <v>18.399999999999999</v>
      </c>
      <c r="F1052" s="55">
        <v>20.53</v>
      </c>
      <c r="G1052" s="55">
        <v>6.68</v>
      </c>
      <c r="H1052" s="55">
        <v>6.46</v>
      </c>
    </row>
    <row r="1053" spans="1:8" x14ac:dyDescent="0.35">
      <c r="A1053" s="55" t="s">
        <v>50</v>
      </c>
      <c r="B1053" s="56">
        <v>42892</v>
      </c>
      <c r="C1053" s="63">
        <v>0.48749999999999999</v>
      </c>
      <c r="D1053" s="55" t="s">
        <v>45</v>
      </c>
      <c r="E1053" s="55">
        <v>18.399999999999999</v>
      </c>
      <c r="F1053" s="55">
        <v>20.53</v>
      </c>
      <c r="G1053" s="55">
        <v>6.68</v>
      </c>
      <c r="H1053" s="55">
        <v>6.46</v>
      </c>
    </row>
    <row r="1054" spans="1:8" x14ac:dyDescent="0.35">
      <c r="A1054" s="55" t="s">
        <v>51</v>
      </c>
      <c r="B1054" s="56">
        <v>42892</v>
      </c>
      <c r="C1054" s="63">
        <v>0.50972222222222219</v>
      </c>
      <c r="D1054" s="55" t="s">
        <v>45</v>
      </c>
      <c r="E1054" s="55">
        <v>18.61</v>
      </c>
      <c r="F1054" s="55">
        <v>19.579999999999998</v>
      </c>
      <c r="G1054" s="55">
        <v>6.14</v>
      </c>
      <c r="H1054" s="55">
        <v>6.04</v>
      </c>
    </row>
    <row r="1055" spans="1:8" x14ac:dyDescent="0.35">
      <c r="A1055" s="55" t="s">
        <v>51</v>
      </c>
      <c r="B1055" s="56">
        <v>42892</v>
      </c>
      <c r="C1055" s="63">
        <v>0.50972222222222219</v>
      </c>
      <c r="D1055" s="55" t="s">
        <v>45</v>
      </c>
      <c r="E1055" s="55">
        <v>18.61</v>
      </c>
      <c r="F1055" s="55">
        <v>19.579999999999998</v>
      </c>
      <c r="G1055" s="55">
        <v>6.14</v>
      </c>
      <c r="H1055" s="55">
        <v>6.04</v>
      </c>
    </row>
    <row r="1056" spans="1:8" x14ac:dyDescent="0.35">
      <c r="A1056" s="55" t="s">
        <v>48</v>
      </c>
      <c r="B1056" s="56">
        <v>42892</v>
      </c>
      <c r="C1056" s="63">
        <v>0.52986111111111112</v>
      </c>
      <c r="D1056" s="55" t="s">
        <v>45</v>
      </c>
      <c r="E1056" s="55">
        <v>20.5</v>
      </c>
      <c r="F1056" s="55">
        <v>21.39</v>
      </c>
      <c r="G1056" s="55">
        <v>6.43</v>
      </c>
      <c r="H1056" s="55">
        <v>6.33</v>
      </c>
    </row>
    <row r="1057" spans="1:8" x14ac:dyDescent="0.35">
      <c r="A1057" s="55" t="s">
        <v>48</v>
      </c>
      <c r="B1057" s="56">
        <v>42892</v>
      </c>
      <c r="C1057" s="63">
        <v>0.52986111111111112</v>
      </c>
      <c r="D1057" s="55" t="s">
        <v>45</v>
      </c>
      <c r="G1057" s="55">
        <v>6.41</v>
      </c>
      <c r="H1057" s="55">
        <v>6.25</v>
      </c>
    </row>
    <row r="1058" spans="1:8" x14ac:dyDescent="0.35">
      <c r="A1058" s="55" t="s">
        <v>48</v>
      </c>
      <c r="B1058" s="56">
        <v>42892</v>
      </c>
      <c r="C1058" s="63">
        <v>0.52986111111111112</v>
      </c>
      <c r="D1058" s="55" t="s">
        <v>45</v>
      </c>
      <c r="E1058" s="55">
        <v>20.5</v>
      </c>
      <c r="F1058" s="55">
        <v>21.39</v>
      </c>
      <c r="G1058" s="55">
        <v>6.43</v>
      </c>
      <c r="H1058" s="55">
        <v>6.33</v>
      </c>
    </row>
    <row r="1059" spans="1:8" x14ac:dyDescent="0.35">
      <c r="A1059" s="55" t="s">
        <v>48</v>
      </c>
      <c r="B1059" s="56">
        <v>42892</v>
      </c>
      <c r="C1059" s="63">
        <v>0.52986111111111112</v>
      </c>
      <c r="D1059" s="55" t="s">
        <v>45</v>
      </c>
      <c r="G1059" s="55">
        <v>6.41</v>
      </c>
      <c r="H1059" s="55">
        <v>6.25</v>
      </c>
    </row>
    <row r="1060" spans="1:8" x14ac:dyDescent="0.35">
      <c r="A1060" s="55" t="s">
        <v>52</v>
      </c>
      <c r="B1060" s="56">
        <v>42899</v>
      </c>
      <c r="C1060" s="63">
        <v>0.63888888888888895</v>
      </c>
      <c r="D1060" s="55" t="s">
        <v>47</v>
      </c>
      <c r="E1060" s="55">
        <v>19.82</v>
      </c>
      <c r="F1060" s="55">
        <v>27.25</v>
      </c>
      <c r="G1060" s="55">
        <v>7.12</v>
      </c>
      <c r="H1060" s="55">
        <v>7.46</v>
      </c>
    </row>
    <row r="1061" spans="1:8" x14ac:dyDescent="0.35">
      <c r="A1061" s="55" t="s">
        <v>52</v>
      </c>
      <c r="B1061" s="56">
        <v>42899</v>
      </c>
      <c r="C1061" s="63">
        <v>0.63888888888888895</v>
      </c>
      <c r="D1061" s="55" t="s">
        <v>47</v>
      </c>
      <c r="E1061" s="55">
        <v>19.82</v>
      </c>
      <c r="F1061" s="55">
        <v>27.25</v>
      </c>
      <c r="G1061" s="55">
        <v>7.12</v>
      </c>
      <c r="H1061" s="55">
        <v>7.46</v>
      </c>
    </row>
    <row r="1062" spans="1:8" x14ac:dyDescent="0.35">
      <c r="A1062" s="55" t="s">
        <v>42</v>
      </c>
      <c r="B1062" s="56">
        <v>42899</v>
      </c>
      <c r="C1062" s="63">
        <v>0.625</v>
      </c>
      <c r="D1062" s="55" t="s">
        <v>47</v>
      </c>
      <c r="E1062" s="55">
        <v>18.89</v>
      </c>
      <c r="F1062" s="55">
        <v>19.420000000000002</v>
      </c>
      <c r="G1062" s="55">
        <v>6.94</v>
      </c>
      <c r="H1062" s="55">
        <v>6.79</v>
      </c>
    </row>
    <row r="1063" spans="1:8" x14ac:dyDescent="0.35">
      <c r="A1063" s="55" t="s">
        <v>42</v>
      </c>
      <c r="B1063" s="56">
        <v>42899</v>
      </c>
      <c r="C1063" s="63">
        <v>0.625</v>
      </c>
      <c r="D1063" s="55" t="s">
        <v>47</v>
      </c>
      <c r="E1063" s="55">
        <v>18.89</v>
      </c>
      <c r="F1063" s="55">
        <v>19.420000000000002</v>
      </c>
      <c r="G1063" s="55">
        <v>6.94</v>
      </c>
      <c r="H1063" s="55">
        <v>6.79</v>
      </c>
    </row>
    <row r="1064" spans="1:8" x14ac:dyDescent="0.35">
      <c r="A1064" s="55" t="s">
        <v>50</v>
      </c>
      <c r="B1064" s="56">
        <v>42899</v>
      </c>
      <c r="C1064" s="63">
        <v>0.6118055555555556</v>
      </c>
      <c r="D1064" s="55" t="s">
        <v>47</v>
      </c>
      <c r="E1064" s="55">
        <v>18.25</v>
      </c>
      <c r="F1064" s="55">
        <v>21.54</v>
      </c>
      <c r="G1064" s="55">
        <v>6.53</v>
      </c>
      <c r="H1064" s="55">
        <v>6.33</v>
      </c>
    </row>
    <row r="1065" spans="1:8" x14ac:dyDescent="0.35">
      <c r="A1065" s="55" t="s">
        <v>50</v>
      </c>
      <c r="B1065" s="56">
        <v>42899</v>
      </c>
      <c r="C1065" s="63">
        <v>0.6118055555555556</v>
      </c>
      <c r="D1065" s="55" t="s">
        <v>47</v>
      </c>
      <c r="E1065" s="55">
        <v>18.25</v>
      </c>
      <c r="F1065" s="55">
        <v>21.54</v>
      </c>
      <c r="G1065" s="55">
        <v>6.53</v>
      </c>
      <c r="H1065" s="55">
        <v>6.33</v>
      </c>
    </row>
    <row r="1066" spans="1:8" x14ac:dyDescent="0.35">
      <c r="A1066" s="55" t="s">
        <v>51</v>
      </c>
      <c r="B1066" s="56">
        <v>42899</v>
      </c>
      <c r="C1066" s="63">
        <v>0.59027777777777779</v>
      </c>
      <c r="D1066" s="55" t="s">
        <v>47</v>
      </c>
      <c r="E1066" s="55">
        <v>19.079999999999998</v>
      </c>
      <c r="F1066" s="55">
        <v>19.95</v>
      </c>
      <c r="G1066" s="55">
        <v>6.46</v>
      </c>
      <c r="H1066" s="55">
        <v>5.95</v>
      </c>
    </row>
    <row r="1067" spans="1:8" x14ac:dyDescent="0.35">
      <c r="A1067" s="55" t="s">
        <v>51</v>
      </c>
      <c r="B1067" s="56">
        <v>42899</v>
      </c>
      <c r="C1067" s="63">
        <v>0.59027777777777779</v>
      </c>
      <c r="D1067" s="55" t="s">
        <v>47</v>
      </c>
      <c r="E1067" s="55">
        <v>19.079999999999998</v>
      </c>
      <c r="F1067" s="55">
        <v>19.95</v>
      </c>
      <c r="G1067" s="55">
        <v>6.46</v>
      </c>
      <c r="H1067" s="55">
        <v>5.95</v>
      </c>
    </row>
    <row r="1068" spans="1:8" x14ac:dyDescent="0.35">
      <c r="A1068" s="55" t="s">
        <v>48</v>
      </c>
      <c r="B1068" s="56">
        <v>42899</v>
      </c>
      <c r="C1068" s="63">
        <v>0.56666666666666665</v>
      </c>
      <c r="D1068" s="55" t="s">
        <v>47</v>
      </c>
      <c r="E1068" s="55">
        <v>21.32</v>
      </c>
      <c r="F1068" s="55">
        <v>23.69</v>
      </c>
      <c r="G1068" s="55">
        <v>6.79</v>
      </c>
      <c r="H1068" s="55">
        <v>6.06</v>
      </c>
    </row>
    <row r="1069" spans="1:8" x14ac:dyDescent="0.35">
      <c r="A1069" s="55" t="s">
        <v>48</v>
      </c>
      <c r="B1069" s="56">
        <v>42899</v>
      </c>
      <c r="C1069" s="63">
        <v>0.56666666666666665</v>
      </c>
      <c r="D1069" s="55" t="s">
        <v>47</v>
      </c>
      <c r="E1069" s="55">
        <v>21.32</v>
      </c>
      <c r="F1069" s="55">
        <v>23.69</v>
      </c>
      <c r="G1069" s="55">
        <v>6.79</v>
      </c>
      <c r="H1069" s="55">
        <v>6.06</v>
      </c>
    </row>
    <row r="1070" spans="1:8" x14ac:dyDescent="0.35">
      <c r="A1070" s="55" t="s">
        <v>52</v>
      </c>
      <c r="B1070" s="56">
        <v>42906</v>
      </c>
      <c r="C1070" s="63">
        <v>0.62222222222222223</v>
      </c>
      <c r="D1070" s="55" t="s">
        <v>45</v>
      </c>
      <c r="E1070" s="55">
        <v>18.5</v>
      </c>
      <c r="F1070" s="55">
        <v>23.25</v>
      </c>
      <c r="G1070" s="55">
        <v>6.46</v>
      </c>
      <c r="H1070" s="55">
        <v>6.48</v>
      </c>
    </row>
    <row r="1071" spans="1:8" x14ac:dyDescent="0.35">
      <c r="A1071" s="55" t="s">
        <v>52</v>
      </c>
      <c r="B1071" s="56">
        <v>42906</v>
      </c>
      <c r="C1071" s="63">
        <v>0.62222222222222223</v>
      </c>
      <c r="D1071" s="55" t="s">
        <v>45</v>
      </c>
      <c r="E1071" s="55">
        <v>18.5</v>
      </c>
      <c r="F1071" s="55">
        <v>23.25</v>
      </c>
      <c r="G1071" s="55">
        <v>6.46</v>
      </c>
      <c r="H1071" s="55">
        <v>6.48</v>
      </c>
    </row>
    <row r="1072" spans="1:8" x14ac:dyDescent="0.35">
      <c r="A1072" s="55" t="s">
        <v>42</v>
      </c>
      <c r="B1072" s="56">
        <v>42906</v>
      </c>
      <c r="C1072" s="63">
        <v>0.60486111111111118</v>
      </c>
      <c r="D1072" s="55" t="s">
        <v>45</v>
      </c>
      <c r="E1072" s="55">
        <v>20.27</v>
      </c>
      <c r="F1072" s="55">
        <v>21</v>
      </c>
      <c r="G1072" s="55">
        <v>6.58</v>
      </c>
      <c r="H1072" s="55">
        <v>5.57</v>
      </c>
    </row>
    <row r="1073" spans="1:8" x14ac:dyDescent="0.35">
      <c r="A1073" s="55" t="s">
        <v>42</v>
      </c>
      <c r="B1073" s="56">
        <v>42906</v>
      </c>
      <c r="C1073" s="63">
        <v>0.60486111111111118</v>
      </c>
      <c r="D1073" s="55" t="s">
        <v>45</v>
      </c>
      <c r="E1073" s="55">
        <v>20.27</v>
      </c>
      <c r="F1073" s="55">
        <v>21</v>
      </c>
      <c r="G1073" s="55">
        <v>6.58</v>
      </c>
      <c r="H1073" s="55">
        <v>6.57</v>
      </c>
    </row>
    <row r="1074" spans="1:8" x14ac:dyDescent="0.35">
      <c r="A1074" s="55" t="s">
        <v>50</v>
      </c>
      <c r="B1074" s="56">
        <v>42906</v>
      </c>
      <c r="C1074" s="63">
        <v>0.59305555555555556</v>
      </c>
      <c r="D1074" s="55" t="s">
        <v>45</v>
      </c>
      <c r="E1074" s="55">
        <v>18.940000000000001</v>
      </c>
      <c r="F1074" s="55">
        <v>20.420000000000002</v>
      </c>
      <c r="G1074" s="55">
        <v>6.76</v>
      </c>
      <c r="H1074" s="55">
        <v>6.13</v>
      </c>
    </row>
    <row r="1075" spans="1:8" x14ac:dyDescent="0.35">
      <c r="A1075" s="55" t="s">
        <v>50</v>
      </c>
      <c r="B1075" s="56">
        <v>42906</v>
      </c>
      <c r="C1075" s="63">
        <v>0.59305555555555556</v>
      </c>
      <c r="D1075" s="55" t="s">
        <v>45</v>
      </c>
      <c r="E1075" s="55">
        <v>18.940000000000001</v>
      </c>
      <c r="F1075" s="55">
        <v>20.420000000000002</v>
      </c>
      <c r="G1075" s="55">
        <v>6.76</v>
      </c>
      <c r="H1075" s="55">
        <v>6.13</v>
      </c>
    </row>
    <row r="1076" spans="1:8" x14ac:dyDescent="0.35">
      <c r="A1076" s="55" t="s">
        <v>51</v>
      </c>
      <c r="B1076" s="56">
        <v>42906</v>
      </c>
      <c r="C1076" s="63">
        <v>0.57291666666666663</v>
      </c>
      <c r="D1076" s="55" t="s">
        <v>45</v>
      </c>
      <c r="E1076" s="55">
        <v>17.14</v>
      </c>
      <c r="F1076" s="55">
        <v>19.41</v>
      </c>
      <c r="G1076" s="55">
        <v>6.3</v>
      </c>
      <c r="H1076" s="55">
        <v>5.58</v>
      </c>
    </row>
    <row r="1077" spans="1:8" x14ac:dyDescent="0.35">
      <c r="A1077" s="55" t="s">
        <v>51</v>
      </c>
      <c r="B1077" s="56">
        <v>42906</v>
      </c>
      <c r="C1077" s="63">
        <v>0.57291666666666663</v>
      </c>
      <c r="D1077" s="55" t="s">
        <v>45</v>
      </c>
      <c r="E1077" s="55">
        <v>17.14</v>
      </c>
      <c r="F1077" s="55">
        <v>19.41</v>
      </c>
      <c r="G1077" s="55">
        <v>6.3</v>
      </c>
      <c r="H1077" s="55">
        <v>5.58</v>
      </c>
    </row>
    <row r="1078" spans="1:8" x14ac:dyDescent="0.35">
      <c r="A1078" s="55" t="s">
        <v>48</v>
      </c>
      <c r="B1078" s="56">
        <v>42906</v>
      </c>
      <c r="C1078" s="63">
        <v>0.55138888888888882</v>
      </c>
      <c r="D1078" s="55" t="s">
        <v>45</v>
      </c>
      <c r="E1078" s="55">
        <v>19.47</v>
      </c>
      <c r="F1078" s="55">
        <v>24.11</v>
      </c>
      <c r="G1078" s="55">
        <v>5.71</v>
      </c>
      <c r="H1078" s="55">
        <v>4.34</v>
      </c>
    </row>
    <row r="1079" spans="1:8" x14ac:dyDescent="0.35">
      <c r="A1079" s="55" t="s">
        <v>48</v>
      </c>
      <c r="B1079" s="56">
        <v>42906</v>
      </c>
      <c r="C1079" s="63">
        <v>0.55138888888888882</v>
      </c>
      <c r="D1079" s="55" t="s">
        <v>45</v>
      </c>
      <c r="E1079" s="55">
        <v>19.47</v>
      </c>
      <c r="F1079" s="55">
        <v>24.11</v>
      </c>
      <c r="G1079" s="55">
        <v>5.71</v>
      </c>
      <c r="H1079" s="55">
        <v>4.34</v>
      </c>
    </row>
    <row r="1080" spans="1:8" x14ac:dyDescent="0.35">
      <c r="A1080" s="55" t="s">
        <v>52</v>
      </c>
      <c r="B1080" s="56">
        <v>42913</v>
      </c>
      <c r="C1080" s="63">
        <v>0.65277777777777779</v>
      </c>
      <c r="D1080" s="55" t="s">
        <v>45</v>
      </c>
      <c r="E1080" s="55">
        <v>21.35</v>
      </c>
      <c r="F1080" s="55">
        <v>26.88</v>
      </c>
      <c r="G1080" s="55">
        <v>6.13</v>
      </c>
      <c r="H1080" s="55">
        <v>5.96</v>
      </c>
    </row>
    <row r="1081" spans="1:8" x14ac:dyDescent="0.35">
      <c r="A1081" s="55" t="s">
        <v>52</v>
      </c>
      <c r="B1081" s="56">
        <v>42913</v>
      </c>
      <c r="C1081" s="63">
        <v>0.65277777777777779</v>
      </c>
      <c r="D1081" s="55" t="s">
        <v>45</v>
      </c>
      <c r="E1081" s="55">
        <v>21.35</v>
      </c>
      <c r="F1081" s="55">
        <v>26.88</v>
      </c>
      <c r="G1081" s="55">
        <v>6.13</v>
      </c>
      <c r="H1081" s="55">
        <v>5.96</v>
      </c>
    </row>
    <row r="1082" spans="1:8" x14ac:dyDescent="0.35">
      <c r="A1082" s="55" t="s">
        <v>42</v>
      </c>
      <c r="B1082" s="56">
        <v>42913</v>
      </c>
      <c r="C1082" s="63">
        <v>0.63888888888888895</v>
      </c>
      <c r="D1082" s="55" t="s">
        <v>45</v>
      </c>
      <c r="E1082" s="55">
        <v>20.04</v>
      </c>
      <c r="F1082" s="55">
        <v>20.68</v>
      </c>
      <c r="G1082" s="55">
        <v>6.71</v>
      </c>
      <c r="H1082" s="55">
        <v>6.03</v>
      </c>
    </row>
    <row r="1083" spans="1:8" x14ac:dyDescent="0.35">
      <c r="A1083" s="55" t="s">
        <v>42</v>
      </c>
      <c r="B1083" s="56">
        <v>42913</v>
      </c>
      <c r="C1083" s="63">
        <v>0.63888888888888895</v>
      </c>
      <c r="D1083" s="55" t="s">
        <v>45</v>
      </c>
      <c r="E1083" s="55">
        <v>20.04</v>
      </c>
      <c r="F1083" s="55">
        <v>20.68</v>
      </c>
      <c r="G1083" s="55">
        <v>6.71</v>
      </c>
      <c r="H1083" s="55">
        <v>6.03</v>
      </c>
    </row>
    <row r="1084" spans="1:8" x14ac:dyDescent="0.35">
      <c r="A1084" s="55" t="s">
        <v>50</v>
      </c>
      <c r="B1084" s="56">
        <v>42913</v>
      </c>
      <c r="C1084" s="63">
        <v>0.62777777777777777</v>
      </c>
      <c r="D1084" s="55" t="s">
        <v>45</v>
      </c>
      <c r="E1084" s="55">
        <v>19.77</v>
      </c>
      <c r="F1084" s="55">
        <v>21.74</v>
      </c>
      <c r="G1084" s="55">
        <v>5.75</v>
      </c>
      <c r="H1084" s="55">
        <v>5.68</v>
      </c>
    </row>
    <row r="1085" spans="1:8" x14ac:dyDescent="0.35">
      <c r="A1085" s="55" t="s">
        <v>50</v>
      </c>
      <c r="B1085" s="56">
        <v>42913</v>
      </c>
      <c r="C1085" s="63">
        <v>0.62777777777777777</v>
      </c>
      <c r="D1085" s="55" t="s">
        <v>45</v>
      </c>
      <c r="E1085" s="55">
        <v>19.77</v>
      </c>
      <c r="F1085" s="55">
        <v>21.74</v>
      </c>
      <c r="G1085" s="55">
        <v>5.75</v>
      </c>
      <c r="H1085" s="55">
        <v>5.68</v>
      </c>
    </row>
    <row r="1086" spans="1:8" x14ac:dyDescent="0.35">
      <c r="A1086" s="55" t="s">
        <v>51</v>
      </c>
      <c r="B1086" s="56">
        <v>42913</v>
      </c>
      <c r="C1086" s="63">
        <v>0.60555555555555551</v>
      </c>
      <c r="D1086" s="55" t="s">
        <v>45</v>
      </c>
      <c r="E1086" s="55">
        <v>19.239999999999998</v>
      </c>
      <c r="F1086" s="55">
        <v>20.11</v>
      </c>
      <c r="G1086" s="55">
        <v>5.35</v>
      </c>
      <c r="H1086" s="55">
        <v>4.74</v>
      </c>
    </row>
    <row r="1087" spans="1:8" x14ac:dyDescent="0.35">
      <c r="A1087" s="55" t="s">
        <v>51</v>
      </c>
      <c r="B1087" s="56">
        <v>42913</v>
      </c>
      <c r="C1087" s="63">
        <v>0.60555555555555551</v>
      </c>
      <c r="D1087" s="55" t="s">
        <v>45</v>
      </c>
      <c r="E1087" s="55">
        <v>19.239999999999998</v>
      </c>
      <c r="F1087" s="55">
        <v>20.11</v>
      </c>
      <c r="G1087" s="55">
        <v>5.35</v>
      </c>
      <c r="H1087" s="55">
        <v>4.74</v>
      </c>
    </row>
    <row r="1088" spans="1:8" x14ac:dyDescent="0.35">
      <c r="A1088" s="55" t="s">
        <v>48</v>
      </c>
      <c r="B1088" s="56">
        <v>42913</v>
      </c>
      <c r="C1088" s="63">
        <v>0.58194444444444449</v>
      </c>
      <c r="D1088" s="55" t="s">
        <v>45</v>
      </c>
      <c r="E1088" s="55">
        <v>21.91</v>
      </c>
      <c r="F1088" s="55">
        <v>24.74</v>
      </c>
      <c r="G1088" s="55">
        <v>5.67</v>
      </c>
      <c r="H1088" s="55">
        <v>5.49</v>
      </c>
    </row>
    <row r="1089" spans="1:8" x14ac:dyDescent="0.35">
      <c r="A1089" s="55" t="s">
        <v>48</v>
      </c>
      <c r="B1089" s="56">
        <v>42913</v>
      </c>
      <c r="C1089" s="63">
        <v>0.58194444444444449</v>
      </c>
      <c r="D1089" s="55" t="s">
        <v>45</v>
      </c>
      <c r="E1089" s="55">
        <v>21.91</v>
      </c>
      <c r="F1089" s="55">
        <v>24.74</v>
      </c>
      <c r="G1089" s="55">
        <v>5.67</v>
      </c>
      <c r="H1089" s="55">
        <v>5.49</v>
      </c>
    </row>
    <row r="1090" spans="1:8" x14ac:dyDescent="0.35">
      <c r="A1090" s="54" t="s">
        <v>84</v>
      </c>
      <c r="B1090" s="13">
        <v>42914</v>
      </c>
      <c r="G1090" s="16">
        <v>8.32</v>
      </c>
      <c r="H1090" s="16">
        <v>7.65</v>
      </c>
    </row>
    <row r="1091" spans="1:8" x14ac:dyDescent="0.35">
      <c r="A1091" s="54" t="s">
        <v>84</v>
      </c>
      <c r="B1091" s="13">
        <v>42914</v>
      </c>
      <c r="G1091" s="16" t="s">
        <v>87</v>
      </c>
      <c r="H1091" s="16" t="s">
        <v>87</v>
      </c>
    </row>
    <row r="1092" spans="1:8" x14ac:dyDescent="0.35">
      <c r="A1092" s="37" t="s">
        <v>90</v>
      </c>
      <c r="B1092" s="13">
        <v>42914</v>
      </c>
      <c r="G1092" s="16">
        <v>7.47</v>
      </c>
      <c r="H1092" s="16">
        <v>8.32</v>
      </c>
    </row>
    <row r="1093" spans="1:8" x14ac:dyDescent="0.35">
      <c r="A1093" s="41" t="s">
        <v>96</v>
      </c>
      <c r="B1093" s="13">
        <v>42914</v>
      </c>
      <c r="G1093" s="16">
        <v>7.76</v>
      </c>
      <c r="H1093" s="16">
        <v>7.92</v>
      </c>
    </row>
    <row r="1094" spans="1:8" x14ac:dyDescent="0.35">
      <c r="A1094" s="55" t="s">
        <v>52</v>
      </c>
      <c r="B1094" s="56">
        <v>42927</v>
      </c>
      <c r="C1094" s="63">
        <v>0.62291666666666667</v>
      </c>
      <c r="D1094" s="55" t="s">
        <v>47</v>
      </c>
      <c r="E1094" s="55">
        <v>21.38</v>
      </c>
      <c r="F1094" s="55">
        <v>24.72</v>
      </c>
      <c r="G1094" s="55">
        <v>6.42</v>
      </c>
      <c r="H1094" s="55">
        <v>6.21</v>
      </c>
    </row>
    <row r="1095" spans="1:8" x14ac:dyDescent="0.35">
      <c r="A1095" s="55" t="s">
        <v>52</v>
      </c>
      <c r="B1095" s="56">
        <v>42927</v>
      </c>
      <c r="C1095" s="63">
        <v>0.62291666666666667</v>
      </c>
      <c r="D1095" s="55" t="s">
        <v>47</v>
      </c>
      <c r="E1095" s="55">
        <v>21.38</v>
      </c>
      <c r="F1095" s="55">
        <v>24.72</v>
      </c>
      <c r="G1095" s="55">
        <v>6.42</v>
      </c>
      <c r="H1095" s="55">
        <v>6.21</v>
      </c>
    </row>
    <row r="1096" spans="1:8" x14ac:dyDescent="0.35">
      <c r="A1096" s="55" t="s">
        <v>42</v>
      </c>
      <c r="B1096" s="56">
        <v>42927</v>
      </c>
      <c r="C1096" s="63">
        <v>0.60763888888888895</v>
      </c>
      <c r="D1096" s="55" t="s">
        <v>47</v>
      </c>
      <c r="E1096" s="55">
        <v>19.53</v>
      </c>
      <c r="F1096" s="55">
        <v>20.57</v>
      </c>
      <c r="G1096" s="55">
        <v>6.47</v>
      </c>
      <c r="H1096" s="55">
        <v>6.35</v>
      </c>
    </row>
    <row r="1097" spans="1:8" x14ac:dyDescent="0.35">
      <c r="A1097" s="55" t="s">
        <v>42</v>
      </c>
      <c r="B1097" s="56">
        <v>42927</v>
      </c>
      <c r="C1097" s="63">
        <v>0.60763888888888895</v>
      </c>
      <c r="D1097" s="55" t="s">
        <v>47</v>
      </c>
      <c r="E1097" s="55">
        <v>19.53</v>
      </c>
      <c r="F1097" s="55">
        <v>20.57</v>
      </c>
      <c r="G1097" s="55">
        <v>6.47</v>
      </c>
      <c r="H1097" s="55">
        <v>6.35</v>
      </c>
    </row>
    <row r="1098" spans="1:8" x14ac:dyDescent="0.35">
      <c r="A1098" s="55" t="s">
        <v>50</v>
      </c>
      <c r="B1098" s="56">
        <v>42927</v>
      </c>
      <c r="C1098" s="63">
        <v>0.59513888888888888</v>
      </c>
      <c r="D1098" s="55" t="s">
        <v>47</v>
      </c>
      <c r="E1098" s="55">
        <v>20.010000000000002</v>
      </c>
      <c r="F1098" s="55">
        <v>21.87</v>
      </c>
      <c r="G1098" s="55">
        <v>6.25</v>
      </c>
      <c r="H1098" s="55">
        <v>6.07</v>
      </c>
    </row>
    <row r="1099" spans="1:8" x14ac:dyDescent="0.35">
      <c r="A1099" s="55" t="s">
        <v>50</v>
      </c>
      <c r="B1099" s="56">
        <v>42927</v>
      </c>
      <c r="C1099" s="63">
        <v>0.59513888888888888</v>
      </c>
      <c r="D1099" s="55" t="s">
        <v>47</v>
      </c>
      <c r="E1099" s="55">
        <v>20.010000000000002</v>
      </c>
      <c r="F1099" s="55">
        <v>21.87</v>
      </c>
      <c r="G1099" s="55">
        <v>6.25</v>
      </c>
      <c r="H1099" s="55">
        <v>6.07</v>
      </c>
    </row>
    <row r="1100" spans="1:8" x14ac:dyDescent="0.35">
      <c r="A1100" s="55" t="s">
        <v>51</v>
      </c>
      <c r="B1100" s="56">
        <v>42927</v>
      </c>
      <c r="C1100" s="63">
        <v>0.57291666666666663</v>
      </c>
      <c r="D1100" s="55" t="s">
        <v>47</v>
      </c>
      <c r="E1100" s="55">
        <v>20.5</v>
      </c>
      <c r="F1100" s="55">
        <v>20.88</v>
      </c>
      <c r="G1100" s="55">
        <v>6.3</v>
      </c>
      <c r="H1100" s="55">
        <v>6.16</v>
      </c>
    </row>
    <row r="1101" spans="1:8" x14ac:dyDescent="0.35">
      <c r="A1101" s="55" t="s">
        <v>51</v>
      </c>
      <c r="B1101" s="56">
        <v>42927</v>
      </c>
      <c r="C1101" s="63">
        <v>0.57291666666666663</v>
      </c>
      <c r="D1101" s="55" t="s">
        <v>47</v>
      </c>
      <c r="E1101" s="55">
        <v>20.5</v>
      </c>
      <c r="F1101" s="55">
        <v>20.88</v>
      </c>
      <c r="G1101" s="55">
        <v>6.3</v>
      </c>
      <c r="H1101" s="55">
        <v>6.16</v>
      </c>
    </row>
    <row r="1102" spans="1:8" x14ac:dyDescent="0.35">
      <c r="A1102" s="55" t="s">
        <v>48</v>
      </c>
      <c r="B1102" s="56">
        <v>42927</v>
      </c>
      <c r="C1102" s="63">
        <v>0.54861111111111105</v>
      </c>
      <c r="D1102" s="55" t="s">
        <v>47</v>
      </c>
      <c r="E1102" s="55">
        <v>22.84</v>
      </c>
      <c r="F1102" s="55">
        <v>24.78</v>
      </c>
      <c r="G1102" s="55">
        <v>5.38</v>
      </c>
      <c r="H1102" s="55">
        <v>5.22</v>
      </c>
    </row>
    <row r="1103" spans="1:8" x14ac:dyDescent="0.35">
      <c r="A1103" s="55" t="s">
        <v>48</v>
      </c>
      <c r="B1103" s="56">
        <v>42927</v>
      </c>
      <c r="C1103" s="63">
        <v>0.54861111111111105</v>
      </c>
      <c r="D1103" s="55" t="s">
        <v>47</v>
      </c>
      <c r="E1103" s="55">
        <v>22.84</v>
      </c>
      <c r="F1103" s="55">
        <v>24.78</v>
      </c>
      <c r="G1103" s="55">
        <v>5.38</v>
      </c>
      <c r="H1103" s="55">
        <v>5.22</v>
      </c>
    </row>
    <row r="1104" spans="1:8" x14ac:dyDescent="0.35">
      <c r="A1104" s="54" t="s">
        <v>84</v>
      </c>
      <c r="B1104" s="13">
        <v>42927</v>
      </c>
      <c r="G1104" s="16">
        <v>7.72</v>
      </c>
      <c r="H1104" s="16">
        <v>7.32</v>
      </c>
    </row>
    <row r="1105" spans="1:8" x14ac:dyDescent="0.35">
      <c r="A1105" s="37" t="s">
        <v>90</v>
      </c>
      <c r="B1105" s="13">
        <v>42927</v>
      </c>
      <c r="G1105" s="16">
        <v>7.4</v>
      </c>
      <c r="H1105" s="16">
        <v>6.62</v>
      </c>
    </row>
    <row r="1106" spans="1:8" x14ac:dyDescent="0.35">
      <c r="A1106" s="37" t="s">
        <v>90</v>
      </c>
      <c r="B1106" s="13">
        <v>42927</v>
      </c>
      <c r="G1106" s="16" t="s">
        <v>87</v>
      </c>
      <c r="H1106" s="16" t="s">
        <v>87</v>
      </c>
    </row>
    <row r="1107" spans="1:8" x14ac:dyDescent="0.35">
      <c r="A1107" s="41" t="s">
        <v>96</v>
      </c>
      <c r="B1107" s="13">
        <v>42927</v>
      </c>
      <c r="G1107" s="16">
        <v>6.8</v>
      </c>
      <c r="H1107" s="16">
        <v>6.87</v>
      </c>
    </row>
    <row r="1108" spans="1:8" x14ac:dyDescent="0.35">
      <c r="A1108" s="54" t="s">
        <v>84</v>
      </c>
      <c r="B1108" s="13">
        <v>42933</v>
      </c>
      <c r="G1108" s="16">
        <v>6.51</v>
      </c>
      <c r="H1108" s="16">
        <v>5.49</v>
      </c>
    </row>
    <row r="1109" spans="1:8" x14ac:dyDescent="0.35">
      <c r="A1109" s="54" t="s">
        <v>84</v>
      </c>
      <c r="B1109" s="13">
        <v>42933</v>
      </c>
      <c r="G1109" s="16" t="s">
        <v>87</v>
      </c>
      <c r="H1109" s="16" t="s">
        <v>87</v>
      </c>
    </row>
    <row r="1110" spans="1:8" x14ac:dyDescent="0.35">
      <c r="A1110" s="37" t="s">
        <v>90</v>
      </c>
      <c r="B1110" s="13">
        <v>42933</v>
      </c>
      <c r="G1110" s="16">
        <v>5.63</v>
      </c>
      <c r="H1110" s="16">
        <v>5.51</v>
      </c>
    </row>
    <row r="1111" spans="1:8" x14ac:dyDescent="0.35">
      <c r="A1111" s="41" t="s">
        <v>96</v>
      </c>
      <c r="B1111" s="13">
        <v>42933</v>
      </c>
      <c r="G1111" s="16">
        <v>5.36</v>
      </c>
      <c r="H1111" s="16">
        <v>5.17</v>
      </c>
    </row>
    <row r="1112" spans="1:8" x14ac:dyDescent="0.35">
      <c r="A1112" s="55" t="s">
        <v>52</v>
      </c>
      <c r="B1112" s="56">
        <v>42934</v>
      </c>
      <c r="C1112" s="63">
        <v>0.43958333333333338</v>
      </c>
      <c r="D1112" s="55" t="s">
        <v>47</v>
      </c>
      <c r="E1112" s="55">
        <v>21.02</v>
      </c>
      <c r="F1112" s="55">
        <v>24.95</v>
      </c>
      <c r="G1112" s="55">
        <v>5</v>
      </c>
      <c r="H1112" s="55">
        <v>4.8600000000000003</v>
      </c>
    </row>
    <row r="1113" spans="1:8" x14ac:dyDescent="0.35">
      <c r="A1113" s="55" t="s">
        <v>52</v>
      </c>
      <c r="B1113" s="56">
        <v>42934</v>
      </c>
      <c r="C1113" s="63">
        <v>0.43958333333333338</v>
      </c>
      <c r="D1113" s="55" t="s">
        <v>47</v>
      </c>
      <c r="E1113" s="55">
        <v>21.02</v>
      </c>
      <c r="F1113" s="55">
        <v>24.95</v>
      </c>
      <c r="G1113" s="55">
        <v>5</v>
      </c>
      <c r="H1113" s="55">
        <v>4.8600000000000003</v>
      </c>
    </row>
    <row r="1114" spans="1:8" x14ac:dyDescent="0.35">
      <c r="A1114" s="55" t="s">
        <v>42</v>
      </c>
      <c r="B1114" s="56">
        <v>42934</v>
      </c>
      <c r="C1114" s="63">
        <v>0.45624999999999999</v>
      </c>
      <c r="D1114" s="55" t="s">
        <v>47</v>
      </c>
      <c r="E1114" s="55">
        <v>19.88</v>
      </c>
      <c r="F1114" s="55">
        <v>20.76</v>
      </c>
      <c r="G1114" s="55">
        <v>4.8099999999999996</v>
      </c>
      <c r="H1114" s="55">
        <v>4.6100000000000003</v>
      </c>
    </row>
    <row r="1115" spans="1:8" x14ac:dyDescent="0.35">
      <c r="A1115" s="55" t="s">
        <v>42</v>
      </c>
      <c r="B1115" s="56">
        <v>42934</v>
      </c>
      <c r="C1115" s="63">
        <v>0.45624999999999999</v>
      </c>
      <c r="D1115" s="55" t="s">
        <v>47</v>
      </c>
      <c r="E1115" s="55">
        <v>19.88</v>
      </c>
      <c r="F1115" s="55">
        <v>20.76</v>
      </c>
      <c r="G1115" s="55">
        <v>4.8099999999999996</v>
      </c>
      <c r="H1115" s="55">
        <v>4.6100000000000003</v>
      </c>
    </row>
    <row r="1116" spans="1:8" x14ac:dyDescent="0.35">
      <c r="A1116" s="55" t="s">
        <v>50</v>
      </c>
      <c r="B1116" s="56">
        <v>42934</v>
      </c>
      <c r="C1116" s="63">
        <v>0.4694444444444445</v>
      </c>
      <c r="D1116" s="55" t="s">
        <v>47</v>
      </c>
      <c r="E1116" s="55">
        <v>19.940000000000001</v>
      </c>
      <c r="F1116" s="55">
        <v>21.09</v>
      </c>
      <c r="G1116" s="55">
        <v>5.24</v>
      </c>
      <c r="H1116" s="55">
        <v>5.1100000000000003</v>
      </c>
    </row>
    <row r="1117" spans="1:8" x14ac:dyDescent="0.35">
      <c r="A1117" s="55" t="s">
        <v>50</v>
      </c>
      <c r="B1117" s="56">
        <v>42934</v>
      </c>
      <c r="C1117" s="63">
        <v>0.4694444444444445</v>
      </c>
      <c r="D1117" s="55" t="s">
        <v>47</v>
      </c>
      <c r="E1117" s="55">
        <v>19.940000000000001</v>
      </c>
      <c r="F1117" s="55">
        <v>21.09</v>
      </c>
      <c r="G1117" s="55">
        <v>5.24</v>
      </c>
      <c r="H1117" s="55">
        <v>5.1100000000000003</v>
      </c>
    </row>
    <row r="1118" spans="1:8" x14ac:dyDescent="0.35">
      <c r="A1118" s="55" t="s">
        <v>51</v>
      </c>
      <c r="B1118" s="56">
        <v>42934</v>
      </c>
      <c r="C1118" s="63">
        <v>0.49027777777777781</v>
      </c>
      <c r="D1118" s="55" t="s">
        <v>47</v>
      </c>
      <c r="E1118" s="55">
        <v>20.239999999999998</v>
      </c>
      <c r="F1118" s="55">
        <v>20.41</v>
      </c>
      <c r="G1118" s="55">
        <v>5.31</v>
      </c>
      <c r="H1118" s="55">
        <v>5.16</v>
      </c>
    </row>
    <row r="1119" spans="1:8" x14ac:dyDescent="0.35">
      <c r="A1119" s="55" t="s">
        <v>51</v>
      </c>
      <c r="B1119" s="56">
        <v>42934</v>
      </c>
      <c r="C1119" s="63">
        <v>0.49027777777777781</v>
      </c>
      <c r="D1119" s="55" t="s">
        <v>47</v>
      </c>
      <c r="E1119" s="55">
        <v>20.239999999999998</v>
      </c>
      <c r="F1119" s="55">
        <v>20.41</v>
      </c>
      <c r="G1119" s="55">
        <v>5.31</v>
      </c>
      <c r="H1119" s="55">
        <v>5.16</v>
      </c>
    </row>
    <row r="1120" spans="1:8" x14ac:dyDescent="0.35">
      <c r="A1120" s="55" t="s">
        <v>48</v>
      </c>
      <c r="B1120" s="56">
        <v>42934</v>
      </c>
      <c r="C1120" s="63">
        <v>0.51458333333333328</v>
      </c>
      <c r="D1120" s="55" t="s">
        <v>47</v>
      </c>
      <c r="E1120" s="55">
        <v>21.84</v>
      </c>
      <c r="F1120" s="55">
        <v>24</v>
      </c>
      <c r="G1120" s="55">
        <v>5.34</v>
      </c>
      <c r="H1120" s="55">
        <v>5.21</v>
      </c>
    </row>
    <row r="1121" spans="1:8" x14ac:dyDescent="0.35">
      <c r="A1121" s="55" t="s">
        <v>48</v>
      </c>
      <c r="B1121" s="56">
        <v>42934</v>
      </c>
      <c r="C1121" s="63">
        <v>0.51458333333333328</v>
      </c>
      <c r="D1121" s="55" t="s">
        <v>47</v>
      </c>
      <c r="G1121" s="55">
        <v>5.38</v>
      </c>
      <c r="H1121" s="55">
        <v>5.25</v>
      </c>
    </row>
    <row r="1122" spans="1:8" x14ac:dyDescent="0.35">
      <c r="A1122" s="55" t="s">
        <v>48</v>
      </c>
      <c r="B1122" s="56">
        <v>42934</v>
      </c>
      <c r="C1122" s="63">
        <v>0.51458333333333328</v>
      </c>
      <c r="D1122" s="55" t="s">
        <v>47</v>
      </c>
      <c r="G1122" s="55">
        <v>5.38</v>
      </c>
      <c r="H1122" s="55">
        <v>5.25</v>
      </c>
    </row>
    <row r="1123" spans="1:8" x14ac:dyDescent="0.35">
      <c r="A1123" s="55" t="s">
        <v>48</v>
      </c>
      <c r="B1123" s="56">
        <v>42934</v>
      </c>
      <c r="C1123" s="63">
        <v>0.51458333333333328</v>
      </c>
      <c r="D1123" s="55" t="s">
        <v>47</v>
      </c>
      <c r="E1123" s="55">
        <v>21.84</v>
      </c>
      <c r="F1123" s="55">
        <v>24</v>
      </c>
      <c r="G1123" s="55">
        <v>5.34</v>
      </c>
      <c r="H1123" s="55">
        <v>5.21</v>
      </c>
    </row>
    <row r="1124" spans="1:8" x14ac:dyDescent="0.35">
      <c r="A1124" s="54" t="s">
        <v>84</v>
      </c>
      <c r="B1124" s="13">
        <v>42941</v>
      </c>
      <c r="G1124" s="16">
        <v>4.9800000000000004</v>
      </c>
      <c r="H1124" s="16">
        <v>4.97</v>
      </c>
    </row>
    <row r="1125" spans="1:8" x14ac:dyDescent="0.35">
      <c r="A1125" s="37" t="s">
        <v>90</v>
      </c>
      <c r="B1125" s="13">
        <v>42941</v>
      </c>
      <c r="G1125" s="16">
        <v>4.54</v>
      </c>
      <c r="H1125" s="16">
        <v>4.3099999999999996</v>
      </c>
    </row>
    <row r="1126" spans="1:8" x14ac:dyDescent="0.35">
      <c r="A1126" s="37" t="s">
        <v>90</v>
      </c>
      <c r="B1126" s="13">
        <v>42941</v>
      </c>
      <c r="G1126" s="16" t="s">
        <v>87</v>
      </c>
      <c r="H1126" s="16" t="s">
        <v>87</v>
      </c>
    </row>
    <row r="1127" spans="1:8" x14ac:dyDescent="0.35">
      <c r="A1127" s="41" t="s">
        <v>96</v>
      </c>
      <c r="B1127" s="13">
        <v>42941</v>
      </c>
      <c r="G1127" s="16">
        <v>4.05</v>
      </c>
      <c r="H1127" s="16">
        <v>3.77</v>
      </c>
    </row>
    <row r="1128" spans="1:8" x14ac:dyDescent="0.35">
      <c r="A1128" s="54" t="s">
        <v>84</v>
      </c>
      <c r="B1128" s="13">
        <v>42947</v>
      </c>
      <c r="G1128" s="16">
        <v>6.1</v>
      </c>
      <c r="H1128" s="16">
        <v>5.53</v>
      </c>
    </row>
    <row r="1129" spans="1:8" x14ac:dyDescent="0.35">
      <c r="A1129" s="37" t="s">
        <v>90</v>
      </c>
      <c r="B1129" s="13">
        <v>42947</v>
      </c>
      <c r="G1129" s="16">
        <v>6.15</v>
      </c>
      <c r="H1129" s="16">
        <v>5.93</v>
      </c>
    </row>
    <row r="1130" spans="1:8" x14ac:dyDescent="0.35">
      <c r="A1130" s="41" t="s">
        <v>96</v>
      </c>
      <c r="B1130" s="13">
        <v>42947</v>
      </c>
      <c r="G1130" s="16">
        <v>5.7</v>
      </c>
      <c r="H1130" s="16">
        <v>5.66</v>
      </c>
    </row>
    <row r="1131" spans="1:8" x14ac:dyDescent="0.35">
      <c r="A1131" s="55" t="s">
        <v>52</v>
      </c>
      <c r="B1131" s="56">
        <v>42948</v>
      </c>
      <c r="C1131" s="63">
        <v>0.44236111111111115</v>
      </c>
      <c r="D1131" s="55" t="s">
        <v>47</v>
      </c>
      <c r="E1131" s="55">
        <v>17.739999999999998</v>
      </c>
      <c r="F1131" s="55">
        <v>27.42</v>
      </c>
      <c r="G1131" s="55">
        <v>7.4</v>
      </c>
      <c r="H1131" s="55">
        <v>5.89</v>
      </c>
    </row>
    <row r="1132" spans="1:8" x14ac:dyDescent="0.35">
      <c r="A1132" s="55" t="s">
        <v>52</v>
      </c>
      <c r="B1132" s="56">
        <v>42948</v>
      </c>
      <c r="C1132" s="63">
        <v>0.44236111111111115</v>
      </c>
      <c r="D1132" s="55" t="s">
        <v>47</v>
      </c>
      <c r="E1132" s="55">
        <v>17.739999999999998</v>
      </c>
      <c r="F1132" s="55">
        <v>27.42</v>
      </c>
      <c r="G1132" s="55">
        <v>7.4</v>
      </c>
      <c r="H1132" s="55">
        <v>5.89</v>
      </c>
    </row>
    <row r="1133" spans="1:8" x14ac:dyDescent="0.35">
      <c r="A1133" s="55" t="s">
        <v>42</v>
      </c>
      <c r="B1133" s="56">
        <v>42948</v>
      </c>
      <c r="C1133" s="63">
        <v>0.45763888888888887</v>
      </c>
      <c r="D1133" s="55" t="s">
        <v>47</v>
      </c>
      <c r="E1133" s="55">
        <v>20.25</v>
      </c>
      <c r="F1133" s="55">
        <v>21.98</v>
      </c>
      <c r="G1133" s="55">
        <v>6.22</v>
      </c>
      <c r="H1133" s="55">
        <v>5.99</v>
      </c>
    </row>
    <row r="1134" spans="1:8" x14ac:dyDescent="0.35">
      <c r="A1134" s="55" t="s">
        <v>42</v>
      </c>
      <c r="B1134" s="56">
        <v>42948</v>
      </c>
      <c r="C1134" s="63">
        <v>0.45763888888888887</v>
      </c>
      <c r="D1134" s="55" t="s">
        <v>47</v>
      </c>
      <c r="E1134" s="55">
        <v>20.25</v>
      </c>
      <c r="F1134" s="55">
        <v>21.98</v>
      </c>
      <c r="G1134" s="55">
        <v>6.22</v>
      </c>
      <c r="H1134" s="55">
        <v>5.99</v>
      </c>
    </row>
    <row r="1135" spans="1:8" x14ac:dyDescent="0.35">
      <c r="A1135" s="55" t="s">
        <v>50</v>
      </c>
      <c r="B1135" s="56">
        <v>42948</v>
      </c>
      <c r="C1135" s="63">
        <v>0.4680555555555555</v>
      </c>
      <c r="D1135" s="55" t="s">
        <v>47</v>
      </c>
      <c r="E1135" s="55">
        <v>20.46</v>
      </c>
      <c r="F1135" s="55">
        <v>22.75</v>
      </c>
      <c r="G1135" s="55">
        <v>6.26</v>
      </c>
      <c r="H1135" s="55">
        <v>5.83</v>
      </c>
    </row>
    <row r="1136" spans="1:8" x14ac:dyDescent="0.35">
      <c r="A1136" s="55" t="s">
        <v>50</v>
      </c>
      <c r="B1136" s="56">
        <v>42948</v>
      </c>
      <c r="C1136" s="63">
        <v>0.4680555555555555</v>
      </c>
      <c r="D1136" s="55" t="s">
        <v>47</v>
      </c>
      <c r="E1136" s="55">
        <v>20.46</v>
      </c>
      <c r="F1136" s="55">
        <v>22.75</v>
      </c>
      <c r="G1136" s="55">
        <v>6.26</v>
      </c>
      <c r="H1136" s="55">
        <v>5.83</v>
      </c>
    </row>
    <row r="1137" spans="1:8" x14ac:dyDescent="0.35">
      <c r="A1137" s="55" t="s">
        <v>51</v>
      </c>
      <c r="B1137" s="56">
        <v>42948</v>
      </c>
      <c r="C1137" s="63">
        <v>0.4861111111111111</v>
      </c>
      <c r="D1137" s="55" t="s">
        <v>47</v>
      </c>
      <c r="E1137" s="55">
        <v>20.63</v>
      </c>
      <c r="F1137" s="55">
        <v>20.98</v>
      </c>
      <c r="G1137" s="55">
        <v>6.51</v>
      </c>
      <c r="H1137" s="55">
        <v>5.64</v>
      </c>
    </row>
    <row r="1138" spans="1:8" x14ac:dyDescent="0.35">
      <c r="A1138" s="55" t="s">
        <v>51</v>
      </c>
      <c r="B1138" s="56">
        <v>42948</v>
      </c>
      <c r="C1138" s="63">
        <v>0.4861111111111111</v>
      </c>
      <c r="D1138" s="55" t="s">
        <v>47</v>
      </c>
      <c r="E1138" s="55">
        <v>20.63</v>
      </c>
      <c r="F1138" s="55">
        <v>20.98</v>
      </c>
      <c r="G1138" s="55">
        <v>6.51</v>
      </c>
      <c r="H1138" s="55">
        <v>5.64</v>
      </c>
    </row>
    <row r="1139" spans="1:8" x14ac:dyDescent="0.35">
      <c r="A1139" s="55" t="s">
        <v>48</v>
      </c>
      <c r="B1139" s="56">
        <v>42948</v>
      </c>
      <c r="C1139" s="63">
        <v>0.5083333333333333</v>
      </c>
      <c r="D1139" s="55" t="s">
        <v>47</v>
      </c>
      <c r="G1139" s="55">
        <v>5.6</v>
      </c>
      <c r="H1139" s="55">
        <v>5.26</v>
      </c>
    </row>
    <row r="1140" spans="1:8" x14ac:dyDescent="0.35">
      <c r="A1140" s="55" t="s">
        <v>48</v>
      </c>
      <c r="B1140" s="56">
        <v>42948</v>
      </c>
      <c r="C1140" s="63">
        <v>0.5083333333333333</v>
      </c>
      <c r="D1140" s="55" t="s">
        <v>47</v>
      </c>
      <c r="E1140" s="55">
        <v>21.67</v>
      </c>
      <c r="F1140" s="55">
        <v>25</v>
      </c>
      <c r="G1140" s="55">
        <v>5.63</v>
      </c>
      <c r="H1140" s="55">
        <v>5.2</v>
      </c>
    </row>
    <row r="1141" spans="1:8" x14ac:dyDescent="0.35">
      <c r="A1141" s="55" t="s">
        <v>48</v>
      </c>
      <c r="B1141" s="56">
        <v>42948</v>
      </c>
      <c r="C1141" s="63">
        <v>0.5083333333333333</v>
      </c>
      <c r="D1141" s="55" t="s">
        <v>47</v>
      </c>
      <c r="G1141" s="55">
        <v>5.6</v>
      </c>
      <c r="H1141" s="55">
        <v>5.26</v>
      </c>
    </row>
    <row r="1142" spans="1:8" x14ac:dyDescent="0.35">
      <c r="A1142" s="55" t="s">
        <v>48</v>
      </c>
      <c r="B1142" s="56">
        <v>42948</v>
      </c>
      <c r="C1142" s="63">
        <v>0.5083333333333333</v>
      </c>
      <c r="D1142" s="55" t="s">
        <v>47</v>
      </c>
      <c r="E1142" s="55">
        <v>21.67</v>
      </c>
      <c r="F1142" s="55">
        <v>25</v>
      </c>
      <c r="G1142" s="55">
        <v>5.63</v>
      </c>
      <c r="H1142" s="55">
        <v>5.2</v>
      </c>
    </row>
    <row r="1143" spans="1:8" x14ac:dyDescent="0.35">
      <c r="A1143" s="55" t="s">
        <v>52</v>
      </c>
      <c r="B1143" s="56">
        <v>42955</v>
      </c>
      <c r="C1143" s="63">
        <v>0.63888888888888895</v>
      </c>
      <c r="D1143" s="55" t="s">
        <v>45</v>
      </c>
      <c r="E1143" s="55">
        <v>21.32</v>
      </c>
      <c r="F1143" s="55">
        <v>26.02</v>
      </c>
      <c r="G1143" s="55">
        <v>5.51</v>
      </c>
      <c r="H1143" s="55">
        <v>5.32</v>
      </c>
    </row>
    <row r="1144" spans="1:8" x14ac:dyDescent="0.35">
      <c r="A1144" s="55" t="s">
        <v>52</v>
      </c>
      <c r="B1144" s="56">
        <v>42955</v>
      </c>
      <c r="C1144" s="63">
        <v>0.63888888888888895</v>
      </c>
      <c r="D1144" s="55" t="s">
        <v>45</v>
      </c>
      <c r="E1144" s="55">
        <v>21.32</v>
      </c>
      <c r="F1144" s="55">
        <v>26.02</v>
      </c>
      <c r="G1144" s="55">
        <v>5.51</v>
      </c>
      <c r="H1144" s="55">
        <v>5.32</v>
      </c>
    </row>
    <row r="1145" spans="1:8" x14ac:dyDescent="0.35">
      <c r="A1145" s="55" t="s">
        <v>42</v>
      </c>
      <c r="B1145" s="56">
        <v>42955</v>
      </c>
      <c r="C1145" s="63">
        <v>0.62361111111111112</v>
      </c>
      <c r="D1145" s="55" t="s">
        <v>45</v>
      </c>
      <c r="E1145" s="55">
        <v>20.13</v>
      </c>
      <c r="F1145" s="55">
        <v>20.36</v>
      </c>
      <c r="G1145" s="55">
        <v>5.49</v>
      </c>
      <c r="H1145" s="55">
        <v>5.49</v>
      </c>
    </row>
    <row r="1146" spans="1:8" x14ac:dyDescent="0.35">
      <c r="A1146" s="55" t="s">
        <v>42</v>
      </c>
      <c r="B1146" s="56">
        <v>42955</v>
      </c>
      <c r="C1146" s="63">
        <v>0.62361111111111112</v>
      </c>
      <c r="D1146" s="55" t="s">
        <v>45</v>
      </c>
      <c r="E1146" s="55">
        <v>20.13</v>
      </c>
      <c r="F1146" s="55">
        <v>20.36</v>
      </c>
      <c r="G1146" s="55">
        <v>5.49</v>
      </c>
      <c r="H1146" s="55">
        <v>5.49</v>
      </c>
    </row>
    <row r="1147" spans="1:8" x14ac:dyDescent="0.35">
      <c r="A1147" s="55" t="s">
        <v>50</v>
      </c>
      <c r="B1147" s="56">
        <v>42955</v>
      </c>
      <c r="C1147" s="63">
        <v>0.61041666666666672</v>
      </c>
      <c r="D1147" s="55" t="s">
        <v>45</v>
      </c>
      <c r="E1147" s="55">
        <v>20.5</v>
      </c>
      <c r="F1147" s="55">
        <v>21.69</v>
      </c>
      <c r="G1147" s="55">
        <v>5.32</v>
      </c>
      <c r="H1147" s="55">
        <v>5.24</v>
      </c>
    </row>
    <row r="1148" spans="1:8" x14ac:dyDescent="0.35">
      <c r="A1148" s="55" t="s">
        <v>50</v>
      </c>
      <c r="B1148" s="56">
        <v>42955</v>
      </c>
      <c r="C1148" s="63">
        <v>0.61041666666666672</v>
      </c>
      <c r="D1148" s="55" t="s">
        <v>45</v>
      </c>
      <c r="E1148" s="55">
        <v>20.5</v>
      </c>
      <c r="F1148" s="55">
        <v>21.69</v>
      </c>
      <c r="G1148" s="55">
        <v>5.32</v>
      </c>
      <c r="H1148" s="55">
        <v>5.24</v>
      </c>
    </row>
    <row r="1149" spans="1:8" x14ac:dyDescent="0.35">
      <c r="A1149" s="55" t="s">
        <v>51</v>
      </c>
      <c r="B1149" s="56">
        <v>42955</v>
      </c>
      <c r="C1149" s="63">
        <v>0.5854166666666667</v>
      </c>
      <c r="D1149" s="55" t="s">
        <v>45</v>
      </c>
      <c r="E1149" s="55">
        <v>19.53</v>
      </c>
      <c r="F1149" s="55">
        <v>20.329999999999998</v>
      </c>
      <c r="G1149" s="55">
        <v>5.15</v>
      </c>
      <c r="H1149" s="55">
        <v>4.8</v>
      </c>
    </row>
    <row r="1150" spans="1:8" x14ac:dyDescent="0.35">
      <c r="A1150" s="55" t="s">
        <v>51</v>
      </c>
      <c r="B1150" s="56">
        <v>42955</v>
      </c>
      <c r="C1150" s="63">
        <v>0.5854166666666667</v>
      </c>
      <c r="D1150" s="55" t="s">
        <v>45</v>
      </c>
      <c r="E1150" s="55">
        <v>19.53</v>
      </c>
      <c r="F1150" s="55">
        <v>20.329999999999998</v>
      </c>
      <c r="G1150" s="55">
        <v>5.15</v>
      </c>
      <c r="H1150" s="55">
        <v>4.8</v>
      </c>
    </row>
    <row r="1151" spans="1:8" x14ac:dyDescent="0.35">
      <c r="A1151" s="55" t="s">
        <v>48</v>
      </c>
      <c r="B1151" s="56">
        <v>42955</v>
      </c>
      <c r="C1151" s="63">
        <v>0.56111111111111112</v>
      </c>
      <c r="D1151" s="55" t="s">
        <v>45</v>
      </c>
      <c r="G1151" s="55">
        <v>4.37</v>
      </c>
      <c r="H1151" s="55">
        <v>4.16</v>
      </c>
    </row>
    <row r="1152" spans="1:8" x14ac:dyDescent="0.35">
      <c r="A1152" s="55" t="s">
        <v>48</v>
      </c>
      <c r="B1152" s="56">
        <v>42955</v>
      </c>
      <c r="C1152" s="63">
        <v>0.56111111111111112</v>
      </c>
      <c r="D1152" s="55" t="s">
        <v>45</v>
      </c>
      <c r="E1152" s="55">
        <v>22.29</v>
      </c>
      <c r="F1152" s="55">
        <v>22.59</v>
      </c>
      <c r="G1152" s="55">
        <v>4.51</v>
      </c>
      <c r="H1152" s="55">
        <v>4.26</v>
      </c>
    </row>
    <row r="1153" spans="1:8" x14ac:dyDescent="0.35">
      <c r="A1153" s="55" t="s">
        <v>48</v>
      </c>
      <c r="B1153" s="56">
        <v>42955</v>
      </c>
      <c r="C1153" s="63">
        <v>0.56111111111111112</v>
      </c>
      <c r="D1153" s="55" t="s">
        <v>45</v>
      </c>
      <c r="E1153" s="55">
        <v>22.29</v>
      </c>
      <c r="F1153" s="55">
        <v>22.59</v>
      </c>
      <c r="G1153" s="55">
        <v>4.51</v>
      </c>
      <c r="H1153" s="55">
        <v>4.26</v>
      </c>
    </row>
    <row r="1154" spans="1:8" x14ac:dyDescent="0.35">
      <c r="A1154" s="55" t="s">
        <v>48</v>
      </c>
      <c r="B1154" s="56">
        <v>42955</v>
      </c>
      <c r="C1154" s="63">
        <v>0.56111111111111112</v>
      </c>
      <c r="D1154" s="55" t="s">
        <v>45</v>
      </c>
      <c r="G1154" s="55">
        <v>4.37</v>
      </c>
      <c r="H1154" s="55">
        <v>4.16</v>
      </c>
    </row>
    <row r="1155" spans="1:8" x14ac:dyDescent="0.35">
      <c r="A1155" s="55" t="s">
        <v>52</v>
      </c>
      <c r="B1155" s="56">
        <v>42962</v>
      </c>
      <c r="C1155" s="63">
        <v>0.45833333333333331</v>
      </c>
      <c r="D1155" s="55" t="s">
        <v>45</v>
      </c>
      <c r="E1155" s="55">
        <v>22.4</v>
      </c>
      <c r="F1155" s="55">
        <v>25.93</v>
      </c>
      <c r="G1155" s="55">
        <v>5.3</v>
      </c>
      <c r="H1155" s="55">
        <v>5.29</v>
      </c>
    </row>
    <row r="1156" spans="1:8" x14ac:dyDescent="0.35">
      <c r="A1156" s="55" t="s">
        <v>52</v>
      </c>
      <c r="B1156" s="56">
        <v>42962</v>
      </c>
      <c r="C1156" s="63">
        <v>0.45833333333333331</v>
      </c>
      <c r="D1156" s="55" t="s">
        <v>45</v>
      </c>
      <c r="E1156" s="55">
        <v>22.4</v>
      </c>
      <c r="F1156" s="55">
        <v>25.93</v>
      </c>
      <c r="G1156" s="55">
        <v>5.3</v>
      </c>
      <c r="H1156" s="55">
        <v>5.29</v>
      </c>
    </row>
    <row r="1157" spans="1:8" x14ac:dyDescent="0.35">
      <c r="A1157" s="55" t="s">
        <v>42</v>
      </c>
      <c r="B1157" s="56">
        <v>42962</v>
      </c>
      <c r="C1157" s="63">
        <v>0.47291666666666665</v>
      </c>
      <c r="D1157" s="55" t="s">
        <v>45</v>
      </c>
      <c r="E1157" s="55">
        <v>21.71</v>
      </c>
      <c r="F1157" s="55">
        <v>22.9</v>
      </c>
      <c r="G1157" s="55">
        <v>5.23</v>
      </c>
      <c r="H1157" s="55">
        <v>5.29</v>
      </c>
    </row>
    <row r="1158" spans="1:8" x14ac:dyDescent="0.35">
      <c r="A1158" s="55" t="s">
        <v>42</v>
      </c>
      <c r="B1158" s="56">
        <v>42962</v>
      </c>
      <c r="C1158" s="63">
        <v>0.47291666666666665</v>
      </c>
      <c r="D1158" s="55" t="s">
        <v>45</v>
      </c>
      <c r="E1158" s="55">
        <v>21.71</v>
      </c>
      <c r="F1158" s="55">
        <v>22.9</v>
      </c>
      <c r="G1158" s="55">
        <v>5.23</v>
      </c>
      <c r="H1158" s="55">
        <v>5.29</v>
      </c>
    </row>
    <row r="1159" spans="1:8" x14ac:dyDescent="0.35">
      <c r="A1159" s="55" t="s">
        <v>50</v>
      </c>
      <c r="B1159" s="56">
        <v>42962</v>
      </c>
      <c r="C1159" s="63">
        <v>0.48680555555555555</v>
      </c>
      <c r="D1159" s="55" t="s">
        <v>45</v>
      </c>
      <c r="E1159" s="55">
        <v>20.7</v>
      </c>
      <c r="F1159" s="55">
        <v>22.68</v>
      </c>
      <c r="G1159" s="55">
        <v>5.18</v>
      </c>
      <c r="H1159" s="55">
        <v>5.24</v>
      </c>
    </row>
    <row r="1160" spans="1:8" x14ac:dyDescent="0.35">
      <c r="A1160" s="55" t="s">
        <v>50</v>
      </c>
      <c r="B1160" s="56">
        <v>42962</v>
      </c>
      <c r="C1160" s="63">
        <v>0.48680555555555555</v>
      </c>
      <c r="D1160" s="55" t="s">
        <v>45</v>
      </c>
      <c r="E1160" s="55">
        <v>20.7</v>
      </c>
      <c r="F1160" s="55">
        <v>22.68</v>
      </c>
      <c r="G1160" s="55">
        <v>5.18</v>
      </c>
      <c r="H1160" s="55">
        <v>5.24</v>
      </c>
    </row>
    <row r="1161" spans="1:8" x14ac:dyDescent="0.35">
      <c r="A1161" s="55" t="s">
        <v>51</v>
      </c>
      <c r="B1161" s="56">
        <v>42962</v>
      </c>
      <c r="C1161" s="63">
        <v>0.50902777777777775</v>
      </c>
      <c r="D1161" s="55" t="s">
        <v>45</v>
      </c>
      <c r="E1161" s="55">
        <v>21.32</v>
      </c>
      <c r="F1161" s="55">
        <v>21.34</v>
      </c>
      <c r="G1161" s="55">
        <v>4.91</v>
      </c>
      <c r="H1161" s="55">
        <v>4.99</v>
      </c>
    </row>
    <row r="1162" spans="1:8" x14ac:dyDescent="0.35">
      <c r="A1162" s="55" t="s">
        <v>51</v>
      </c>
      <c r="B1162" s="56">
        <v>42962</v>
      </c>
      <c r="C1162" s="63">
        <v>0.50902777777777775</v>
      </c>
      <c r="D1162" s="55" t="s">
        <v>45</v>
      </c>
      <c r="E1162" s="55">
        <v>21.32</v>
      </c>
      <c r="F1162" s="55">
        <v>21.34</v>
      </c>
      <c r="G1162" s="55">
        <v>4.91</v>
      </c>
      <c r="H1162" s="55">
        <v>4.99</v>
      </c>
    </row>
    <row r="1163" spans="1:8" x14ac:dyDescent="0.35">
      <c r="A1163" s="55" t="s">
        <v>48</v>
      </c>
      <c r="B1163" s="56">
        <v>42962</v>
      </c>
      <c r="C1163" s="63">
        <v>0.53194444444444444</v>
      </c>
      <c r="D1163" s="55" t="s">
        <v>45</v>
      </c>
      <c r="G1163" s="55">
        <v>5.21</v>
      </c>
      <c r="H1163" s="55">
        <v>4.03</v>
      </c>
    </row>
    <row r="1164" spans="1:8" x14ac:dyDescent="0.35">
      <c r="A1164" s="55" t="s">
        <v>48</v>
      </c>
      <c r="B1164" s="56">
        <v>42962</v>
      </c>
      <c r="C1164" s="63">
        <v>0.53194444444444444</v>
      </c>
      <c r="D1164" s="55" t="s">
        <v>45</v>
      </c>
      <c r="E1164" s="55">
        <v>23.18</v>
      </c>
      <c r="F1164" s="55">
        <v>25.4</v>
      </c>
      <c r="G1164" s="55">
        <v>5.1100000000000003</v>
      </c>
      <c r="H1164" s="55">
        <v>3.96</v>
      </c>
    </row>
    <row r="1165" spans="1:8" x14ac:dyDescent="0.35">
      <c r="A1165" s="55" t="s">
        <v>48</v>
      </c>
      <c r="B1165" s="56">
        <v>42962</v>
      </c>
      <c r="C1165" s="63">
        <v>0.53194444444444444</v>
      </c>
      <c r="D1165" s="55" t="s">
        <v>45</v>
      </c>
      <c r="G1165" s="55">
        <v>5.21</v>
      </c>
      <c r="H1165" s="55">
        <v>4.03</v>
      </c>
    </row>
    <row r="1166" spans="1:8" x14ac:dyDescent="0.35">
      <c r="A1166" s="55" t="s">
        <v>48</v>
      </c>
      <c r="B1166" s="56">
        <v>42962</v>
      </c>
      <c r="C1166" s="63">
        <v>0.53194444444444444</v>
      </c>
      <c r="D1166" s="55" t="s">
        <v>45</v>
      </c>
      <c r="E1166" s="55">
        <v>23.18</v>
      </c>
      <c r="F1166" s="55">
        <v>25.4</v>
      </c>
      <c r="G1166" s="55">
        <v>5.1100000000000003</v>
      </c>
      <c r="H1166" s="55">
        <v>3.96</v>
      </c>
    </row>
    <row r="1167" spans="1:8" x14ac:dyDescent="0.35">
      <c r="A1167" s="54" t="s">
        <v>84</v>
      </c>
      <c r="B1167" s="13">
        <v>42968</v>
      </c>
      <c r="G1167" s="16">
        <v>5.09</v>
      </c>
      <c r="H1167" s="16">
        <v>5.14</v>
      </c>
    </row>
    <row r="1168" spans="1:8" x14ac:dyDescent="0.35">
      <c r="A1168" s="54" t="s">
        <v>84</v>
      </c>
      <c r="B1168" s="13">
        <v>42968</v>
      </c>
      <c r="G1168" s="16" t="s">
        <v>87</v>
      </c>
      <c r="H1168" s="16" t="s">
        <v>87</v>
      </c>
    </row>
    <row r="1169" spans="1:8" x14ac:dyDescent="0.35">
      <c r="A1169" s="37" t="s">
        <v>90</v>
      </c>
      <c r="B1169" s="13">
        <v>42968</v>
      </c>
      <c r="G1169" s="16">
        <v>4.68</v>
      </c>
      <c r="H1169" s="16">
        <v>4.82</v>
      </c>
    </row>
    <row r="1170" spans="1:8" x14ac:dyDescent="0.35">
      <c r="A1170" s="41" t="s">
        <v>96</v>
      </c>
      <c r="B1170" s="13">
        <v>42968</v>
      </c>
      <c r="G1170" s="16">
        <v>4.79</v>
      </c>
      <c r="H1170" s="16">
        <v>4.8099999999999996</v>
      </c>
    </row>
    <row r="1171" spans="1:8" x14ac:dyDescent="0.35">
      <c r="A1171" s="55" t="s">
        <v>52</v>
      </c>
      <c r="B1171" s="56">
        <v>42969</v>
      </c>
      <c r="C1171" s="63">
        <v>0.63680555555555551</v>
      </c>
      <c r="D1171" s="55" t="s">
        <v>47</v>
      </c>
      <c r="E1171" s="55">
        <v>22.76</v>
      </c>
      <c r="F1171" s="55">
        <v>24.4</v>
      </c>
      <c r="G1171" s="55">
        <v>5.1100000000000003</v>
      </c>
      <c r="H1171" s="55">
        <v>5.2</v>
      </c>
    </row>
    <row r="1172" spans="1:8" x14ac:dyDescent="0.35">
      <c r="A1172" s="55" t="s">
        <v>52</v>
      </c>
      <c r="B1172" s="56">
        <v>42969</v>
      </c>
      <c r="C1172" s="63">
        <v>0.63680555555555551</v>
      </c>
      <c r="D1172" s="55" t="s">
        <v>47</v>
      </c>
      <c r="E1172" s="55">
        <v>22.76</v>
      </c>
      <c r="F1172" s="55">
        <v>24.4</v>
      </c>
      <c r="G1172" s="55">
        <v>5.1100000000000003</v>
      </c>
      <c r="H1172" s="55">
        <v>5.2</v>
      </c>
    </row>
    <row r="1173" spans="1:8" x14ac:dyDescent="0.35">
      <c r="A1173" s="55" t="s">
        <v>42</v>
      </c>
      <c r="B1173" s="56">
        <v>42969</v>
      </c>
      <c r="C1173" s="63">
        <v>0.62222222222222223</v>
      </c>
      <c r="D1173" s="55" t="s">
        <v>47</v>
      </c>
      <c r="E1173" s="55">
        <v>21.73</v>
      </c>
      <c r="F1173" s="55">
        <v>22.71</v>
      </c>
      <c r="G1173" s="55">
        <v>5.93</v>
      </c>
      <c r="H1173" s="55">
        <v>5.17</v>
      </c>
    </row>
    <row r="1174" spans="1:8" x14ac:dyDescent="0.35">
      <c r="A1174" s="55" t="s">
        <v>42</v>
      </c>
      <c r="B1174" s="56">
        <v>42969</v>
      </c>
      <c r="C1174" s="63">
        <v>0.62222222222222223</v>
      </c>
      <c r="D1174" s="55" t="s">
        <v>47</v>
      </c>
      <c r="E1174" s="55">
        <v>21.73</v>
      </c>
      <c r="F1174" s="55">
        <v>22.71</v>
      </c>
      <c r="G1174" s="55">
        <v>5.93</v>
      </c>
      <c r="H1174" s="55">
        <v>5.17</v>
      </c>
    </row>
    <row r="1175" spans="1:8" x14ac:dyDescent="0.35">
      <c r="A1175" s="55" t="s">
        <v>50</v>
      </c>
      <c r="B1175" s="56">
        <v>42969</v>
      </c>
      <c r="C1175" s="63">
        <v>0.60902777777777783</v>
      </c>
      <c r="D1175" s="55" t="s">
        <v>47</v>
      </c>
      <c r="E1175" s="55">
        <v>21.96</v>
      </c>
      <c r="F1175" s="55">
        <v>23.56</v>
      </c>
      <c r="G1175" s="55">
        <v>5.62</v>
      </c>
      <c r="H1175" s="55">
        <v>5.24</v>
      </c>
    </row>
    <row r="1176" spans="1:8" x14ac:dyDescent="0.35">
      <c r="A1176" s="55" t="s">
        <v>50</v>
      </c>
      <c r="B1176" s="56">
        <v>42969</v>
      </c>
      <c r="C1176" s="63">
        <v>0.60902777777777783</v>
      </c>
      <c r="D1176" s="55" t="s">
        <v>47</v>
      </c>
      <c r="E1176" s="55">
        <v>21.96</v>
      </c>
      <c r="F1176" s="55">
        <v>23.56</v>
      </c>
      <c r="G1176" s="55">
        <v>5.62</v>
      </c>
      <c r="H1176" s="55">
        <v>5.24</v>
      </c>
    </row>
    <row r="1177" spans="1:8" x14ac:dyDescent="0.35">
      <c r="A1177" s="55" t="s">
        <v>51</v>
      </c>
      <c r="B1177" s="56">
        <v>42969</v>
      </c>
      <c r="C1177" s="63">
        <v>0.5854166666666667</v>
      </c>
      <c r="D1177" s="55" t="s">
        <v>47</v>
      </c>
      <c r="E1177" s="55">
        <v>21.37</v>
      </c>
      <c r="F1177" s="55">
        <v>21.45</v>
      </c>
      <c r="G1177" s="55">
        <v>5.24</v>
      </c>
      <c r="H1177" s="55">
        <v>4.79</v>
      </c>
    </row>
    <row r="1178" spans="1:8" x14ac:dyDescent="0.35">
      <c r="A1178" s="55" t="s">
        <v>51</v>
      </c>
      <c r="B1178" s="56">
        <v>42969</v>
      </c>
      <c r="C1178" s="63">
        <v>0.5854166666666667</v>
      </c>
      <c r="D1178" s="55" t="s">
        <v>47</v>
      </c>
      <c r="E1178" s="55">
        <v>21.37</v>
      </c>
      <c r="F1178" s="55">
        <v>21.45</v>
      </c>
      <c r="G1178" s="55">
        <v>5.24</v>
      </c>
      <c r="H1178" s="55">
        <v>4.79</v>
      </c>
    </row>
    <row r="1179" spans="1:8" x14ac:dyDescent="0.35">
      <c r="A1179" s="55" t="s">
        <v>48</v>
      </c>
      <c r="B1179" s="56">
        <v>42969</v>
      </c>
      <c r="C1179" s="63">
        <v>0.56111111111111112</v>
      </c>
      <c r="D1179" s="55" t="s">
        <v>47</v>
      </c>
      <c r="E1179" s="55">
        <v>22.93</v>
      </c>
      <c r="F1179" s="55">
        <v>23.36</v>
      </c>
      <c r="G1179" s="55">
        <v>5.01</v>
      </c>
      <c r="H1179" s="55">
        <v>4.62</v>
      </c>
    </row>
    <row r="1180" spans="1:8" x14ac:dyDescent="0.35">
      <c r="A1180" s="55" t="s">
        <v>48</v>
      </c>
      <c r="B1180" s="56">
        <v>42969</v>
      </c>
      <c r="C1180" s="63">
        <v>0.56111111111111112</v>
      </c>
      <c r="D1180" s="55" t="s">
        <v>47</v>
      </c>
      <c r="E1180" s="55">
        <v>22.93</v>
      </c>
      <c r="F1180" s="55">
        <v>23.36</v>
      </c>
      <c r="G1180" s="55">
        <v>5.01</v>
      </c>
      <c r="H1180" s="55">
        <v>4.62</v>
      </c>
    </row>
    <row r="1181" spans="1:8" x14ac:dyDescent="0.35">
      <c r="A1181" s="55" t="s">
        <v>52</v>
      </c>
      <c r="B1181" s="56">
        <v>42976</v>
      </c>
      <c r="C1181" s="63">
        <v>0.50694444444444442</v>
      </c>
      <c r="D1181" s="55" t="s">
        <v>47</v>
      </c>
      <c r="G1181" s="55">
        <v>6.29</v>
      </c>
      <c r="H1181" s="55">
        <v>5.58</v>
      </c>
    </row>
    <row r="1182" spans="1:8" x14ac:dyDescent="0.35">
      <c r="A1182" s="55" t="s">
        <v>52</v>
      </c>
      <c r="B1182" s="56">
        <v>42976</v>
      </c>
      <c r="C1182" s="63">
        <v>0.50694444444444442</v>
      </c>
      <c r="D1182" s="55" t="s">
        <v>47</v>
      </c>
      <c r="E1182" s="55">
        <v>21.68</v>
      </c>
      <c r="F1182" s="55">
        <v>26.11</v>
      </c>
      <c r="G1182" s="55">
        <v>6.29</v>
      </c>
      <c r="H1182" s="55">
        <v>5.58</v>
      </c>
    </row>
    <row r="1183" spans="1:8" x14ac:dyDescent="0.35">
      <c r="A1183" s="55" t="s">
        <v>42</v>
      </c>
      <c r="B1183" s="56">
        <v>42976</v>
      </c>
      <c r="C1183" s="63">
        <v>0.52638888888888891</v>
      </c>
      <c r="D1183" s="55" t="s">
        <v>47</v>
      </c>
      <c r="G1183" s="55">
        <v>5.87</v>
      </c>
      <c r="H1183" s="55">
        <v>5.76</v>
      </c>
    </row>
    <row r="1184" spans="1:8" x14ac:dyDescent="0.35">
      <c r="A1184" s="55" t="s">
        <v>42</v>
      </c>
      <c r="B1184" s="56">
        <v>42976</v>
      </c>
      <c r="C1184" s="63">
        <v>0.52638888888888891</v>
      </c>
      <c r="D1184" s="55" t="s">
        <v>47</v>
      </c>
      <c r="G1184" s="55">
        <v>5.88</v>
      </c>
      <c r="H1184" s="55">
        <v>5.81</v>
      </c>
    </row>
    <row r="1185" spans="1:8" x14ac:dyDescent="0.35">
      <c r="A1185" s="55" t="s">
        <v>42</v>
      </c>
      <c r="B1185" s="56">
        <v>42976</v>
      </c>
      <c r="C1185" s="63">
        <v>0.52638888888888891</v>
      </c>
      <c r="D1185" s="55" t="s">
        <v>47</v>
      </c>
      <c r="G1185" s="55">
        <v>5.88</v>
      </c>
      <c r="H1185" s="55">
        <v>5.81</v>
      </c>
    </row>
    <row r="1186" spans="1:8" x14ac:dyDescent="0.35">
      <c r="A1186" s="55" t="s">
        <v>42</v>
      </c>
      <c r="B1186" s="56">
        <v>42976</v>
      </c>
      <c r="C1186" s="63">
        <v>0.52638888888888891</v>
      </c>
      <c r="D1186" s="55" t="s">
        <v>47</v>
      </c>
      <c r="E1186" s="55">
        <v>22.89</v>
      </c>
      <c r="F1186" s="55">
        <v>23.27</v>
      </c>
      <c r="G1186" s="55">
        <v>5.87</v>
      </c>
      <c r="H1186" s="55">
        <v>5.76</v>
      </c>
    </row>
    <row r="1187" spans="1:8" x14ac:dyDescent="0.35">
      <c r="A1187" s="55" t="s">
        <v>50</v>
      </c>
      <c r="B1187" s="56">
        <v>42976</v>
      </c>
      <c r="C1187" s="63">
        <v>0.5395833333333333</v>
      </c>
      <c r="D1187" s="55" t="s">
        <v>47</v>
      </c>
      <c r="G1187" s="55">
        <v>5.94</v>
      </c>
      <c r="H1187" s="55">
        <v>5.07</v>
      </c>
    </row>
    <row r="1188" spans="1:8" x14ac:dyDescent="0.35">
      <c r="A1188" s="55" t="s">
        <v>50</v>
      </c>
      <c r="B1188" s="56">
        <v>42976</v>
      </c>
      <c r="C1188" s="63">
        <v>0.5395833333333333</v>
      </c>
      <c r="D1188" s="55" t="s">
        <v>47</v>
      </c>
      <c r="E1188" s="55">
        <v>22.14</v>
      </c>
      <c r="F1188" s="55">
        <v>23.12</v>
      </c>
      <c r="G1188" s="55">
        <v>5.94</v>
      </c>
      <c r="H1188" s="55">
        <v>5.07</v>
      </c>
    </row>
    <row r="1189" spans="1:8" x14ac:dyDescent="0.35">
      <c r="A1189" s="55" t="s">
        <v>51</v>
      </c>
      <c r="B1189" s="56">
        <v>42976</v>
      </c>
      <c r="C1189" s="63">
        <v>0.56180555555555556</v>
      </c>
      <c r="D1189" s="55" t="s">
        <v>47</v>
      </c>
      <c r="G1189" s="55">
        <v>6.42</v>
      </c>
      <c r="H1189" s="55">
        <v>5.7</v>
      </c>
    </row>
    <row r="1190" spans="1:8" x14ac:dyDescent="0.35">
      <c r="A1190" s="55" t="s">
        <v>51</v>
      </c>
      <c r="B1190" s="56">
        <v>42976</v>
      </c>
      <c r="C1190" s="63">
        <v>0.56180555555555556</v>
      </c>
      <c r="D1190" s="55" t="s">
        <v>47</v>
      </c>
      <c r="E1190" s="55">
        <v>23.37</v>
      </c>
      <c r="F1190" s="55">
        <v>23.6</v>
      </c>
      <c r="G1190" s="55">
        <v>6.42</v>
      </c>
      <c r="H1190" s="55">
        <v>5.7</v>
      </c>
    </row>
    <row r="1191" spans="1:8" x14ac:dyDescent="0.35">
      <c r="A1191" s="55" t="s">
        <v>48</v>
      </c>
      <c r="B1191" s="56">
        <v>42976</v>
      </c>
      <c r="C1191" s="63">
        <v>0.58472222222222225</v>
      </c>
      <c r="D1191" s="55" t="s">
        <v>47</v>
      </c>
      <c r="G1191" s="55">
        <v>5.99</v>
      </c>
      <c r="H1191" s="55">
        <v>6.15</v>
      </c>
    </row>
    <row r="1192" spans="1:8" x14ac:dyDescent="0.35">
      <c r="A1192" s="55" t="s">
        <v>48</v>
      </c>
      <c r="B1192" s="56">
        <v>42976</v>
      </c>
      <c r="C1192" s="63">
        <v>0.58472222222222225</v>
      </c>
      <c r="D1192" s="55" t="s">
        <v>47</v>
      </c>
      <c r="E1192" s="55">
        <v>23.36</v>
      </c>
      <c r="F1192" s="55">
        <v>24.2</v>
      </c>
      <c r="G1192" s="55">
        <v>5.99</v>
      </c>
      <c r="H1192" s="55">
        <v>6.15</v>
      </c>
    </row>
    <row r="1193" spans="1:8" x14ac:dyDescent="0.35">
      <c r="A1193" s="54" t="s">
        <v>84</v>
      </c>
      <c r="B1193" s="13">
        <v>42977</v>
      </c>
      <c r="G1193" s="16">
        <v>5.79</v>
      </c>
      <c r="H1193" s="16">
        <v>5.94</v>
      </c>
    </row>
    <row r="1194" spans="1:8" x14ac:dyDescent="0.35">
      <c r="A1194" s="37" t="s">
        <v>90</v>
      </c>
      <c r="B1194" s="13">
        <v>42977</v>
      </c>
      <c r="G1194" s="16">
        <v>5.56</v>
      </c>
      <c r="H1194" s="16">
        <v>5.53</v>
      </c>
    </row>
    <row r="1195" spans="1:8" x14ac:dyDescent="0.35">
      <c r="A1195" s="37" t="s">
        <v>90</v>
      </c>
      <c r="B1195" s="13">
        <v>42977</v>
      </c>
      <c r="G1195" s="16" t="s">
        <v>87</v>
      </c>
      <c r="H1195" s="16" t="s">
        <v>87</v>
      </c>
    </row>
    <row r="1196" spans="1:8" x14ac:dyDescent="0.35">
      <c r="A1196" s="41" t="s">
        <v>96</v>
      </c>
      <c r="B1196" s="13">
        <v>42977</v>
      </c>
      <c r="G1196" s="16">
        <v>5.9</v>
      </c>
      <c r="H1196" s="16">
        <v>5.62</v>
      </c>
    </row>
    <row r="1197" spans="1:8" x14ac:dyDescent="0.35">
      <c r="A1197" s="55" t="s">
        <v>52</v>
      </c>
      <c r="B1197" s="56">
        <v>42990</v>
      </c>
      <c r="C1197" s="63">
        <v>0.62916666666666665</v>
      </c>
      <c r="D1197" s="55" t="s">
        <v>47</v>
      </c>
      <c r="G1197" s="55">
        <v>6.35</v>
      </c>
      <c r="H1197" s="55">
        <v>6.31</v>
      </c>
    </row>
    <row r="1198" spans="1:8" x14ac:dyDescent="0.35">
      <c r="A1198" s="55" t="s">
        <v>52</v>
      </c>
      <c r="B1198" s="56">
        <v>42990</v>
      </c>
      <c r="C1198" s="63">
        <v>0.62916666666666665</v>
      </c>
      <c r="D1198" s="55" t="s">
        <v>47</v>
      </c>
      <c r="E1198" s="55">
        <v>23.6</v>
      </c>
      <c r="F1198" s="55">
        <v>27.21</v>
      </c>
      <c r="G1198" s="55">
        <v>6.35</v>
      </c>
      <c r="H1198" s="55">
        <v>6.31</v>
      </c>
    </row>
    <row r="1199" spans="1:8" x14ac:dyDescent="0.35">
      <c r="A1199" s="55" t="s">
        <v>42</v>
      </c>
      <c r="B1199" s="56">
        <v>42990</v>
      </c>
      <c r="C1199" s="63">
        <v>0.61458333333333337</v>
      </c>
      <c r="D1199" s="55" t="s">
        <v>47</v>
      </c>
      <c r="G1199" s="55">
        <v>6.41</v>
      </c>
      <c r="H1199" s="55">
        <v>6.18</v>
      </c>
    </row>
    <row r="1200" spans="1:8" x14ac:dyDescent="0.35">
      <c r="A1200" s="55" t="s">
        <v>42</v>
      </c>
      <c r="B1200" s="56">
        <v>42990</v>
      </c>
      <c r="C1200" s="63">
        <v>0.61458333333333337</v>
      </c>
      <c r="D1200" s="55" t="s">
        <v>47</v>
      </c>
      <c r="E1200" s="55">
        <v>22.56</v>
      </c>
      <c r="F1200" s="55">
        <v>23.74</v>
      </c>
      <c r="G1200" s="55">
        <v>6.41</v>
      </c>
      <c r="H1200" s="55">
        <v>6.18</v>
      </c>
    </row>
    <row r="1201" spans="1:8" x14ac:dyDescent="0.35">
      <c r="A1201" s="55" t="s">
        <v>50</v>
      </c>
      <c r="B1201" s="56">
        <v>42990</v>
      </c>
      <c r="C1201" s="63">
        <v>0.60138888888888886</v>
      </c>
      <c r="D1201" s="55" t="s">
        <v>47</v>
      </c>
      <c r="G1201" s="55">
        <v>6.21</v>
      </c>
      <c r="H1201" s="55">
        <v>6.15</v>
      </c>
    </row>
    <row r="1202" spans="1:8" x14ac:dyDescent="0.35">
      <c r="A1202" s="55" t="s">
        <v>50</v>
      </c>
      <c r="B1202" s="56">
        <v>42990</v>
      </c>
      <c r="C1202" s="63">
        <v>0.60138888888888886</v>
      </c>
      <c r="D1202" s="55" t="s">
        <v>47</v>
      </c>
      <c r="E1202" s="55">
        <v>22.42</v>
      </c>
      <c r="F1202" s="55">
        <v>22.5</v>
      </c>
      <c r="G1202" s="55">
        <v>6.21</v>
      </c>
      <c r="H1202" s="55">
        <v>6.15</v>
      </c>
    </row>
    <row r="1203" spans="1:8" x14ac:dyDescent="0.35">
      <c r="A1203" s="55" t="s">
        <v>51</v>
      </c>
      <c r="B1203" s="56">
        <v>42990</v>
      </c>
      <c r="C1203" s="63">
        <v>0.5805555555555556</v>
      </c>
      <c r="D1203" s="55" t="s">
        <v>47</v>
      </c>
      <c r="G1203" s="55">
        <v>6.47</v>
      </c>
      <c r="H1203" s="55">
        <v>6.21</v>
      </c>
    </row>
    <row r="1204" spans="1:8" x14ac:dyDescent="0.35">
      <c r="A1204" s="55" t="s">
        <v>51</v>
      </c>
      <c r="B1204" s="56">
        <v>42990</v>
      </c>
      <c r="C1204" s="63">
        <v>0.5805555555555556</v>
      </c>
      <c r="D1204" s="55" t="s">
        <v>47</v>
      </c>
      <c r="E1204" s="55">
        <v>22.22</v>
      </c>
      <c r="F1204" s="55">
        <v>22.41</v>
      </c>
      <c r="G1204" s="55">
        <v>6.47</v>
      </c>
      <c r="H1204" s="55">
        <v>6.21</v>
      </c>
    </row>
    <row r="1205" spans="1:8" x14ac:dyDescent="0.35">
      <c r="A1205" s="55" t="s">
        <v>48</v>
      </c>
      <c r="B1205" s="56">
        <v>42990</v>
      </c>
      <c r="C1205" s="63">
        <v>0.55902777777777779</v>
      </c>
      <c r="D1205" s="55" t="s">
        <v>47</v>
      </c>
      <c r="G1205" s="55">
        <v>7.52</v>
      </c>
      <c r="H1205" s="55">
        <v>6.86</v>
      </c>
    </row>
    <row r="1206" spans="1:8" x14ac:dyDescent="0.35">
      <c r="A1206" s="55" t="s">
        <v>48</v>
      </c>
      <c r="B1206" s="56">
        <v>42990</v>
      </c>
      <c r="C1206" s="63">
        <v>0.55902777777777779</v>
      </c>
      <c r="D1206" s="55" t="s">
        <v>47</v>
      </c>
      <c r="E1206" s="55">
        <v>24.39</v>
      </c>
      <c r="F1206" s="55">
        <v>25.66</v>
      </c>
      <c r="G1206" s="55">
        <v>7.52</v>
      </c>
      <c r="H1206" s="55">
        <v>6.86</v>
      </c>
    </row>
    <row r="1207" spans="1:8" x14ac:dyDescent="0.35">
      <c r="A1207" s="54" t="s">
        <v>84</v>
      </c>
      <c r="B1207" s="13">
        <v>42991</v>
      </c>
      <c r="G1207" s="16">
        <v>5.99</v>
      </c>
      <c r="H1207" s="16">
        <v>5.79</v>
      </c>
    </row>
    <row r="1208" spans="1:8" x14ac:dyDescent="0.35">
      <c r="A1208" s="37" t="s">
        <v>90</v>
      </c>
      <c r="B1208" s="13">
        <v>42991</v>
      </c>
      <c r="G1208" s="16">
        <v>5.62</v>
      </c>
      <c r="H1208" s="16">
        <v>5.83</v>
      </c>
    </row>
    <row r="1209" spans="1:8" x14ac:dyDescent="0.35">
      <c r="A1209" s="41" t="s">
        <v>96</v>
      </c>
      <c r="B1209" s="13">
        <v>42991</v>
      </c>
      <c r="G1209" s="16">
        <v>5.67</v>
      </c>
      <c r="H1209" s="16">
        <v>5.77</v>
      </c>
    </row>
    <row r="1210" spans="1:8" x14ac:dyDescent="0.35">
      <c r="A1210" s="54" t="s">
        <v>84</v>
      </c>
      <c r="B1210" s="13">
        <v>42996</v>
      </c>
      <c r="G1210" s="16">
        <v>5.59</v>
      </c>
      <c r="H1210" s="16">
        <v>5.63</v>
      </c>
    </row>
    <row r="1211" spans="1:8" x14ac:dyDescent="0.35">
      <c r="A1211" s="37" t="s">
        <v>90</v>
      </c>
      <c r="B1211" s="13">
        <v>42996</v>
      </c>
      <c r="G1211" s="16">
        <v>5.47</v>
      </c>
      <c r="H1211" s="16">
        <v>5.41</v>
      </c>
    </row>
    <row r="1212" spans="1:8" x14ac:dyDescent="0.35">
      <c r="A1212" s="41" t="s">
        <v>96</v>
      </c>
      <c r="B1212" s="13">
        <v>42996</v>
      </c>
      <c r="G1212" s="16">
        <v>5.32</v>
      </c>
      <c r="H1212" s="16">
        <v>5.22</v>
      </c>
    </row>
    <row r="1213" spans="1:8" x14ac:dyDescent="0.35">
      <c r="A1213" s="55" t="s">
        <v>52</v>
      </c>
      <c r="B1213" s="56">
        <v>42997</v>
      </c>
      <c r="C1213" s="63">
        <v>0.49027777777777781</v>
      </c>
      <c r="G1213" s="55">
        <v>9.64</v>
      </c>
      <c r="H1213" s="55">
        <v>9.5</v>
      </c>
    </row>
    <row r="1214" spans="1:8" x14ac:dyDescent="0.35">
      <c r="A1214" s="55" t="s">
        <v>52</v>
      </c>
      <c r="B1214" s="56">
        <v>42997</v>
      </c>
      <c r="C1214" s="63">
        <v>0.49027777777777781</v>
      </c>
      <c r="D1214" s="55" t="s">
        <v>47</v>
      </c>
      <c r="E1214" s="55">
        <v>24.22</v>
      </c>
      <c r="F1214" s="55">
        <v>24.46</v>
      </c>
      <c r="G1214" s="55">
        <v>9.64</v>
      </c>
      <c r="H1214" s="55">
        <v>9.5</v>
      </c>
    </row>
    <row r="1215" spans="1:8" x14ac:dyDescent="0.35">
      <c r="A1215" s="55" t="s">
        <v>42</v>
      </c>
      <c r="B1215" s="56">
        <v>42997</v>
      </c>
      <c r="C1215" s="63">
        <v>0.63055555555555554</v>
      </c>
      <c r="G1215" s="55">
        <v>10.16</v>
      </c>
      <c r="H1215" s="55">
        <v>10.02</v>
      </c>
    </row>
    <row r="1216" spans="1:8" x14ac:dyDescent="0.35">
      <c r="A1216" s="55" t="s">
        <v>42</v>
      </c>
      <c r="B1216" s="56">
        <v>42997</v>
      </c>
      <c r="C1216" s="63">
        <v>0.63055555555555554</v>
      </c>
      <c r="D1216" s="55" t="s">
        <v>47</v>
      </c>
      <c r="E1216" s="55">
        <v>23.41</v>
      </c>
      <c r="F1216" s="55">
        <v>23.41</v>
      </c>
      <c r="G1216" s="55">
        <v>10.16</v>
      </c>
      <c r="H1216" s="55">
        <v>10.02</v>
      </c>
    </row>
    <row r="1217" spans="1:8" x14ac:dyDescent="0.35">
      <c r="A1217" s="55" t="s">
        <v>50</v>
      </c>
      <c r="B1217" s="56">
        <v>42997</v>
      </c>
      <c r="C1217" s="63">
        <v>0.61805555555555558</v>
      </c>
      <c r="G1217" s="55">
        <v>9.1300000000000008</v>
      </c>
      <c r="H1217" s="55">
        <v>9.1300000000000008</v>
      </c>
    </row>
    <row r="1218" spans="1:8" x14ac:dyDescent="0.35">
      <c r="A1218" s="55" t="s">
        <v>50</v>
      </c>
      <c r="B1218" s="56">
        <v>42997</v>
      </c>
      <c r="C1218" s="63">
        <v>0.61805555555555558</v>
      </c>
      <c r="G1218" s="55">
        <v>9.27</v>
      </c>
      <c r="H1218" s="55">
        <v>9.14</v>
      </c>
    </row>
    <row r="1219" spans="1:8" x14ac:dyDescent="0.35">
      <c r="A1219" s="55" t="s">
        <v>50</v>
      </c>
      <c r="B1219" s="56">
        <v>42997</v>
      </c>
      <c r="C1219" s="63">
        <v>0.61805555555555558</v>
      </c>
      <c r="D1219" s="55" t="s">
        <v>47</v>
      </c>
      <c r="G1219" s="55">
        <v>9.27</v>
      </c>
      <c r="H1219" s="55">
        <v>9.14</v>
      </c>
    </row>
    <row r="1220" spans="1:8" x14ac:dyDescent="0.35">
      <c r="A1220" s="55" t="s">
        <v>50</v>
      </c>
      <c r="B1220" s="56">
        <v>42997</v>
      </c>
      <c r="C1220" s="63">
        <v>0.61805555555555558</v>
      </c>
      <c r="D1220" s="55" t="s">
        <v>47</v>
      </c>
      <c r="E1220" s="55">
        <v>22.35</v>
      </c>
      <c r="F1220" s="55">
        <v>23.74</v>
      </c>
      <c r="G1220" s="55">
        <v>9.1300000000000008</v>
      </c>
      <c r="H1220" s="55">
        <v>9.1300000000000008</v>
      </c>
    </row>
    <row r="1221" spans="1:8" x14ac:dyDescent="0.35">
      <c r="A1221" s="55" t="s">
        <v>51</v>
      </c>
      <c r="B1221" s="56">
        <v>42997</v>
      </c>
      <c r="C1221" s="63">
        <v>0.59513888888888888</v>
      </c>
      <c r="G1221" s="55">
        <v>8.94</v>
      </c>
      <c r="H1221" s="55">
        <v>8.6</v>
      </c>
    </row>
    <row r="1222" spans="1:8" x14ac:dyDescent="0.35">
      <c r="A1222" s="55" t="s">
        <v>51</v>
      </c>
      <c r="B1222" s="56">
        <v>42997</v>
      </c>
      <c r="C1222" s="63">
        <v>0.59513888888888888</v>
      </c>
      <c r="D1222" s="55" t="s">
        <v>47</v>
      </c>
      <c r="E1222" s="55">
        <v>22.95</v>
      </c>
      <c r="F1222" s="55">
        <v>23.18</v>
      </c>
      <c r="G1222" s="55">
        <v>8.94</v>
      </c>
      <c r="H1222" s="55">
        <v>8.6</v>
      </c>
    </row>
    <row r="1223" spans="1:8" x14ac:dyDescent="0.35">
      <c r="A1223" s="55" t="s">
        <v>48</v>
      </c>
      <c r="B1223" s="56">
        <v>42997</v>
      </c>
      <c r="C1223" s="63">
        <v>0.57013888888888886</v>
      </c>
      <c r="G1223" s="55">
        <v>9.2100000000000009</v>
      </c>
      <c r="H1223" s="55">
        <v>8.9700000000000006</v>
      </c>
    </row>
    <row r="1224" spans="1:8" x14ac:dyDescent="0.35">
      <c r="A1224" s="55" t="s">
        <v>48</v>
      </c>
      <c r="B1224" s="56">
        <v>42997</v>
      </c>
      <c r="C1224" s="63">
        <v>0.57013888888888886</v>
      </c>
      <c r="D1224" s="55" t="s">
        <v>47</v>
      </c>
      <c r="E1224" s="55">
        <v>24.74</v>
      </c>
      <c r="F1224" s="55">
        <v>24.8</v>
      </c>
      <c r="G1224" s="55">
        <v>9.2100000000000009</v>
      </c>
      <c r="H1224" s="55">
        <v>8.9700000000000006</v>
      </c>
    </row>
    <row r="1225" spans="1:8" x14ac:dyDescent="0.35">
      <c r="A1225" s="55" t="s">
        <v>52</v>
      </c>
      <c r="B1225" s="56">
        <v>43005</v>
      </c>
      <c r="C1225" s="63">
        <v>0.62638888888888888</v>
      </c>
      <c r="D1225" s="55" t="s">
        <v>47</v>
      </c>
      <c r="E1225" s="55">
        <v>25.03</v>
      </c>
      <c r="F1225" s="55">
        <v>28.29</v>
      </c>
      <c r="G1225" s="55">
        <v>5.83</v>
      </c>
      <c r="H1225" s="55">
        <v>5.51</v>
      </c>
    </row>
    <row r="1226" spans="1:8" x14ac:dyDescent="0.35">
      <c r="A1226" s="55" t="s">
        <v>42</v>
      </c>
      <c r="B1226" s="56">
        <v>43005</v>
      </c>
      <c r="C1226" s="63">
        <v>0.61249999999999993</v>
      </c>
      <c r="D1226" s="55" t="s">
        <v>47</v>
      </c>
      <c r="E1226" s="55">
        <v>23.74</v>
      </c>
      <c r="F1226" s="55">
        <v>24.14</v>
      </c>
      <c r="G1226" s="55">
        <v>4.68</v>
      </c>
      <c r="H1226" s="55">
        <v>5.42</v>
      </c>
    </row>
    <row r="1227" spans="1:8" x14ac:dyDescent="0.35">
      <c r="A1227" s="55" t="s">
        <v>50</v>
      </c>
      <c r="B1227" s="56">
        <v>43005</v>
      </c>
      <c r="C1227" s="63">
        <v>0.60138888888888886</v>
      </c>
      <c r="D1227" s="55" t="s">
        <v>47</v>
      </c>
      <c r="E1227" s="55">
        <v>23.66</v>
      </c>
      <c r="F1227" s="55">
        <v>23.71</v>
      </c>
      <c r="G1227" s="55">
        <v>5.47</v>
      </c>
      <c r="H1227" s="55">
        <v>5.07</v>
      </c>
    </row>
    <row r="1228" spans="1:8" x14ac:dyDescent="0.35">
      <c r="A1228" s="55" t="s">
        <v>51</v>
      </c>
      <c r="B1228" s="56">
        <v>43005</v>
      </c>
      <c r="C1228" s="63">
        <v>0.58194444444444449</v>
      </c>
      <c r="D1228" s="55" t="s">
        <v>47</v>
      </c>
      <c r="E1228" s="55">
        <v>23.88</v>
      </c>
      <c r="F1228" s="55">
        <v>24.18</v>
      </c>
      <c r="G1228" s="55">
        <v>5.95</v>
      </c>
      <c r="H1228" s="55">
        <v>5.14</v>
      </c>
    </row>
    <row r="1229" spans="1:8" x14ac:dyDescent="0.35">
      <c r="A1229" s="55" t="s">
        <v>48</v>
      </c>
      <c r="B1229" s="56">
        <v>43005</v>
      </c>
      <c r="C1229" s="63">
        <v>0.55763888888888891</v>
      </c>
      <c r="D1229" s="55" t="s">
        <v>47</v>
      </c>
      <c r="E1229" s="55">
        <v>25.06</v>
      </c>
      <c r="F1229" s="55">
        <v>26.65</v>
      </c>
      <c r="G1229" s="55">
        <v>8.17</v>
      </c>
      <c r="H1229" s="55">
        <v>5.98</v>
      </c>
    </row>
    <row r="1230" spans="1:8" x14ac:dyDescent="0.35">
      <c r="A1230" s="54" t="s">
        <v>84</v>
      </c>
      <c r="B1230" s="13">
        <v>43005</v>
      </c>
      <c r="G1230" s="16">
        <v>6.21</v>
      </c>
      <c r="H1230" s="16">
        <v>5.83</v>
      </c>
    </row>
    <row r="1231" spans="1:8" x14ac:dyDescent="0.35">
      <c r="A1231" s="54" t="s">
        <v>84</v>
      </c>
      <c r="B1231" s="13">
        <v>43005</v>
      </c>
      <c r="G1231" s="16" t="s">
        <v>87</v>
      </c>
    </row>
    <row r="1232" spans="1:8" x14ac:dyDescent="0.35">
      <c r="A1232" s="37" t="s">
        <v>90</v>
      </c>
      <c r="B1232" s="13">
        <v>43005</v>
      </c>
      <c r="G1232" s="16">
        <v>6.06</v>
      </c>
      <c r="H1232" s="16">
        <v>5.97</v>
      </c>
    </row>
    <row r="1233" spans="1:13" x14ac:dyDescent="0.35">
      <c r="A1233" s="41" t="s">
        <v>96</v>
      </c>
      <c r="B1233" s="13">
        <v>43005</v>
      </c>
      <c r="G1233" s="16">
        <v>5.75</v>
      </c>
      <c r="H1233" s="16">
        <v>5.63</v>
      </c>
    </row>
    <row r="1236" spans="1:13" ht="58" x14ac:dyDescent="0.35">
      <c r="B1236" s="52" t="s">
        <v>103</v>
      </c>
      <c r="C1236" s="64" t="s">
        <v>110</v>
      </c>
      <c r="D1236" s="64" t="s">
        <v>111</v>
      </c>
      <c r="E1236" s="64"/>
      <c r="G1236" s="64" t="s">
        <v>112</v>
      </c>
      <c r="H1236" s="64" t="s">
        <v>115</v>
      </c>
      <c r="I1236" s="64" t="s">
        <v>114</v>
      </c>
      <c r="L1236" s="64" t="s">
        <v>113</v>
      </c>
      <c r="M1236" s="64" t="s">
        <v>116</v>
      </c>
    </row>
    <row r="1237" spans="1:13" x14ac:dyDescent="0.35">
      <c r="B1237" s="55">
        <v>2010</v>
      </c>
      <c r="C1237" s="61" t="e">
        <f>_xlfn.PERCENTRANK.EXC( G2:G165,2.3)*100</f>
        <v>#N/A</v>
      </c>
      <c r="D1237" s="61">
        <f>_xlfn.PERCENTRANK.EXC( G2:G165,4.8)*100</f>
        <v>18.5</v>
      </c>
      <c r="E1237" s="55">
        <f>F1237*100</f>
        <v>25.900000000000002</v>
      </c>
      <c r="F1237" s="61">
        <f>_xlfn.PERCENTRANK.EXC( G2:G165,5)</f>
        <v>0.25900000000000001</v>
      </c>
      <c r="G1237" s="61">
        <f>AVERAGE( G2:G165)</f>
        <v>6.0976870748299294</v>
      </c>
      <c r="H1237" s="48" t="e">
        <f>_xlfn.PERCENTRANK.EXC(H2:H165,2.3)*100</f>
        <v>#N/A</v>
      </c>
      <c r="I1237" s="48">
        <f>_xlfn.PERCENTRANK.EXC(H2:H165,4.8)*100</f>
        <v>21.6</v>
      </c>
      <c r="J1237" s="2">
        <f>K1237*100</f>
        <v>26.3</v>
      </c>
      <c r="K1237" s="48">
        <f>_xlfn.PERCENTRANK.EXC(H2:H165,5)</f>
        <v>0.26300000000000001</v>
      </c>
      <c r="L1237" s="48">
        <f>AVERAGE(H2:H165)</f>
        <v>5.8330612244897946</v>
      </c>
      <c r="M1237" s="48">
        <f>MIN(H2:H165)</f>
        <v>3.52</v>
      </c>
    </row>
    <row r="1238" spans="1:13" x14ac:dyDescent="0.35">
      <c r="B1238" s="55">
        <v>2011</v>
      </c>
      <c r="C1238" s="61" t="e">
        <f>PERCENTRANK( G166:G314,2.3)*100</f>
        <v>#N/A</v>
      </c>
      <c r="D1238" s="61">
        <f>PERCENTRANK( G166:G314,4.8)*100</f>
        <v>12.8</v>
      </c>
      <c r="E1238" s="55">
        <f t="shared" ref="E1238:E1244" si="0">F1238*100</f>
        <v>18.899999999999999</v>
      </c>
      <c r="F1238" s="61">
        <f>PERCENTRANK( G166:G314,5)</f>
        <v>0.189</v>
      </c>
      <c r="G1238" s="61">
        <f>AVERAGE( G166:G314)</f>
        <v>5.9250381679389328</v>
      </c>
      <c r="H1238" s="48" t="e">
        <f>_xlfn.PERCENTRANK.EXC(H166:H314,2.3)*100</f>
        <v>#N/A</v>
      </c>
      <c r="I1238" s="48">
        <f>_xlfn.PERCENTRANK.EXC(H166:H314,4.8)*100</f>
        <v>25.7</v>
      </c>
      <c r="J1238" s="2">
        <f t="shared" ref="J1238:J1244" si="1">K1238*100</f>
        <v>36</v>
      </c>
      <c r="K1238" s="48">
        <f>_xlfn.PERCENTRANK.EXC(H166:H314,5)</f>
        <v>0.36</v>
      </c>
      <c r="L1238" s="48">
        <f>AVERAGE(H166:H314)</f>
        <v>5.42740458015267</v>
      </c>
      <c r="M1238" s="48">
        <f>MIN(H166:H314)</f>
        <v>3.01</v>
      </c>
    </row>
    <row r="1239" spans="1:13" x14ac:dyDescent="0.35">
      <c r="B1239" s="55">
        <v>2012</v>
      </c>
      <c r="C1239" s="61" t="e">
        <f>PERCENTRANK( G315:G456,2.3)*100</f>
        <v>#N/A</v>
      </c>
      <c r="D1239" s="61">
        <f>PERCENTRANK( G315:G456,4.8)*100</f>
        <v>29.7</v>
      </c>
      <c r="E1239" s="55">
        <f t="shared" si="0"/>
        <v>35.6</v>
      </c>
      <c r="F1239" s="61">
        <f>PERCENTRANK( G315:G456,5)</f>
        <v>0.35599999999999998</v>
      </c>
      <c r="G1239" s="61">
        <f>AVERAGE( G315:G456)</f>
        <v>5.4183076923076943</v>
      </c>
      <c r="H1239" s="48" t="e">
        <f>_xlfn.PERCENTRANK.EXC(H315:H456,2.3)*100</f>
        <v>#N/A</v>
      </c>
      <c r="I1239" s="48">
        <f>_xlfn.PERCENTRANK.EXC(H315:H456,4.8)*100</f>
        <v>40</v>
      </c>
      <c r="J1239" s="2">
        <f t="shared" si="1"/>
        <v>49.2</v>
      </c>
      <c r="K1239" s="48">
        <f>_xlfn.PERCENTRANK.EXC(H315:H456,5)</f>
        <v>0.49199999999999999</v>
      </c>
      <c r="L1239" s="48">
        <f>AVERAGE(H315:H456)</f>
        <v>5.0587692307692302</v>
      </c>
      <c r="M1239" s="48">
        <f>MIN(H315:H456)</f>
        <v>3.1</v>
      </c>
    </row>
    <row r="1240" spans="1:13" x14ac:dyDescent="0.35">
      <c r="B1240" s="55">
        <v>2013</v>
      </c>
      <c r="C1240" s="61" t="e">
        <f>PERCENTRANK( G457:G597,2.3)*100</f>
        <v>#N/A</v>
      </c>
      <c r="D1240" s="61">
        <f>PERCENTRANK( G457:G597,4.8)*100</f>
        <v>9</v>
      </c>
      <c r="E1240" s="55">
        <f t="shared" si="0"/>
        <v>13.200000000000001</v>
      </c>
      <c r="F1240" s="61">
        <f>PERCENTRANK( G457:G597,5)</f>
        <v>0.13200000000000001</v>
      </c>
      <c r="G1240" s="61">
        <f>AVERAGE( G457:G597)</f>
        <v>5.8116393442622947</v>
      </c>
      <c r="H1240" s="48" t="e">
        <f>_xlfn.PERCENTRANK.EXC(H457:H597,2.3)*100</f>
        <v>#N/A</v>
      </c>
      <c r="I1240" s="48">
        <f>_xlfn.PERCENTRANK.EXC(H457:H597,4.8)*100</f>
        <v>18.5</v>
      </c>
      <c r="J1240" s="2">
        <f t="shared" si="1"/>
        <v>24.3</v>
      </c>
      <c r="K1240" s="48">
        <f>_xlfn.PERCENTRANK.EXC(H457:H597,5)</f>
        <v>0.24299999999999999</v>
      </c>
      <c r="L1240" s="48">
        <f>AVERAGE(H457:H597)</f>
        <v>5.4517213114754108</v>
      </c>
      <c r="M1240" s="48">
        <f>MIN(H457:H597)</f>
        <v>3.93</v>
      </c>
    </row>
    <row r="1241" spans="1:13" x14ac:dyDescent="0.35">
      <c r="B1241" s="55">
        <v>2014</v>
      </c>
      <c r="C1241" s="61" t="e">
        <f>PERCENTRANK( G598:G766,2.3)*100</f>
        <v>#N/A</v>
      </c>
      <c r="D1241" s="61">
        <f>PERCENTRANK( G598:G766,4.8)*100</f>
        <v>1.7000000000000002</v>
      </c>
      <c r="E1241" s="55">
        <f t="shared" si="0"/>
        <v>4.5999999999999996</v>
      </c>
      <c r="F1241" s="61">
        <f>PERCENTRANK( G598:G766,5)</f>
        <v>4.5999999999999999E-2</v>
      </c>
      <c r="G1241" s="61">
        <f>AVERAGE( G598:G766)</f>
        <v>6.3010457516339855</v>
      </c>
      <c r="H1241" s="48" t="e">
        <f>_xlfn.PERCENTRANK.EXC(H598:H766,2.3)*100</f>
        <v>#N/A</v>
      </c>
      <c r="I1241" s="48">
        <f>_xlfn.PERCENTRANK.EXC(H598:H766,4.8)*100</f>
        <v>4.8</v>
      </c>
      <c r="J1241" s="2">
        <f t="shared" si="1"/>
        <v>9.7000000000000011</v>
      </c>
      <c r="K1241" s="48">
        <f>_xlfn.PERCENTRANK.EXC(H598:H766,5)</f>
        <v>9.7000000000000003E-2</v>
      </c>
      <c r="L1241" s="48">
        <f>AVERAGE(H598:H766)</f>
        <v>5.9533986928104605</v>
      </c>
      <c r="M1241" s="48">
        <f>MIN(H598:H766)</f>
        <v>4.47</v>
      </c>
    </row>
    <row r="1242" spans="1:13" x14ac:dyDescent="0.35">
      <c r="B1242" s="55">
        <v>2015</v>
      </c>
      <c r="C1242" s="61" t="e">
        <f>PERCENTRANK( G767:G898,2.3)*100</f>
        <v>#N/A</v>
      </c>
      <c r="D1242" s="61">
        <f>PERCENTRANK( G767:G898,4.8)*100</f>
        <v>8</v>
      </c>
      <c r="E1242" s="55">
        <f t="shared" si="0"/>
        <v>9.7000000000000011</v>
      </c>
      <c r="F1242" s="61">
        <f>PERCENTRANK( G767:G898,5)</f>
        <v>9.7000000000000003E-2</v>
      </c>
      <c r="G1242" s="61">
        <f>AVERAGE( G767:G898)</f>
        <v>6.1014049586776906</v>
      </c>
      <c r="H1242" s="48" t="e">
        <f>_xlfn.PERCENTRANK.EXC(H767:H898,2.3)*100</f>
        <v>#N/A</v>
      </c>
      <c r="I1242" s="48">
        <f>_xlfn.PERCENTRANK.EXC(H767:H898,4.8)*100</f>
        <v>10.6</v>
      </c>
      <c r="J1242" s="2">
        <f t="shared" si="1"/>
        <v>14.2</v>
      </c>
      <c r="K1242" s="48">
        <f>_xlfn.PERCENTRANK.EXC(H767:H898,5)</f>
        <v>0.14199999999999999</v>
      </c>
      <c r="L1242" s="48">
        <f>AVERAGE(H767:H898)</f>
        <v>5.9804958677685969</v>
      </c>
      <c r="M1242" s="48">
        <f>MIN(H767:H898)</f>
        <v>3.35</v>
      </c>
    </row>
    <row r="1243" spans="1:13" x14ac:dyDescent="0.35">
      <c r="B1243" s="55">
        <v>2016</v>
      </c>
      <c r="C1243" s="61" t="e">
        <f>PERCENTRANK( G899:G1037,2.3)*100</f>
        <v>#N/A</v>
      </c>
      <c r="D1243" s="61">
        <f>PERCENTRANK( G899:G1037,4.8)*100</f>
        <v>8.4</v>
      </c>
      <c r="E1243" s="55">
        <f t="shared" si="0"/>
        <v>13.600000000000001</v>
      </c>
      <c r="F1243" s="61">
        <f>PERCENTRANK( G899:G1037,5)</f>
        <v>0.13600000000000001</v>
      </c>
      <c r="G1243" s="61">
        <f>AVERAGE( G899:G1037)</f>
        <v>5.8864615384615346</v>
      </c>
      <c r="H1243" s="48" t="e">
        <f>_xlfn.PERCENTRANK.EXC(H899:H1037,2.3)*100</f>
        <v>#N/A</v>
      </c>
      <c r="I1243" s="48">
        <f>_xlfn.PERCENTRANK.EXC(H899:H1037,4.8)*100</f>
        <v>17.5</v>
      </c>
      <c r="J1243" s="2">
        <f t="shared" si="1"/>
        <v>23.400000000000002</v>
      </c>
      <c r="K1243" s="48">
        <f>_xlfn.PERCENTRANK.EXC(H899:H1037,5)</f>
        <v>0.23400000000000001</v>
      </c>
      <c r="L1243" s="48">
        <f>AVERAGE(H899:H1037)</f>
        <v>5.6038596491228043</v>
      </c>
      <c r="M1243" s="48">
        <f>MIN(H899:H1037)</f>
        <v>3.02</v>
      </c>
    </row>
    <row r="1244" spans="1:13" x14ac:dyDescent="0.35">
      <c r="B1244" s="55">
        <v>2017</v>
      </c>
      <c r="C1244" s="61" t="e">
        <f>PERCENTRANK( G1038:G1233,2.3)*100</f>
        <v>#N/A</v>
      </c>
      <c r="D1244" s="61">
        <f>PERCENTRANK( G1038:G1233,4.8)*100</f>
        <v>4.5</v>
      </c>
      <c r="E1244" s="55">
        <f t="shared" si="0"/>
        <v>7.3999999999999995</v>
      </c>
      <c r="F1244" s="61">
        <f>PERCENTRANK( G1038:G1233,5)</f>
        <v>7.3999999999999996E-2</v>
      </c>
      <c r="G1244" s="61">
        <f>AVERAGE( G1038:G1233)</f>
        <v>6.2121693121693156</v>
      </c>
      <c r="H1244" s="48" t="e">
        <f>_xlfn.PERCENTRANK.EXC(H1038:H1233,2.3)*100</f>
        <v>#N/A</v>
      </c>
      <c r="I1244" s="48">
        <f>_xlfn.PERCENTRANK.EXC(H1038:H1233,4.8)*100</f>
        <v>11</v>
      </c>
      <c r="J1244" s="2">
        <f t="shared" si="1"/>
        <v>15.299999999999999</v>
      </c>
      <c r="K1244" s="48">
        <f>_xlfn.PERCENTRANK.EXC(H1038:H1233,5)</f>
        <v>0.153</v>
      </c>
      <c r="L1244" s="48">
        <f>AVERAGE(H1038:H1233)</f>
        <v>5.9245502645502643</v>
      </c>
      <c r="M1244" s="48">
        <f>MIN(H1038:H1233)</f>
        <v>3.77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43"/>
  <sheetViews>
    <sheetView workbookViewId="0">
      <pane ySplit="1" topLeftCell="A1233" activePane="bottomLeft" state="frozen"/>
      <selection activeCell="D1" sqref="D1"/>
      <selection pane="bottomLeft" activeCell="G1239" sqref="G1239"/>
    </sheetView>
  </sheetViews>
  <sheetFormatPr defaultColWidth="9.1796875" defaultRowHeight="14.5" x14ac:dyDescent="0.35"/>
  <cols>
    <col min="1" max="1" width="10.81640625" style="55" bestFit="1" customWidth="1"/>
    <col min="2" max="2" width="18.26953125" style="55" customWidth="1"/>
    <col min="3" max="4" width="10.81640625" style="55" bestFit="1" customWidth="1"/>
    <col min="5" max="6" width="9.7265625" style="55" bestFit="1" customWidth="1"/>
    <col min="7" max="7" width="9.81640625" style="55" bestFit="1" customWidth="1"/>
    <col min="8" max="8" width="13.26953125" style="55" bestFit="1" customWidth="1"/>
    <col min="9" max="10" width="15.26953125" style="55" bestFit="1" customWidth="1"/>
    <col min="11" max="11" width="15.26953125" style="55" customWidth="1"/>
    <col min="12" max="12" width="10.453125" style="55" bestFit="1" customWidth="1"/>
    <col min="13" max="13" width="9.81640625" style="55" bestFit="1" customWidth="1"/>
    <col min="14" max="16384" width="9.1796875" style="55"/>
  </cols>
  <sheetData>
    <row r="1" spans="1:13" s="53" customFormat="1" ht="58.5" customHeight="1" x14ac:dyDescent="0.35">
      <c r="A1" s="53" t="s">
        <v>0</v>
      </c>
      <c r="B1" s="53" t="s">
        <v>2</v>
      </c>
      <c r="C1" s="53" t="s">
        <v>22</v>
      </c>
      <c r="D1" s="53" t="s">
        <v>23</v>
      </c>
      <c r="E1" s="53" t="s">
        <v>24</v>
      </c>
      <c r="F1" s="53" t="s">
        <v>25</v>
      </c>
      <c r="G1" s="53" t="s">
        <v>26</v>
      </c>
      <c r="H1" s="53" t="s">
        <v>27</v>
      </c>
      <c r="I1" s="53" t="s">
        <v>28</v>
      </c>
      <c r="J1" s="53" t="s">
        <v>29</v>
      </c>
      <c r="K1" s="53" t="s">
        <v>85</v>
      </c>
      <c r="L1" s="53" t="s">
        <v>37</v>
      </c>
      <c r="M1" s="53" t="s">
        <v>38</v>
      </c>
    </row>
    <row r="2" spans="1:13" x14ac:dyDescent="0.35">
      <c r="A2" s="54" t="s">
        <v>84</v>
      </c>
      <c r="B2" s="13">
        <v>40331</v>
      </c>
      <c r="K2" s="55">
        <v>1.2366999999999999</v>
      </c>
      <c r="L2" s="55">
        <v>-74.081945000000005</v>
      </c>
      <c r="M2" s="55">
        <v>40.651111999999998</v>
      </c>
    </row>
    <row r="3" spans="1:13" x14ac:dyDescent="0.25">
      <c r="A3" s="37" t="s">
        <v>90</v>
      </c>
      <c r="B3" s="13">
        <v>40331</v>
      </c>
      <c r="K3" s="55">
        <v>1.2281</v>
      </c>
      <c r="L3" s="55">
        <v>-74.081945000000005</v>
      </c>
      <c r="M3" s="55">
        <v>40.651111999999998</v>
      </c>
    </row>
    <row r="4" spans="1:13" x14ac:dyDescent="0.25">
      <c r="A4" s="37" t="s">
        <v>90</v>
      </c>
      <c r="B4" s="13">
        <v>40331</v>
      </c>
      <c r="L4" s="55">
        <v>-74.081945000000005</v>
      </c>
      <c r="M4" s="55">
        <v>40.651111999999998</v>
      </c>
    </row>
    <row r="5" spans="1:13" x14ac:dyDescent="0.35">
      <c r="A5" s="41" t="s">
        <v>96</v>
      </c>
      <c r="B5" s="13">
        <v>40331</v>
      </c>
      <c r="K5" s="55">
        <v>1.3089999999999999</v>
      </c>
      <c r="L5" s="55">
        <v>-74.081945000000005</v>
      </c>
      <c r="M5" s="55">
        <v>40.651111999999998</v>
      </c>
    </row>
    <row r="6" spans="1:13" x14ac:dyDescent="0.35">
      <c r="A6" s="41" t="s">
        <v>97</v>
      </c>
      <c r="B6" s="13">
        <v>40331</v>
      </c>
      <c r="K6" s="55">
        <v>1.3269</v>
      </c>
      <c r="L6" s="55">
        <v>-74.081945000000005</v>
      </c>
      <c r="M6" s="55">
        <v>40.651111999999998</v>
      </c>
    </row>
    <row r="7" spans="1:13" x14ac:dyDescent="0.35">
      <c r="A7" s="55" t="s">
        <v>52</v>
      </c>
      <c r="B7" s="56">
        <v>40332</v>
      </c>
      <c r="C7" s="55">
        <v>0.28499999999999998</v>
      </c>
      <c r="E7" s="55">
        <v>0.308</v>
      </c>
      <c r="I7" s="55">
        <v>0.495</v>
      </c>
      <c r="K7" s="55">
        <f t="shared" ref="K7:K18" si="0">C7+I7</f>
        <v>0.78</v>
      </c>
      <c r="L7" s="55">
        <v>-74.081945000000005</v>
      </c>
      <c r="M7" s="55">
        <v>40.651111999999998</v>
      </c>
    </row>
    <row r="8" spans="1:13" x14ac:dyDescent="0.35">
      <c r="A8" s="55" t="s">
        <v>42</v>
      </c>
      <c r="B8" s="56">
        <v>40332</v>
      </c>
      <c r="C8" s="55">
        <v>0.45800000000000002</v>
      </c>
      <c r="E8" s="55">
        <v>0.36399999999999999</v>
      </c>
      <c r="I8" s="55">
        <v>0.47599999999999998</v>
      </c>
      <c r="K8" s="55">
        <f t="shared" si="0"/>
        <v>0.93399999999999994</v>
      </c>
      <c r="L8" s="55">
        <v>-74.081945000000005</v>
      </c>
      <c r="M8" s="55">
        <v>40.651111999999998</v>
      </c>
    </row>
    <row r="9" spans="1:13" x14ac:dyDescent="0.35">
      <c r="A9" s="55" t="s">
        <v>50</v>
      </c>
      <c r="B9" s="56">
        <v>40332</v>
      </c>
      <c r="C9" s="55">
        <v>0.62</v>
      </c>
      <c r="E9" s="55">
        <v>0.56799999999999995</v>
      </c>
      <c r="I9" s="55">
        <v>0.79500000000000004</v>
      </c>
      <c r="K9" s="55">
        <f t="shared" si="0"/>
        <v>1.415</v>
      </c>
      <c r="L9" s="55">
        <v>-74.081945000000005</v>
      </c>
      <c r="M9" s="55">
        <v>40.651111999999998</v>
      </c>
    </row>
    <row r="10" spans="1:13" x14ac:dyDescent="0.35">
      <c r="A10" s="55" t="s">
        <v>51</v>
      </c>
      <c r="B10" s="56">
        <v>40332</v>
      </c>
      <c r="C10" s="55">
        <v>0.54800000000000004</v>
      </c>
      <c r="E10" s="55">
        <v>0.50800000000000001</v>
      </c>
      <c r="I10" s="55">
        <v>0.66400000000000003</v>
      </c>
      <c r="K10" s="55">
        <f t="shared" si="0"/>
        <v>1.2120000000000002</v>
      </c>
      <c r="L10" s="55">
        <v>-74.081945000000005</v>
      </c>
      <c r="M10" s="55">
        <v>40.651111999999998</v>
      </c>
    </row>
    <row r="11" spans="1:13" x14ac:dyDescent="0.35">
      <c r="A11" s="55" t="s">
        <v>48</v>
      </c>
      <c r="B11" s="56">
        <v>40332</v>
      </c>
      <c r="C11" s="55">
        <v>0.37</v>
      </c>
      <c r="E11" s="55">
        <v>0.20399999999999999</v>
      </c>
      <c r="I11" s="55">
        <v>1.115</v>
      </c>
      <c r="K11" s="55">
        <f t="shared" si="0"/>
        <v>1.4849999999999999</v>
      </c>
      <c r="L11" s="55">
        <v>-74.081945000000005</v>
      </c>
      <c r="M11" s="55">
        <v>40.651111999999998</v>
      </c>
    </row>
    <row r="12" spans="1:13" x14ac:dyDescent="0.35">
      <c r="A12" s="55" t="s">
        <v>48</v>
      </c>
      <c r="B12" s="56">
        <v>40332</v>
      </c>
      <c r="C12" s="55">
        <v>0.371</v>
      </c>
      <c r="E12" s="55">
        <v>0.20200000000000001</v>
      </c>
      <c r="I12" s="55">
        <v>0.40699999999999997</v>
      </c>
      <c r="K12" s="55">
        <f t="shared" si="0"/>
        <v>0.77800000000000002</v>
      </c>
      <c r="L12" s="55">
        <v>-74.081945000000005</v>
      </c>
      <c r="M12" s="55">
        <v>40.651111999999998</v>
      </c>
    </row>
    <row r="13" spans="1:13" x14ac:dyDescent="0.35">
      <c r="A13" s="55" t="s">
        <v>52</v>
      </c>
      <c r="B13" s="56">
        <v>40338</v>
      </c>
      <c r="C13" s="55">
        <v>0.20599999999999999</v>
      </c>
      <c r="E13" s="55">
        <v>0.26100000000000001</v>
      </c>
      <c r="I13" s="55">
        <v>0.58799999999999997</v>
      </c>
      <c r="K13" s="55">
        <f t="shared" si="0"/>
        <v>0.79399999999999993</v>
      </c>
      <c r="L13" s="55">
        <v>-74.081945000000005</v>
      </c>
      <c r="M13" s="55">
        <v>40.651111999999998</v>
      </c>
    </row>
    <row r="14" spans="1:13" x14ac:dyDescent="0.35">
      <c r="A14" s="55" t="s">
        <v>42</v>
      </c>
      <c r="B14" s="56">
        <v>40338</v>
      </c>
      <c r="C14" s="55">
        <v>0.34399999999999997</v>
      </c>
      <c r="E14" s="55">
        <v>0.30599999999999999</v>
      </c>
      <c r="I14" s="55">
        <v>0.56599999999999995</v>
      </c>
      <c r="K14" s="55">
        <f t="shared" si="0"/>
        <v>0.90999999999999992</v>
      </c>
      <c r="L14" s="55">
        <v>-74.081945000000005</v>
      </c>
      <c r="M14" s="55">
        <v>40.651111999999998</v>
      </c>
    </row>
    <row r="15" spans="1:13" x14ac:dyDescent="0.35">
      <c r="A15" s="55" t="s">
        <v>50</v>
      </c>
      <c r="B15" s="56">
        <v>40338</v>
      </c>
      <c r="C15" s="55">
        <v>0.42899999999999999</v>
      </c>
      <c r="E15" s="55">
        <v>0.751</v>
      </c>
      <c r="I15" s="55">
        <v>1.093</v>
      </c>
      <c r="K15" s="55">
        <f t="shared" si="0"/>
        <v>1.522</v>
      </c>
      <c r="L15" s="55">
        <v>-74.081945000000005</v>
      </c>
      <c r="M15" s="55">
        <v>40.651111999999998</v>
      </c>
    </row>
    <row r="16" spans="1:13" x14ac:dyDescent="0.35">
      <c r="A16" s="55" t="s">
        <v>51</v>
      </c>
      <c r="B16" s="56">
        <v>40338</v>
      </c>
      <c r="C16" s="55">
        <v>0.51200000000000001</v>
      </c>
      <c r="E16" s="55">
        <v>0.65300000000000002</v>
      </c>
      <c r="I16" s="55">
        <v>1.0069999999999999</v>
      </c>
      <c r="K16" s="55">
        <f t="shared" si="0"/>
        <v>1.5189999999999999</v>
      </c>
      <c r="L16" s="55">
        <v>-74.081945000000005</v>
      </c>
      <c r="M16" s="55">
        <v>40.651111999999998</v>
      </c>
    </row>
    <row r="17" spans="1:13" x14ac:dyDescent="0.35">
      <c r="A17" s="55" t="s">
        <v>51</v>
      </c>
      <c r="B17" s="56">
        <v>40338</v>
      </c>
      <c r="C17" s="55">
        <v>0.50800000000000001</v>
      </c>
      <c r="E17" s="55">
        <v>0.72</v>
      </c>
      <c r="I17" s="55">
        <v>1.0489999999999999</v>
      </c>
      <c r="K17" s="55">
        <f t="shared" si="0"/>
        <v>1.5569999999999999</v>
      </c>
      <c r="L17" s="55">
        <v>-74.081945000000005</v>
      </c>
      <c r="M17" s="55">
        <v>40.651111999999998</v>
      </c>
    </row>
    <row r="18" spans="1:13" x14ac:dyDescent="0.35">
      <c r="A18" s="55" t="s">
        <v>48</v>
      </c>
      <c r="B18" s="56">
        <v>40338</v>
      </c>
      <c r="C18" s="55">
        <v>0.30399999999999999</v>
      </c>
      <c r="E18" s="55">
        <v>0.34200000000000003</v>
      </c>
      <c r="I18" s="55">
        <v>0.63200000000000001</v>
      </c>
      <c r="K18" s="55">
        <f t="shared" si="0"/>
        <v>0.93599999999999994</v>
      </c>
      <c r="L18" s="55">
        <v>-74.081945000000005</v>
      </c>
      <c r="M18" s="55">
        <v>40.651111999999998</v>
      </c>
    </row>
    <row r="19" spans="1:13" x14ac:dyDescent="0.35">
      <c r="A19" s="54" t="s">
        <v>84</v>
      </c>
      <c r="B19" s="13">
        <v>40339</v>
      </c>
      <c r="K19" s="55">
        <v>0.98360000000000003</v>
      </c>
      <c r="L19" s="55">
        <v>-74.081945000000005</v>
      </c>
      <c r="M19" s="55">
        <v>40.651111999999998</v>
      </c>
    </row>
    <row r="20" spans="1:13" x14ac:dyDescent="0.25">
      <c r="A20" s="37" t="s">
        <v>90</v>
      </c>
      <c r="B20" s="13">
        <v>40339</v>
      </c>
      <c r="K20" s="55">
        <v>2.5355999999999996</v>
      </c>
      <c r="L20" s="55">
        <v>-74.081945000000005</v>
      </c>
      <c r="M20" s="55">
        <v>40.651111999999998</v>
      </c>
    </row>
    <row r="21" spans="1:13" x14ac:dyDescent="0.35">
      <c r="A21" s="41" t="s">
        <v>96</v>
      </c>
      <c r="B21" s="13">
        <v>40339</v>
      </c>
      <c r="K21" s="55">
        <v>1.0099</v>
      </c>
      <c r="L21" s="55">
        <v>-74.081945000000005</v>
      </c>
      <c r="M21" s="55">
        <v>40.651111999999998</v>
      </c>
    </row>
    <row r="22" spans="1:13" x14ac:dyDescent="0.35">
      <c r="A22" s="41" t="s">
        <v>96</v>
      </c>
      <c r="B22" s="13">
        <v>40339</v>
      </c>
      <c r="K22" s="55">
        <v>0.9194</v>
      </c>
      <c r="L22" s="55">
        <v>-74.081945000000005</v>
      </c>
      <c r="M22" s="55">
        <v>40.651111999999998</v>
      </c>
    </row>
    <row r="23" spans="1:13" x14ac:dyDescent="0.35">
      <c r="A23" s="41" t="s">
        <v>97</v>
      </c>
      <c r="B23" s="13">
        <v>40339</v>
      </c>
      <c r="K23" s="55">
        <v>0.90440000000000009</v>
      </c>
      <c r="L23" s="55">
        <v>-74.081945000000005</v>
      </c>
      <c r="M23" s="55">
        <v>40.651111999999998</v>
      </c>
    </row>
    <row r="24" spans="1:13" x14ac:dyDescent="0.35">
      <c r="A24" s="55" t="s">
        <v>52</v>
      </c>
      <c r="B24" s="56">
        <v>40345</v>
      </c>
      <c r="C24" s="55">
        <v>0.38200000000000001</v>
      </c>
      <c r="E24" s="55">
        <v>0.28999999999999998</v>
      </c>
      <c r="I24" s="55">
        <v>0.248</v>
      </c>
      <c r="K24" s="55">
        <f t="shared" ref="K24:K29" si="1">C24+I24</f>
        <v>0.63</v>
      </c>
      <c r="L24" s="55">
        <v>-74.081945000000005</v>
      </c>
      <c r="M24" s="55">
        <v>40.651111999999998</v>
      </c>
    </row>
    <row r="25" spans="1:13" x14ac:dyDescent="0.35">
      <c r="A25" s="55" t="s">
        <v>42</v>
      </c>
      <c r="B25" s="56">
        <v>40345</v>
      </c>
      <c r="C25" s="55">
        <v>0.4</v>
      </c>
      <c r="E25" s="55">
        <v>0.49</v>
      </c>
      <c r="I25" s="55">
        <v>0.42299999999999999</v>
      </c>
      <c r="K25" s="55">
        <f t="shared" si="1"/>
        <v>0.82299999999999995</v>
      </c>
      <c r="L25" s="55">
        <v>-74.081945000000005</v>
      </c>
      <c r="M25" s="55">
        <v>40.651111999999998</v>
      </c>
    </row>
    <row r="26" spans="1:13" x14ac:dyDescent="0.35">
      <c r="A26" s="55" t="s">
        <v>42</v>
      </c>
      <c r="B26" s="56">
        <v>40345</v>
      </c>
      <c r="C26" s="55">
        <v>0.5</v>
      </c>
      <c r="E26" s="55">
        <v>0.40899999999999997</v>
      </c>
      <c r="I26" s="55">
        <v>0.41199999999999998</v>
      </c>
      <c r="K26" s="55">
        <f t="shared" si="1"/>
        <v>0.91199999999999992</v>
      </c>
      <c r="L26" s="55">
        <v>-74.081945000000005</v>
      </c>
      <c r="M26" s="55">
        <v>40.651111999999998</v>
      </c>
    </row>
    <row r="27" spans="1:13" x14ac:dyDescent="0.35">
      <c r="A27" s="55" t="s">
        <v>50</v>
      </c>
      <c r="B27" s="56">
        <v>40345</v>
      </c>
      <c r="C27" s="55">
        <v>0.61599999999999999</v>
      </c>
      <c r="E27" s="55">
        <v>0.98199999999999998</v>
      </c>
      <c r="I27" s="55">
        <v>0.97099999999999997</v>
      </c>
      <c r="K27" s="55">
        <f t="shared" si="1"/>
        <v>1.587</v>
      </c>
      <c r="L27" s="55">
        <v>-74.081945000000005</v>
      </c>
      <c r="M27" s="55">
        <v>40.651111999999998</v>
      </c>
    </row>
    <row r="28" spans="1:13" x14ac:dyDescent="0.35">
      <c r="A28" s="55" t="s">
        <v>51</v>
      </c>
      <c r="B28" s="56">
        <v>40345</v>
      </c>
      <c r="C28" s="55">
        <v>0.67800000000000005</v>
      </c>
      <c r="E28" s="55">
        <v>0.53</v>
      </c>
      <c r="I28" s="55">
        <v>0.54700000000000004</v>
      </c>
      <c r="K28" s="55">
        <f t="shared" si="1"/>
        <v>1.2250000000000001</v>
      </c>
      <c r="L28" s="55">
        <v>-74.081945000000005</v>
      </c>
      <c r="M28" s="55">
        <v>40.651111999999998</v>
      </c>
    </row>
    <row r="29" spans="1:13" x14ac:dyDescent="0.35">
      <c r="A29" s="55" t="s">
        <v>48</v>
      </c>
      <c r="B29" s="56">
        <v>40345</v>
      </c>
      <c r="C29" s="55">
        <v>0.26800000000000002</v>
      </c>
      <c r="E29" s="55">
        <v>0.39300000000000002</v>
      </c>
      <c r="I29" s="55">
        <v>0.47299999999999998</v>
      </c>
      <c r="K29" s="55">
        <f t="shared" si="1"/>
        <v>0.74099999999999999</v>
      </c>
      <c r="L29" s="55">
        <v>-74.081945000000005</v>
      </c>
      <c r="M29" s="55">
        <v>40.651111999999998</v>
      </c>
    </row>
    <row r="30" spans="1:13" x14ac:dyDescent="0.35">
      <c r="A30" s="54" t="s">
        <v>84</v>
      </c>
      <c r="B30" s="13">
        <v>40345</v>
      </c>
      <c r="K30" s="55">
        <v>0.9847999999999999</v>
      </c>
      <c r="L30" s="55">
        <v>-74.081945000000005</v>
      </c>
      <c r="M30" s="55">
        <v>40.651111999999998</v>
      </c>
    </row>
    <row r="31" spans="1:13" x14ac:dyDescent="0.25">
      <c r="A31" s="37" t="s">
        <v>90</v>
      </c>
      <c r="B31" s="13">
        <v>40345</v>
      </c>
      <c r="K31" s="55">
        <v>1.0840000000000001</v>
      </c>
      <c r="L31" s="55">
        <v>-74.081945000000005</v>
      </c>
      <c r="M31" s="55">
        <v>40.651111999999998</v>
      </c>
    </row>
    <row r="32" spans="1:13" x14ac:dyDescent="0.25">
      <c r="A32" s="37" t="s">
        <v>90</v>
      </c>
      <c r="B32" s="13">
        <v>40345</v>
      </c>
      <c r="K32" s="55">
        <v>1.1444000000000001</v>
      </c>
      <c r="L32" s="55">
        <v>-74.081945000000005</v>
      </c>
      <c r="M32" s="55">
        <v>40.651111999999998</v>
      </c>
    </row>
    <row r="33" spans="1:13" x14ac:dyDescent="0.35">
      <c r="A33" s="41" t="s">
        <v>96</v>
      </c>
      <c r="B33" s="13">
        <v>40345</v>
      </c>
      <c r="K33" s="55">
        <v>1.2235</v>
      </c>
      <c r="L33" s="55">
        <v>-74.081945000000005</v>
      </c>
      <c r="M33" s="55">
        <v>40.651111999999998</v>
      </c>
    </row>
    <row r="34" spans="1:13" x14ac:dyDescent="0.35">
      <c r="A34" s="41" t="s">
        <v>97</v>
      </c>
      <c r="B34" s="13">
        <v>40345</v>
      </c>
      <c r="K34" s="55">
        <v>1.0543</v>
      </c>
      <c r="L34" s="55">
        <v>-74.081945000000005</v>
      </c>
      <c r="M34" s="55">
        <v>40.651111999999998</v>
      </c>
    </row>
    <row r="35" spans="1:13" x14ac:dyDescent="0.35">
      <c r="A35" s="54" t="s">
        <v>84</v>
      </c>
      <c r="B35" s="13">
        <v>40352</v>
      </c>
      <c r="K35" s="55">
        <v>1.0854999999999999</v>
      </c>
      <c r="L35" s="55">
        <v>-74.081945000000005</v>
      </c>
      <c r="M35" s="55">
        <v>40.651111999999998</v>
      </c>
    </row>
    <row r="36" spans="1:13" x14ac:dyDescent="0.25">
      <c r="A36" s="37" t="s">
        <v>90</v>
      </c>
      <c r="B36" s="13">
        <v>40352</v>
      </c>
      <c r="K36" s="55">
        <v>3.5234999999999999</v>
      </c>
      <c r="L36" s="55">
        <v>-74.081945000000005</v>
      </c>
      <c r="M36" s="55">
        <v>40.651111999999998</v>
      </c>
    </row>
    <row r="37" spans="1:13" x14ac:dyDescent="0.35">
      <c r="A37" s="41" t="s">
        <v>96</v>
      </c>
      <c r="B37" s="13">
        <v>40352</v>
      </c>
      <c r="K37" s="55">
        <v>1.8233999999999999</v>
      </c>
      <c r="L37" s="55">
        <v>-74.081945000000005</v>
      </c>
      <c r="M37" s="55">
        <v>40.651111999999998</v>
      </c>
    </row>
    <row r="38" spans="1:13" x14ac:dyDescent="0.35">
      <c r="A38" s="41" t="s">
        <v>96</v>
      </c>
      <c r="B38" s="13">
        <v>40352</v>
      </c>
      <c r="K38" s="55">
        <v>2.0616000000000003</v>
      </c>
      <c r="L38" s="55">
        <v>-74.081945000000005</v>
      </c>
      <c r="M38" s="55">
        <v>40.651111999999998</v>
      </c>
    </row>
    <row r="39" spans="1:13" x14ac:dyDescent="0.35">
      <c r="A39" s="41" t="s">
        <v>97</v>
      </c>
      <c r="B39" s="13">
        <v>40352</v>
      </c>
      <c r="K39" s="55">
        <v>1.2861</v>
      </c>
      <c r="L39" s="55">
        <v>-74.081945000000005</v>
      </c>
      <c r="M39" s="55">
        <v>40.651111999999998</v>
      </c>
    </row>
    <row r="40" spans="1:13" x14ac:dyDescent="0.35">
      <c r="A40" s="54" t="s">
        <v>84</v>
      </c>
      <c r="B40" s="13">
        <v>40357</v>
      </c>
      <c r="K40" s="55">
        <v>1.0088999999999999</v>
      </c>
      <c r="L40" s="55">
        <v>-74.081945000000005</v>
      </c>
      <c r="M40" s="55">
        <v>40.651111999999998</v>
      </c>
    </row>
    <row r="41" spans="1:13" x14ac:dyDescent="0.35">
      <c r="A41" s="54" t="s">
        <v>84</v>
      </c>
      <c r="B41" s="13">
        <v>40357</v>
      </c>
      <c r="K41" s="55">
        <v>0.98889999999999989</v>
      </c>
      <c r="L41" s="55">
        <v>-74.081945000000005</v>
      </c>
      <c r="M41" s="55">
        <v>40.651111999999998</v>
      </c>
    </row>
    <row r="42" spans="1:13" x14ac:dyDescent="0.25">
      <c r="A42" s="37" t="s">
        <v>90</v>
      </c>
      <c r="B42" s="13">
        <v>40357</v>
      </c>
      <c r="K42" s="55">
        <v>1.0937000000000001</v>
      </c>
      <c r="L42" s="55">
        <v>-74.081945000000005</v>
      </c>
      <c r="M42" s="55">
        <v>40.651111999999998</v>
      </c>
    </row>
    <row r="43" spans="1:13" x14ac:dyDescent="0.35">
      <c r="A43" s="41" t="s">
        <v>96</v>
      </c>
      <c r="B43" s="13">
        <v>40357</v>
      </c>
      <c r="K43" s="55">
        <v>1.2476</v>
      </c>
      <c r="L43" s="55">
        <v>-74.081945000000005</v>
      </c>
      <c r="M43" s="55">
        <v>40.651111999999998</v>
      </c>
    </row>
    <row r="44" spans="1:13" x14ac:dyDescent="0.35">
      <c r="A44" s="41" t="s">
        <v>97</v>
      </c>
      <c r="B44" s="13">
        <v>40357</v>
      </c>
      <c r="K44" s="55">
        <v>1.1617000000000002</v>
      </c>
      <c r="L44" s="55">
        <v>-74.081945000000005</v>
      </c>
      <c r="M44" s="55">
        <v>40.651111999999998</v>
      </c>
    </row>
    <row r="45" spans="1:13" x14ac:dyDescent="0.35">
      <c r="A45" s="55" t="s">
        <v>52</v>
      </c>
      <c r="B45" s="56">
        <v>40360</v>
      </c>
      <c r="C45" s="55">
        <v>0.35</v>
      </c>
      <c r="E45" s="55">
        <v>0.16600000000000001</v>
      </c>
      <c r="I45" s="55">
        <v>0.57099999999999995</v>
      </c>
      <c r="K45" s="55">
        <f t="shared" ref="K45:K55" si="2">C45+I45</f>
        <v>0.92099999999999993</v>
      </c>
      <c r="L45" s="55">
        <v>-74.081945000000005</v>
      </c>
      <c r="M45" s="55">
        <v>40.651111999999998</v>
      </c>
    </row>
    <row r="46" spans="1:13" x14ac:dyDescent="0.35">
      <c r="A46" s="55" t="s">
        <v>42</v>
      </c>
      <c r="B46" s="56">
        <v>40360</v>
      </c>
      <c r="C46" s="55">
        <v>0.42</v>
      </c>
      <c r="E46" s="55">
        <v>0.13</v>
      </c>
      <c r="I46" s="55">
        <v>0.61599999999999999</v>
      </c>
      <c r="K46" s="55">
        <f t="shared" si="2"/>
        <v>1.036</v>
      </c>
      <c r="L46" s="55">
        <v>-74.081945000000005</v>
      </c>
      <c r="M46" s="55">
        <v>40.651111999999998</v>
      </c>
    </row>
    <row r="47" spans="1:13" x14ac:dyDescent="0.35">
      <c r="A47" s="55" t="s">
        <v>50</v>
      </c>
      <c r="B47" s="56">
        <v>40360</v>
      </c>
      <c r="C47" s="55">
        <v>0.44800000000000001</v>
      </c>
      <c r="E47" s="55">
        <v>0.78400000000000003</v>
      </c>
      <c r="I47" s="55">
        <v>1.7609999999999999</v>
      </c>
      <c r="K47" s="55">
        <f t="shared" si="2"/>
        <v>2.2090000000000001</v>
      </c>
      <c r="L47" s="55">
        <v>-74.081945000000005</v>
      </c>
      <c r="M47" s="55">
        <v>40.651111999999998</v>
      </c>
    </row>
    <row r="48" spans="1:13" x14ac:dyDescent="0.35">
      <c r="A48" s="55" t="s">
        <v>51</v>
      </c>
      <c r="B48" s="56">
        <v>40360</v>
      </c>
      <c r="C48" s="55">
        <v>0.48099999999999998</v>
      </c>
      <c r="E48" s="55">
        <v>0.432</v>
      </c>
      <c r="I48" s="55">
        <v>0.68100000000000005</v>
      </c>
      <c r="K48" s="55">
        <f t="shared" si="2"/>
        <v>1.1619999999999999</v>
      </c>
      <c r="L48" s="55">
        <v>-74.081945000000005</v>
      </c>
      <c r="M48" s="55">
        <v>40.651111999999998</v>
      </c>
    </row>
    <row r="49" spans="1:13" x14ac:dyDescent="0.35">
      <c r="A49" s="55" t="s">
        <v>48</v>
      </c>
      <c r="B49" s="56">
        <v>40360</v>
      </c>
      <c r="C49" s="55">
        <v>0.255</v>
      </c>
      <c r="E49" s="55">
        <v>0.11700000000000001</v>
      </c>
      <c r="I49" s="55">
        <v>0.68600000000000005</v>
      </c>
      <c r="K49" s="55">
        <f t="shared" si="2"/>
        <v>0.94100000000000006</v>
      </c>
      <c r="L49" s="55">
        <v>-74.081945000000005</v>
      </c>
      <c r="M49" s="55">
        <v>40.651111999999998</v>
      </c>
    </row>
    <row r="50" spans="1:13" x14ac:dyDescent="0.35">
      <c r="A50" s="55" t="s">
        <v>52</v>
      </c>
      <c r="B50" s="56">
        <v>40367</v>
      </c>
      <c r="C50" s="55">
        <v>0.17599999999999999</v>
      </c>
      <c r="E50" s="55">
        <v>0.19800000000000001</v>
      </c>
      <c r="I50" s="55">
        <v>0.89200000000000002</v>
      </c>
      <c r="K50" s="55">
        <f t="shared" si="2"/>
        <v>1.0680000000000001</v>
      </c>
      <c r="L50" s="55">
        <v>-74.081945000000005</v>
      </c>
      <c r="M50" s="55">
        <v>40.651111999999998</v>
      </c>
    </row>
    <row r="51" spans="1:13" x14ac:dyDescent="0.35">
      <c r="A51" s="55" t="s">
        <v>42</v>
      </c>
      <c r="B51" s="56">
        <v>40367</v>
      </c>
      <c r="C51" s="55">
        <v>0.27600000000000002</v>
      </c>
      <c r="E51" s="55">
        <v>0.121</v>
      </c>
      <c r="I51" s="55">
        <v>0.67900000000000005</v>
      </c>
      <c r="K51" s="55">
        <f t="shared" si="2"/>
        <v>0.95500000000000007</v>
      </c>
      <c r="L51" s="55">
        <v>-74.081945000000005</v>
      </c>
      <c r="M51" s="55">
        <v>40.651111999999998</v>
      </c>
    </row>
    <row r="52" spans="1:13" x14ac:dyDescent="0.35">
      <c r="A52" s="55" t="s">
        <v>50</v>
      </c>
      <c r="B52" s="56">
        <v>40367</v>
      </c>
      <c r="C52" s="55">
        <v>0.29899999999999999</v>
      </c>
      <c r="E52" s="55">
        <v>0.314</v>
      </c>
      <c r="I52" s="55">
        <v>1.03</v>
      </c>
      <c r="K52" s="55">
        <f t="shared" si="2"/>
        <v>1.329</v>
      </c>
      <c r="L52" s="55">
        <v>-74.081945000000005</v>
      </c>
      <c r="M52" s="55">
        <v>40.651111999999998</v>
      </c>
    </row>
    <row r="53" spans="1:13" x14ac:dyDescent="0.35">
      <c r="A53" s="55" t="s">
        <v>51</v>
      </c>
      <c r="B53" s="56">
        <v>40367</v>
      </c>
      <c r="C53" s="55">
        <v>0.38400000000000001</v>
      </c>
      <c r="E53" s="55">
        <v>0.34399999999999997</v>
      </c>
      <c r="I53" s="55">
        <v>0.88300000000000001</v>
      </c>
      <c r="K53" s="55">
        <f t="shared" si="2"/>
        <v>1.2669999999999999</v>
      </c>
      <c r="L53" s="55">
        <v>-74.081945000000005</v>
      </c>
      <c r="M53" s="55">
        <v>40.651111999999998</v>
      </c>
    </row>
    <row r="54" spans="1:13" x14ac:dyDescent="0.35">
      <c r="A54" s="55" t="s">
        <v>48</v>
      </c>
      <c r="B54" s="56">
        <v>40367</v>
      </c>
      <c r="C54" s="55">
        <v>0.27800000000000002</v>
      </c>
      <c r="E54" s="55">
        <v>0.13200000000000001</v>
      </c>
      <c r="I54" s="55">
        <v>0.84</v>
      </c>
      <c r="K54" s="55">
        <f t="shared" si="2"/>
        <v>1.1179999999999999</v>
      </c>
      <c r="L54" s="55">
        <v>-74.081945000000005</v>
      </c>
      <c r="M54" s="55">
        <v>40.651111999999998</v>
      </c>
    </row>
    <row r="55" spans="1:13" x14ac:dyDescent="0.35">
      <c r="A55" s="55" t="s">
        <v>48</v>
      </c>
      <c r="B55" s="56">
        <v>40367</v>
      </c>
      <c r="C55" s="55">
        <v>0.28299999999999997</v>
      </c>
      <c r="E55" s="55">
        <v>0.13400000000000001</v>
      </c>
      <c r="I55" s="55">
        <v>0.64100000000000001</v>
      </c>
      <c r="K55" s="55">
        <f t="shared" si="2"/>
        <v>0.92399999999999993</v>
      </c>
      <c r="L55" s="55">
        <v>-74.081945000000005</v>
      </c>
      <c r="M55" s="55">
        <v>40.651111999999998</v>
      </c>
    </row>
    <row r="56" spans="1:13" x14ac:dyDescent="0.35">
      <c r="A56" s="54" t="s">
        <v>84</v>
      </c>
      <c r="B56" s="13">
        <v>40372</v>
      </c>
      <c r="K56" s="55">
        <v>1.3142999999999998</v>
      </c>
      <c r="L56" s="55">
        <v>-74.081945000000005</v>
      </c>
      <c r="M56" s="55">
        <v>40.651111999999998</v>
      </c>
    </row>
    <row r="57" spans="1:13" x14ac:dyDescent="0.25">
      <c r="A57" s="37" t="s">
        <v>90</v>
      </c>
      <c r="B57" s="13">
        <v>40372</v>
      </c>
      <c r="K57" s="55">
        <v>1.1889000000000001</v>
      </c>
      <c r="L57" s="55">
        <v>-74.081945000000005</v>
      </c>
      <c r="M57" s="55">
        <v>40.651111999999998</v>
      </c>
    </row>
    <row r="58" spans="1:13" x14ac:dyDescent="0.35">
      <c r="A58" s="41" t="s">
        <v>96</v>
      </c>
      <c r="B58" s="13">
        <v>40372</v>
      </c>
      <c r="K58" s="55">
        <v>1.0691000000000002</v>
      </c>
      <c r="L58" s="55">
        <v>-74.081945000000005</v>
      </c>
      <c r="M58" s="55">
        <v>40.651111999999998</v>
      </c>
    </row>
    <row r="59" spans="1:13" x14ac:dyDescent="0.35">
      <c r="A59" s="41" t="s">
        <v>96</v>
      </c>
      <c r="B59" s="13">
        <v>40372</v>
      </c>
      <c r="K59" s="55">
        <v>1.1872</v>
      </c>
      <c r="L59" s="55">
        <v>-74.081945000000005</v>
      </c>
      <c r="M59" s="55">
        <v>40.651111999999998</v>
      </c>
    </row>
    <row r="60" spans="1:13" x14ac:dyDescent="0.35">
      <c r="A60" s="41" t="s">
        <v>97</v>
      </c>
      <c r="B60" s="13">
        <v>40372</v>
      </c>
      <c r="K60" s="55">
        <v>1.1145</v>
      </c>
      <c r="L60" s="55">
        <v>-74.081945000000005</v>
      </c>
      <c r="M60" s="55">
        <v>40.651111999999998</v>
      </c>
    </row>
    <row r="61" spans="1:13" x14ac:dyDescent="0.35">
      <c r="A61" s="55" t="s">
        <v>52</v>
      </c>
      <c r="B61" s="56">
        <v>40373</v>
      </c>
      <c r="C61" s="55">
        <v>0.25900000000000001</v>
      </c>
      <c r="E61" s="55">
        <v>0.40100000000000002</v>
      </c>
      <c r="I61" s="55">
        <v>0.82499999999999996</v>
      </c>
      <c r="K61" s="55">
        <f t="shared" ref="K61:K70" si="3">C61+I61</f>
        <v>1.0840000000000001</v>
      </c>
      <c r="L61" s="55">
        <v>-74.081945000000005</v>
      </c>
      <c r="M61" s="55">
        <v>40.651111999999998</v>
      </c>
    </row>
    <row r="62" spans="1:13" x14ac:dyDescent="0.35">
      <c r="A62" s="55" t="s">
        <v>42</v>
      </c>
      <c r="B62" s="56">
        <v>40373</v>
      </c>
      <c r="C62" s="55">
        <v>0.3</v>
      </c>
      <c r="E62" s="55">
        <v>0.36599999999999999</v>
      </c>
      <c r="I62" s="55">
        <v>0.75800000000000001</v>
      </c>
      <c r="K62" s="55">
        <f t="shared" si="3"/>
        <v>1.0580000000000001</v>
      </c>
      <c r="L62" s="55">
        <v>-74.081945000000005</v>
      </c>
      <c r="M62" s="55">
        <v>40.651111999999998</v>
      </c>
    </row>
    <row r="63" spans="1:13" x14ac:dyDescent="0.35">
      <c r="A63" s="55" t="s">
        <v>50</v>
      </c>
      <c r="B63" s="56">
        <v>40373</v>
      </c>
      <c r="C63" s="55">
        <v>0.31900000000000001</v>
      </c>
      <c r="E63" s="55">
        <v>0.63900000000000001</v>
      </c>
      <c r="I63" s="55">
        <v>1.1399999999999999</v>
      </c>
      <c r="K63" s="55">
        <f t="shared" si="3"/>
        <v>1.4589999999999999</v>
      </c>
      <c r="L63" s="55">
        <v>-74.081945000000005</v>
      </c>
      <c r="M63" s="55">
        <v>40.651111999999998</v>
      </c>
    </row>
    <row r="64" spans="1:13" x14ac:dyDescent="0.35">
      <c r="A64" s="55" t="s">
        <v>51</v>
      </c>
      <c r="B64" s="56">
        <v>40373</v>
      </c>
      <c r="C64" s="55">
        <v>0.45800000000000002</v>
      </c>
      <c r="E64" s="55">
        <v>0.71899999999999997</v>
      </c>
      <c r="I64" s="55">
        <v>1.34</v>
      </c>
      <c r="K64" s="55">
        <f t="shared" si="3"/>
        <v>1.798</v>
      </c>
      <c r="L64" s="55">
        <v>-74.081945000000005</v>
      </c>
      <c r="M64" s="55">
        <v>40.651111999999998</v>
      </c>
    </row>
    <row r="65" spans="1:13" x14ac:dyDescent="0.35">
      <c r="A65" s="55" t="s">
        <v>48</v>
      </c>
      <c r="B65" s="56">
        <v>40373</v>
      </c>
      <c r="C65" s="55">
        <v>0.215</v>
      </c>
      <c r="E65" s="55">
        <v>0.39100000000000001</v>
      </c>
      <c r="I65" s="55">
        <v>1.03</v>
      </c>
      <c r="K65" s="55">
        <f t="shared" si="3"/>
        <v>1.2450000000000001</v>
      </c>
      <c r="L65" s="55">
        <v>-74.081945000000005</v>
      </c>
      <c r="M65" s="55">
        <v>40.651111999999998</v>
      </c>
    </row>
    <row r="66" spans="1:13" x14ac:dyDescent="0.35">
      <c r="A66" s="55" t="s">
        <v>52</v>
      </c>
      <c r="B66" s="56">
        <v>40380</v>
      </c>
      <c r="C66" s="55">
        <v>0.35199999999999998</v>
      </c>
      <c r="E66" s="55">
        <v>0.36099999999999999</v>
      </c>
      <c r="I66" s="55">
        <v>0.73399999999999999</v>
      </c>
      <c r="K66" s="55">
        <f t="shared" si="3"/>
        <v>1.0859999999999999</v>
      </c>
      <c r="L66" s="55">
        <v>-74.081945000000005</v>
      </c>
      <c r="M66" s="55">
        <v>40.651111999999998</v>
      </c>
    </row>
    <row r="67" spans="1:13" x14ac:dyDescent="0.35">
      <c r="A67" s="55" t="s">
        <v>42</v>
      </c>
      <c r="B67" s="56">
        <v>40380</v>
      </c>
      <c r="C67" s="55">
        <v>0.33200000000000002</v>
      </c>
      <c r="E67" s="55">
        <v>0.373</v>
      </c>
      <c r="I67" s="55">
        <v>0.83399999999999996</v>
      </c>
      <c r="K67" s="55">
        <f t="shared" si="3"/>
        <v>1.1659999999999999</v>
      </c>
      <c r="L67" s="55">
        <v>-74.081945000000005</v>
      </c>
      <c r="M67" s="55">
        <v>40.651111999999998</v>
      </c>
    </row>
    <row r="68" spans="1:13" x14ac:dyDescent="0.35">
      <c r="A68" s="55" t="s">
        <v>50</v>
      </c>
      <c r="B68" s="56">
        <v>40380</v>
      </c>
      <c r="C68" s="55">
        <v>0.45200000000000001</v>
      </c>
      <c r="E68" s="55">
        <v>0.64800000000000002</v>
      </c>
      <c r="I68" s="55">
        <v>1.5189999999999999</v>
      </c>
      <c r="K68" s="55">
        <f t="shared" si="3"/>
        <v>1.9709999999999999</v>
      </c>
      <c r="L68" s="55">
        <v>-74.081945000000005</v>
      </c>
      <c r="M68" s="55">
        <v>40.651111999999998</v>
      </c>
    </row>
    <row r="69" spans="1:13" x14ac:dyDescent="0.35">
      <c r="A69" s="55" t="s">
        <v>51</v>
      </c>
      <c r="B69" s="56">
        <v>40380</v>
      </c>
      <c r="C69" s="55">
        <v>0.47699999999999998</v>
      </c>
      <c r="E69" s="55">
        <v>0.75800000000000001</v>
      </c>
      <c r="I69" s="55">
        <v>1.39</v>
      </c>
      <c r="K69" s="55">
        <f t="shared" si="3"/>
        <v>1.867</v>
      </c>
      <c r="L69" s="55">
        <v>-74.081945000000005</v>
      </c>
      <c r="M69" s="55">
        <v>40.651111999999998</v>
      </c>
    </row>
    <row r="70" spans="1:13" x14ac:dyDescent="0.35">
      <c r="A70" s="55" t="s">
        <v>48</v>
      </c>
      <c r="B70" s="56">
        <v>40380</v>
      </c>
      <c r="C70" s="55">
        <v>0.374</v>
      </c>
      <c r="E70" s="55">
        <v>0.52600000000000002</v>
      </c>
      <c r="I70" s="55">
        <v>1.194</v>
      </c>
      <c r="K70" s="55">
        <f t="shared" si="3"/>
        <v>1.5680000000000001</v>
      </c>
      <c r="L70" s="55">
        <v>-74.081945000000005</v>
      </c>
      <c r="M70" s="55">
        <v>40.651111999999998</v>
      </c>
    </row>
    <row r="71" spans="1:13" x14ac:dyDescent="0.35">
      <c r="A71" s="54" t="s">
        <v>84</v>
      </c>
      <c r="B71" s="13">
        <v>40381</v>
      </c>
      <c r="K71" s="55">
        <v>0.96040000000000003</v>
      </c>
      <c r="L71" s="55">
        <v>-74.081945000000005</v>
      </c>
      <c r="M71" s="55">
        <v>40.651111999999998</v>
      </c>
    </row>
    <row r="72" spans="1:13" x14ac:dyDescent="0.25">
      <c r="A72" s="37" t="s">
        <v>90</v>
      </c>
      <c r="B72" s="13">
        <v>40381</v>
      </c>
      <c r="K72" s="55">
        <v>1.0843</v>
      </c>
      <c r="L72" s="55">
        <v>-74.081945000000005</v>
      </c>
      <c r="M72" s="55">
        <v>40.651111999999998</v>
      </c>
    </row>
    <row r="73" spans="1:13" x14ac:dyDescent="0.25">
      <c r="A73" s="37" t="s">
        <v>90</v>
      </c>
      <c r="B73" s="13">
        <v>40381</v>
      </c>
      <c r="K73" s="55">
        <v>1.0114999999999998</v>
      </c>
      <c r="L73" s="55">
        <v>-74.081945000000005</v>
      </c>
      <c r="M73" s="55">
        <v>40.651111999999998</v>
      </c>
    </row>
    <row r="74" spans="1:13" x14ac:dyDescent="0.35">
      <c r="A74" s="41" t="s">
        <v>96</v>
      </c>
      <c r="B74" s="13">
        <v>40381</v>
      </c>
      <c r="K74" s="55">
        <v>1.0456000000000001</v>
      </c>
      <c r="L74" s="55">
        <v>-74.081945000000005</v>
      </c>
      <c r="M74" s="55">
        <v>40.651111999999998</v>
      </c>
    </row>
    <row r="75" spans="1:13" x14ac:dyDescent="0.35">
      <c r="A75" s="41" t="s">
        <v>97</v>
      </c>
      <c r="B75" s="13">
        <v>40381</v>
      </c>
      <c r="K75" s="55">
        <v>1.2212000000000001</v>
      </c>
      <c r="L75" s="55">
        <v>-74.081945000000005</v>
      </c>
      <c r="M75" s="55">
        <v>40.651111999999998</v>
      </c>
    </row>
    <row r="76" spans="1:13" x14ac:dyDescent="0.35">
      <c r="A76" s="55" t="s">
        <v>52</v>
      </c>
      <c r="B76" s="56">
        <v>40387</v>
      </c>
      <c r="C76" s="55">
        <v>0.34200000000000003</v>
      </c>
      <c r="E76" s="55">
        <v>0.44</v>
      </c>
      <c r="I76" s="55">
        <v>1.2090000000000001</v>
      </c>
      <c r="K76" s="55">
        <f t="shared" ref="K76:K81" si="4">C76+I76</f>
        <v>1.5510000000000002</v>
      </c>
      <c r="L76" s="55">
        <v>-74.081945000000005</v>
      </c>
      <c r="M76" s="55">
        <v>40.651111999999998</v>
      </c>
    </row>
    <row r="77" spans="1:13" x14ac:dyDescent="0.35">
      <c r="A77" s="55" t="s">
        <v>42</v>
      </c>
      <c r="B77" s="56">
        <v>40387</v>
      </c>
      <c r="C77" s="55">
        <v>0.39800000000000002</v>
      </c>
      <c r="E77" s="55">
        <v>0.41399999999999998</v>
      </c>
      <c r="I77" s="55">
        <v>1.3779999999999999</v>
      </c>
      <c r="K77" s="55">
        <f t="shared" si="4"/>
        <v>1.7759999999999998</v>
      </c>
      <c r="L77" s="55">
        <v>-74.081945000000005</v>
      </c>
      <c r="M77" s="55">
        <v>40.651111999999998</v>
      </c>
    </row>
    <row r="78" spans="1:13" x14ac:dyDescent="0.35">
      <c r="A78" s="55" t="s">
        <v>50</v>
      </c>
      <c r="B78" s="56">
        <v>40387</v>
      </c>
      <c r="C78" s="55">
        <v>0.43099999999999999</v>
      </c>
      <c r="E78" s="55">
        <v>0.73099999999999998</v>
      </c>
      <c r="I78" s="55">
        <v>1.248</v>
      </c>
      <c r="K78" s="55">
        <f t="shared" si="4"/>
        <v>1.679</v>
      </c>
      <c r="L78" s="55">
        <v>-74.081945000000005</v>
      </c>
      <c r="M78" s="55">
        <v>40.651111999999998</v>
      </c>
    </row>
    <row r="79" spans="1:13" x14ac:dyDescent="0.35">
      <c r="A79" s="55" t="s">
        <v>51</v>
      </c>
      <c r="B79" s="56">
        <v>40387</v>
      </c>
      <c r="C79" s="55">
        <v>0.502</v>
      </c>
      <c r="E79" s="55">
        <v>0.51100000000000001</v>
      </c>
      <c r="I79" s="55">
        <v>1.379</v>
      </c>
      <c r="K79" s="55">
        <f t="shared" si="4"/>
        <v>1.881</v>
      </c>
      <c r="L79" s="55">
        <v>-74.081945000000005</v>
      </c>
      <c r="M79" s="55">
        <v>40.651111999999998</v>
      </c>
    </row>
    <row r="80" spans="1:13" x14ac:dyDescent="0.35">
      <c r="A80" s="55" t="s">
        <v>48</v>
      </c>
      <c r="B80" s="56">
        <v>40387</v>
      </c>
      <c r="C80" s="55">
        <v>0.32600000000000001</v>
      </c>
      <c r="E80" s="55">
        <v>0.34499999999999997</v>
      </c>
      <c r="I80" s="55">
        <v>1.143</v>
      </c>
      <c r="K80" s="55">
        <f t="shared" si="4"/>
        <v>1.4690000000000001</v>
      </c>
      <c r="L80" s="55">
        <v>-74.081945000000005</v>
      </c>
      <c r="M80" s="55">
        <v>40.651111999999998</v>
      </c>
    </row>
    <row r="81" spans="1:13" x14ac:dyDescent="0.35">
      <c r="A81" s="55" t="s">
        <v>48</v>
      </c>
      <c r="B81" s="56">
        <v>40387</v>
      </c>
      <c r="C81" s="55">
        <v>0.32</v>
      </c>
      <c r="E81" s="55">
        <v>0.33600000000000002</v>
      </c>
      <c r="I81" s="55">
        <v>1.0840000000000001</v>
      </c>
      <c r="K81" s="55">
        <f t="shared" si="4"/>
        <v>1.4040000000000001</v>
      </c>
      <c r="L81" s="55">
        <v>-74.081945000000005</v>
      </c>
      <c r="M81" s="55">
        <v>40.651111999999998</v>
      </c>
    </row>
    <row r="82" spans="1:13" x14ac:dyDescent="0.35">
      <c r="A82" s="54" t="s">
        <v>84</v>
      </c>
      <c r="B82" s="13">
        <v>40387</v>
      </c>
      <c r="K82" s="55">
        <v>1.1987999999999999</v>
      </c>
      <c r="L82" s="55">
        <v>-74.081945000000005</v>
      </c>
      <c r="M82" s="55">
        <v>40.651111999999998</v>
      </c>
    </row>
    <row r="83" spans="1:13" x14ac:dyDescent="0.35">
      <c r="A83" s="54" t="s">
        <v>84</v>
      </c>
      <c r="B83" s="13">
        <v>40387</v>
      </c>
      <c r="K83" s="55">
        <v>1.1429</v>
      </c>
      <c r="L83" s="55">
        <v>-74.081945000000005</v>
      </c>
      <c r="M83" s="55">
        <v>40.651111999999998</v>
      </c>
    </row>
    <row r="84" spans="1:13" x14ac:dyDescent="0.25">
      <c r="A84" s="37" t="s">
        <v>90</v>
      </c>
      <c r="B84" s="13">
        <v>40387</v>
      </c>
      <c r="K84" s="55">
        <v>1.1562000000000001</v>
      </c>
      <c r="L84" s="55">
        <v>-74.081945000000005</v>
      </c>
      <c r="M84" s="55">
        <v>40.651111999999998</v>
      </c>
    </row>
    <row r="85" spans="1:13" x14ac:dyDescent="0.35">
      <c r="A85" s="41" t="s">
        <v>96</v>
      </c>
      <c r="B85" s="13">
        <v>40387</v>
      </c>
      <c r="K85" s="55">
        <v>1.2703000000000002</v>
      </c>
      <c r="L85" s="55">
        <v>-74.081945000000005</v>
      </c>
      <c r="M85" s="55">
        <v>40.651111999999998</v>
      </c>
    </row>
    <row r="86" spans="1:13" x14ac:dyDescent="0.35">
      <c r="A86" s="41" t="s">
        <v>97</v>
      </c>
      <c r="B86" s="13">
        <v>40387</v>
      </c>
      <c r="K86" s="55">
        <v>1.1042000000000001</v>
      </c>
      <c r="L86" s="55">
        <v>-74.081945000000005</v>
      </c>
      <c r="M86" s="55">
        <v>40.651111999999998</v>
      </c>
    </row>
    <row r="87" spans="1:13" x14ac:dyDescent="0.35">
      <c r="A87" s="55" t="s">
        <v>52</v>
      </c>
      <c r="B87" s="56">
        <v>40394</v>
      </c>
      <c r="C87" s="55">
        <v>0.22800000000000001</v>
      </c>
      <c r="E87" s="55">
        <v>0.32600000000000001</v>
      </c>
      <c r="I87" s="55">
        <v>1.0780000000000001</v>
      </c>
      <c r="K87" s="55">
        <f t="shared" ref="K87:K92" si="5">C87+I87</f>
        <v>1.306</v>
      </c>
      <c r="L87" s="55">
        <v>-74.081945000000005</v>
      </c>
      <c r="M87" s="55">
        <v>40.651111999999998</v>
      </c>
    </row>
    <row r="88" spans="1:13" x14ac:dyDescent="0.35">
      <c r="A88" s="55" t="s">
        <v>42</v>
      </c>
      <c r="B88" s="56">
        <v>40394</v>
      </c>
      <c r="C88" s="55">
        <v>0.30399999999999999</v>
      </c>
      <c r="E88" s="55">
        <v>0.39200000000000002</v>
      </c>
      <c r="I88" s="55">
        <v>1.1599999999999999</v>
      </c>
      <c r="K88" s="55">
        <f t="shared" si="5"/>
        <v>1.464</v>
      </c>
      <c r="L88" s="55">
        <v>-74.081945000000005</v>
      </c>
      <c r="M88" s="55">
        <v>40.651111999999998</v>
      </c>
    </row>
    <row r="89" spans="1:13" x14ac:dyDescent="0.35">
      <c r="A89" s="55" t="s">
        <v>50</v>
      </c>
      <c r="B89" s="56">
        <v>40394</v>
      </c>
      <c r="C89" s="55">
        <v>0.39800000000000002</v>
      </c>
      <c r="E89" s="55">
        <v>0.58799999999999997</v>
      </c>
      <c r="I89" s="55">
        <v>1.41</v>
      </c>
      <c r="K89" s="55">
        <f t="shared" si="5"/>
        <v>1.8079999999999998</v>
      </c>
      <c r="L89" s="55">
        <v>-74.081945000000005</v>
      </c>
      <c r="M89" s="55">
        <v>40.651111999999998</v>
      </c>
    </row>
    <row r="90" spans="1:13" x14ac:dyDescent="0.35">
      <c r="A90" s="55" t="s">
        <v>51</v>
      </c>
      <c r="B90" s="56">
        <v>40394</v>
      </c>
      <c r="C90" s="55">
        <v>0.49399999999999999</v>
      </c>
      <c r="E90" s="55">
        <v>0.626</v>
      </c>
      <c r="I90" s="55">
        <v>1.69</v>
      </c>
      <c r="K90" s="55">
        <f t="shared" si="5"/>
        <v>2.1840000000000002</v>
      </c>
      <c r="L90" s="55">
        <v>-74.081945000000005</v>
      </c>
      <c r="M90" s="55">
        <v>40.651111999999998</v>
      </c>
    </row>
    <row r="91" spans="1:13" x14ac:dyDescent="0.35">
      <c r="A91" s="55" t="s">
        <v>48</v>
      </c>
      <c r="B91" s="56">
        <v>40394</v>
      </c>
      <c r="C91" s="55">
        <v>0.34</v>
      </c>
      <c r="E91" s="55">
        <v>0.36199999999999999</v>
      </c>
      <c r="I91" s="55">
        <v>1.72</v>
      </c>
      <c r="K91" s="55">
        <f t="shared" si="5"/>
        <v>2.06</v>
      </c>
      <c r="L91" s="55">
        <v>-74.081945000000005</v>
      </c>
      <c r="M91" s="55">
        <v>40.651111999999998</v>
      </c>
    </row>
    <row r="92" spans="1:13" x14ac:dyDescent="0.35">
      <c r="A92" s="55" t="s">
        <v>48</v>
      </c>
      <c r="B92" s="56">
        <v>40394</v>
      </c>
      <c r="C92" s="55">
        <v>0.33</v>
      </c>
      <c r="E92" s="55">
        <v>0.35899999999999999</v>
      </c>
      <c r="I92" s="55">
        <v>1.58</v>
      </c>
      <c r="K92" s="55">
        <f t="shared" si="5"/>
        <v>1.9100000000000001</v>
      </c>
      <c r="L92" s="55">
        <v>-74.081945000000005</v>
      </c>
      <c r="M92" s="55">
        <v>40.651111999999998</v>
      </c>
    </row>
    <row r="93" spans="1:13" x14ac:dyDescent="0.35">
      <c r="A93" s="54" t="s">
        <v>84</v>
      </c>
      <c r="B93" s="13">
        <v>40394</v>
      </c>
      <c r="K93" s="55">
        <v>1.0472999999999999</v>
      </c>
      <c r="L93" s="55">
        <v>-74.081945000000005</v>
      </c>
      <c r="M93" s="55">
        <v>40.651111999999998</v>
      </c>
    </row>
    <row r="94" spans="1:13" x14ac:dyDescent="0.25">
      <c r="A94" s="37" t="s">
        <v>90</v>
      </c>
      <c r="B94" s="13">
        <v>40394</v>
      </c>
      <c r="K94" s="55">
        <v>0.89260000000000006</v>
      </c>
      <c r="L94" s="55">
        <v>-74.081945000000005</v>
      </c>
      <c r="M94" s="55">
        <v>40.651111999999998</v>
      </c>
    </row>
    <row r="95" spans="1:13" x14ac:dyDescent="0.25">
      <c r="A95" s="37" t="s">
        <v>90</v>
      </c>
      <c r="B95" s="13">
        <v>40394</v>
      </c>
      <c r="K95" s="55">
        <v>0.9274</v>
      </c>
      <c r="L95" s="55">
        <v>-74.081945000000005</v>
      </c>
      <c r="M95" s="55">
        <v>40.651111999999998</v>
      </c>
    </row>
    <row r="96" spans="1:13" x14ac:dyDescent="0.35">
      <c r="A96" s="41" t="s">
        <v>96</v>
      </c>
      <c r="B96" s="13">
        <v>40394</v>
      </c>
      <c r="K96" s="55">
        <v>1.0987</v>
      </c>
      <c r="L96" s="55">
        <v>-74.081945000000005</v>
      </c>
      <c r="M96" s="55">
        <v>40.651111999999998</v>
      </c>
    </row>
    <row r="97" spans="1:13" x14ac:dyDescent="0.35">
      <c r="A97" s="41" t="s">
        <v>97</v>
      </c>
      <c r="B97" s="13">
        <v>40394</v>
      </c>
      <c r="K97" s="55">
        <v>0.99890000000000001</v>
      </c>
      <c r="L97" s="55">
        <v>-74.081945000000005</v>
      </c>
      <c r="M97" s="55">
        <v>40.651111999999998</v>
      </c>
    </row>
    <row r="98" spans="1:13" x14ac:dyDescent="0.35">
      <c r="A98" s="55" t="s">
        <v>52</v>
      </c>
      <c r="B98" s="56">
        <v>40401</v>
      </c>
      <c r="C98" s="55">
        <v>0.33600000000000002</v>
      </c>
      <c r="E98" s="55">
        <v>0.432</v>
      </c>
      <c r="I98" s="55">
        <v>0.623</v>
      </c>
      <c r="K98" s="55">
        <f t="shared" ref="K98:K103" si="6">C98+I98</f>
        <v>0.95900000000000007</v>
      </c>
      <c r="L98" s="55">
        <v>-74.081945000000005</v>
      </c>
      <c r="M98" s="55">
        <v>40.651111999999998</v>
      </c>
    </row>
    <row r="99" spans="1:13" x14ac:dyDescent="0.35">
      <c r="A99" s="55" t="s">
        <v>42</v>
      </c>
      <c r="B99" s="56">
        <v>40401</v>
      </c>
      <c r="C99" s="55">
        <v>0.35799999999999998</v>
      </c>
      <c r="E99" s="55">
        <v>0.42799999999999999</v>
      </c>
      <c r="I99" s="55">
        <v>0.42199999999999999</v>
      </c>
      <c r="K99" s="55">
        <f t="shared" si="6"/>
        <v>0.78</v>
      </c>
      <c r="L99" s="55">
        <v>-74.081945000000005</v>
      </c>
      <c r="M99" s="55">
        <v>40.651111999999998</v>
      </c>
    </row>
    <row r="100" spans="1:13" x14ac:dyDescent="0.35">
      <c r="A100" s="55" t="s">
        <v>50</v>
      </c>
      <c r="B100" s="56">
        <v>40401</v>
      </c>
      <c r="C100" s="55">
        <v>0.40300000000000002</v>
      </c>
      <c r="E100" s="55">
        <v>0.57799999999999996</v>
      </c>
      <c r="I100" s="55">
        <v>0.67700000000000005</v>
      </c>
      <c r="K100" s="55">
        <f t="shared" si="6"/>
        <v>1.08</v>
      </c>
      <c r="L100" s="55">
        <v>-74.081945000000005</v>
      </c>
      <c r="M100" s="55">
        <v>40.651111999999998</v>
      </c>
    </row>
    <row r="101" spans="1:13" x14ac:dyDescent="0.35">
      <c r="A101" s="55" t="s">
        <v>51</v>
      </c>
      <c r="B101" s="56">
        <v>40401</v>
      </c>
      <c r="C101" s="55">
        <v>0.55900000000000005</v>
      </c>
      <c r="E101" s="55">
        <v>0.57599999999999996</v>
      </c>
      <c r="I101" s="55">
        <v>0.71799999999999997</v>
      </c>
      <c r="K101" s="55">
        <f t="shared" si="6"/>
        <v>1.2770000000000001</v>
      </c>
      <c r="L101" s="55">
        <v>-74.081945000000005</v>
      </c>
      <c r="M101" s="55">
        <v>40.651111999999998</v>
      </c>
    </row>
    <row r="102" spans="1:13" x14ac:dyDescent="0.35">
      <c r="A102" s="55" t="s">
        <v>48</v>
      </c>
      <c r="B102" s="56">
        <v>40401</v>
      </c>
      <c r="C102" s="55">
        <v>0.35599999999999998</v>
      </c>
      <c r="E102" s="55">
        <v>0.28799999999999998</v>
      </c>
      <c r="I102" s="55">
        <v>0.39400000000000002</v>
      </c>
      <c r="K102" s="55">
        <f t="shared" si="6"/>
        <v>0.75</v>
      </c>
      <c r="L102" s="55">
        <v>-74.081945000000005</v>
      </c>
      <c r="M102" s="55">
        <v>40.651111999999998</v>
      </c>
    </row>
    <row r="103" spans="1:13" x14ac:dyDescent="0.35">
      <c r="A103" s="55" t="s">
        <v>48</v>
      </c>
      <c r="B103" s="56">
        <v>40401</v>
      </c>
      <c r="C103" s="55">
        <v>0.35</v>
      </c>
      <c r="E103" s="55">
        <v>0.27600000000000002</v>
      </c>
      <c r="I103" s="55">
        <v>0.42499999999999999</v>
      </c>
      <c r="K103" s="55">
        <f t="shared" si="6"/>
        <v>0.77499999999999991</v>
      </c>
      <c r="L103" s="55">
        <v>-74.081945000000005</v>
      </c>
      <c r="M103" s="55">
        <v>40.651111999999998</v>
      </c>
    </row>
    <row r="104" spans="1:13" x14ac:dyDescent="0.35">
      <c r="A104" s="54" t="s">
        <v>84</v>
      </c>
      <c r="B104" s="13">
        <v>40401</v>
      </c>
      <c r="K104" s="55">
        <v>0.97320000000000007</v>
      </c>
      <c r="L104" s="55">
        <v>-74.081945000000005</v>
      </c>
      <c r="M104" s="55">
        <v>40.651111999999998</v>
      </c>
    </row>
    <row r="105" spans="1:13" x14ac:dyDescent="0.35">
      <c r="A105" s="54" t="s">
        <v>84</v>
      </c>
      <c r="B105" s="13">
        <v>40401</v>
      </c>
      <c r="K105" s="55">
        <v>0.92069999999999996</v>
      </c>
      <c r="L105" s="55">
        <v>-74.081945000000005</v>
      </c>
      <c r="M105" s="55">
        <v>40.651111999999998</v>
      </c>
    </row>
    <row r="106" spans="1:13" x14ac:dyDescent="0.25">
      <c r="A106" s="37" t="s">
        <v>90</v>
      </c>
      <c r="B106" s="13">
        <v>40401</v>
      </c>
      <c r="K106" s="55">
        <v>0.92510000000000003</v>
      </c>
      <c r="L106" s="55">
        <v>-74.081945000000005</v>
      </c>
      <c r="M106" s="55">
        <v>40.651111999999998</v>
      </c>
    </row>
    <row r="107" spans="1:13" x14ac:dyDescent="0.35">
      <c r="A107" s="41" t="s">
        <v>96</v>
      </c>
      <c r="B107" s="13">
        <v>40401</v>
      </c>
      <c r="K107" s="55">
        <v>1.1052</v>
      </c>
      <c r="L107" s="55">
        <v>-74.081945000000005</v>
      </c>
      <c r="M107" s="55">
        <v>40.651111999999998</v>
      </c>
    </row>
    <row r="108" spans="1:13" x14ac:dyDescent="0.35">
      <c r="A108" s="41" t="s">
        <v>97</v>
      </c>
      <c r="B108" s="13">
        <v>40401</v>
      </c>
      <c r="K108" s="55">
        <v>1.0181</v>
      </c>
      <c r="L108" s="55">
        <v>-74.081945000000005</v>
      </c>
      <c r="M108" s="55">
        <v>40.651111999999998</v>
      </c>
    </row>
    <row r="109" spans="1:13" x14ac:dyDescent="0.35">
      <c r="A109" s="54" t="s">
        <v>84</v>
      </c>
      <c r="B109" s="13">
        <v>40409</v>
      </c>
      <c r="K109" s="55">
        <v>1.0367</v>
      </c>
      <c r="L109" s="55">
        <v>-74.081945000000005</v>
      </c>
      <c r="M109" s="55">
        <v>40.651111999999998</v>
      </c>
    </row>
    <row r="110" spans="1:13" x14ac:dyDescent="0.25">
      <c r="A110" s="37" t="s">
        <v>90</v>
      </c>
      <c r="B110" s="13">
        <v>40409</v>
      </c>
      <c r="K110" s="55">
        <v>1.0235000000000001</v>
      </c>
      <c r="L110" s="55">
        <v>-74.081945000000005</v>
      </c>
      <c r="M110" s="55">
        <v>40.651111999999998</v>
      </c>
    </row>
    <row r="111" spans="1:13" x14ac:dyDescent="0.25">
      <c r="A111" s="37" t="s">
        <v>90</v>
      </c>
      <c r="B111" s="13">
        <v>40409</v>
      </c>
      <c r="K111" s="55">
        <v>1.9217</v>
      </c>
      <c r="L111" s="55">
        <v>-74.081945000000005</v>
      </c>
      <c r="M111" s="55">
        <v>40.651111999999998</v>
      </c>
    </row>
    <row r="112" spans="1:13" x14ac:dyDescent="0.35">
      <c r="A112" s="41" t="s">
        <v>96</v>
      </c>
      <c r="B112" s="13">
        <v>40409</v>
      </c>
      <c r="K112" s="55">
        <v>1.089</v>
      </c>
      <c r="L112" s="55">
        <v>-74.081945000000005</v>
      </c>
      <c r="M112" s="55">
        <v>40.651111999999998</v>
      </c>
    </row>
    <row r="113" spans="1:13" x14ac:dyDescent="0.35">
      <c r="A113" s="41" t="s">
        <v>97</v>
      </c>
      <c r="B113" s="13">
        <v>40409</v>
      </c>
      <c r="K113" s="55">
        <v>1.1853</v>
      </c>
      <c r="L113" s="55">
        <v>-74.081945000000005</v>
      </c>
      <c r="M113" s="55">
        <v>40.651111999999998</v>
      </c>
    </row>
    <row r="114" spans="1:13" x14ac:dyDescent="0.35">
      <c r="A114" s="55" t="s">
        <v>52</v>
      </c>
      <c r="B114" s="56">
        <v>40415</v>
      </c>
      <c r="C114" s="55">
        <v>0.54600000000000004</v>
      </c>
      <c r="E114" s="55">
        <v>0.57099999999999995</v>
      </c>
      <c r="I114" s="55">
        <v>1.04</v>
      </c>
      <c r="K114" s="55">
        <f>C114+I114</f>
        <v>1.5860000000000001</v>
      </c>
      <c r="L114" s="55">
        <v>-74.081945000000005</v>
      </c>
      <c r="M114" s="55">
        <v>40.651111999999998</v>
      </c>
    </row>
    <row r="115" spans="1:13" x14ac:dyDescent="0.35">
      <c r="A115" s="55" t="s">
        <v>42</v>
      </c>
      <c r="B115" s="56">
        <v>40415</v>
      </c>
      <c r="C115" s="55">
        <v>0.61799999999999999</v>
      </c>
      <c r="E115" s="55">
        <v>0.54700000000000004</v>
      </c>
      <c r="I115" s="55">
        <v>1.2</v>
      </c>
      <c r="K115" s="55">
        <f>C115+I115</f>
        <v>1.8180000000000001</v>
      </c>
      <c r="L115" s="55">
        <v>-74.081945000000005</v>
      </c>
      <c r="M115" s="55">
        <v>40.651111999999998</v>
      </c>
    </row>
    <row r="116" spans="1:13" x14ac:dyDescent="0.35">
      <c r="A116" s="55" t="s">
        <v>50</v>
      </c>
      <c r="B116" s="56">
        <v>40415</v>
      </c>
      <c r="C116" s="55">
        <v>0.71199999999999997</v>
      </c>
      <c r="E116" s="55">
        <v>0.79800000000000004</v>
      </c>
      <c r="I116" s="55">
        <v>1.38</v>
      </c>
      <c r="K116" s="55">
        <f>C116+I116</f>
        <v>2.0919999999999996</v>
      </c>
      <c r="L116" s="55">
        <v>-74.081945000000005</v>
      </c>
      <c r="M116" s="55">
        <v>40.651111999999998</v>
      </c>
    </row>
    <row r="117" spans="1:13" x14ac:dyDescent="0.35">
      <c r="A117" s="55" t="s">
        <v>51</v>
      </c>
      <c r="B117" s="56">
        <v>40415</v>
      </c>
      <c r="C117" s="55">
        <v>0.71599999999999997</v>
      </c>
      <c r="E117" s="55">
        <v>0.71799999999999997</v>
      </c>
      <c r="I117" s="55">
        <v>1.06</v>
      </c>
      <c r="K117" s="55">
        <f>C117+I117</f>
        <v>1.776</v>
      </c>
      <c r="L117" s="55">
        <v>-74.081945000000005</v>
      </c>
      <c r="M117" s="55">
        <v>40.651111999999998</v>
      </c>
    </row>
    <row r="118" spans="1:13" x14ac:dyDescent="0.35">
      <c r="A118" s="55" t="s">
        <v>48</v>
      </c>
      <c r="B118" s="56">
        <v>40415</v>
      </c>
      <c r="C118" s="55">
        <v>0.46300000000000002</v>
      </c>
      <c r="E118" s="55">
        <v>0.42599999999999999</v>
      </c>
      <c r="I118" s="55">
        <v>0.77100000000000002</v>
      </c>
      <c r="K118" s="55">
        <f>C118+I118</f>
        <v>1.234</v>
      </c>
      <c r="L118" s="55">
        <v>-74.081945000000005</v>
      </c>
      <c r="M118" s="55">
        <v>40.651111999999998</v>
      </c>
    </row>
    <row r="119" spans="1:13" x14ac:dyDescent="0.35">
      <c r="A119" s="54" t="s">
        <v>84</v>
      </c>
      <c r="B119" s="13">
        <v>40415</v>
      </c>
      <c r="K119" s="55">
        <v>1.3352999999999999</v>
      </c>
      <c r="L119" s="55">
        <v>-74.081945000000005</v>
      </c>
      <c r="M119" s="55">
        <v>40.651111999999998</v>
      </c>
    </row>
    <row r="120" spans="1:13" x14ac:dyDescent="0.25">
      <c r="A120" s="37" t="s">
        <v>90</v>
      </c>
      <c r="B120" s="13">
        <v>40415</v>
      </c>
      <c r="K120" s="55">
        <v>1.3898999999999999</v>
      </c>
      <c r="L120" s="55">
        <v>-74.081945000000005</v>
      </c>
      <c r="M120" s="55">
        <v>40.651111999999998</v>
      </c>
    </row>
    <row r="121" spans="1:13" x14ac:dyDescent="0.35">
      <c r="A121" s="41" t="s">
        <v>96</v>
      </c>
      <c r="B121" s="13">
        <v>40415</v>
      </c>
      <c r="K121" s="55">
        <v>1.4243999999999999</v>
      </c>
      <c r="L121" s="55">
        <v>-74.081945000000005</v>
      </c>
      <c r="M121" s="55">
        <v>40.651111999999998</v>
      </c>
    </row>
    <row r="122" spans="1:13" x14ac:dyDescent="0.35">
      <c r="A122" s="41" t="s">
        <v>96</v>
      </c>
      <c r="B122" s="13">
        <v>40415</v>
      </c>
      <c r="K122" s="55">
        <v>1.4359000000000002</v>
      </c>
      <c r="L122" s="55">
        <v>-74.081945000000005</v>
      </c>
      <c r="M122" s="55">
        <v>40.651111999999998</v>
      </c>
    </row>
    <row r="123" spans="1:13" x14ac:dyDescent="0.35">
      <c r="A123" s="41" t="s">
        <v>97</v>
      </c>
      <c r="B123" s="13">
        <v>40415</v>
      </c>
      <c r="K123" s="55">
        <v>1.1068</v>
      </c>
      <c r="L123" s="55">
        <v>-74.081945000000005</v>
      </c>
      <c r="M123" s="55">
        <v>40.651111999999998</v>
      </c>
    </row>
    <row r="124" spans="1:13" x14ac:dyDescent="0.35">
      <c r="A124" s="55" t="s">
        <v>52</v>
      </c>
      <c r="B124" s="56">
        <v>40422</v>
      </c>
      <c r="C124" s="55">
        <v>0.29599999999999999</v>
      </c>
      <c r="E124" s="55">
        <v>0.188</v>
      </c>
      <c r="I124" s="55">
        <v>1.2</v>
      </c>
      <c r="K124" s="55">
        <f t="shared" ref="K124:K129" si="7">C124+I124</f>
        <v>1.496</v>
      </c>
      <c r="L124" s="55">
        <v>-74.081945000000005</v>
      </c>
      <c r="M124" s="55">
        <v>40.651111999999998</v>
      </c>
    </row>
    <row r="125" spans="1:13" x14ac:dyDescent="0.35">
      <c r="A125" s="55" t="s">
        <v>42</v>
      </c>
      <c r="B125" s="56">
        <v>40422</v>
      </c>
      <c r="C125" s="55">
        <v>0.48899999999999999</v>
      </c>
      <c r="E125" s="55">
        <v>0.34799999999999998</v>
      </c>
      <c r="I125" s="55">
        <v>1.25</v>
      </c>
      <c r="K125" s="55">
        <f t="shared" si="7"/>
        <v>1.7389999999999999</v>
      </c>
      <c r="L125" s="55">
        <v>-74.081945000000005</v>
      </c>
      <c r="M125" s="55">
        <v>40.651111999999998</v>
      </c>
    </row>
    <row r="126" spans="1:13" x14ac:dyDescent="0.35">
      <c r="A126" s="55" t="s">
        <v>50</v>
      </c>
      <c r="B126" s="56">
        <v>40422</v>
      </c>
      <c r="C126" s="55">
        <v>0.64</v>
      </c>
      <c r="E126" s="55">
        <v>0.47199999999999998</v>
      </c>
      <c r="I126" s="55">
        <v>1.45</v>
      </c>
      <c r="K126" s="55">
        <f t="shared" si="7"/>
        <v>2.09</v>
      </c>
      <c r="L126" s="55">
        <v>-74.081945000000005</v>
      </c>
      <c r="M126" s="55">
        <v>40.651111999999998</v>
      </c>
    </row>
    <row r="127" spans="1:13" x14ac:dyDescent="0.35">
      <c r="A127" s="55" t="s">
        <v>51</v>
      </c>
      <c r="B127" s="56">
        <v>40422</v>
      </c>
      <c r="C127" s="55">
        <v>0.69599999999999995</v>
      </c>
      <c r="E127" s="55">
        <v>0.49099999999999999</v>
      </c>
      <c r="I127" s="55">
        <v>1.67</v>
      </c>
      <c r="K127" s="55">
        <f t="shared" si="7"/>
        <v>2.3659999999999997</v>
      </c>
      <c r="L127" s="55">
        <v>-74.081945000000005</v>
      </c>
      <c r="M127" s="55">
        <v>40.651111999999998</v>
      </c>
    </row>
    <row r="128" spans="1:13" x14ac:dyDescent="0.35">
      <c r="A128" s="55" t="s">
        <v>48</v>
      </c>
      <c r="B128" s="56">
        <v>40422</v>
      </c>
      <c r="C128" s="55">
        <v>0.34</v>
      </c>
      <c r="E128" s="55">
        <v>8.5999999999999993E-2</v>
      </c>
      <c r="I128" s="55">
        <v>2.08</v>
      </c>
      <c r="K128" s="55">
        <f t="shared" si="7"/>
        <v>2.42</v>
      </c>
      <c r="L128" s="55">
        <v>-74.081945000000005</v>
      </c>
      <c r="M128" s="55">
        <v>40.651111999999998</v>
      </c>
    </row>
    <row r="129" spans="1:13" x14ac:dyDescent="0.35">
      <c r="A129" s="55" t="s">
        <v>48</v>
      </c>
      <c r="B129" s="56">
        <v>40422</v>
      </c>
      <c r="C129" s="55">
        <v>0.34200000000000003</v>
      </c>
      <c r="E129" s="55">
        <v>0.08</v>
      </c>
      <c r="I129" s="55">
        <v>2.02</v>
      </c>
      <c r="K129" s="55">
        <f t="shared" si="7"/>
        <v>2.3620000000000001</v>
      </c>
      <c r="L129" s="55">
        <v>-74.081945000000005</v>
      </c>
      <c r="M129" s="55">
        <v>40.651111999999998</v>
      </c>
    </row>
    <row r="130" spans="1:13" x14ac:dyDescent="0.35">
      <c r="A130" s="54" t="s">
        <v>84</v>
      </c>
      <c r="B130" s="13">
        <v>40423</v>
      </c>
      <c r="K130" s="55">
        <v>1.1508</v>
      </c>
      <c r="L130" s="55">
        <v>-74.081945000000005</v>
      </c>
      <c r="M130" s="55">
        <v>40.651111999999998</v>
      </c>
    </row>
    <row r="131" spans="1:13" x14ac:dyDescent="0.25">
      <c r="A131" s="37" t="s">
        <v>90</v>
      </c>
      <c r="B131" s="13">
        <v>40423</v>
      </c>
      <c r="K131" s="55">
        <v>1.3016000000000001</v>
      </c>
      <c r="L131" s="55">
        <v>-74.081945000000005</v>
      </c>
      <c r="M131" s="55">
        <v>40.651111999999998</v>
      </c>
    </row>
    <row r="132" spans="1:13" x14ac:dyDescent="0.25">
      <c r="A132" s="37" t="s">
        <v>90</v>
      </c>
      <c r="B132" s="13">
        <v>40423</v>
      </c>
      <c r="K132" s="55">
        <v>1.2189999999999999</v>
      </c>
      <c r="L132" s="55">
        <v>-74.081945000000005</v>
      </c>
      <c r="M132" s="55">
        <v>40.651111999999998</v>
      </c>
    </row>
    <row r="133" spans="1:13" x14ac:dyDescent="0.35">
      <c r="A133" s="41" t="s">
        <v>96</v>
      </c>
      <c r="B133" s="13">
        <v>40423</v>
      </c>
      <c r="K133" s="55">
        <v>1.2717999999999998</v>
      </c>
      <c r="L133" s="55">
        <v>-74.081945000000005</v>
      </c>
      <c r="M133" s="55">
        <v>40.651111999999998</v>
      </c>
    </row>
    <row r="134" spans="1:13" x14ac:dyDescent="0.35">
      <c r="A134" s="41" t="s">
        <v>97</v>
      </c>
      <c r="B134" s="13">
        <v>40423</v>
      </c>
      <c r="K134" s="55">
        <v>1.4849000000000001</v>
      </c>
      <c r="L134" s="55">
        <v>-74.081945000000005</v>
      </c>
      <c r="M134" s="55">
        <v>40.651111999999998</v>
      </c>
    </row>
    <row r="135" spans="1:13" x14ac:dyDescent="0.35">
      <c r="A135" s="55" t="s">
        <v>52</v>
      </c>
      <c r="B135" s="56">
        <v>40430</v>
      </c>
      <c r="C135" s="55">
        <v>0.27200000000000002</v>
      </c>
      <c r="E135" s="55">
        <v>0.249</v>
      </c>
      <c r="I135" s="55">
        <v>1.66</v>
      </c>
      <c r="K135" s="55">
        <f t="shared" ref="K135:K144" si="8">C135+I135</f>
        <v>1.9319999999999999</v>
      </c>
      <c r="L135" s="55">
        <v>-74.081945000000005</v>
      </c>
      <c r="M135" s="55">
        <v>40.651111999999998</v>
      </c>
    </row>
    <row r="136" spans="1:13" x14ac:dyDescent="0.35">
      <c r="A136" s="55" t="s">
        <v>42</v>
      </c>
      <c r="B136" s="56">
        <v>40430</v>
      </c>
      <c r="C136" s="55">
        <v>0.307</v>
      </c>
      <c r="E136" s="55">
        <v>0.24199999999999999</v>
      </c>
      <c r="I136" s="55">
        <v>1.5</v>
      </c>
      <c r="K136" s="55">
        <f t="shared" si="8"/>
        <v>1.8069999999999999</v>
      </c>
      <c r="L136" s="55">
        <v>-74.081945000000005</v>
      </c>
      <c r="M136" s="55">
        <v>40.651111999999998</v>
      </c>
    </row>
    <row r="137" spans="1:13" x14ac:dyDescent="0.35">
      <c r="A137" s="55" t="s">
        <v>50</v>
      </c>
      <c r="B137" s="56">
        <v>40430</v>
      </c>
      <c r="C137" s="55">
        <v>0.33200000000000002</v>
      </c>
      <c r="E137" s="55">
        <v>0.61</v>
      </c>
      <c r="I137" s="55">
        <v>2.5299999999999998</v>
      </c>
      <c r="K137" s="55">
        <f t="shared" si="8"/>
        <v>2.8619999999999997</v>
      </c>
      <c r="L137" s="55">
        <v>-74.153000000000006</v>
      </c>
      <c r="M137" s="55">
        <v>40.641170000000002</v>
      </c>
    </row>
    <row r="138" spans="1:13" x14ac:dyDescent="0.35">
      <c r="A138" s="55" t="s">
        <v>51</v>
      </c>
      <c r="B138" s="56">
        <v>40430</v>
      </c>
      <c r="C138" s="55">
        <v>0.52200000000000002</v>
      </c>
      <c r="E138" s="55">
        <v>0.51400000000000001</v>
      </c>
      <c r="I138" s="55">
        <v>2.34</v>
      </c>
      <c r="K138" s="55">
        <f t="shared" si="8"/>
        <v>2.8620000000000001</v>
      </c>
      <c r="L138" s="55">
        <v>-74.153000000000006</v>
      </c>
      <c r="M138" s="55">
        <v>40.641170000000002</v>
      </c>
    </row>
    <row r="139" spans="1:13" x14ac:dyDescent="0.35">
      <c r="A139" s="55" t="s">
        <v>48</v>
      </c>
      <c r="B139" s="56">
        <v>40430</v>
      </c>
      <c r="C139" s="55">
        <v>0.34799999999999998</v>
      </c>
      <c r="E139" s="55">
        <v>0.16</v>
      </c>
      <c r="I139" s="55">
        <v>2.02</v>
      </c>
      <c r="K139" s="55">
        <f t="shared" si="8"/>
        <v>2.3679999999999999</v>
      </c>
      <c r="L139" s="55">
        <v>-74.153000000000006</v>
      </c>
      <c r="M139" s="55">
        <v>40.641170000000002</v>
      </c>
    </row>
    <row r="140" spans="1:13" x14ac:dyDescent="0.35">
      <c r="A140" s="55" t="s">
        <v>52</v>
      </c>
      <c r="B140" s="56">
        <v>40436</v>
      </c>
      <c r="C140" s="55">
        <v>0.23400000000000001</v>
      </c>
      <c r="E140" s="55">
        <v>0.33500000000000002</v>
      </c>
      <c r="I140" s="55">
        <v>1.9</v>
      </c>
      <c r="K140" s="55">
        <f t="shared" si="8"/>
        <v>2.1339999999999999</v>
      </c>
      <c r="L140" s="55">
        <v>-74.153000000000006</v>
      </c>
      <c r="M140" s="55">
        <v>40.641170000000002</v>
      </c>
    </row>
    <row r="141" spans="1:13" x14ac:dyDescent="0.35">
      <c r="A141" s="55" t="s">
        <v>42</v>
      </c>
      <c r="B141" s="56">
        <v>40436</v>
      </c>
      <c r="C141" s="55">
        <v>0.32</v>
      </c>
      <c r="E141" s="55">
        <v>0.33100000000000002</v>
      </c>
      <c r="I141" s="55">
        <v>1.59</v>
      </c>
      <c r="K141" s="55">
        <f t="shared" si="8"/>
        <v>1.9100000000000001</v>
      </c>
      <c r="L141" s="55">
        <v>-74.153000000000006</v>
      </c>
      <c r="M141" s="55">
        <v>40.641170000000002</v>
      </c>
    </row>
    <row r="142" spans="1:13" x14ac:dyDescent="0.35">
      <c r="A142" s="55" t="s">
        <v>50</v>
      </c>
      <c r="B142" s="56">
        <v>40436</v>
      </c>
      <c r="C142" s="55">
        <v>0.38500000000000001</v>
      </c>
      <c r="E142" s="55">
        <v>0.48099999999999998</v>
      </c>
      <c r="I142" s="55">
        <v>1.74</v>
      </c>
      <c r="K142" s="55">
        <f t="shared" si="8"/>
        <v>2.125</v>
      </c>
      <c r="L142" s="55">
        <v>-74.153000000000006</v>
      </c>
      <c r="M142" s="55">
        <v>40.641170000000002</v>
      </c>
    </row>
    <row r="143" spans="1:13" x14ac:dyDescent="0.35">
      <c r="A143" s="55" t="s">
        <v>51</v>
      </c>
      <c r="B143" s="56">
        <v>40436</v>
      </c>
      <c r="C143" s="55">
        <v>0.56399999999999995</v>
      </c>
      <c r="E143" s="55">
        <v>0.53200000000000003</v>
      </c>
      <c r="I143" s="55">
        <v>1.85</v>
      </c>
      <c r="K143" s="55">
        <f t="shared" si="8"/>
        <v>2.4140000000000001</v>
      </c>
      <c r="L143" s="55">
        <v>-74.153000000000006</v>
      </c>
      <c r="M143" s="55">
        <v>40.641170000000002</v>
      </c>
    </row>
    <row r="144" spans="1:13" x14ac:dyDescent="0.35">
      <c r="A144" s="55" t="s">
        <v>48</v>
      </c>
      <c r="B144" s="56">
        <v>40436</v>
      </c>
      <c r="C144" s="55">
        <v>0.08</v>
      </c>
      <c r="E144" s="55">
        <v>1.2999999999999999E-2</v>
      </c>
      <c r="I144" s="55">
        <v>3.08</v>
      </c>
      <c r="K144" s="55">
        <f t="shared" si="8"/>
        <v>3.16</v>
      </c>
      <c r="L144" s="55">
        <v>-74.153000000000006</v>
      </c>
      <c r="M144" s="55">
        <v>40.641170000000002</v>
      </c>
    </row>
    <row r="145" spans="1:13" x14ac:dyDescent="0.35">
      <c r="A145" s="54" t="s">
        <v>84</v>
      </c>
      <c r="B145" s="13">
        <v>40436</v>
      </c>
      <c r="K145" s="55">
        <v>1.2173</v>
      </c>
      <c r="L145" s="55">
        <v>-74.153000000000006</v>
      </c>
      <c r="M145" s="55">
        <v>40.641170000000002</v>
      </c>
    </row>
    <row r="146" spans="1:13" x14ac:dyDescent="0.35">
      <c r="A146" s="54" t="s">
        <v>84</v>
      </c>
      <c r="B146" s="13">
        <v>40436</v>
      </c>
      <c r="K146" s="55">
        <v>1.1461999999999999</v>
      </c>
      <c r="L146" s="55">
        <v>-74.153000000000006</v>
      </c>
      <c r="M146" s="55">
        <v>40.641170000000002</v>
      </c>
    </row>
    <row r="147" spans="1:13" x14ac:dyDescent="0.25">
      <c r="A147" s="37" t="s">
        <v>90</v>
      </c>
      <c r="B147" s="13">
        <v>40436</v>
      </c>
      <c r="K147" s="55">
        <v>1.1303999999999998</v>
      </c>
      <c r="L147" s="55">
        <v>-74.153000000000006</v>
      </c>
      <c r="M147" s="55">
        <v>40.641170000000002</v>
      </c>
    </row>
    <row r="148" spans="1:13" x14ac:dyDescent="0.35">
      <c r="A148" s="41" t="s">
        <v>96</v>
      </c>
      <c r="B148" s="13">
        <v>40436</v>
      </c>
      <c r="K148" s="55">
        <v>1.1116000000000001</v>
      </c>
      <c r="L148" s="55">
        <v>-74.153000000000006</v>
      </c>
      <c r="M148" s="55">
        <v>40.641170000000002</v>
      </c>
    </row>
    <row r="149" spans="1:13" x14ac:dyDescent="0.35">
      <c r="A149" s="41" t="s">
        <v>97</v>
      </c>
      <c r="B149" s="13">
        <v>40436</v>
      </c>
      <c r="K149" s="55">
        <v>1.2982</v>
      </c>
      <c r="L149" s="55">
        <v>-74.153000000000006</v>
      </c>
      <c r="M149" s="55">
        <v>40.641170000000002</v>
      </c>
    </row>
    <row r="150" spans="1:13" x14ac:dyDescent="0.35">
      <c r="A150" s="55" t="s">
        <v>52</v>
      </c>
      <c r="B150" s="56">
        <v>40443</v>
      </c>
      <c r="K150" s="55">
        <f t="shared" ref="K150:K155" si="9">C150+I150</f>
        <v>0</v>
      </c>
      <c r="L150" s="55">
        <v>-74.153000000000006</v>
      </c>
      <c r="M150" s="55">
        <v>40.641170000000002</v>
      </c>
    </row>
    <row r="151" spans="1:13" x14ac:dyDescent="0.35">
      <c r="A151" s="55" t="s">
        <v>42</v>
      </c>
      <c r="B151" s="56">
        <v>40443</v>
      </c>
      <c r="C151" s="55">
        <v>0.443</v>
      </c>
      <c r="E151" s="55">
        <v>0.41</v>
      </c>
      <c r="I151" s="55">
        <v>0.63100000000000001</v>
      </c>
      <c r="K151" s="55">
        <f t="shared" si="9"/>
        <v>1.0740000000000001</v>
      </c>
      <c r="L151" s="55">
        <v>-74.153000000000006</v>
      </c>
      <c r="M151" s="55">
        <v>40.641170000000002</v>
      </c>
    </row>
    <row r="152" spans="1:13" x14ac:dyDescent="0.35">
      <c r="A152" s="55" t="s">
        <v>42</v>
      </c>
      <c r="B152" s="56">
        <v>40443</v>
      </c>
      <c r="C152" s="55">
        <v>0.438</v>
      </c>
      <c r="E152" s="55">
        <v>0.41199999999999998</v>
      </c>
      <c r="I152" s="55">
        <v>1.38</v>
      </c>
      <c r="K152" s="55">
        <f t="shared" si="9"/>
        <v>1.8179999999999998</v>
      </c>
      <c r="L152" s="55">
        <v>-74.153000000000006</v>
      </c>
      <c r="M152" s="55">
        <v>40.641170000000002</v>
      </c>
    </row>
    <row r="153" spans="1:13" x14ac:dyDescent="0.35">
      <c r="A153" s="55" t="s">
        <v>50</v>
      </c>
      <c r="B153" s="56">
        <v>40443</v>
      </c>
      <c r="C153" s="55">
        <v>0.45300000000000001</v>
      </c>
      <c r="E153" s="55">
        <v>0.56000000000000005</v>
      </c>
      <c r="I153" s="55">
        <v>1.86</v>
      </c>
      <c r="K153" s="55">
        <f t="shared" si="9"/>
        <v>2.3130000000000002</v>
      </c>
      <c r="L153" s="55">
        <v>-74.153000000000006</v>
      </c>
      <c r="M153" s="55">
        <v>40.641170000000002</v>
      </c>
    </row>
    <row r="154" spans="1:13" x14ac:dyDescent="0.35">
      <c r="A154" s="55" t="s">
        <v>51</v>
      </c>
      <c r="B154" s="56">
        <v>40443</v>
      </c>
      <c r="C154" s="55">
        <v>0.6</v>
      </c>
      <c r="E154" s="55">
        <v>0.73599999999999999</v>
      </c>
      <c r="I154" s="55">
        <v>1.07</v>
      </c>
      <c r="K154" s="55">
        <f t="shared" si="9"/>
        <v>1.67</v>
      </c>
      <c r="L154" s="55">
        <v>-74.153000000000006</v>
      </c>
      <c r="M154" s="55">
        <v>40.641170000000002</v>
      </c>
    </row>
    <row r="155" spans="1:13" x14ac:dyDescent="0.35">
      <c r="A155" s="55" t="s">
        <v>48</v>
      </c>
      <c r="B155" s="56">
        <v>40443</v>
      </c>
      <c r="C155" s="55">
        <v>0.32300000000000001</v>
      </c>
      <c r="E155" s="55">
        <v>0.40400000000000003</v>
      </c>
      <c r="I155" s="55">
        <v>0.61599999999999999</v>
      </c>
      <c r="K155" s="55">
        <f t="shared" si="9"/>
        <v>0.93900000000000006</v>
      </c>
      <c r="L155" s="55">
        <v>-74.153000000000006</v>
      </c>
      <c r="M155" s="55">
        <v>40.641170000000002</v>
      </c>
    </row>
    <row r="156" spans="1:13" x14ac:dyDescent="0.35">
      <c r="A156" s="54" t="s">
        <v>84</v>
      </c>
      <c r="B156" s="13">
        <v>40443</v>
      </c>
      <c r="K156" s="55">
        <v>0.80859999999999999</v>
      </c>
      <c r="L156" s="55">
        <v>-74.153000000000006</v>
      </c>
      <c r="M156" s="55">
        <v>40.641170000000002</v>
      </c>
    </row>
    <row r="157" spans="1:13" x14ac:dyDescent="0.35">
      <c r="A157" s="54" t="s">
        <v>84</v>
      </c>
      <c r="B157" s="13">
        <v>40443</v>
      </c>
      <c r="K157" s="55">
        <v>1.1103000000000001</v>
      </c>
      <c r="L157" s="55">
        <v>-74.153000000000006</v>
      </c>
      <c r="M157" s="55">
        <v>40.641170000000002</v>
      </c>
    </row>
    <row r="158" spans="1:13" x14ac:dyDescent="0.25">
      <c r="A158" s="37" t="s">
        <v>90</v>
      </c>
      <c r="B158" s="13">
        <v>40443</v>
      </c>
      <c r="K158" s="55">
        <v>1.0813000000000001</v>
      </c>
      <c r="L158" s="55">
        <v>-74.153000000000006</v>
      </c>
      <c r="M158" s="55">
        <v>40.641170000000002</v>
      </c>
    </row>
    <row r="159" spans="1:13" x14ac:dyDescent="0.35">
      <c r="A159" s="41" t="s">
        <v>96</v>
      </c>
      <c r="B159" s="13">
        <v>40443</v>
      </c>
      <c r="K159" s="55">
        <v>1.2965</v>
      </c>
      <c r="L159" s="55">
        <v>-74.153000000000006</v>
      </c>
      <c r="M159" s="55">
        <v>40.641170000000002</v>
      </c>
    </row>
    <row r="160" spans="1:13" x14ac:dyDescent="0.35">
      <c r="A160" s="41" t="s">
        <v>97</v>
      </c>
      <c r="B160" s="13">
        <v>40443</v>
      </c>
      <c r="K160" s="55">
        <v>1.0829</v>
      </c>
      <c r="L160" s="55">
        <v>-74.153000000000006</v>
      </c>
      <c r="M160" s="55">
        <v>40.641170000000002</v>
      </c>
    </row>
    <row r="161" spans="1:13" x14ac:dyDescent="0.35">
      <c r="A161" s="54" t="s">
        <v>84</v>
      </c>
      <c r="B161" s="13">
        <v>40449</v>
      </c>
      <c r="K161" s="55">
        <v>2.0811999999999999</v>
      </c>
      <c r="L161" s="55">
        <v>-74.153000000000006</v>
      </c>
      <c r="M161" s="55">
        <v>40.641170000000002</v>
      </c>
    </row>
    <row r="162" spans="1:13" x14ac:dyDescent="0.25">
      <c r="A162" s="37" t="s">
        <v>90</v>
      </c>
      <c r="B162" s="13">
        <v>40449</v>
      </c>
      <c r="K162" s="55">
        <v>1.3481999999999998</v>
      </c>
      <c r="L162" s="55">
        <v>-74.153000000000006</v>
      </c>
      <c r="M162" s="55">
        <v>40.641170000000002</v>
      </c>
    </row>
    <row r="163" spans="1:13" x14ac:dyDescent="0.25">
      <c r="A163" s="37" t="s">
        <v>90</v>
      </c>
      <c r="B163" s="13">
        <v>40449</v>
      </c>
      <c r="K163" s="55">
        <v>1.3477000000000001</v>
      </c>
      <c r="L163" s="55">
        <v>-74.153000000000006</v>
      </c>
      <c r="M163" s="55">
        <v>40.641170000000002</v>
      </c>
    </row>
    <row r="164" spans="1:13" x14ac:dyDescent="0.35">
      <c r="A164" s="41" t="s">
        <v>96</v>
      </c>
      <c r="B164" s="13">
        <v>40449</v>
      </c>
      <c r="K164" s="55">
        <v>1.2827999999999999</v>
      </c>
      <c r="L164" s="55">
        <v>-74.153000000000006</v>
      </c>
      <c r="M164" s="55">
        <v>40.641170000000002</v>
      </c>
    </row>
    <row r="165" spans="1:13" x14ac:dyDescent="0.35">
      <c r="A165" s="41" t="s">
        <v>97</v>
      </c>
      <c r="B165" s="13">
        <v>40449</v>
      </c>
      <c r="K165" s="55">
        <v>1.2185999999999999</v>
      </c>
      <c r="L165" s="55">
        <v>-74.153000000000006</v>
      </c>
      <c r="M165" s="55">
        <v>40.641170000000002</v>
      </c>
    </row>
    <row r="166" spans="1:13" x14ac:dyDescent="0.35">
      <c r="A166" s="55" t="s">
        <v>52</v>
      </c>
      <c r="B166" s="56">
        <v>40696</v>
      </c>
      <c r="C166" s="55">
        <v>0.34100000000000003</v>
      </c>
      <c r="E166" s="55">
        <v>0.25600000000000001</v>
      </c>
      <c r="I166" s="55">
        <v>0.68500000000000005</v>
      </c>
      <c r="K166" s="55">
        <f>C166+I166</f>
        <v>1.026</v>
      </c>
      <c r="L166" s="55">
        <v>-74.153000000000006</v>
      </c>
      <c r="M166" s="55">
        <v>40.641167000000003</v>
      </c>
    </row>
    <row r="167" spans="1:13" x14ac:dyDescent="0.35">
      <c r="A167" s="55" t="s">
        <v>42</v>
      </c>
      <c r="B167" s="56">
        <v>40696</v>
      </c>
      <c r="C167" s="55">
        <v>0.45900000000000002</v>
      </c>
      <c r="E167" s="55">
        <v>0.22700000000000001</v>
      </c>
      <c r="I167" s="55">
        <v>0.751</v>
      </c>
      <c r="K167" s="55">
        <f>C167+I167</f>
        <v>1.21</v>
      </c>
      <c r="L167" s="55">
        <v>-74.153000000000006</v>
      </c>
      <c r="M167" s="55">
        <v>40.641167000000003</v>
      </c>
    </row>
    <row r="168" spans="1:13" x14ac:dyDescent="0.35">
      <c r="A168" s="55" t="s">
        <v>50</v>
      </c>
      <c r="B168" s="56">
        <v>40696</v>
      </c>
      <c r="C168" s="55">
        <v>0.372</v>
      </c>
      <c r="E168" s="55">
        <v>0.27600000000000002</v>
      </c>
      <c r="I168" s="55">
        <v>0.69699999999999995</v>
      </c>
      <c r="K168" s="55">
        <f>C168+I168</f>
        <v>1.069</v>
      </c>
      <c r="L168" s="55">
        <v>-74.153000000000006</v>
      </c>
      <c r="M168" s="55">
        <v>40.641167000000003</v>
      </c>
    </row>
    <row r="169" spans="1:13" x14ac:dyDescent="0.35">
      <c r="A169" s="55" t="s">
        <v>51</v>
      </c>
      <c r="B169" s="56">
        <v>40696</v>
      </c>
      <c r="C169" s="55">
        <v>0.378</v>
      </c>
      <c r="E169" s="55">
        <v>0.40200000000000002</v>
      </c>
      <c r="I169" s="55">
        <v>0.93700000000000006</v>
      </c>
      <c r="K169" s="55">
        <f>C169+I169</f>
        <v>1.3149999999999999</v>
      </c>
      <c r="L169" s="55">
        <v>-74.153000000000006</v>
      </c>
      <c r="M169" s="55">
        <v>40.641167000000003</v>
      </c>
    </row>
    <row r="170" spans="1:13" x14ac:dyDescent="0.35">
      <c r="A170" s="55" t="s">
        <v>48</v>
      </c>
      <c r="B170" s="56">
        <v>40696</v>
      </c>
      <c r="C170" s="55">
        <v>0.38</v>
      </c>
      <c r="E170" s="55">
        <v>0.311</v>
      </c>
      <c r="I170" s="55">
        <v>0.8</v>
      </c>
      <c r="K170" s="55">
        <f>C170+I170</f>
        <v>1.1800000000000002</v>
      </c>
      <c r="L170" s="55">
        <v>-74.153000000000006</v>
      </c>
      <c r="M170" s="55">
        <v>40.641167000000003</v>
      </c>
    </row>
    <row r="171" spans="1:13" x14ac:dyDescent="0.35">
      <c r="A171" s="54" t="s">
        <v>84</v>
      </c>
      <c r="B171" s="13">
        <v>40696</v>
      </c>
      <c r="K171" s="55">
        <v>1.1169</v>
      </c>
      <c r="L171" s="55">
        <v>-74.153000000000006</v>
      </c>
      <c r="M171" s="55">
        <v>40.641167000000003</v>
      </c>
    </row>
    <row r="172" spans="1:13" x14ac:dyDescent="0.25">
      <c r="A172" s="37" t="s">
        <v>90</v>
      </c>
      <c r="B172" s="13">
        <v>40696</v>
      </c>
      <c r="K172" s="55">
        <v>1.3939999999999999</v>
      </c>
      <c r="L172" s="55">
        <v>-74.153000000000006</v>
      </c>
      <c r="M172" s="55">
        <v>40.641167000000003</v>
      </c>
    </row>
    <row r="173" spans="1:13" x14ac:dyDescent="0.35">
      <c r="A173" s="41" t="s">
        <v>96</v>
      </c>
      <c r="B173" s="13">
        <v>40696</v>
      </c>
      <c r="K173" s="55">
        <v>1.5457000000000001</v>
      </c>
      <c r="L173" s="55">
        <v>-74.153000000000006</v>
      </c>
      <c r="M173" s="55">
        <v>40.641167000000003</v>
      </c>
    </row>
    <row r="174" spans="1:13" x14ac:dyDescent="0.35">
      <c r="A174" s="41" t="s">
        <v>96</v>
      </c>
      <c r="B174" s="13">
        <v>40696</v>
      </c>
      <c r="K174" s="55">
        <v>1.0805</v>
      </c>
      <c r="L174" s="55">
        <v>-74.153000000000006</v>
      </c>
      <c r="M174" s="55">
        <v>40.641167000000003</v>
      </c>
    </row>
    <row r="175" spans="1:13" x14ac:dyDescent="0.35">
      <c r="A175" s="41" t="s">
        <v>97</v>
      </c>
      <c r="B175" s="13">
        <v>40696</v>
      </c>
      <c r="K175" s="55">
        <v>1.2377</v>
      </c>
      <c r="L175" s="55">
        <v>-74.153000000000006</v>
      </c>
      <c r="M175" s="55">
        <v>40.641167000000003</v>
      </c>
    </row>
    <row r="176" spans="1:13" x14ac:dyDescent="0.35">
      <c r="A176" s="55" t="s">
        <v>52</v>
      </c>
      <c r="B176" s="56">
        <v>40702</v>
      </c>
      <c r="C176" s="55">
        <v>0.17499999999999999</v>
      </c>
      <c r="E176" s="55">
        <v>0.26100000000000001</v>
      </c>
      <c r="I176" s="55">
        <v>0.55700000000000005</v>
      </c>
      <c r="K176" s="55">
        <f t="shared" ref="K176:K181" si="10">C176+I176</f>
        <v>0.73199999999999998</v>
      </c>
      <c r="L176" s="55">
        <v>-74.153000000000006</v>
      </c>
      <c r="M176" s="55">
        <v>40.641167000000003</v>
      </c>
    </row>
    <row r="177" spans="1:13" x14ac:dyDescent="0.35">
      <c r="A177" s="55" t="s">
        <v>42</v>
      </c>
      <c r="B177" s="56">
        <v>40702</v>
      </c>
      <c r="C177" s="55">
        <v>0.248</v>
      </c>
      <c r="E177" s="55">
        <v>0.25600000000000001</v>
      </c>
      <c r="I177" s="55">
        <v>0.56999999999999995</v>
      </c>
      <c r="K177" s="55">
        <f t="shared" si="10"/>
        <v>0.81799999999999995</v>
      </c>
      <c r="L177" s="55">
        <v>-74.153000000000006</v>
      </c>
      <c r="M177" s="55">
        <v>40.641167000000003</v>
      </c>
    </row>
    <row r="178" spans="1:13" x14ac:dyDescent="0.35">
      <c r="A178" s="55" t="s">
        <v>42</v>
      </c>
      <c r="B178" s="56">
        <v>40702</v>
      </c>
      <c r="C178" s="55">
        <v>0.24399999999999999</v>
      </c>
      <c r="E178" s="55">
        <v>0.26400000000000001</v>
      </c>
      <c r="I178" s="55">
        <v>0.72899999999999998</v>
      </c>
      <c r="K178" s="55">
        <f t="shared" si="10"/>
        <v>0.97299999999999998</v>
      </c>
      <c r="L178" s="55">
        <v>-74.153000000000006</v>
      </c>
      <c r="M178" s="55">
        <v>40.641167000000003</v>
      </c>
    </row>
    <row r="179" spans="1:13" x14ac:dyDescent="0.35">
      <c r="A179" s="55" t="s">
        <v>50</v>
      </c>
      <c r="B179" s="56">
        <v>40702</v>
      </c>
      <c r="C179" s="55">
        <v>0.312</v>
      </c>
      <c r="E179" s="55">
        <v>0.42099999999999999</v>
      </c>
      <c r="I179" s="55">
        <v>0.92500000000000004</v>
      </c>
      <c r="K179" s="55">
        <f t="shared" si="10"/>
        <v>1.2370000000000001</v>
      </c>
      <c r="L179" s="55">
        <v>-74.153000000000006</v>
      </c>
      <c r="M179" s="55">
        <v>40.641167000000003</v>
      </c>
    </row>
    <row r="180" spans="1:13" x14ac:dyDescent="0.35">
      <c r="A180" s="55" t="s">
        <v>51</v>
      </c>
      <c r="B180" s="56">
        <v>40702</v>
      </c>
      <c r="C180" s="55">
        <v>0.34300000000000003</v>
      </c>
      <c r="E180" s="55">
        <v>0.34300000000000003</v>
      </c>
      <c r="I180" s="55">
        <v>0.77100000000000002</v>
      </c>
      <c r="K180" s="55">
        <f t="shared" si="10"/>
        <v>1.1140000000000001</v>
      </c>
      <c r="L180" s="55">
        <v>-74.153000000000006</v>
      </c>
      <c r="M180" s="55">
        <v>40.641167000000003</v>
      </c>
    </row>
    <row r="181" spans="1:13" x14ac:dyDescent="0.35">
      <c r="A181" s="55" t="s">
        <v>48</v>
      </c>
      <c r="B181" s="56">
        <v>40702</v>
      </c>
      <c r="C181" s="55">
        <v>0.06</v>
      </c>
      <c r="E181" s="55">
        <v>0.01</v>
      </c>
      <c r="I181" s="55">
        <v>1.758</v>
      </c>
      <c r="K181" s="55">
        <f t="shared" si="10"/>
        <v>1.8180000000000001</v>
      </c>
      <c r="L181" s="55">
        <v>-74.153000000000006</v>
      </c>
      <c r="M181" s="55">
        <v>40.641167000000003</v>
      </c>
    </row>
    <row r="182" spans="1:13" x14ac:dyDescent="0.35">
      <c r="A182" s="54" t="s">
        <v>84</v>
      </c>
      <c r="B182" s="13">
        <v>40703</v>
      </c>
      <c r="K182" s="55">
        <v>1.7284000000000002</v>
      </c>
      <c r="L182" s="55">
        <v>-74.153000000000006</v>
      </c>
      <c r="M182" s="55">
        <v>40.641167000000003</v>
      </c>
    </row>
    <row r="183" spans="1:13" x14ac:dyDescent="0.35">
      <c r="A183" s="54" t="s">
        <v>84</v>
      </c>
      <c r="B183" s="13">
        <v>40703</v>
      </c>
      <c r="K183" s="55">
        <v>1.9478</v>
      </c>
      <c r="L183" s="55">
        <v>-74.153000000000006</v>
      </c>
      <c r="M183" s="55">
        <v>40.641167000000003</v>
      </c>
    </row>
    <row r="184" spans="1:13" x14ac:dyDescent="0.25">
      <c r="A184" s="37" t="s">
        <v>90</v>
      </c>
      <c r="B184" s="13">
        <v>40703</v>
      </c>
      <c r="K184" s="55">
        <v>1.6758000000000002</v>
      </c>
      <c r="L184" s="55">
        <v>-74.153000000000006</v>
      </c>
      <c r="M184" s="55">
        <v>40.641167000000003</v>
      </c>
    </row>
    <row r="185" spans="1:13" x14ac:dyDescent="0.35">
      <c r="A185" s="41" t="s">
        <v>96</v>
      </c>
      <c r="B185" s="13">
        <v>40703</v>
      </c>
      <c r="K185" s="55">
        <v>0.83460000000000001</v>
      </c>
      <c r="L185" s="55">
        <v>-74.153000000000006</v>
      </c>
      <c r="M185" s="55">
        <v>40.641167000000003</v>
      </c>
    </row>
    <row r="186" spans="1:13" x14ac:dyDescent="0.35">
      <c r="A186" s="41" t="s">
        <v>97</v>
      </c>
      <c r="B186" s="13">
        <v>40703</v>
      </c>
      <c r="K186" s="55">
        <v>0.70300000000000007</v>
      </c>
      <c r="L186" s="55">
        <v>-74.153000000000006</v>
      </c>
      <c r="M186" s="55">
        <v>40.641167000000003</v>
      </c>
    </row>
    <row r="187" spans="1:13" x14ac:dyDescent="0.35">
      <c r="A187" s="55" t="s">
        <v>52</v>
      </c>
      <c r="B187" s="56">
        <v>40709</v>
      </c>
      <c r="C187" s="55">
        <v>0.314</v>
      </c>
      <c r="E187" s="55">
        <v>0.38</v>
      </c>
      <c r="I187" s="55">
        <v>0.8</v>
      </c>
      <c r="K187" s="55">
        <f t="shared" ref="K187:K197" si="11">C187+I187</f>
        <v>1.1140000000000001</v>
      </c>
      <c r="L187" s="55">
        <v>-74.153000000000006</v>
      </c>
      <c r="M187" s="55">
        <v>40.641167000000003</v>
      </c>
    </row>
    <row r="188" spans="1:13" x14ac:dyDescent="0.35">
      <c r="A188" s="55" t="s">
        <v>42</v>
      </c>
      <c r="B188" s="56">
        <v>40709</v>
      </c>
      <c r="C188" s="55">
        <v>0.41599999999999998</v>
      </c>
      <c r="E188" s="55">
        <v>0.371</v>
      </c>
      <c r="I188" s="55">
        <v>0.83699999999999997</v>
      </c>
      <c r="K188" s="55">
        <f t="shared" si="11"/>
        <v>1.2529999999999999</v>
      </c>
      <c r="L188" s="55">
        <v>-74.153000000000006</v>
      </c>
      <c r="M188" s="55">
        <v>40.641167000000003</v>
      </c>
    </row>
    <row r="189" spans="1:13" x14ac:dyDescent="0.35">
      <c r="A189" s="55" t="s">
        <v>50</v>
      </c>
      <c r="B189" s="56">
        <v>40709</v>
      </c>
      <c r="C189" s="55">
        <v>0.36899999999999999</v>
      </c>
      <c r="E189" s="55">
        <v>0.42399999999999999</v>
      </c>
      <c r="I189" s="55">
        <v>0.89900000000000002</v>
      </c>
      <c r="K189" s="55">
        <f t="shared" si="11"/>
        <v>1.268</v>
      </c>
      <c r="L189" s="55">
        <v>-74.153000000000006</v>
      </c>
      <c r="M189" s="55">
        <v>40.641167000000003</v>
      </c>
    </row>
    <row r="190" spans="1:13" x14ac:dyDescent="0.35">
      <c r="A190" s="55" t="s">
        <v>51</v>
      </c>
      <c r="B190" s="56">
        <v>40709</v>
      </c>
      <c r="C190" s="55">
        <v>0.48599999999999999</v>
      </c>
      <c r="E190" s="55">
        <v>0.69599999999999995</v>
      </c>
      <c r="I190" s="55">
        <v>1.073</v>
      </c>
      <c r="K190" s="55">
        <f t="shared" si="11"/>
        <v>1.5589999999999999</v>
      </c>
      <c r="L190" s="55">
        <v>-74.153000000000006</v>
      </c>
      <c r="M190" s="55">
        <v>40.641167000000003</v>
      </c>
    </row>
    <row r="191" spans="1:13" x14ac:dyDescent="0.35">
      <c r="A191" s="55" t="s">
        <v>48</v>
      </c>
      <c r="B191" s="56">
        <v>40709</v>
      </c>
      <c r="C191" s="55">
        <v>0.33600000000000002</v>
      </c>
      <c r="E191" s="55">
        <v>0.48399999999999999</v>
      </c>
      <c r="I191" s="55">
        <v>1.07</v>
      </c>
      <c r="K191" s="55">
        <f t="shared" si="11"/>
        <v>1.4060000000000001</v>
      </c>
      <c r="L191" s="55">
        <v>-74.153000000000006</v>
      </c>
      <c r="M191" s="55">
        <v>40.641167000000003</v>
      </c>
    </row>
    <row r="192" spans="1:13" x14ac:dyDescent="0.35">
      <c r="A192" s="55" t="s">
        <v>48</v>
      </c>
      <c r="B192" s="56">
        <v>40709</v>
      </c>
      <c r="C192" s="55">
        <v>0.33600000000000002</v>
      </c>
      <c r="E192" s="55">
        <v>0.48599999999999999</v>
      </c>
      <c r="I192" s="55">
        <v>0.71899999999999997</v>
      </c>
      <c r="K192" s="55">
        <f t="shared" si="11"/>
        <v>1.0549999999999999</v>
      </c>
      <c r="L192" s="55">
        <v>-74.153000000000006</v>
      </c>
      <c r="M192" s="55">
        <v>40.641167000000003</v>
      </c>
    </row>
    <row r="193" spans="1:13" x14ac:dyDescent="0.35">
      <c r="A193" s="55" t="s">
        <v>52</v>
      </c>
      <c r="B193" s="56">
        <v>40716</v>
      </c>
      <c r="C193" s="55">
        <v>0.27800000000000002</v>
      </c>
      <c r="E193" s="55">
        <v>0.311</v>
      </c>
      <c r="I193" s="55">
        <v>1.48</v>
      </c>
      <c r="K193" s="55">
        <f t="shared" si="11"/>
        <v>1.758</v>
      </c>
      <c r="L193" s="55">
        <v>-74.153000000000006</v>
      </c>
      <c r="M193" s="55">
        <v>40.641167000000003</v>
      </c>
    </row>
    <row r="194" spans="1:13" x14ac:dyDescent="0.35">
      <c r="A194" s="55" t="s">
        <v>42</v>
      </c>
      <c r="B194" s="56">
        <v>40716</v>
      </c>
      <c r="C194" s="55">
        <v>0.41899999999999998</v>
      </c>
      <c r="E194" s="55">
        <v>0.33300000000000002</v>
      </c>
      <c r="I194" s="55">
        <v>1.45</v>
      </c>
      <c r="K194" s="55">
        <f t="shared" si="11"/>
        <v>1.869</v>
      </c>
      <c r="L194" s="55">
        <v>-74.153000000000006</v>
      </c>
      <c r="M194" s="55">
        <v>40.641167000000003</v>
      </c>
    </row>
    <row r="195" spans="1:13" x14ac:dyDescent="0.35">
      <c r="A195" s="55" t="s">
        <v>50</v>
      </c>
      <c r="B195" s="56">
        <v>40716</v>
      </c>
      <c r="C195" s="55">
        <v>0.48399999999999999</v>
      </c>
      <c r="E195" s="55">
        <v>0.53400000000000003</v>
      </c>
      <c r="I195" s="55">
        <v>1.74</v>
      </c>
      <c r="K195" s="55">
        <f t="shared" si="11"/>
        <v>2.2240000000000002</v>
      </c>
      <c r="L195" s="55">
        <v>-74.153000000000006</v>
      </c>
      <c r="M195" s="55">
        <v>40.641167000000003</v>
      </c>
    </row>
    <row r="196" spans="1:13" x14ac:dyDescent="0.35">
      <c r="A196" s="55" t="s">
        <v>51</v>
      </c>
      <c r="B196" s="56">
        <v>40716</v>
      </c>
      <c r="C196" s="55">
        <v>0.45200000000000001</v>
      </c>
      <c r="E196" s="55">
        <v>0.503</v>
      </c>
      <c r="I196" s="55">
        <v>1.5</v>
      </c>
      <c r="K196" s="55">
        <f t="shared" si="11"/>
        <v>1.952</v>
      </c>
      <c r="L196" s="55">
        <v>-74.153000000000006</v>
      </c>
      <c r="M196" s="55">
        <v>40.641167000000003</v>
      </c>
    </row>
    <row r="197" spans="1:13" x14ac:dyDescent="0.35">
      <c r="A197" s="55" t="s">
        <v>48</v>
      </c>
      <c r="B197" s="56">
        <v>40716</v>
      </c>
      <c r="C197" s="55">
        <v>0.26900000000000002</v>
      </c>
      <c r="E197" s="55">
        <v>0.25700000000000001</v>
      </c>
      <c r="I197" s="55">
        <v>2.1</v>
      </c>
      <c r="K197" s="55">
        <f t="shared" si="11"/>
        <v>2.3690000000000002</v>
      </c>
      <c r="L197" s="55">
        <v>-74.153000000000006</v>
      </c>
      <c r="M197" s="55">
        <v>40.641167000000003</v>
      </c>
    </row>
    <row r="198" spans="1:13" x14ac:dyDescent="0.35">
      <c r="A198" s="54" t="s">
        <v>84</v>
      </c>
      <c r="B198" s="13">
        <v>40716</v>
      </c>
      <c r="K198" s="55">
        <v>2.6135999999999999</v>
      </c>
      <c r="L198" s="55">
        <v>-74.153000000000006</v>
      </c>
      <c r="M198" s="55">
        <v>40.641167000000003</v>
      </c>
    </row>
    <row r="199" spans="1:13" x14ac:dyDescent="0.25">
      <c r="A199" s="37" t="s">
        <v>90</v>
      </c>
      <c r="B199" s="13">
        <v>40716</v>
      </c>
      <c r="K199" s="55">
        <v>1.82</v>
      </c>
      <c r="L199" s="55">
        <v>-74.153000000000006</v>
      </c>
      <c r="M199" s="55">
        <v>40.641167000000003</v>
      </c>
    </row>
    <row r="200" spans="1:13" x14ac:dyDescent="0.35">
      <c r="A200" s="41" t="s">
        <v>96</v>
      </c>
      <c r="B200" s="13">
        <v>40716</v>
      </c>
      <c r="K200" s="55">
        <v>1.1831</v>
      </c>
      <c r="L200" s="55">
        <v>-74.153000000000006</v>
      </c>
      <c r="M200" s="55">
        <v>40.641167000000003</v>
      </c>
    </row>
    <row r="201" spans="1:13" x14ac:dyDescent="0.35">
      <c r="A201" s="41" t="s">
        <v>96</v>
      </c>
      <c r="B201" s="13">
        <v>40716</v>
      </c>
      <c r="K201" s="55">
        <v>1.2135</v>
      </c>
      <c r="L201" s="55">
        <v>-74.153000000000006</v>
      </c>
      <c r="M201" s="55">
        <v>40.641167000000003</v>
      </c>
    </row>
    <row r="202" spans="1:13" x14ac:dyDescent="0.35">
      <c r="A202" s="41" t="s">
        <v>97</v>
      </c>
      <c r="B202" s="13">
        <v>40716</v>
      </c>
      <c r="K202" s="55">
        <v>1.2818999999999998</v>
      </c>
      <c r="L202" s="55">
        <v>-74.153000000000006</v>
      </c>
      <c r="M202" s="55">
        <v>40.641167000000003</v>
      </c>
    </row>
    <row r="203" spans="1:13" x14ac:dyDescent="0.35">
      <c r="A203" s="55" t="s">
        <v>52</v>
      </c>
      <c r="B203" s="56">
        <v>40723</v>
      </c>
      <c r="C203" s="55">
        <v>0.372</v>
      </c>
      <c r="E203" s="55">
        <v>0.28799999999999998</v>
      </c>
      <c r="I203" s="55">
        <v>0.76800000000000002</v>
      </c>
      <c r="K203" s="55">
        <f>C203+I203</f>
        <v>1.1400000000000001</v>
      </c>
      <c r="L203" s="55">
        <v>-74.153000000000006</v>
      </c>
      <c r="M203" s="55">
        <v>40.641167000000003</v>
      </c>
    </row>
    <row r="204" spans="1:13" x14ac:dyDescent="0.35">
      <c r="A204" s="55" t="s">
        <v>42</v>
      </c>
      <c r="B204" s="56">
        <v>40723</v>
      </c>
      <c r="C204" s="55">
        <v>0.48399999999999999</v>
      </c>
      <c r="E204" s="55">
        <v>0.27800000000000002</v>
      </c>
      <c r="I204" s="55">
        <v>0.81</v>
      </c>
      <c r="K204" s="55">
        <f>C204+I204</f>
        <v>1.294</v>
      </c>
      <c r="L204" s="55">
        <v>-74.153000000000006</v>
      </c>
      <c r="M204" s="55">
        <v>40.641167000000003</v>
      </c>
    </row>
    <row r="205" spans="1:13" x14ac:dyDescent="0.35">
      <c r="A205" s="55" t="s">
        <v>50</v>
      </c>
      <c r="B205" s="56">
        <v>40723</v>
      </c>
      <c r="C205" s="55">
        <v>0.442</v>
      </c>
      <c r="E205" s="55">
        <v>0.317</v>
      </c>
      <c r="I205" s="55">
        <v>0.81599999999999995</v>
      </c>
      <c r="K205" s="55">
        <f>C205+I205</f>
        <v>1.258</v>
      </c>
      <c r="L205" s="55">
        <v>-74.153000000000006</v>
      </c>
      <c r="M205" s="55">
        <v>40.641167000000003</v>
      </c>
    </row>
    <row r="206" spans="1:13" x14ac:dyDescent="0.35">
      <c r="A206" s="55" t="s">
        <v>51</v>
      </c>
      <c r="B206" s="56">
        <v>40723</v>
      </c>
      <c r="C206" s="55">
        <v>0.46</v>
      </c>
      <c r="E206" s="55">
        <v>0.48199999999999998</v>
      </c>
      <c r="I206" s="55">
        <v>0.86399999999999999</v>
      </c>
      <c r="K206" s="55">
        <f>C206+I206</f>
        <v>1.3240000000000001</v>
      </c>
      <c r="L206" s="55">
        <v>-74.153000000000006</v>
      </c>
      <c r="M206" s="55">
        <v>40.641167000000003</v>
      </c>
    </row>
    <row r="207" spans="1:13" x14ac:dyDescent="0.35">
      <c r="A207" s="55" t="s">
        <v>48</v>
      </c>
      <c r="B207" s="56">
        <v>40723</v>
      </c>
      <c r="C207" s="55">
        <v>0.434</v>
      </c>
      <c r="E207" s="55">
        <v>0.41399999999999998</v>
      </c>
      <c r="I207" s="55">
        <v>0.89</v>
      </c>
      <c r="K207" s="55">
        <f>C207+I207</f>
        <v>1.3240000000000001</v>
      </c>
      <c r="L207" s="55">
        <v>-74.153000000000006</v>
      </c>
      <c r="M207" s="55">
        <v>40.641167000000003</v>
      </c>
    </row>
    <row r="208" spans="1:13" x14ac:dyDescent="0.35">
      <c r="A208" s="54" t="s">
        <v>84</v>
      </c>
      <c r="B208" s="13">
        <v>40724</v>
      </c>
      <c r="K208" s="55">
        <v>1.4274</v>
      </c>
      <c r="L208" s="55">
        <v>-74.153000000000006</v>
      </c>
      <c r="M208" s="55">
        <v>40.641167000000003</v>
      </c>
    </row>
    <row r="209" spans="1:13" x14ac:dyDescent="0.25">
      <c r="A209" s="37" t="s">
        <v>90</v>
      </c>
      <c r="B209" s="13">
        <v>40724</v>
      </c>
      <c r="K209" s="55">
        <v>1.8198000000000001</v>
      </c>
      <c r="L209" s="55">
        <v>-74.153000000000006</v>
      </c>
      <c r="M209" s="55">
        <v>40.641167000000003</v>
      </c>
    </row>
    <row r="210" spans="1:13" x14ac:dyDescent="0.35">
      <c r="A210" s="41" t="s">
        <v>96</v>
      </c>
      <c r="B210" s="13">
        <v>40724</v>
      </c>
      <c r="K210" s="55">
        <v>1.1080999999999999</v>
      </c>
      <c r="L210" s="55">
        <v>-74.153000000000006</v>
      </c>
      <c r="M210" s="55">
        <v>40.641167000000003</v>
      </c>
    </row>
    <row r="211" spans="1:13" x14ac:dyDescent="0.35">
      <c r="A211" s="41" t="s">
        <v>96</v>
      </c>
      <c r="B211" s="13">
        <v>40724</v>
      </c>
      <c r="K211" s="55">
        <v>1.4582999999999999</v>
      </c>
      <c r="L211" s="55">
        <v>-74.153000000000006</v>
      </c>
      <c r="M211" s="55">
        <v>40.641167000000003</v>
      </c>
    </row>
    <row r="212" spans="1:13" x14ac:dyDescent="0.35">
      <c r="A212" s="41" t="s">
        <v>97</v>
      </c>
      <c r="B212" s="13">
        <v>40724</v>
      </c>
      <c r="K212" s="55">
        <v>2.3161</v>
      </c>
      <c r="L212" s="55">
        <v>-74.153000000000006</v>
      </c>
      <c r="M212" s="55">
        <v>40.641167000000003</v>
      </c>
    </row>
    <row r="213" spans="1:13" x14ac:dyDescent="0.35">
      <c r="A213" s="54" t="s">
        <v>84</v>
      </c>
      <c r="B213" s="13">
        <v>40731</v>
      </c>
      <c r="K213" s="55">
        <v>1.0927</v>
      </c>
      <c r="L213" s="55">
        <v>-74.153000000000006</v>
      </c>
      <c r="M213" s="55">
        <v>40.641167000000003</v>
      </c>
    </row>
    <row r="214" spans="1:13" x14ac:dyDescent="0.25">
      <c r="A214" s="37" t="s">
        <v>90</v>
      </c>
      <c r="B214" s="13">
        <v>40731</v>
      </c>
      <c r="K214" s="55">
        <v>1.1836</v>
      </c>
      <c r="L214" s="55">
        <v>-74.153000000000006</v>
      </c>
      <c r="M214" s="55">
        <v>40.641167000000003</v>
      </c>
    </row>
    <row r="215" spans="1:13" x14ac:dyDescent="0.35">
      <c r="A215" s="41" t="s">
        <v>96</v>
      </c>
      <c r="B215" s="13">
        <v>40731</v>
      </c>
      <c r="K215" s="55">
        <v>2.1498999999999997</v>
      </c>
      <c r="L215" s="55">
        <v>-74.153000000000006</v>
      </c>
      <c r="M215" s="55">
        <v>40.641167000000003</v>
      </c>
    </row>
    <row r="216" spans="1:13" x14ac:dyDescent="0.35">
      <c r="A216" s="41" t="s">
        <v>96</v>
      </c>
      <c r="B216" s="13">
        <v>40731</v>
      </c>
      <c r="K216" s="55">
        <v>1.5285</v>
      </c>
      <c r="L216" s="55">
        <v>-74.153000000000006</v>
      </c>
      <c r="M216" s="55">
        <v>40.641167000000003</v>
      </c>
    </row>
    <row r="217" spans="1:13" x14ac:dyDescent="0.35">
      <c r="A217" s="41" t="s">
        <v>97</v>
      </c>
      <c r="B217" s="13">
        <v>40731</v>
      </c>
      <c r="K217" s="55">
        <v>2.2222999999999997</v>
      </c>
      <c r="L217" s="55">
        <v>-74.153000000000006</v>
      </c>
      <c r="M217" s="55">
        <v>40.641167000000003</v>
      </c>
    </row>
    <row r="218" spans="1:13" x14ac:dyDescent="0.35">
      <c r="A218" s="54" t="s">
        <v>84</v>
      </c>
      <c r="B218" s="13">
        <v>40736</v>
      </c>
      <c r="K218" s="55">
        <v>1.9679</v>
      </c>
      <c r="L218" s="55">
        <v>-74.153000000000006</v>
      </c>
      <c r="M218" s="55">
        <v>40.641167000000003</v>
      </c>
    </row>
    <row r="219" spans="1:13" x14ac:dyDescent="0.25">
      <c r="A219" s="37" t="s">
        <v>90</v>
      </c>
      <c r="B219" s="13">
        <v>40736</v>
      </c>
      <c r="K219" s="55">
        <v>1.1309</v>
      </c>
      <c r="L219" s="55">
        <v>-74.153000000000006</v>
      </c>
      <c r="M219" s="55">
        <v>40.641167000000003</v>
      </c>
    </row>
    <row r="220" spans="1:13" x14ac:dyDescent="0.25">
      <c r="A220" s="37" t="s">
        <v>90</v>
      </c>
      <c r="B220" s="13">
        <v>40736</v>
      </c>
      <c r="K220" s="55">
        <v>1.7524</v>
      </c>
      <c r="L220" s="55">
        <v>-74.153000000000006</v>
      </c>
      <c r="M220" s="55">
        <v>40.641167000000003</v>
      </c>
    </row>
    <row r="221" spans="1:13" x14ac:dyDescent="0.35">
      <c r="A221" s="41" t="s">
        <v>96</v>
      </c>
      <c r="B221" s="13">
        <v>40736</v>
      </c>
      <c r="K221" s="55">
        <v>1.1162000000000001</v>
      </c>
      <c r="L221" s="55">
        <v>-74.153000000000006</v>
      </c>
      <c r="M221" s="55">
        <v>40.641167000000003</v>
      </c>
    </row>
    <row r="222" spans="1:13" x14ac:dyDescent="0.35">
      <c r="A222" s="41" t="s">
        <v>97</v>
      </c>
      <c r="B222" s="13">
        <v>40736</v>
      </c>
      <c r="K222" s="55">
        <v>2.3698999999999999</v>
      </c>
      <c r="L222" s="55">
        <v>-74.153000000000006</v>
      </c>
      <c r="M222" s="55">
        <v>40.641167000000003</v>
      </c>
    </row>
    <row r="223" spans="1:13" x14ac:dyDescent="0.35">
      <c r="A223" s="55" t="s">
        <v>52</v>
      </c>
      <c r="B223" s="56">
        <v>40738</v>
      </c>
      <c r="C223" s="55">
        <v>0.312</v>
      </c>
      <c r="E223" s="55">
        <v>0.29599999999999999</v>
      </c>
      <c r="I223" s="55">
        <v>0.53800000000000003</v>
      </c>
      <c r="K223" s="55">
        <f t="shared" ref="K223:K234" si="12">C223+I223</f>
        <v>0.85000000000000009</v>
      </c>
      <c r="L223" s="55">
        <v>-74.153000000000006</v>
      </c>
      <c r="M223" s="55">
        <v>40.641167000000003</v>
      </c>
    </row>
    <row r="224" spans="1:13" x14ac:dyDescent="0.35">
      <c r="A224" s="55" t="s">
        <v>42</v>
      </c>
      <c r="B224" s="56">
        <v>40738</v>
      </c>
      <c r="C224" s="55">
        <v>0.38900000000000001</v>
      </c>
      <c r="E224" s="55">
        <v>0.27</v>
      </c>
      <c r="I224" s="55">
        <v>0.54600000000000004</v>
      </c>
      <c r="K224" s="55">
        <f t="shared" si="12"/>
        <v>0.93500000000000005</v>
      </c>
      <c r="L224" s="55">
        <v>-74.153000000000006</v>
      </c>
      <c r="M224" s="55">
        <v>40.641167000000003</v>
      </c>
    </row>
    <row r="225" spans="1:13" x14ac:dyDescent="0.35">
      <c r="A225" s="55" t="s">
        <v>50</v>
      </c>
      <c r="B225" s="56">
        <v>40738</v>
      </c>
      <c r="C225" s="55">
        <v>0.373</v>
      </c>
      <c r="E225" s="55">
        <v>0.29299999999999998</v>
      </c>
      <c r="I225" s="55">
        <v>0.66700000000000004</v>
      </c>
      <c r="K225" s="55">
        <f t="shared" si="12"/>
        <v>1.04</v>
      </c>
      <c r="L225" s="55">
        <v>-74.153000000000006</v>
      </c>
      <c r="M225" s="55">
        <v>40.641167000000003</v>
      </c>
    </row>
    <row r="226" spans="1:13" x14ac:dyDescent="0.35">
      <c r="A226" s="55" t="s">
        <v>51</v>
      </c>
      <c r="B226" s="56">
        <v>40738</v>
      </c>
      <c r="C226" s="55">
        <v>0.47299999999999998</v>
      </c>
      <c r="E226" s="55">
        <v>0.501</v>
      </c>
      <c r="I226" s="55">
        <v>0.90500000000000003</v>
      </c>
      <c r="K226" s="55">
        <f t="shared" si="12"/>
        <v>1.3780000000000001</v>
      </c>
      <c r="L226" s="55">
        <v>-74.153000000000006</v>
      </c>
      <c r="M226" s="55">
        <v>40.641167000000003</v>
      </c>
    </row>
    <row r="227" spans="1:13" x14ac:dyDescent="0.35">
      <c r="A227" s="55" t="s">
        <v>51</v>
      </c>
      <c r="B227" s="56">
        <v>40738</v>
      </c>
      <c r="C227" s="55">
        <v>0.47799999999999998</v>
      </c>
      <c r="E227" s="55">
        <v>0.502</v>
      </c>
      <c r="I227" s="55">
        <v>0.82499999999999996</v>
      </c>
      <c r="K227" s="55">
        <f t="shared" si="12"/>
        <v>1.3029999999999999</v>
      </c>
      <c r="L227" s="55">
        <v>-74.153000000000006</v>
      </c>
      <c r="M227" s="55">
        <v>40.641167000000003</v>
      </c>
    </row>
    <row r="228" spans="1:13" x14ac:dyDescent="0.35">
      <c r="A228" s="55" t="s">
        <v>48</v>
      </c>
      <c r="B228" s="56">
        <v>40738</v>
      </c>
      <c r="C228" s="55">
        <v>0.33300000000000002</v>
      </c>
      <c r="E228" s="55">
        <v>0.28100000000000003</v>
      </c>
      <c r="I228" s="55">
        <v>0.86599999999999999</v>
      </c>
      <c r="K228" s="55">
        <f t="shared" si="12"/>
        <v>1.1990000000000001</v>
      </c>
      <c r="L228" s="55">
        <v>-74.153000000000006</v>
      </c>
      <c r="M228" s="55">
        <v>40.641167000000003</v>
      </c>
    </row>
    <row r="229" spans="1:13" x14ac:dyDescent="0.35">
      <c r="A229" s="55" t="s">
        <v>52</v>
      </c>
      <c r="B229" s="56">
        <v>40750</v>
      </c>
      <c r="C229" s="55">
        <v>0.1</v>
      </c>
      <c r="E229" s="55">
        <v>0.224</v>
      </c>
      <c r="I229" s="55">
        <v>0.73299999999999998</v>
      </c>
      <c r="K229" s="55">
        <f t="shared" si="12"/>
        <v>0.83299999999999996</v>
      </c>
      <c r="L229" s="55">
        <v>-74.153000000000006</v>
      </c>
      <c r="M229" s="55">
        <v>40.641167000000003</v>
      </c>
    </row>
    <row r="230" spans="1:13" x14ac:dyDescent="0.35">
      <c r="A230" s="55" t="s">
        <v>42</v>
      </c>
      <c r="B230" s="56">
        <v>40750</v>
      </c>
      <c r="C230" s="55">
        <v>0.255</v>
      </c>
      <c r="E230" s="55">
        <v>0.27100000000000002</v>
      </c>
      <c r="I230" s="55">
        <v>0.78400000000000003</v>
      </c>
      <c r="K230" s="55">
        <f t="shared" si="12"/>
        <v>1.0390000000000001</v>
      </c>
      <c r="L230" s="55">
        <v>-74.153000000000006</v>
      </c>
      <c r="M230" s="55">
        <v>40.641167000000003</v>
      </c>
    </row>
    <row r="231" spans="1:13" x14ac:dyDescent="0.35">
      <c r="A231" s="55" t="s">
        <v>50</v>
      </c>
      <c r="B231" s="56">
        <v>40750</v>
      </c>
      <c r="C231" s="55">
        <v>0.26800000000000002</v>
      </c>
      <c r="E231" s="55">
        <v>0.56000000000000005</v>
      </c>
      <c r="I231" s="55">
        <v>1.1599999999999999</v>
      </c>
      <c r="K231" s="55">
        <f t="shared" si="12"/>
        <v>1.4279999999999999</v>
      </c>
      <c r="L231" s="55">
        <v>-74.153000000000006</v>
      </c>
      <c r="M231" s="55">
        <v>40.641167000000003</v>
      </c>
    </row>
    <row r="232" spans="1:13" x14ac:dyDescent="0.35">
      <c r="A232" s="55" t="s">
        <v>51</v>
      </c>
      <c r="B232" s="56">
        <v>40750</v>
      </c>
      <c r="C232" s="55">
        <v>0.33600000000000002</v>
      </c>
      <c r="E232" s="55">
        <v>0.53300000000000003</v>
      </c>
      <c r="I232" s="55">
        <v>0.89600000000000002</v>
      </c>
      <c r="K232" s="55">
        <f t="shared" si="12"/>
        <v>1.232</v>
      </c>
      <c r="L232" s="55">
        <v>-74.153000000000006</v>
      </c>
      <c r="M232" s="55">
        <v>40.641167000000003</v>
      </c>
    </row>
    <row r="233" spans="1:13" x14ac:dyDescent="0.35">
      <c r="A233" s="55" t="s">
        <v>51</v>
      </c>
      <c r="B233" s="56">
        <v>40750</v>
      </c>
      <c r="C233" s="55">
        <v>0.34200000000000003</v>
      </c>
      <c r="E233" s="55">
        <v>0.52400000000000002</v>
      </c>
      <c r="I233" s="55">
        <v>1.1599999999999999</v>
      </c>
      <c r="K233" s="55">
        <f t="shared" si="12"/>
        <v>1.502</v>
      </c>
      <c r="L233" s="55">
        <v>-74.153000000000006</v>
      </c>
      <c r="M233" s="55">
        <v>40.641167000000003</v>
      </c>
    </row>
    <row r="234" spans="1:13" x14ac:dyDescent="0.35">
      <c r="A234" s="55" t="s">
        <v>48</v>
      </c>
      <c r="B234" s="56">
        <v>40750</v>
      </c>
      <c r="C234" s="55">
        <v>0.26</v>
      </c>
      <c r="E234" s="55">
        <v>0.39</v>
      </c>
      <c r="I234" s="55">
        <v>0.72499999999999998</v>
      </c>
      <c r="K234" s="55">
        <f t="shared" si="12"/>
        <v>0.98499999999999999</v>
      </c>
      <c r="L234" s="55">
        <v>-74.153000000000006</v>
      </c>
      <c r="M234" s="55">
        <v>40.641167000000003</v>
      </c>
    </row>
    <row r="235" spans="1:13" x14ac:dyDescent="0.35">
      <c r="A235" s="54" t="s">
        <v>84</v>
      </c>
      <c r="B235" s="13">
        <v>40751</v>
      </c>
      <c r="K235" s="55">
        <v>0.77160000000000006</v>
      </c>
      <c r="L235" s="55">
        <v>-74.153000000000006</v>
      </c>
      <c r="M235" s="55">
        <v>40.641167000000003</v>
      </c>
    </row>
    <row r="236" spans="1:13" x14ac:dyDescent="0.25">
      <c r="A236" s="37" t="s">
        <v>90</v>
      </c>
      <c r="B236" s="13">
        <v>40751</v>
      </c>
      <c r="K236" s="55">
        <v>0.78889999999999993</v>
      </c>
      <c r="L236" s="55">
        <v>-74.153000000000006</v>
      </c>
      <c r="M236" s="55">
        <v>40.641167000000003</v>
      </c>
    </row>
    <row r="237" spans="1:13" x14ac:dyDescent="0.25">
      <c r="A237" s="37" t="s">
        <v>90</v>
      </c>
      <c r="B237" s="13">
        <v>40751</v>
      </c>
      <c r="K237" s="55">
        <v>0.74230000000000007</v>
      </c>
      <c r="L237" s="55">
        <v>-74.153000000000006</v>
      </c>
      <c r="M237" s="55">
        <v>40.641167000000003</v>
      </c>
    </row>
    <row r="238" spans="1:13" x14ac:dyDescent="0.35">
      <c r="A238" s="41" t="s">
        <v>96</v>
      </c>
      <c r="B238" s="13">
        <v>40751</v>
      </c>
      <c r="K238" s="55">
        <v>0.68290000000000006</v>
      </c>
      <c r="L238" s="55">
        <v>-74.153000000000006</v>
      </c>
      <c r="M238" s="55">
        <v>40.641167000000003</v>
      </c>
    </row>
    <row r="239" spans="1:13" x14ac:dyDescent="0.35">
      <c r="A239" s="41" t="s">
        <v>97</v>
      </c>
      <c r="B239" s="13">
        <v>40751</v>
      </c>
      <c r="L239" s="55">
        <v>-74.153000000000006</v>
      </c>
      <c r="M239" s="55">
        <v>40.641167000000003</v>
      </c>
    </row>
    <row r="240" spans="1:13" x14ac:dyDescent="0.35">
      <c r="A240" s="55" t="s">
        <v>52</v>
      </c>
      <c r="B240" s="56">
        <v>40757</v>
      </c>
      <c r="C240" s="55">
        <v>0.23599999999999999</v>
      </c>
      <c r="E240" s="55">
        <v>0.374</v>
      </c>
      <c r="I240" s="55">
        <v>0.17699999999999999</v>
      </c>
      <c r="K240" s="55">
        <f>C240+I240</f>
        <v>0.41299999999999998</v>
      </c>
      <c r="L240" s="55">
        <v>-74.153000000000006</v>
      </c>
      <c r="M240" s="55">
        <v>40.641167000000003</v>
      </c>
    </row>
    <row r="241" spans="1:13" x14ac:dyDescent="0.35">
      <c r="A241" s="55" t="s">
        <v>42</v>
      </c>
      <c r="B241" s="56">
        <v>40757</v>
      </c>
      <c r="C241" s="55">
        <v>0.27300000000000002</v>
      </c>
      <c r="E241" s="55">
        <v>0.35899999999999999</v>
      </c>
      <c r="I241" s="55">
        <v>0.18099999999999999</v>
      </c>
      <c r="K241" s="55">
        <f>C241+I241</f>
        <v>0.45400000000000001</v>
      </c>
      <c r="L241" s="55">
        <v>-74.153000000000006</v>
      </c>
      <c r="M241" s="55">
        <v>40.641167000000003</v>
      </c>
    </row>
    <row r="242" spans="1:13" x14ac:dyDescent="0.35">
      <c r="A242" s="55" t="s">
        <v>50</v>
      </c>
      <c r="B242" s="56">
        <v>40757</v>
      </c>
      <c r="C242" s="55">
        <v>0.29799999999999999</v>
      </c>
      <c r="E242" s="55">
        <v>0.59099999999999997</v>
      </c>
      <c r="I242" s="55">
        <v>0.17699999999999999</v>
      </c>
      <c r="K242" s="55">
        <f>C242+I242</f>
        <v>0.47499999999999998</v>
      </c>
      <c r="L242" s="55">
        <v>-74.153000000000006</v>
      </c>
      <c r="M242" s="55">
        <v>40.641167000000003</v>
      </c>
    </row>
    <row r="243" spans="1:13" x14ac:dyDescent="0.35">
      <c r="A243" s="55" t="s">
        <v>51</v>
      </c>
      <c r="B243" s="56">
        <v>40757</v>
      </c>
      <c r="C243" s="55">
        <v>0.42799999999999999</v>
      </c>
      <c r="E243" s="55">
        <v>0.58799999999999997</v>
      </c>
      <c r="I243" s="55">
        <v>0.24299999999999999</v>
      </c>
      <c r="K243" s="55">
        <f>C243+I243</f>
        <v>0.67100000000000004</v>
      </c>
      <c r="L243" s="55">
        <v>-74.153000000000006</v>
      </c>
      <c r="M243" s="55">
        <v>40.641167000000003</v>
      </c>
    </row>
    <row r="244" spans="1:13" x14ac:dyDescent="0.35">
      <c r="A244" s="55" t="s">
        <v>48</v>
      </c>
      <c r="B244" s="56">
        <v>40757</v>
      </c>
      <c r="C244" s="55">
        <v>0.27200000000000002</v>
      </c>
      <c r="E244" s="55">
        <v>0.28000000000000003</v>
      </c>
      <c r="I244" s="55">
        <v>0.24299999999999999</v>
      </c>
      <c r="K244" s="55">
        <f>C244+I244</f>
        <v>0.51500000000000001</v>
      </c>
      <c r="L244" s="55">
        <v>-74.153000000000006</v>
      </c>
      <c r="M244" s="55">
        <v>40.641167000000003</v>
      </c>
    </row>
    <row r="245" spans="1:13" x14ac:dyDescent="0.35">
      <c r="A245" s="54" t="s">
        <v>84</v>
      </c>
      <c r="B245" s="13">
        <v>40758</v>
      </c>
      <c r="K245" s="55">
        <v>0.7147</v>
      </c>
      <c r="L245" s="55">
        <v>-74.153000000000006</v>
      </c>
      <c r="M245" s="55">
        <v>40.641167000000003</v>
      </c>
    </row>
    <row r="246" spans="1:13" x14ac:dyDescent="0.35">
      <c r="A246" s="54" t="s">
        <v>84</v>
      </c>
      <c r="B246" s="13">
        <v>40758</v>
      </c>
      <c r="K246" s="55">
        <v>0.6371</v>
      </c>
      <c r="L246" s="55">
        <v>-74.153000000000006</v>
      </c>
      <c r="M246" s="55">
        <v>40.641167000000003</v>
      </c>
    </row>
    <row r="247" spans="1:13" x14ac:dyDescent="0.25">
      <c r="A247" s="37" t="s">
        <v>90</v>
      </c>
      <c r="B247" s="13">
        <v>40758</v>
      </c>
      <c r="K247" s="55">
        <v>0.7327999999999999</v>
      </c>
      <c r="L247" s="55">
        <v>-74.153000000000006</v>
      </c>
      <c r="M247" s="55">
        <v>40.641167000000003</v>
      </c>
    </row>
    <row r="248" spans="1:13" x14ac:dyDescent="0.35">
      <c r="A248" s="41" t="s">
        <v>96</v>
      </c>
      <c r="B248" s="13">
        <v>40758</v>
      </c>
      <c r="K248" s="55">
        <v>0.8639</v>
      </c>
      <c r="L248" s="55">
        <v>-74.153000000000006</v>
      </c>
      <c r="M248" s="55">
        <v>40.641167000000003</v>
      </c>
    </row>
    <row r="249" spans="1:13" x14ac:dyDescent="0.35">
      <c r="A249" s="41" t="s">
        <v>97</v>
      </c>
      <c r="B249" s="13">
        <v>40758</v>
      </c>
      <c r="K249" s="55">
        <v>0.90300000000000002</v>
      </c>
      <c r="L249" s="55">
        <v>-74.153000000000006</v>
      </c>
      <c r="M249" s="55">
        <v>40.641167000000003</v>
      </c>
    </row>
    <row r="250" spans="1:13" x14ac:dyDescent="0.35">
      <c r="A250" s="55" t="s">
        <v>52</v>
      </c>
      <c r="B250" s="56">
        <v>40765</v>
      </c>
      <c r="C250" s="55">
        <v>0.311</v>
      </c>
      <c r="E250" s="55">
        <v>0.36599999999999999</v>
      </c>
      <c r="I250" s="55">
        <v>0.157</v>
      </c>
      <c r="K250" s="55">
        <f t="shared" ref="K250:K255" si="13">C250+I250</f>
        <v>0.46799999999999997</v>
      </c>
      <c r="L250" s="55">
        <v>-74.153000000000006</v>
      </c>
      <c r="M250" s="55">
        <v>40.641167000000003</v>
      </c>
    </row>
    <row r="251" spans="1:13" x14ac:dyDescent="0.35">
      <c r="A251" s="55" t="s">
        <v>42</v>
      </c>
      <c r="B251" s="56">
        <v>40765</v>
      </c>
      <c r="C251" s="55">
        <v>0.42299999999999999</v>
      </c>
      <c r="E251" s="55">
        <v>0.379</v>
      </c>
      <c r="I251" s="55">
        <v>0.2</v>
      </c>
      <c r="K251" s="55">
        <f t="shared" si="13"/>
        <v>0.623</v>
      </c>
      <c r="L251" s="55">
        <v>-74.153000000000006</v>
      </c>
      <c r="M251" s="55">
        <v>40.641167000000003</v>
      </c>
    </row>
    <row r="252" spans="1:13" x14ac:dyDescent="0.35">
      <c r="A252" s="55" t="s">
        <v>50</v>
      </c>
      <c r="B252" s="56">
        <v>40765</v>
      </c>
      <c r="C252" s="55">
        <v>0.39300000000000002</v>
      </c>
      <c r="E252" s="55">
        <v>0.49199999999999999</v>
      </c>
      <c r="I252" s="55">
        <v>0.21299999999999999</v>
      </c>
      <c r="K252" s="55">
        <f t="shared" si="13"/>
        <v>0.60599999999999998</v>
      </c>
      <c r="L252" s="55">
        <v>-74.153000000000006</v>
      </c>
      <c r="M252" s="55">
        <v>40.641167000000003</v>
      </c>
    </row>
    <row r="253" spans="1:13" x14ac:dyDescent="0.35">
      <c r="A253" s="55" t="s">
        <v>50</v>
      </c>
      <c r="B253" s="56">
        <v>40765</v>
      </c>
      <c r="C253" s="55">
        <v>0.39200000000000002</v>
      </c>
      <c r="E253" s="55">
        <v>0.48599999999999999</v>
      </c>
      <c r="I253" s="55">
        <v>0.193</v>
      </c>
      <c r="K253" s="55">
        <f t="shared" si="13"/>
        <v>0.58499999999999996</v>
      </c>
      <c r="L253" s="55">
        <v>-74.153000000000006</v>
      </c>
      <c r="M253" s="55">
        <v>40.641167000000003</v>
      </c>
    </row>
    <row r="254" spans="1:13" x14ac:dyDescent="0.35">
      <c r="A254" s="55" t="s">
        <v>51</v>
      </c>
      <c r="B254" s="56">
        <v>40765</v>
      </c>
      <c r="C254" s="55">
        <v>0.46700000000000003</v>
      </c>
      <c r="E254" s="55">
        <v>0.65</v>
      </c>
      <c r="I254" s="55">
        <v>0.26</v>
      </c>
      <c r="K254" s="55">
        <f t="shared" si="13"/>
        <v>0.72700000000000009</v>
      </c>
      <c r="L254" s="55">
        <v>-74.153000000000006</v>
      </c>
      <c r="M254" s="55">
        <v>40.641167000000003</v>
      </c>
    </row>
    <row r="255" spans="1:13" x14ac:dyDescent="0.35">
      <c r="A255" s="55" t="s">
        <v>48</v>
      </c>
      <c r="B255" s="56">
        <v>40765</v>
      </c>
      <c r="C255" s="55">
        <v>0.39300000000000002</v>
      </c>
      <c r="E255" s="55">
        <v>0.52800000000000002</v>
      </c>
      <c r="I255" s="55">
        <v>0.223</v>
      </c>
      <c r="K255" s="55">
        <f t="shared" si="13"/>
        <v>0.61599999999999999</v>
      </c>
      <c r="L255" s="55">
        <v>-74.153000000000006</v>
      </c>
      <c r="M255" s="55">
        <v>40.641167000000003</v>
      </c>
    </row>
    <row r="256" spans="1:13" x14ac:dyDescent="0.35">
      <c r="A256" s="54" t="s">
        <v>84</v>
      </c>
      <c r="B256" s="13">
        <v>40766</v>
      </c>
      <c r="K256" s="55">
        <v>1.1402000000000001</v>
      </c>
      <c r="L256" s="55">
        <v>-74.153000000000006</v>
      </c>
      <c r="M256" s="55">
        <v>40.641167000000003</v>
      </c>
    </row>
    <row r="257" spans="1:13" x14ac:dyDescent="0.35">
      <c r="A257" s="54" t="s">
        <v>84</v>
      </c>
      <c r="B257" s="13">
        <v>40766</v>
      </c>
      <c r="K257" s="55">
        <v>1.1360000000000001</v>
      </c>
      <c r="L257" s="55">
        <v>-74.153000000000006</v>
      </c>
      <c r="M257" s="55">
        <v>40.641167000000003</v>
      </c>
    </row>
    <row r="258" spans="1:13" x14ac:dyDescent="0.25">
      <c r="A258" s="37" t="s">
        <v>90</v>
      </c>
      <c r="B258" s="13">
        <v>40766</v>
      </c>
      <c r="K258" s="55">
        <v>1.1537000000000002</v>
      </c>
      <c r="L258" s="55">
        <v>-74.153000000000006</v>
      </c>
      <c r="M258" s="55">
        <v>40.641167000000003</v>
      </c>
    </row>
    <row r="259" spans="1:13" x14ac:dyDescent="0.35">
      <c r="A259" s="41" t="s">
        <v>96</v>
      </c>
      <c r="B259" s="13">
        <v>40766</v>
      </c>
      <c r="K259" s="55">
        <v>1.1753</v>
      </c>
      <c r="L259" s="55">
        <v>-74.153000000000006</v>
      </c>
      <c r="M259" s="55">
        <v>40.641167000000003</v>
      </c>
    </row>
    <row r="260" spans="1:13" x14ac:dyDescent="0.35">
      <c r="A260" s="41" t="s">
        <v>97</v>
      </c>
      <c r="B260" s="13">
        <v>40766</v>
      </c>
      <c r="K260" s="55">
        <v>1.2404000000000002</v>
      </c>
      <c r="L260" s="55">
        <v>-74.153000000000006</v>
      </c>
      <c r="M260" s="55">
        <v>40.641167000000003</v>
      </c>
    </row>
    <row r="261" spans="1:13" x14ac:dyDescent="0.35">
      <c r="A261" s="55" t="s">
        <v>52</v>
      </c>
      <c r="B261" s="56">
        <v>40771</v>
      </c>
      <c r="C261" s="55">
        <v>0.42199999999999999</v>
      </c>
      <c r="E261" s="55">
        <v>0.40500000000000003</v>
      </c>
      <c r="I261" s="55">
        <v>0.192</v>
      </c>
      <c r="K261" s="55">
        <f t="shared" ref="K261:K266" si="14">C261+I261</f>
        <v>0.61399999999999999</v>
      </c>
      <c r="L261" s="55">
        <v>-74.153000000000006</v>
      </c>
      <c r="M261" s="55">
        <v>40.641167000000003</v>
      </c>
    </row>
    <row r="262" spans="1:13" x14ac:dyDescent="0.35">
      <c r="A262" s="55" t="s">
        <v>42</v>
      </c>
      <c r="B262" s="56">
        <v>40771</v>
      </c>
      <c r="C262" s="55">
        <v>0.53800000000000003</v>
      </c>
      <c r="E262" s="55">
        <v>0.40600000000000003</v>
      </c>
      <c r="I262" s="55">
        <v>0.21199999999999999</v>
      </c>
      <c r="K262" s="55">
        <f t="shared" si="14"/>
        <v>0.75</v>
      </c>
      <c r="L262" s="55">
        <v>-74.153000000000006</v>
      </c>
      <c r="M262" s="55">
        <v>40.641167000000003</v>
      </c>
    </row>
    <row r="263" spans="1:13" x14ac:dyDescent="0.35">
      <c r="A263" s="55" t="s">
        <v>50</v>
      </c>
      <c r="B263" s="56">
        <v>40771</v>
      </c>
      <c r="C263" s="55">
        <v>0.58599999999999997</v>
      </c>
      <c r="E263" s="55">
        <v>0.54900000000000004</v>
      </c>
      <c r="I263" s="55">
        <v>0.23599999999999999</v>
      </c>
      <c r="K263" s="55">
        <f t="shared" si="14"/>
        <v>0.82199999999999995</v>
      </c>
      <c r="L263" s="55">
        <v>-74.153000000000006</v>
      </c>
      <c r="M263" s="55">
        <v>40.641167000000003</v>
      </c>
    </row>
    <row r="264" spans="1:13" x14ac:dyDescent="0.35">
      <c r="A264" s="55" t="s">
        <v>50</v>
      </c>
      <c r="B264" s="56">
        <v>40771</v>
      </c>
      <c r="C264" s="55">
        <v>0.57599999999999996</v>
      </c>
      <c r="E264" s="55">
        <v>0.53600000000000003</v>
      </c>
      <c r="I264" s="55">
        <v>0.218</v>
      </c>
      <c r="K264" s="55">
        <f t="shared" si="14"/>
        <v>0.79399999999999993</v>
      </c>
      <c r="L264" s="55">
        <v>-74.195830000000001</v>
      </c>
      <c r="M264" s="55">
        <v>40.637500000000003</v>
      </c>
    </row>
    <row r="265" spans="1:13" x14ac:dyDescent="0.35">
      <c r="A265" s="55" t="s">
        <v>51</v>
      </c>
      <c r="B265" s="56">
        <v>40771</v>
      </c>
      <c r="C265" s="55">
        <v>0.57299999999999995</v>
      </c>
      <c r="E265" s="55">
        <v>0.51800000000000002</v>
      </c>
      <c r="I265" s="55">
        <v>0.252</v>
      </c>
      <c r="K265" s="55">
        <f t="shared" si="14"/>
        <v>0.82499999999999996</v>
      </c>
      <c r="L265" s="55">
        <v>-74.195830000000001</v>
      </c>
      <c r="M265" s="55">
        <v>40.637500000000003</v>
      </c>
    </row>
    <row r="266" spans="1:13" x14ac:dyDescent="0.35">
      <c r="A266" s="55" t="s">
        <v>48</v>
      </c>
      <c r="B266" s="56">
        <v>40771</v>
      </c>
      <c r="C266" s="55">
        <v>0.45600000000000002</v>
      </c>
      <c r="E266" s="55">
        <v>0.437</v>
      </c>
      <c r="I266" s="55">
        <v>0.254</v>
      </c>
      <c r="K266" s="55">
        <f t="shared" si="14"/>
        <v>0.71</v>
      </c>
      <c r="L266" s="55">
        <v>-74.195830000000001</v>
      </c>
      <c r="M266" s="55">
        <v>40.637500000000003</v>
      </c>
    </row>
    <row r="267" spans="1:13" x14ac:dyDescent="0.35">
      <c r="A267" s="54" t="s">
        <v>84</v>
      </c>
      <c r="B267" s="13">
        <v>40777</v>
      </c>
      <c r="K267" s="55">
        <v>2.1398999999999999</v>
      </c>
      <c r="L267" s="55">
        <v>-74.195830000000001</v>
      </c>
      <c r="M267" s="55">
        <v>40.637500000000003</v>
      </c>
    </row>
    <row r="268" spans="1:13" x14ac:dyDescent="0.25">
      <c r="A268" s="37" t="s">
        <v>90</v>
      </c>
      <c r="B268" s="13">
        <v>40777</v>
      </c>
      <c r="K268" s="55">
        <v>2.1684999999999999</v>
      </c>
      <c r="L268" s="55">
        <v>-74.195830000000001</v>
      </c>
      <c r="M268" s="55">
        <v>40.637500000000003</v>
      </c>
    </row>
    <row r="269" spans="1:13" x14ac:dyDescent="0.35">
      <c r="A269" s="41" t="s">
        <v>96</v>
      </c>
      <c r="B269" s="13">
        <v>40777</v>
      </c>
      <c r="K269" s="55">
        <v>1.9116</v>
      </c>
      <c r="L269" s="55">
        <v>-74.195830000000001</v>
      </c>
      <c r="M269" s="55">
        <v>40.637500000000003</v>
      </c>
    </row>
    <row r="270" spans="1:13" x14ac:dyDescent="0.35">
      <c r="A270" s="41" t="s">
        <v>96</v>
      </c>
      <c r="B270" s="13">
        <v>40777</v>
      </c>
      <c r="K270" s="55">
        <v>1.6562999999999999</v>
      </c>
      <c r="L270" s="55">
        <v>-74.195830000000001</v>
      </c>
      <c r="M270" s="55">
        <v>40.637500000000003</v>
      </c>
    </row>
    <row r="271" spans="1:13" x14ac:dyDescent="0.35">
      <c r="A271" s="41" t="s">
        <v>97</v>
      </c>
      <c r="B271" s="13">
        <v>40777</v>
      </c>
      <c r="K271" s="55">
        <v>1.2444999999999999</v>
      </c>
      <c r="L271" s="55">
        <v>-74.195830000000001</v>
      </c>
      <c r="M271" s="55">
        <v>40.637500000000003</v>
      </c>
    </row>
    <row r="272" spans="1:13" x14ac:dyDescent="0.35">
      <c r="A272" s="55" t="s">
        <v>52</v>
      </c>
      <c r="B272" s="56">
        <v>40778</v>
      </c>
      <c r="C272" s="55">
        <v>0.32900000000000001</v>
      </c>
      <c r="E272" s="55">
        <v>0.22500000000000001</v>
      </c>
      <c r="I272" s="55">
        <v>0.13400000000000001</v>
      </c>
      <c r="K272" s="55">
        <f t="shared" ref="K272:K282" si="15">C272+I272</f>
        <v>0.46300000000000002</v>
      </c>
      <c r="L272" s="55">
        <v>-74.195830000000001</v>
      </c>
      <c r="M272" s="55">
        <v>40.637500000000003</v>
      </c>
    </row>
    <row r="273" spans="1:13" x14ac:dyDescent="0.35">
      <c r="A273" s="55" t="s">
        <v>42</v>
      </c>
      <c r="B273" s="56">
        <v>40778</v>
      </c>
      <c r="C273" s="55">
        <v>0.46100000000000002</v>
      </c>
      <c r="E273" s="55">
        <v>0.3</v>
      </c>
      <c r="I273" s="55">
        <v>0.17699999999999999</v>
      </c>
      <c r="K273" s="55">
        <f t="shared" si="15"/>
        <v>0.63800000000000001</v>
      </c>
      <c r="L273" s="55">
        <v>-74.195830000000001</v>
      </c>
      <c r="M273" s="55">
        <v>40.637500000000003</v>
      </c>
    </row>
    <row r="274" spans="1:13" x14ac:dyDescent="0.35">
      <c r="A274" s="55" t="s">
        <v>50</v>
      </c>
      <c r="B274" s="56">
        <v>40778</v>
      </c>
      <c r="C274" s="55">
        <v>0.50900000000000001</v>
      </c>
      <c r="E274" s="55">
        <v>0.40600000000000003</v>
      </c>
      <c r="I274" s="55">
        <v>0.19</v>
      </c>
      <c r="K274" s="55">
        <f t="shared" si="15"/>
        <v>0.69900000000000007</v>
      </c>
      <c r="L274" s="55">
        <v>-74.195830000000001</v>
      </c>
      <c r="M274" s="55">
        <v>40.637500000000003</v>
      </c>
    </row>
    <row r="275" spans="1:13" x14ac:dyDescent="0.35">
      <c r="A275" s="55" t="s">
        <v>51</v>
      </c>
      <c r="B275" s="56">
        <v>40778</v>
      </c>
      <c r="C275" s="55">
        <v>0.496</v>
      </c>
      <c r="E275" s="55">
        <v>0.47099999999999997</v>
      </c>
      <c r="I275" s="55">
        <v>0.222</v>
      </c>
      <c r="K275" s="55">
        <f t="shared" si="15"/>
        <v>0.71799999999999997</v>
      </c>
      <c r="L275" s="55">
        <v>-74.195830000000001</v>
      </c>
      <c r="M275" s="55">
        <v>40.637500000000003</v>
      </c>
    </row>
    <row r="276" spans="1:13" x14ac:dyDescent="0.35">
      <c r="A276" s="55" t="s">
        <v>48</v>
      </c>
      <c r="B276" s="56">
        <v>40778</v>
      </c>
      <c r="C276" s="55">
        <v>0.42399999999999999</v>
      </c>
      <c r="E276" s="55">
        <v>0.372</v>
      </c>
      <c r="I276" s="55">
        <v>0.2</v>
      </c>
      <c r="K276" s="55">
        <f t="shared" si="15"/>
        <v>0.624</v>
      </c>
      <c r="L276" s="55">
        <v>-74.195830000000001</v>
      </c>
      <c r="M276" s="55">
        <v>40.637500000000003</v>
      </c>
    </row>
    <row r="277" spans="1:13" x14ac:dyDescent="0.35">
      <c r="A277" s="55" t="s">
        <v>48</v>
      </c>
      <c r="B277" s="56">
        <v>40778</v>
      </c>
      <c r="C277" s="55">
        <v>0.41099999999999998</v>
      </c>
      <c r="E277" s="55">
        <v>0.376</v>
      </c>
      <c r="I277" s="55">
        <v>0.215</v>
      </c>
      <c r="K277" s="55">
        <f t="shared" si="15"/>
        <v>0.626</v>
      </c>
      <c r="L277" s="55">
        <v>-74.195830000000001</v>
      </c>
      <c r="M277" s="55">
        <v>40.637500000000003</v>
      </c>
    </row>
    <row r="278" spans="1:13" x14ac:dyDescent="0.35">
      <c r="A278" s="55" t="s">
        <v>52</v>
      </c>
      <c r="B278" s="56">
        <v>40786</v>
      </c>
      <c r="C278" s="55">
        <v>0.41199999999999998</v>
      </c>
      <c r="E278" s="55">
        <v>0.25900000000000001</v>
      </c>
      <c r="I278" s="55">
        <v>0.14199999999999999</v>
      </c>
      <c r="K278" s="55">
        <f t="shared" si="15"/>
        <v>0.55399999999999994</v>
      </c>
      <c r="L278" s="55">
        <v>-74.195830000000001</v>
      </c>
      <c r="M278" s="55">
        <v>40.637500000000003</v>
      </c>
    </row>
    <row r="279" spans="1:13" x14ac:dyDescent="0.35">
      <c r="A279" s="55" t="s">
        <v>42</v>
      </c>
      <c r="B279" s="56">
        <v>40786</v>
      </c>
      <c r="C279" s="55">
        <v>0.42799999999999999</v>
      </c>
      <c r="E279" s="55">
        <v>0.27</v>
      </c>
      <c r="I279" s="55">
        <v>0.154</v>
      </c>
      <c r="K279" s="55">
        <f t="shared" si="15"/>
        <v>0.58199999999999996</v>
      </c>
      <c r="L279" s="55">
        <v>-74.195830000000001</v>
      </c>
      <c r="M279" s="55">
        <v>40.637500000000003</v>
      </c>
    </row>
    <row r="280" spans="1:13" x14ac:dyDescent="0.35">
      <c r="A280" s="55" t="s">
        <v>50</v>
      </c>
      <c r="B280" s="56">
        <v>40786</v>
      </c>
      <c r="C280" s="55">
        <v>0.442</v>
      </c>
      <c r="E280" s="55">
        <v>0.28399999999999997</v>
      </c>
      <c r="I280" s="55">
        <v>0.151</v>
      </c>
      <c r="K280" s="55">
        <f t="shared" si="15"/>
        <v>0.59299999999999997</v>
      </c>
      <c r="L280" s="55">
        <v>-74.195830000000001</v>
      </c>
      <c r="M280" s="55">
        <v>40.637500000000003</v>
      </c>
    </row>
    <row r="281" spans="1:13" x14ac:dyDescent="0.35">
      <c r="A281" s="55" t="s">
        <v>51</v>
      </c>
      <c r="B281" s="56">
        <v>40786</v>
      </c>
      <c r="C281" s="55">
        <v>0.53800000000000003</v>
      </c>
      <c r="E281" s="55">
        <v>0.42499999999999999</v>
      </c>
      <c r="I281" s="55">
        <v>0.16800000000000001</v>
      </c>
      <c r="K281" s="55">
        <f t="shared" si="15"/>
        <v>0.70600000000000007</v>
      </c>
      <c r="L281" s="55">
        <v>-74.195830000000001</v>
      </c>
      <c r="M281" s="55">
        <v>40.637500000000003</v>
      </c>
    </row>
    <row r="282" spans="1:13" x14ac:dyDescent="0.35">
      <c r="A282" s="55" t="s">
        <v>48</v>
      </c>
      <c r="B282" s="56">
        <v>40786</v>
      </c>
      <c r="C282" s="55">
        <v>0.54</v>
      </c>
      <c r="E282" s="55">
        <v>0.39</v>
      </c>
      <c r="I282" s="55">
        <v>0.14599999999999999</v>
      </c>
      <c r="K282" s="55">
        <f t="shared" si="15"/>
        <v>0.68600000000000005</v>
      </c>
      <c r="L282" s="55">
        <v>-74.195830000000001</v>
      </c>
      <c r="M282" s="55">
        <v>40.637500000000003</v>
      </c>
    </row>
    <row r="283" spans="1:13" x14ac:dyDescent="0.35">
      <c r="A283" s="54" t="s">
        <v>84</v>
      </c>
      <c r="B283" s="13">
        <v>40798</v>
      </c>
      <c r="K283" s="55">
        <v>2.4203999999999999</v>
      </c>
      <c r="L283" s="55">
        <v>-74.195830000000001</v>
      </c>
      <c r="M283" s="55">
        <v>40.637500000000003</v>
      </c>
    </row>
    <row r="284" spans="1:13" x14ac:dyDescent="0.25">
      <c r="A284" s="37" t="s">
        <v>90</v>
      </c>
      <c r="B284" s="13">
        <v>40798</v>
      </c>
      <c r="K284" s="55">
        <v>2.5819999999999999</v>
      </c>
      <c r="L284" s="55">
        <v>-74.195830000000001</v>
      </c>
      <c r="M284" s="55">
        <v>40.637500000000003</v>
      </c>
    </row>
    <row r="285" spans="1:13" x14ac:dyDescent="0.25">
      <c r="A285" s="37" t="s">
        <v>90</v>
      </c>
      <c r="B285" s="13">
        <v>40798</v>
      </c>
      <c r="K285" s="55">
        <v>2.5127999999999995</v>
      </c>
      <c r="L285" s="55">
        <v>-74.195830000000001</v>
      </c>
      <c r="M285" s="55">
        <v>40.637500000000003</v>
      </c>
    </row>
    <row r="286" spans="1:13" x14ac:dyDescent="0.35">
      <c r="A286" s="41" t="s">
        <v>96</v>
      </c>
      <c r="B286" s="13">
        <v>40798</v>
      </c>
      <c r="K286" s="55">
        <v>2.3311999999999999</v>
      </c>
      <c r="L286" s="55">
        <v>-74.195830000000001</v>
      </c>
      <c r="M286" s="55">
        <v>40.637500000000003</v>
      </c>
    </row>
    <row r="287" spans="1:13" x14ac:dyDescent="0.35">
      <c r="A287" s="41" t="s">
        <v>97</v>
      </c>
      <c r="B287" s="13">
        <v>40798</v>
      </c>
      <c r="K287" s="55">
        <v>2.1562999999999999</v>
      </c>
      <c r="L287" s="55">
        <v>-74.195830000000001</v>
      </c>
      <c r="M287" s="55">
        <v>40.637500000000003</v>
      </c>
    </row>
    <row r="288" spans="1:13" x14ac:dyDescent="0.35">
      <c r="A288" s="55" t="s">
        <v>52</v>
      </c>
      <c r="B288" s="56">
        <v>40799</v>
      </c>
      <c r="C288" s="55">
        <v>0.35799999999999998</v>
      </c>
      <c r="E288" s="55">
        <v>0.36099999999999999</v>
      </c>
      <c r="I288" s="55">
        <v>0.82799999999999996</v>
      </c>
      <c r="K288" s="55">
        <f t="shared" ref="K288:K293" si="16">C288+I288</f>
        <v>1.1859999999999999</v>
      </c>
      <c r="L288" s="55">
        <v>-74.195830000000001</v>
      </c>
      <c r="M288" s="55">
        <v>40.637500000000003</v>
      </c>
    </row>
    <row r="289" spans="1:13" x14ac:dyDescent="0.35">
      <c r="A289" s="55" t="s">
        <v>42</v>
      </c>
      <c r="B289" s="56">
        <v>40799</v>
      </c>
      <c r="C289" s="55">
        <v>0.4</v>
      </c>
      <c r="E289" s="55">
        <v>0.35799999999999998</v>
      </c>
      <c r="I289" s="55">
        <v>1.02</v>
      </c>
      <c r="K289" s="55">
        <f t="shared" si="16"/>
        <v>1.42</v>
      </c>
      <c r="L289" s="55">
        <v>-74.195830000000001</v>
      </c>
      <c r="M289" s="55">
        <v>40.637500000000003</v>
      </c>
    </row>
    <row r="290" spans="1:13" x14ac:dyDescent="0.35">
      <c r="A290" s="55" t="s">
        <v>50</v>
      </c>
      <c r="B290" s="56">
        <v>40799</v>
      </c>
      <c r="C290" s="55">
        <v>0.41099999999999998</v>
      </c>
      <c r="E290" s="55">
        <v>0.40400000000000003</v>
      </c>
      <c r="I290" s="55">
        <v>0.94799999999999995</v>
      </c>
      <c r="K290" s="55">
        <f t="shared" si="16"/>
        <v>1.359</v>
      </c>
      <c r="L290" s="55">
        <v>-74.195830000000001</v>
      </c>
      <c r="M290" s="55">
        <v>40.637500000000003</v>
      </c>
    </row>
    <row r="291" spans="1:13" x14ac:dyDescent="0.35">
      <c r="A291" s="55" t="s">
        <v>51</v>
      </c>
      <c r="B291" s="56">
        <v>40799</v>
      </c>
      <c r="C291" s="55">
        <v>0.41799999999999998</v>
      </c>
      <c r="E291" s="55">
        <v>0.50600000000000001</v>
      </c>
      <c r="I291" s="55">
        <v>1.08</v>
      </c>
      <c r="K291" s="55">
        <f t="shared" si="16"/>
        <v>1.498</v>
      </c>
      <c r="L291" s="55">
        <v>-74.195830000000001</v>
      </c>
      <c r="M291" s="55">
        <v>40.637500000000003</v>
      </c>
    </row>
    <row r="292" spans="1:13" x14ac:dyDescent="0.35">
      <c r="A292" s="55" t="s">
        <v>51</v>
      </c>
      <c r="B292" s="56">
        <v>40799</v>
      </c>
      <c r="C292" s="55">
        <v>0.41499999999999998</v>
      </c>
      <c r="E292" s="55">
        <v>0.50700000000000001</v>
      </c>
      <c r="I292" s="55">
        <v>1.22</v>
      </c>
      <c r="K292" s="55">
        <f t="shared" si="16"/>
        <v>1.635</v>
      </c>
      <c r="L292" s="55">
        <v>-74.195830000000001</v>
      </c>
      <c r="M292" s="55">
        <v>40.637500000000003</v>
      </c>
    </row>
    <row r="293" spans="1:13" x14ac:dyDescent="0.35">
      <c r="A293" s="55" t="s">
        <v>48</v>
      </c>
      <c r="B293" s="56">
        <v>40799</v>
      </c>
      <c r="C293" s="55">
        <v>0.439</v>
      </c>
      <c r="E293" s="55">
        <v>0.438</v>
      </c>
      <c r="I293" s="55">
        <v>1.01</v>
      </c>
      <c r="K293" s="55">
        <f t="shared" si="16"/>
        <v>1.4490000000000001</v>
      </c>
      <c r="L293" s="55">
        <v>-74.195830000000001</v>
      </c>
      <c r="M293" s="55">
        <v>40.637500000000003</v>
      </c>
    </row>
    <row r="294" spans="1:13" x14ac:dyDescent="0.35">
      <c r="A294" s="54" t="s">
        <v>84</v>
      </c>
      <c r="B294" s="13">
        <v>40805</v>
      </c>
      <c r="K294" s="55">
        <v>1.8865999999999998</v>
      </c>
      <c r="L294" s="55">
        <v>-74.195830000000001</v>
      </c>
      <c r="M294" s="55">
        <v>40.637500000000003</v>
      </c>
    </row>
    <row r="295" spans="1:13" x14ac:dyDescent="0.25">
      <c r="A295" s="37" t="s">
        <v>90</v>
      </c>
      <c r="B295" s="13">
        <v>40805</v>
      </c>
      <c r="K295" s="55">
        <v>1.9390000000000001</v>
      </c>
      <c r="L295" s="55">
        <v>-74.195830000000001</v>
      </c>
      <c r="M295" s="55">
        <v>40.637500000000003</v>
      </c>
    </row>
    <row r="296" spans="1:13" x14ac:dyDescent="0.35">
      <c r="A296" s="41" t="s">
        <v>96</v>
      </c>
      <c r="B296" s="13">
        <v>40805</v>
      </c>
      <c r="K296" s="55">
        <v>2.0329000000000002</v>
      </c>
      <c r="L296" s="55">
        <v>-74.195830000000001</v>
      </c>
      <c r="M296" s="55">
        <v>40.637500000000003</v>
      </c>
    </row>
    <row r="297" spans="1:13" x14ac:dyDescent="0.35">
      <c r="A297" s="41" t="s">
        <v>96</v>
      </c>
      <c r="B297" s="13">
        <v>40805</v>
      </c>
      <c r="K297" s="55">
        <v>1.7383000000000002</v>
      </c>
      <c r="L297" s="55">
        <v>-74.195830000000001</v>
      </c>
      <c r="M297" s="55">
        <v>40.637500000000003</v>
      </c>
    </row>
    <row r="298" spans="1:13" x14ac:dyDescent="0.35">
      <c r="A298" s="41" t="s">
        <v>97</v>
      </c>
      <c r="B298" s="13">
        <v>40805</v>
      </c>
      <c r="K298" s="55">
        <v>1.4978</v>
      </c>
      <c r="L298" s="55">
        <v>-74.195830000000001</v>
      </c>
      <c r="M298" s="55">
        <v>40.637500000000003</v>
      </c>
    </row>
    <row r="299" spans="1:13" x14ac:dyDescent="0.35">
      <c r="A299" s="55" t="s">
        <v>52</v>
      </c>
      <c r="B299" s="56">
        <v>40806</v>
      </c>
      <c r="C299" s="55">
        <v>0.253</v>
      </c>
      <c r="E299" s="55">
        <v>0.28599999999999998</v>
      </c>
      <c r="I299" s="55">
        <v>0.66</v>
      </c>
      <c r="K299" s="55">
        <f t="shared" ref="K299:K309" si="17">C299+I299</f>
        <v>0.91300000000000003</v>
      </c>
      <c r="L299" s="55">
        <v>-74.195830000000001</v>
      </c>
      <c r="M299" s="55">
        <v>40.637500000000003</v>
      </c>
    </row>
    <row r="300" spans="1:13" x14ac:dyDescent="0.35">
      <c r="A300" s="55" t="s">
        <v>42</v>
      </c>
      <c r="B300" s="56">
        <v>40806</v>
      </c>
      <c r="C300" s="55">
        <v>0.32200000000000001</v>
      </c>
      <c r="E300" s="55">
        <v>0.29199999999999998</v>
      </c>
      <c r="I300" s="55">
        <v>0.86399999999999999</v>
      </c>
      <c r="K300" s="55">
        <f t="shared" si="17"/>
        <v>1.1859999999999999</v>
      </c>
      <c r="L300" s="55">
        <v>-74.195830000000001</v>
      </c>
      <c r="M300" s="55">
        <v>40.637500000000003</v>
      </c>
    </row>
    <row r="301" spans="1:13" x14ac:dyDescent="0.35">
      <c r="A301" s="55" t="s">
        <v>50</v>
      </c>
      <c r="B301" s="56">
        <v>40806</v>
      </c>
      <c r="C301" s="55">
        <v>0.374</v>
      </c>
      <c r="E301" s="55">
        <v>0.68600000000000005</v>
      </c>
      <c r="I301" s="55">
        <v>1.28</v>
      </c>
      <c r="K301" s="55">
        <f t="shared" si="17"/>
        <v>1.6539999999999999</v>
      </c>
      <c r="L301" s="55">
        <v>-74.195830000000001</v>
      </c>
      <c r="M301" s="55">
        <v>40.637500000000003</v>
      </c>
    </row>
    <row r="302" spans="1:13" x14ac:dyDescent="0.35">
      <c r="A302" s="55" t="s">
        <v>51</v>
      </c>
      <c r="B302" s="56">
        <v>40806</v>
      </c>
      <c r="C302" s="55">
        <v>0.40600000000000003</v>
      </c>
      <c r="E302" s="55">
        <v>0.45</v>
      </c>
      <c r="I302" s="55">
        <v>1.1200000000000001</v>
      </c>
      <c r="K302" s="55">
        <f t="shared" si="17"/>
        <v>1.5260000000000002</v>
      </c>
      <c r="L302" s="55">
        <v>-74.195830000000001</v>
      </c>
      <c r="M302" s="55">
        <v>40.637500000000003</v>
      </c>
    </row>
    <row r="303" spans="1:13" x14ac:dyDescent="0.35">
      <c r="A303" s="55" t="s">
        <v>51</v>
      </c>
      <c r="B303" s="56">
        <v>40806</v>
      </c>
      <c r="C303" s="55">
        <v>0.40200000000000002</v>
      </c>
      <c r="E303" s="55">
        <v>0.44</v>
      </c>
      <c r="I303" s="55">
        <v>0.93600000000000005</v>
      </c>
      <c r="K303" s="55">
        <f t="shared" si="17"/>
        <v>1.3380000000000001</v>
      </c>
      <c r="L303" s="55">
        <v>-74.195830000000001</v>
      </c>
      <c r="M303" s="55">
        <v>40.637500000000003</v>
      </c>
    </row>
    <row r="304" spans="1:13" x14ac:dyDescent="0.35">
      <c r="A304" s="55" t="s">
        <v>48</v>
      </c>
      <c r="B304" s="56">
        <v>40806</v>
      </c>
      <c r="C304" s="55">
        <v>0.42399999999999999</v>
      </c>
      <c r="E304" s="55">
        <v>0.34799999999999998</v>
      </c>
      <c r="I304" s="55">
        <v>1.02</v>
      </c>
      <c r="K304" s="55">
        <f t="shared" si="17"/>
        <v>1.444</v>
      </c>
      <c r="L304" s="55">
        <v>-74.195830000000001</v>
      </c>
      <c r="M304" s="55">
        <v>40.637500000000003</v>
      </c>
    </row>
    <row r="305" spans="1:13" x14ac:dyDescent="0.35">
      <c r="A305" s="55" t="s">
        <v>52</v>
      </c>
      <c r="B305" s="56">
        <v>40813</v>
      </c>
      <c r="C305" s="55">
        <v>0.38700000000000001</v>
      </c>
      <c r="E305" s="55">
        <v>0.42</v>
      </c>
      <c r="I305" s="55">
        <v>0.76700000000000002</v>
      </c>
      <c r="K305" s="55">
        <f t="shared" si="17"/>
        <v>1.1539999999999999</v>
      </c>
      <c r="L305" s="55">
        <v>-74.195830000000001</v>
      </c>
      <c r="M305" s="55">
        <v>40.637500000000003</v>
      </c>
    </row>
    <row r="306" spans="1:13" x14ac:dyDescent="0.35">
      <c r="A306" s="55" t="s">
        <v>42</v>
      </c>
      <c r="B306" s="56">
        <v>40813</v>
      </c>
      <c r="C306" s="55">
        <v>0.45400000000000001</v>
      </c>
      <c r="E306" s="55">
        <v>0.502</v>
      </c>
      <c r="I306" s="55">
        <v>0.69899999999999995</v>
      </c>
      <c r="K306" s="55">
        <f t="shared" si="17"/>
        <v>1.153</v>
      </c>
      <c r="L306" s="55">
        <v>-74.195830000000001</v>
      </c>
      <c r="M306" s="55">
        <v>40.637500000000003</v>
      </c>
    </row>
    <row r="307" spans="1:13" x14ac:dyDescent="0.35">
      <c r="A307" s="55" t="s">
        <v>50</v>
      </c>
      <c r="B307" s="56">
        <v>40813</v>
      </c>
      <c r="C307" s="55">
        <v>0.42499999999999999</v>
      </c>
      <c r="E307" s="55">
        <v>0.47099999999999997</v>
      </c>
      <c r="I307" s="55">
        <v>0.88600000000000001</v>
      </c>
      <c r="K307" s="55">
        <f t="shared" si="17"/>
        <v>1.3109999999999999</v>
      </c>
      <c r="L307" s="55">
        <v>-74.195830000000001</v>
      </c>
      <c r="M307" s="55">
        <v>40.637500000000003</v>
      </c>
    </row>
    <row r="308" spans="1:13" x14ac:dyDescent="0.35">
      <c r="A308" s="55" t="s">
        <v>51</v>
      </c>
      <c r="B308" s="56">
        <v>40813</v>
      </c>
      <c r="C308" s="55">
        <v>0.51200000000000001</v>
      </c>
      <c r="E308" s="55">
        <v>0.55900000000000005</v>
      </c>
      <c r="I308" s="55">
        <v>0.98699999999999999</v>
      </c>
      <c r="K308" s="55">
        <f t="shared" si="17"/>
        <v>1.4990000000000001</v>
      </c>
      <c r="L308" s="55">
        <v>-74.195830000000001</v>
      </c>
      <c r="M308" s="55">
        <v>40.637500000000003</v>
      </c>
    </row>
    <row r="309" spans="1:13" x14ac:dyDescent="0.35">
      <c r="A309" s="55" t="s">
        <v>48</v>
      </c>
      <c r="B309" s="56">
        <v>40813</v>
      </c>
      <c r="C309" s="55">
        <v>0.42099999999999999</v>
      </c>
      <c r="E309" s="55">
        <v>0.34499999999999997</v>
      </c>
      <c r="I309" s="55">
        <v>0.66500000000000004</v>
      </c>
      <c r="K309" s="55">
        <f t="shared" si="17"/>
        <v>1.0860000000000001</v>
      </c>
      <c r="L309" s="55">
        <v>-74.195830000000001</v>
      </c>
      <c r="M309" s="55">
        <v>40.637500000000003</v>
      </c>
    </row>
    <row r="310" spans="1:13" x14ac:dyDescent="0.35">
      <c r="A310" s="54" t="s">
        <v>84</v>
      </c>
      <c r="B310" s="13">
        <v>40814</v>
      </c>
      <c r="K310" s="55">
        <v>1.1525000000000001</v>
      </c>
      <c r="L310" s="55">
        <v>-74.195832999999993</v>
      </c>
      <c r="M310" s="55">
        <v>40.637500000000003</v>
      </c>
    </row>
    <row r="311" spans="1:13" x14ac:dyDescent="0.25">
      <c r="A311" s="37" t="s">
        <v>90</v>
      </c>
      <c r="B311" s="38">
        <v>40814</v>
      </c>
      <c r="K311" s="55">
        <v>1.5724</v>
      </c>
      <c r="L311" s="55">
        <v>-74.195832999999993</v>
      </c>
      <c r="M311" s="55">
        <v>40.637500000000003</v>
      </c>
    </row>
    <row r="312" spans="1:13" x14ac:dyDescent="0.25">
      <c r="A312" s="37" t="s">
        <v>90</v>
      </c>
      <c r="B312" s="38">
        <v>40814</v>
      </c>
      <c r="K312" s="55">
        <v>2.1417999999999999</v>
      </c>
      <c r="L312" s="55">
        <v>-74.195832999999993</v>
      </c>
      <c r="M312" s="55">
        <v>40.637500000000003</v>
      </c>
    </row>
    <row r="313" spans="1:13" x14ac:dyDescent="0.35">
      <c r="A313" s="41" t="s">
        <v>96</v>
      </c>
      <c r="B313" s="38">
        <v>40814</v>
      </c>
      <c r="K313" s="55">
        <v>1.9866000000000001</v>
      </c>
      <c r="L313" s="55">
        <v>-74.195832999999993</v>
      </c>
      <c r="M313" s="55">
        <v>40.637500000000003</v>
      </c>
    </row>
    <row r="314" spans="1:13" x14ac:dyDescent="0.35">
      <c r="A314" s="41" t="s">
        <v>97</v>
      </c>
      <c r="B314" s="38">
        <v>40814</v>
      </c>
      <c r="K314" s="55">
        <v>0.9758</v>
      </c>
      <c r="L314" s="55">
        <v>-74.195832999999993</v>
      </c>
      <c r="M314" s="55">
        <v>40.637500000000003</v>
      </c>
    </row>
    <row r="315" spans="1:13" x14ac:dyDescent="0.35">
      <c r="A315" s="54" t="s">
        <v>84</v>
      </c>
      <c r="B315" s="13">
        <v>41064</v>
      </c>
      <c r="K315" s="55">
        <v>1.0388999999999999</v>
      </c>
      <c r="L315" s="55">
        <v>-74.195832999999993</v>
      </c>
      <c r="M315" s="55">
        <v>40.637500000000003</v>
      </c>
    </row>
    <row r="316" spans="1:13" x14ac:dyDescent="0.25">
      <c r="A316" s="37" t="s">
        <v>90</v>
      </c>
      <c r="B316" s="13">
        <v>41064</v>
      </c>
      <c r="K316" s="55">
        <v>1.5030999999999999</v>
      </c>
      <c r="L316" s="55">
        <v>-74.195832999999993</v>
      </c>
      <c r="M316" s="55">
        <v>40.637500000000003</v>
      </c>
    </row>
    <row r="317" spans="1:13" x14ac:dyDescent="0.35">
      <c r="A317" s="41" t="s">
        <v>96</v>
      </c>
      <c r="B317" s="13">
        <v>41064</v>
      </c>
      <c r="K317" s="55">
        <v>1.7284999999999999</v>
      </c>
      <c r="L317" s="55">
        <v>-74.195832999999993</v>
      </c>
      <c r="M317" s="55">
        <v>40.637500000000003</v>
      </c>
    </row>
    <row r="318" spans="1:13" x14ac:dyDescent="0.35">
      <c r="A318" s="41" t="s">
        <v>96</v>
      </c>
      <c r="B318" s="13">
        <v>41064</v>
      </c>
      <c r="K318" s="55">
        <v>1.8169</v>
      </c>
      <c r="L318" s="55">
        <v>-74.195832999999993</v>
      </c>
      <c r="M318" s="55">
        <v>40.637500000000003</v>
      </c>
    </row>
    <row r="319" spans="1:13" x14ac:dyDescent="0.35">
      <c r="A319" s="41" t="s">
        <v>97</v>
      </c>
      <c r="B319" s="13">
        <v>41064</v>
      </c>
      <c r="K319" s="55">
        <v>0.77010000000000001</v>
      </c>
      <c r="L319" s="55">
        <v>-74.195832999999993</v>
      </c>
      <c r="M319" s="55">
        <v>40.637500000000003</v>
      </c>
    </row>
    <row r="320" spans="1:13" x14ac:dyDescent="0.35">
      <c r="A320" s="55" t="s">
        <v>52</v>
      </c>
      <c r="B320" s="56">
        <v>41065</v>
      </c>
      <c r="C320" s="55">
        <v>0.39200000000000002</v>
      </c>
      <c r="E320" s="55">
        <v>0.35</v>
      </c>
      <c r="I320" s="55">
        <v>0.94699999999999995</v>
      </c>
      <c r="K320" s="55">
        <f t="shared" ref="K320:K331" si="18">C320+I320</f>
        <v>1.339</v>
      </c>
      <c r="L320" s="55">
        <v>-74.195832999999993</v>
      </c>
      <c r="M320" s="55">
        <v>40.637500000000003</v>
      </c>
    </row>
    <row r="321" spans="1:13" x14ac:dyDescent="0.35">
      <c r="A321" s="55" t="s">
        <v>42</v>
      </c>
      <c r="B321" s="56">
        <v>41065</v>
      </c>
      <c r="C321" s="55">
        <v>0.44600000000000001</v>
      </c>
      <c r="E321" s="55">
        <v>0.34</v>
      </c>
      <c r="I321" s="55">
        <v>1.026</v>
      </c>
      <c r="K321" s="55">
        <f t="shared" si="18"/>
        <v>1.472</v>
      </c>
      <c r="L321" s="55">
        <v>-74.195832999999993</v>
      </c>
      <c r="M321" s="55">
        <v>40.637500000000003</v>
      </c>
    </row>
    <row r="322" spans="1:13" x14ac:dyDescent="0.35">
      <c r="A322" s="55" t="s">
        <v>50</v>
      </c>
      <c r="B322" s="56">
        <v>41065</v>
      </c>
      <c r="C322" s="55">
        <v>0.45100000000000001</v>
      </c>
      <c r="E322" s="55">
        <v>0.58099999999999996</v>
      </c>
      <c r="I322" s="55">
        <v>1.3680000000000001</v>
      </c>
      <c r="K322" s="55">
        <f t="shared" si="18"/>
        <v>1.8190000000000002</v>
      </c>
      <c r="L322" s="55">
        <v>-74.195832999999993</v>
      </c>
      <c r="M322" s="55">
        <v>40.637500000000003</v>
      </c>
    </row>
    <row r="323" spans="1:13" x14ac:dyDescent="0.35">
      <c r="A323" s="55" t="s">
        <v>51</v>
      </c>
      <c r="B323" s="56">
        <v>41065</v>
      </c>
      <c r="C323" s="55">
        <v>0.52200000000000002</v>
      </c>
      <c r="E323" s="55">
        <v>0.503</v>
      </c>
      <c r="I323" s="55">
        <v>1.137</v>
      </c>
      <c r="K323" s="55">
        <f t="shared" si="18"/>
        <v>1.659</v>
      </c>
      <c r="L323" s="55">
        <v>-74.195832999999993</v>
      </c>
      <c r="M323" s="55">
        <v>40.637500000000003</v>
      </c>
    </row>
    <row r="324" spans="1:13" x14ac:dyDescent="0.35">
      <c r="A324" s="55" t="s">
        <v>51</v>
      </c>
      <c r="B324" s="56">
        <v>41065</v>
      </c>
      <c r="C324" s="55">
        <v>0.52</v>
      </c>
      <c r="E324" s="55">
        <v>0.53800000000000003</v>
      </c>
      <c r="I324" s="55">
        <v>1.222</v>
      </c>
      <c r="K324" s="55">
        <f t="shared" si="18"/>
        <v>1.742</v>
      </c>
      <c r="L324" s="55">
        <v>-74.195832999999993</v>
      </c>
      <c r="M324" s="55">
        <v>40.637500000000003</v>
      </c>
    </row>
    <row r="325" spans="1:13" x14ac:dyDescent="0.35">
      <c r="A325" s="55" t="s">
        <v>48</v>
      </c>
      <c r="B325" s="56">
        <v>41065</v>
      </c>
      <c r="C325" s="55">
        <v>0.28399999999999997</v>
      </c>
      <c r="E325" s="55">
        <v>0.22800000000000001</v>
      </c>
      <c r="I325" s="55">
        <v>0.91200000000000003</v>
      </c>
      <c r="K325" s="55">
        <f t="shared" si="18"/>
        <v>1.196</v>
      </c>
      <c r="L325" s="55">
        <v>-74.195832999999993</v>
      </c>
      <c r="M325" s="55">
        <v>40.637500000000003</v>
      </c>
    </row>
    <row r="326" spans="1:13" x14ac:dyDescent="0.35">
      <c r="A326" s="55" t="s">
        <v>52</v>
      </c>
      <c r="B326" s="56">
        <v>41072</v>
      </c>
      <c r="C326" s="55">
        <v>0.44</v>
      </c>
      <c r="E326" s="55">
        <v>0.25800000000000001</v>
      </c>
      <c r="I326" s="55">
        <v>0.65500000000000003</v>
      </c>
      <c r="K326" s="55">
        <f t="shared" si="18"/>
        <v>1.095</v>
      </c>
      <c r="L326" s="55">
        <v>-74.195832999999993</v>
      </c>
      <c r="M326" s="55">
        <v>40.637500000000003</v>
      </c>
    </row>
    <row r="327" spans="1:13" x14ac:dyDescent="0.35">
      <c r="A327" s="55" t="s">
        <v>42</v>
      </c>
      <c r="B327" s="56">
        <v>41072</v>
      </c>
      <c r="C327" s="55">
        <v>0.436</v>
      </c>
      <c r="E327" s="55">
        <v>0.30199999999999999</v>
      </c>
      <c r="I327" s="55">
        <v>0.69699999999999995</v>
      </c>
      <c r="K327" s="55">
        <f t="shared" si="18"/>
        <v>1.133</v>
      </c>
      <c r="L327" s="55">
        <v>-74.195832999999993</v>
      </c>
      <c r="M327" s="55">
        <v>40.637500000000003</v>
      </c>
    </row>
    <row r="328" spans="1:13" x14ac:dyDescent="0.35">
      <c r="A328" s="55" t="s">
        <v>50</v>
      </c>
      <c r="B328" s="56">
        <v>41072</v>
      </c>
      <c r="C328" s="55">
        <v>0.50600000000000001</v>
      </c>
      <c r="E328" s="55">
        <v>0.48</v>
      </c>
      <c r="I328" s="55">
        <v>0.97599999999999998</v>
      </c>
      <c r="K328" s="55">
        <f t="shared" si="18"/>
        <v>1.482</v>
      </c>
      <c r="L328" s="55">
        <v>-74.195832999999993</v>
      </c>
      <c r="M328" s="55">
        <v>40.637500000000003</v>
      </c>
    </row>
    <row r="329" spans="1:13" x14ac:dyDescent="0.35">
      <c r="A329" s="55" t="s">
        <v>51</v>
      </c>
      <c r="B329" s="56">
        <v>41072</v>
      </c>
      <c r="C329" s="55">
        <v>0.55600000000000005</v>
      </c>
      <c r="E329" s="55">
        <v>0.56200000000000006</v>
      </c>
      <c r="I329" s="55">
        <v>0.96799999999999997</v>
      </c>
      <c r="K329" s="55">
        <f t="shared" si="18"/>
        <v>1.524</v>
      </c>
      <c r="L329" s="55">
        <v>-74.195832999999993</v>
      </c>
      <c r="M329" s="55">
        <v>40.637500000000003</v>
      </c>
    </row>
    <row r="330" spans="1:13" x14ac:dyDescent="0.35">
      <c r="A330" s="55" t="s">
        <v>51</v>
      </c>
      <c r="B330" s="56">
        <v>41072</v>
      </c>
      <c r="C330" s="55">
        <v>0.55800000000000005</v>
      </c>
      <c r="E330" s="55">
        <v>0.57799999999999996</v>
      </c>
      <c r="I330" s="55">
        <v>0.88300000000000001</v>
      </c>
      <c r="K330" s="55">
        <f t="shared" si="18"/>
        <v>1.4410000000000001</v>
      </c>
      <c r="L330" s="55">
        <v>-74.195832999999993</v>
      </c>
      <c r="M330" s="55">
        <v>40.637500000000003</v>
      </c>
    </row>
    <row r="331" spans="1:13" x14ac:dyDescent="0.35">
      <c r="A331" s="55" t="s">
        <v>48</v>
      </c>
      <c r="B331" s="56">
        <v>41072</v>
      </c>
      <c r="C331" s="55">
        <v>0.47799999999999998</v>
      </c>
      <c r="E331" s="55">
        <v>0.159</v>
      </c>
      <c r="I331" s="55">
        <v>0.75900000000000001</v>
      </c>
      <c r="K331" s="55">
        <f t="shared" si="18"/>
        <v>1.2370000000000001</v>
      </c>
      <c r="L331" s="55">
        <v>-74.195832999999993</v>
      </c>
      <c r="M331" s="55">
        <v>40.637500000000003</v>
      </c>
    </row>
    <row r="332" spans="1:13" x14ac:dyDescent="0.35">
      <c r="A332" s="54" t="s">
        <v>84</v>
      </c>
      <c r="B332" s="13">
        <v>41072</v>
      </c>
      <c r="K332" s="55">
        <v>1.4232</v>
      </c>
      <c r="L332" s="55">
        <v>-74.195832999999993</v>
      </c>
      <c r="M332" s="55">
        <v>40.637500000000003</v>
      </c>
    </row>
    <row r="333" spans="1:13" x14ac:dyDescent="0.35">
      <c r="A333" s="54" t="s">
        <v>84</v>
      </c>
      <c r="B333" s="13">
        <v>41072</v>
      </c>
      <c r="K333" s="55">
        <v>1.0411000000000001</v>
      </c>
      <c r="L333" s="55">
        <v>-74.195832999999993</v>
      </c>
      <c r="M333" s="55">
        <v>40.637500000000003</v>
      </c>
    </row>
    <row r="334" spans="1:13" x14ac:dyDescent="0.25">
      <c r="A334" s="37" t="s">
        <v>90</v>
      </c>
      <c r="B334" s="13">
        <v>41072</v>
      </c>
      <c r="K334" s="55">
        <v>1.1793</v>
      </c>
      <c r="L334" s="55">
        <v>-74.195832999999993</v>
      </c>
      <c r="M334" s="55">
        <v>40.637500000000003</v>
      </c>
    </row>
    <row r="335" spans="1:13" x14ac:dyDescent="0.35">
      <c r="A335" s="41" t="s">
        <v>96</v>
      </c>
      <c r="B335" s="13">
        <v>41072</v>
      </c>
      <c r="K335" s="55">
        <v>1.4255</v>
      </c>
      <c r="L335" s="55">
        <v>-74.195832999999993</v>
      </c>
      <c r="M335" s="55">
        <v>40.637500000000003</v>
      </c>
    </row>
    <row r="336" spans="1:13" x14ac:dyDescent="0.35">
      <c r="A336" s="41" t="s">
        <v>97</v>
      </c>
      <c r="B336" s="13">
        <v>41072</v>
      </c>
      <c r="K336" s="55">
        <v>1.1930000000000001</v>
      </c>
      <c r="L336" s="55">
        <v>-74.195832999999993</v>
      </c>
      <c r="M336" s="55">
        <v>40.637500000000003</v>
      </c>
    </row>
    <row r="337" spans="1:13" x14ac:dyDescent="0.35">
      <c r="A337" s="55" t="s">
        <v>52</v>
      </c>
      <c r="B337" s="56">
        <v>41079</v>
      </c>
      <c r="C337" s="55">
        <v>0.36</v>
      </c>
      <c r="E337" s="55">
        <v>0.27</v>
      </c>
      <c r="I337" s="55">
        <v>0.88300000000000001</v>
      </c>
      <c r="K337" s="55">
        <f>C337+I337</f>
        <v>1.2429999999999999</v>
      </c>
      <c r="L337" s="55">
        <v>-74.195832999999993</v>
      </c>
      <c r="M337" s="55">
        <v>40.637500000000003</v>
      </c>
    </row>
    <row r="338" spans="1:13" x14ac:dyDescent="0.35">
      <c r="A338" s="55" t="s">
        <v>42</v>
      </c>
      <c r="B338" s="56">
        <v>41079</v>
      </c>
      <c r="C338" s="55">
        <v>0.49199999999999999</v>
      </c>
      <c r="E338" s="55">
        <v>0.23200000000000001</v>
      </c>
      <c r="I338" s="55">
        <v>1.05</v>
      </c>
      <c r="K338" s="55">
        <f>C338+I338</f>
        <v>1.542</v>
      </c>
      <c r="L338" s="55">
        <v>-74.195832999999993</v>
      </c>
      <c r="M338" s="55">
        <v>40.637500000000003</v>
      </c>
    </row>
    <row r="339" spans="1:13" x14ac:dyDescent="0.35">
      <c r="A339" s="55" t="s">
        <v>50</v>
      </c>
      <c r="B339" s="56">
        <v>41079</v>
      </c>
      <c r="C339" s="55">
        <v>0.48799999999999999</v>
      </c>
      <c r="E339" s="55">
        <v>0.28599999999999998</v>
      </c>
      <c r="I339" s="55">
        <v>1.05</v>
      </c>
      <c r="K339" s="55">
        <f>C339+I339</f>
        <v>1.538</v>
      </c>
      <c r="L339" s="55">
        <v>-74.195832999999993</v>
      </c>
      <c r="M339" s="55">
        <v>40.637500000000003</v>
      </c>
    </row>
    <row r="340" spans="1:13" x14ac:dyDescent="0.35">
      <c r="A340" s="55" t="s">
        <v>51</v>
      </c>
      <c r="B340" s="56">
        <v>41079</v>
      </c>
      <c r="C340" s="55">
        <v>0.60199999999999998</v>
      </c>
      <c r="E340" s="55">
        <v>0.65500000000000003</v>
      </c>
      <c r="I340" s="55">
        <v>1.68</v>
      </c>
      <c r="K340" s="55">
        <f>C340+I340</f>
        <v>2.282</v>
      </c>
      <c r="L340" s="55">
        <v>-74.195832999999993</v>
      </c>
      <c r="M340" s="55">
        <v>40.637500000000003</v>
      </c>
    </row>
    <row r="341" spans="1:13" x14ac:dyDescent="0.35">
      <c r="A341" s="55" t="s">
        <v>48</v>
      </c>
      <c r="B341" s="56">
        <v>41079</v>
      </c>
      <c r="C341" s="55">
        <v>0.53300000000000003</v>
      </c>
      <c r="E341" s="55">
        <v>0.42799999999999999</v>
      </c>
      <c r="I341" s="55">
        <v>1.33</v>
      </c>
      <c r="K341" s="55">
        <f>C341+I341</f>
        <v>1.863</v>
      </c>
      <c r="L341" s="55">
        <v>-74.195832999999993</v>
      </c>
      <c r="M341" s="55">
        <v>40.637500000000003</v>
      </c>
    </row>
    <row r="342" spans="1:13" x14ac:dyDescent="0.35">
      <c r="A342" s="54" t="s">
        <v>84</v>
      </c>
      <c r="B342" s="13">
        <v>41081</v>
      </c>
      <c r="K342" s="55">
        <v>1.6284000000000001</v>
      </c>
      <c r="L342" s="55">
        <v>-74.195832999999993</v>
      </c>
      <c r="M342" s="55">
        <v>40.637500000000003</v>
      </c>
    </row>
    <row r="343" spans="1:13" x14ac:dyDescent="0.25">
      <c r="A343" s="37" t="s">
        <v>90</v>
      </c>
      <c r="B343" s="13">
        <v>41081</v>
      </c>
      <c r="K343" s="55">
        <v>1.0153000000000001</v>
      </c>
      <c r="L343" s="55">
        <v>-74.195832999999993</v>
      </c>
      <c r="M343" s="55">
        <v>40.637500000000003</v>
      </c>
    </row>
    <row r="344" spans="1:13" x14ac:dyDescent="0.35">
      <c r="A344" s="41" t="s">
        <v>96</v>
      </c>
      <c r="B344" s="13">
        <v>41081</v>
      </c>
      <c r="K344" s="55">
        <v>1.1577999999999999</v>
      </c>
      <c r="L344" s="55">
        <v>-74.195832999999993</v>
      </c>
      <c r="M344" s="55">
        <v>40.637500000000003</v>
      </c>
    </row>
    <row r="345" spans="1:13" x14ac:dyDescent="0.35">
      <c r="A345" s="41" t="s">
        <v>96</v>
      </c>
      <c r="B345" s="13">
        <v>41081</v>
      </c>
      <c r="K345" s="55">
        <v>1.1905000000000001</v>
      </c>
      <c r="L345" s="55">
        <v>-74.195832999999993</v>
      </c>
      <c r="M345" s="55">
        <v>40.637500000000003</v>
      </c>
    </row>
    <row r="346" spans="1:13" x14ac:dyDescent="0.35">
      <c r="A346" s="41" t="s">
        <v>97</v>
      </c>
      <c r="B346" s="13">
        <v>41081</v>
      </c>
      <c r="K346" s="55">
        <v>1.2604</v>
      </c>
      <c r="L346" s="55">
        <v>-74.195832999999993</v>
      </c>
      <c r="M346" s="55">
        <v>40.637500000000003</v>
      </c>
    </row>
    <row r="347" spans="1:13" x14ac:dyDescent="0.35">
      <c r="A347" s="55" t="s">
        <v>52</v>
      </c>
      <c r="B347" s="56">
        <v>41086</v>
      </c>
      <c r="C347" s="55">
        <v>0.27800000000000002</v>
      </c>
      <c r="E347" s="55">
        <v>0.308</v>
      </c>
      <c r="I347" s="55">
        <v>0.60799999999999998</v>
      </c>
      <c r="K347" s="55">
        <f>C347+I347</f>
        <v>0.88600000000000001</v>
      </c>
      <c r="L347" s="55">
        <v>-74.195832999999993</v>
      </c>
      <c r="M347" s="55">
        <v>40.637500000000003</v>
      </c>
    </row>
    <row r="348" spans="1:13" x14ac:dyDescent="0.35">
      <c r="A348" s="55" t="s">
        <v>42</v>
      </c>
      <c r="B348" s="56">
        <v>41086</v>
      </c>
      <c r="C348" s="55">
        <v>0.435</v>
      </c>
      <c r="E348" s="55">
        <v>0.24399999999999999</v>
      </c>
      <c r="I348" s="55">
        <v>0.76</v>
      </c>
      <c r="K348" s="55">
        <f>C348+I348</f>
        <v>1.1950000000000001</v>
      </c>
      <c r="L348" s="55">
        <v>-74.195832999999993</v>
      </c>
      <c r="M348" s="55">
        <v>40.637500000000003</v>
      </c>
    </row>
    <row r="349" spans="1:13" x14ac:dyDescent="0.35">
      <c r="A349" s="55" t="s">
        <v>50</v>
      </c>
      <c r="B349" s="56">
        <v>41086</v>
      </c>
      <c r="C349" s="55">
        <v>0.49</v>
      </c>
      <c r="E349" s="55">
        <v>0.41599999999999998</v>
      </c>
      <c r="I349" s="55">
        <v>1.095</v>
      </c>
      <c r="K349" s="55">
        <f>C349+I349</f>
        <v>1.585</v>
      </c>
      <c r="L349" s="55">
        <v>-74.195832999999993</v>
      </c>
      <c r="M349" s="55">
        <v>40.637500000000003</v>
      </c>
    </row>
    <row r="350" spans="1:13" x14ac:dyDescent="0.35">
      <c r="A350" s="55" t="s">
        <v>51</v>
      </c>
      <c r="B350" s="56">
        <v>41086</v>
      </c>
      <c r="C350" s="55">
        <v>0.46600000000000003</v>
      </c>
      <c r="E350" s="55">
        <v>0.45</v>
      </c>
      <c r="I350" s="55">
        <v>1.1539999999999999</v>
      </c>
      <c r="K350" s="55">
        <f>C350+I350</f>
        <v>1.6199999999999999</v>
      </c>
      <c r="L350" s="55">
        <v>-74.195832999999993</v>
      </c>
      <c r="M350" s="55">
        <v>40.637500000000003</v>
      </c>
    </row>
    <row r="351" spans="1:13" x14ac:dyDescent="0.35">
      <c r="A351" s="55" t="s">
        <v>48</v>
      </c>
      <c r="B351" s="56">
        <v>41086</v>
      </c>
      <c r="C351" s="55">
        <v>0.35899999999999999</v>
      </c>
      <c r="E351" s="55">
        <v>0.22800000000000001</v>
      </c>
      <c r="I351" s="55">
        <v>0.90300000000000002</v>
      </c>
      <c r="K351" s="55">
        <f>C351+I351</f>
        <v>1.262</v>
      </c>
      <c r="L351" s="55">
        <v>-74.195832999999993</v>
      </c>
      <c r="M351" s="55">
        <v>40.637500000000003</v>
      </c>
    </row>
    <row r="352" spans="1:13" x14ac:dyDescent="0.35">
      <c r="A352" s="54" t="s">
        <v>84</v>
      </c>
      <c r="B352" s="13">
        <v>41087</v>
      </c>
      <c r="K352" s="55">
        <v>1.1395</v>
      </c>
      <c r="L352" s="55">
        <v>-74.195832999999993</v>
      </c>
      <c r="M352" s="55">
        <v>40.637500000000003</v>
      </c>
    </row>
    <row r="353" spans="1:13" x14ac:dyDescent="0.35">
      <c r="A353" s="54" t="s">
        <v>84</v>
      </c>
      <c r="B353" s="13">
        <v>41087</v>
      </c>
      <c r="K353" s="55">
        <v>1.0935999999999999</v>
      </c>
      <c r="L353" s="55">
        <v>-74.195832999999993</v>
      </c>
      <c r="M353" s="55">
        <v>40.637500000000003</v>
      </c>
    </row>
    <row r="354" spans="1:13" x14ac:dyDescent="0.25">
      <c r="A354" s="37" t="s">
        <v>90</v>
      </c>
      <c r="B354" s="13">
        <v>41087</v>
      </c>
      <c r="K354" s="55">
        <v>1.1247</v>
      </c>
      <c r="L354" s="55">
        <v>-74.195832999999993</v>
      </c>
      <c r="M354" s="55">
        <v>40.637500000000003</v>
      </c>
    </row>
    <row r="355" spans="1:13" x14ac:dyDescent="0.35">
      <c r="A355" s="41" t="s">
        <v>96</v>
      </c>
      <c r="B355" s="13">
        <v>41087</v>
      </c>
      <c r="K355" s="55">
        <v>1.1998</v>
      </c>
      <c r="L355" s="55">
        <v>-74.195832999999993</v>
      </c>
      <c r="M355" s="55">
        <v>40.637500000000003</v>
      </c>
    </row>
    <row r="356" spans="1:13" x14ac:dyDescent="0.35">
      <c r="A356" s="41" t="s">
        <v>97</v>
      </c>
      <c r="B356" s="13">
        <v>41087</v>
      </c>
      <c r="K356" s="55">
        <v>1.1724999999999999</v>
      </c>
      <c r="L356" s="55">
        <v>-74.195832999999993</v>
      </c>
      <c r="M356" s="55">
        <v>40.637500000000003</v>
      </c>
    </row>
    <row r="357" spans="1:13" x14ac:dyDescent="0.35">
      <c r="A357" s="54" t="s">
        <v>84</v>
      </c>
      <c r="B357" s="13">
        <v>41099</v>
      </c>
      <c r="K357" s="55">
        <v>1.0188999999999999</v>
      </c>
      <c r="L357" s="55">
        <v>-74.195832999999993</v>
      </c>
      <c r="M357" s="55">
        <v>40.637500000000003</v>
      </c>
    </row>
    <row r="358" spans="1:13" x14ac:dyDescent="0.35">
      <c r="A358" s="54" t="s">
        <v>84</v>
      </c>
      <c r="B358" s="13">
        <v>41099</v>
      </c>
      <c r="K358" s="55">
        <v>1.0969</v>
      </c>
      <c r="L358" s="55">
        <v>-74.195832999999993</v>
      </c>
      <c r="M358" s="55">
        <v>40.637500000000003</v>
      </c>
    </row>
    <row r="359" spans="1:13" x14ac:dyDescent="0.25">
      <c r="A359" s="37" t="s">
        <v>90</v>
      </c>
      <c r="B359" s="13">
        <v>41099</v>
      </c>
      <c r="K359" s="55">
        <v>1.0939999999999999</v>
      </c>
      <c r="L359" s="55">
        <v>-74.195832999999993</v>
      </c>
      <c r="M359" s="55">
        <v>40.637500000000003</v>
      </c>
    </row>
    <row r="360" spans="1:13" x14ac:dyDescent="0.35">
      <c r="A360" s="41" t="s">
        <v>96</v>
      </c>
      <c r="B360" s="13">
        <v>41099</v>
      </c>
      <c r="K360" s="55">
        <v>1.2798</v>
      </c>
      <c r="L360" s="55">
        <v>-74.195832999999993</v>
      </c>
      <c r="M360" s="55">
        <v>40.637500000000003</v>
      </c>
    </row>
    <row r="361" spans="1:13" x14ac:dyDescent="0.35">
      <c r="A361" s="41" t="s">
        <v>97</v>
      </c>
      <c r="B361" s="13">
        <v>41099</v>
      </c>
      <c r="K361" s="55">
        <v>1.1886000000000001</v>
      </c>
      <c r="L361" s="55">
        <v>-74.195832999999993</v>
      </c>
      <c r="M361" s="55">
        <v>40.637500000000003</v>
      </c>
    </row>
    <row r="362" spans="1:13" x14ac:dyDescent="0.35">
      <c r="A362" s="55" t="s">
        <v>52</v>
      </c>
      <c r="B362" s="56">
        <v>41100</v>
      </c>
      <c r="C362" s="55">
        <v>0.29399999999999998</v>
      </c>
      <c r="E362" s="55">
        <v>0.26</v>
      </c>
      <c r="I362" s="55">
        <v>0.65200000000000002</v>
      </c>
      <c r="K362" s="55">
        <f t="shared" ref="K362:K373" si="19">C362+I362</f>
        <v>0.94599999999999995</v>
      </c>
      <c r="L362" s="55">
        <v>-74.195832999999993</v>
      </c>
      <c r="M362" s="55">
        <v>40.637500000000003</v>
      </c>
    </row>
    <row r="363" spans="1:13" x14ac:dyDescent="0.35">
      <c r="A363" s="55" t="s">
        <v>42</v>
      </c>
      <c r="B363" s="56">
        <v>41100</v>
      </c>
      <c r="C363" s="55">
        <v>0.36</v>
      </c>
      <c r="E363" s="55">
        <v>0.27200000000000002</v>
      </c>
      <c r="I363" s="55">
        <v>0.52300000000000002</v>
      </c>
      <c r="K363" s="55">
        <f t="shared" si="19"/>
        <v>0.88300000000000001</v>
      </c>
      <c r="L363" s="55">
        <v>-74.195832999999993</v>
      </c>
      <c r="M363" s="55">
        <v>40.637500000000003</v>
      </c>
    </row>
    <row r="364" spans="1:13" x14ac:dyDescent="0.35">
      <c r="A364" s="55" t="s">
        <v>50</v>
      </c>
      <c r="B364" s="56">
        <v>41100</v>
      </c>
      <c r="C364" s="55">
        <v>0.42</v>
      </c>
      <c r="E364" s="55">
        <v>0.504</v>
      </c>
      <c r="I364" s="55">
        <v>0.76100000000000001</v>
      </c>
      <c r="K364" s="55">
        <f t="shared" si="19"/>
        <v>1.181</v>
      </c>
      <c r="L364" s="55">
        <v>-74.195832999999993</v>
      </c>
      <c r="M364" s="55">
        <v>40.637500000000003</v>
      </c>
    </row>
    <row r="365" spans="1:13" x14ac:dyDescent="0.35">
      <c r="A365" s="55" t="s">
        <v>50</v>
      </c>
      <c r="B365" s="56">
        <v>41100</v>
      </c>
      <c r="C365" s="55">
        <v>0.41499999999999998</v>
      </c>
      <c r="E365" s="55">
        <v>0.504</v>
      </c>
      <c r="I365" s="55">
        <v>0.70699999999999996</v>
      </c>
      <c r="K365" s="55">
        <f t="shared" si="19"/>
        <v>1.1219999999999999</v>
      </c>
      <c r="L365" s="55">
        <v>-74.195832999999993</v>
      </c>
      <c r="M365" s="55">
        <v>40.637500000000003</v>
      </c>
    </row>
    <row r="366" spans="1:13" x14ac:dyDescent="0.35">
      <c r="A366" s="55" t="s">
        <v>51</v>
      </c>
      <c r="B366" s="56">
        <v>41100</v>
      </c>
      <c r="C366" s="55">
        <v>0.45300000000000001</v>
      </c>
      <c r="E366" s="55">
        <v>0.502</v>
      </c>
      <c r="I366" s="55">
        <v>1.03</v>
      </c>
      <c r="K366" s="55">
        <f t="shared" si="19"/>
        <v>1.4830000000000001</v>
      </c>
      <c r="L366" s="55">
        <v>-74.195832999999993</v>
      </c>
      <c r="M366" s="55">
        <v>40.637500000000003</v>
      </c>
    </row>
    <row r="367" spans="1:13" x14ac:dyDescent="0.35">
      <c r="A367" s="55" t="s">
        <v>48</v>
      </c>
      <c r="B367" s="56">
        <v>41100</v>
      </c>
      <c r="C367" s="55">
        <v>0.247</v>
      </c>
      <c r="E367" s="55">
        <v>0.11</v>
      </c>
      <c r="I367" s="55">
        <v>0.54700000000000004</v>
      </c>
      <c r="K367" s="55">
        <f t="shared" si="19"/>
        <v>0.79400000000000004</v>
      </c>
      <c r="L367" s="55">
        <v>-74.195832999999993</v>
      </c>
      <c r="M367" s="55">
        <v>40.637500000000003</v>
      </c>
    </row>
    <row r="368" spans="1:13" x14ac:dyDescent="0.35">
      <c r="A368" s="55" t="s">
        <v>52</v>
      </c>
      <c r="B368" s="56">
        <v>41107</v>
      </c>
      <c r="C368" s="55">
        <v>0.24</v>
      </c>
      <c r="E368" s="55">
        <v>0.23899999999999999</v>
      </c>
      <c r="I368" s="55">
        <v>0.78500000000000003</v>
      </c>
      <c r="K368" s="55">
        <f t="shared" si="19"/>
        <v>1.0249999999999999</v>
      </c>
      <c r="L368" s="55">
        <v>-74.195832999999993</v>
      </c>
      <c r="M368" s="55">
        <v>40.637500000000003</v>
      </c>
    </row>
    <row r="369" spans="1:13" x14ac:dyDescent="0.35">
      <c r="A369" s="55" t="s">
        <v>42</v>
      </c>
      <c r="B369" s="56">
        <v>41107</v>
      </c>
      <c r="C369" s="55">
        <v>0.31</v>
      </c>
      <c r="E369" s="55">
        <v>0.19400000000000001</v>
      </c>
      <c r="I369" s="55">
        <v>0.624</v>
      </c>
      <c r="K369" s="55">
        <f t="shared" si="19"/>
        <v>0.93399999999999994</v>
      </c>
      <c r="L369" s="55">
        <v>-74.195832999999993</v>
      </c>
      <c r="M369" s="55">
        <v>40.637500000000003</v>
      </c>
    </row>
    <row r="370" spans="1:13" x14ac:dyDescent="0.35">
      <c r="A370" s="55" t="s">
        <v>50</v>
      </c>
      <c r="B370" s="56">
        <v>41107</v>
      </c>
      <c r="C370" s="55">
        <v>0.30399999999999999</v>
      </c>
      <c r="E370" s="55">
        <v>0.20399999999999999</v>
      </c>
      <c r="I370" s="55">
        <v>0.59599999999999997</v>
      </c>
      <c r="K370" s="55">
        <f t="shared" si="19"/>
        <v>0.89999999999999991</v>
      </c>
      <c r="L370" s="55">
        <v>-74.195832999999993</v>
      </c>
      <c r="M370" s="55">
        <v>40.637500000000003</v>
      </c>
    </row>
    <row r="371" spans="1:13" x14ac:dyDescent="0.35">
      <c r="A371" s="55" t="s">
        <v>50</v>
      </c>
      <c r="B371" s="56">
        <v>41107</v>
      </c>
      <c r="C371" s="55">
        <v>0.314</v>
      </c>
      <c r="E371" s="55">
        <v>0.19400000000000001</v>
      </c>
      <c r="I371" s="55">
        <v>0.48299999999999998</v>
      </c>
      <c r="K371" s="55">
        <f t="shared" si="19"/>
        <v>0.79699999999999993</v>
      </c>
      <c r="L371" s="55">
        <v>-74.195832999999993</v>
      </c>
      <c r="M371" s="55">
        <v>40.637500000000003</v>
      </c>
    </row>
    <row r="372" spans="1:13" x14ac:dyDescent="0.35">
      <c r="A372" s="55" t="s">
        <v>51</v>
      </c>
      <c r="B372" s="56">
        <v>41107</v>
      </c>
      <c r="C372" s="55">
        <v>0.38400000000000001</v>
      </c>
      <c r="E372" s="55">
        <v>0.46100000000000002</v>
      </c>
      <c r="I372" s="55">
        <v>1.0329999999999999</v>
      </c>
      <c r="K372" s="55">
        <f t="shared" si="19"/>
        <v>1.4169999999999998</v>
      </c>
      <c r="L372" s="55">
        <v>-74.195832999999993</v>
      </c>
      <c r="M372" s="55">
        <v>40.637500000000003</v>
      </c>
    </row>
    <row r="373" spans="1:13" x14ac:dyDescent="0.35">
      <c r="A373" s="55" t="s">
        <v>48</v>
      </c>
      <c r="B373" s="56">
        <v>41107</v>
      </c>
      <c r="C373" s="55">
        <v>0.29099999999999998</v>
      </c>
      <c r="E373" s="55">
        <v>0.34200000000000003</v>
      </c>
      <c r="I373" s="55">
        <v>0.80400000000000005</v>
      </c>
      <c r="K373" s="55">
        <f t="shared" si="19"/>
        <v>1.095</v>
      </c>
      <c r="L373" s="55">
        <v>-74.195832999999993</v>
      </c>
      <c r="M373" s="55">
        <v>40.637500000000003</v>
      </c>
    </row>
    <row r="374" spans="1:13" x14ac:dyDescent="0.35">
      <c r="A374" s="54" t="s">
        <v>84</v>
      </c>
      <c r="B374" s="13">
        <v>41108</v>
      </c>
      <c r="K374" s="55">
        <v>1.0616999999999999</v>
      </c>
      <c r="L374" s="55">
        <v>-74.195832999999993</v>
      </c>
      <c r="M374" s="55">
        <v>40.637500000000003</v>
      </c>
    </row>
    <row r="375" spans="1:13" x14ac:dyDescent="0.35">
      <c r="A375" s="41" t="s">
        <v>96</v>
      </c>
      <c r="B375" s="13">
        <v>41108</v>
      </c>
      <c r="K375" s="55">
        <v>1.141</v>
      </c>
      <c r="L375" s="55">
        <v>-74.195832999999993</v>
      </c>
      <c r="M375" s="55">
        <v>40.637500000000003</v>
      </c>
    </row>
    <row r="376" spans="1:13" x14ac:dyDescent="0.35">
      <c r="A376" s="41" t="s">
        <v>96</v>
      </c>
      <c r="B376" s="13">
        <v>41108</v>
      </c>
      <c r="K376" s="55">
        <v>1.0923</v>
      </c>
      <c r="L376" s="55">
        <v>-74.195832999999993</v>
      </c>
      <c r="M376" s="55">
        <v>40.637500000000003</v>
      </c>
    </row>
    <row r="377" spans="1:13" x14ac:dyDescent="0.35">
      <c r="A377" s="41" t="s">
        <v>97</v>
      </c>
      <c r="B377" s="13">
        <v>41108</v>
      </c>
      <c r="K377" s="55">
        <v>1.0580000000000001</v>
      </c>
      <c r="L377" s="55">
        <v>-74.195832999999993</v>
      </c>
      <c r="M377" s="55">
        <v>40.637500000000003</v>
      </c>
    </row>
    <row r="378" spans="1:13" x14ac:dyDescent="0.35">
      <c r="A378" s="55" t="s">
        <v>52</v>
      </c>
      <c r="B378" s="56">
        <v>41122</v>
      </c>
      <c r="C378" s="55">
        <v>0.379</v>
      </c>
      <c r="E378" s="55">
        <v>0.47599999999999998</v>
      </c>
      <c r="I378" s="55">
        <v>0.76700000000000002</v>
      </c>
      <c r="K378" s="55">
        <f t="shared" ref="K378:K383" si="20">C378+I378</f>
        <v>1.1459999999999999</v>
      </c>
      <c r="L378" s="55">
        <v>-74.195832999999993</v>
      </c>
      <c r="M378" s="55">
        <v>40.637500000000003</v>
      </c>
    </row>
    <row r="379" spans="1:13" x14ac:dyDescent="0.35">
      <c r="A379" s="55" t="s">
        <v>42</v>
      </c>
      <c r="B379" s="56">
        <v>41122</v>
      </c>
      <c r="C379" s="55">
        <v>0.44</v>
      </c>
      <c r="E379" s="55">
        <v>0.438</v>
      </c>
      <c r="I379" s="55">
        <v>0.79500000000000004</v>
      </c>
      <c r="K379" s="55">
        <f t="shared" si="20"/>
        <v>1.2350000000000001</v>
      </c>
      <c r="L379" s="55">
        <v>-74.195832999999993</v>
      </c>
      <c r="M379" s="55">
        <v>40.637500000000003</v>
      </c>
    </row>
    <row r="380" spans="1:13" x14ac:dyDescent="0.35">
      <c r="A380" s="55" t="s">
        <v>50</v>
      </c>
      <c r="B380" s="56">
        <v>41122</v>
      </c>
      <c r="C380" s="55">
        <v>0.42499999999999999</v>
      </c>
      <c r="E380" s="55">
        <v>0.54600000000000004</v>
      </c>
      <c r="I380" s="55">
        <v>1.07</v>
      </c>
      <c r="K380" s="55">
        <f t="shared" si="20"/>
        <v>1.4950000000000001</v>
      </c>
      <c r="L380" s="55">
        <v>-74.195832999999993</v>
      </c>
      <c r="M380" s="55">
        <v>40.637500000000003</v>
      </c>
    </row>
    <row r="381" spans="1:13" x14ac:dyDescent="0.35">
      <c r="A381" s="55" t="s">
        <v>50</v>
      </c>
      <c r="B381" s="56">
        <v>41122</v>
      </c>
      <c r="C381" s="55">
        <v>0.43</v>
      </c>
      <c r="E381" s="55">
        <v>0.52400000000000002</v>
      </c>
      <c r="I381" s="55">
        <v>1</v>
      </c>
      <c r="K381" s="55">
        <f t="shared" si="20"/>
        <v>1.43</v>
      </c>
      <c r="L381" s="55">
        <v>-74.195832999999993</v>
      </c>
      <c r="M381" s="55">
        <v>40.637500000000003</v>
      </c>
    </row>
    <row r="382" spans="1:13" x14ac:dyDescent="0.35">
      <c r="A382" s="55" t="s">
        <v>51</v>
      </c>
      <c r="B382" s="56">
        <v>41122</v>
      </c>
      <c r="C382" s="55">
        <v>0.53</v>
      </c>
      <c r="E382" s="55">
        <v>0.76200000000000001</v>
      </c>
      <c r="I382" s="55">
        <v>1.1499999999999999</v>
      </c>
      <c r="K382" s="55">
        <f t="shared" si="20"/>
        <v>1.68</v>
      </c>
      <c r="L382" s="55">
        <v>-74.195832999999993</v>
      </c>
      <c r="M382" s="55">
        <v>40.637500000000003</v>
      </c>
    </row>
    <row r="383" spans="1:13" x14ac:dyDescent="0.35">
      <c r="A383" s="55" t="s">
        <v>48</v>
      </c>
      <c r="B383" s="56">
        <v>41122</v>
      </c>
      <c r="C383" s="55">
        <v>0.45600000000000002</v>
      </c>
      <c r="E383" s="55">
        <v>0.51800000000000002</v>
      </c>
      <c r="I383" s="55">
        <v>0.9</v>
      </c>
      <c r="K383" s="55">
        <f t="shared" si="20"/>
        <v>1.3560000000000001</v>
      </c>
      <c r="L383" s="55">
        <v>-74.195832999999993</v>
      </c>
      <c r="M383" s="55">
        <v>40.637500000000003</v>
      </c>
    </row>
    <row r="384" spans="1:13" x14ac:dyDescent="0.35">
      <c r="A384" s="54" t="s">
        <v>84</v>
      </c>
      <c r="B384" s="13">
        <v>41123</v>
      </c>
      <c r="K384" s="55">
        <v>1.2404000000000002</v>
      </c>
      <c r="L384" s="55">
        <v>-74.195832999999993</v>
      </c>
      <c r="M384" s="55">
        <v>40.637500000000003</v>
      </c>
    </row>
    <row r="385" spans="1:13" x14ac:dyDescent="0.25">
      <c r="A385" s="37" t="s">
        <v>90</v>
      </c>
      <c r="B385" s="13">
        <v>41123</v>
      </c>
      <c r="K385" s="55">
        <v>1.339</v>
      </c>
      <c r="L385" s="55">
        <v>-74.195832999999993</v>
      </c>
      <c r="M385" s="55">
        <v>40.637500000000003</v>
      </c>
    </row>
    <row r="386" spans="1:13" x14ac:dyDescent="0.35">
      <c r="A386" s="41" t="s">
        <v>96</v>
      </c>
      <c r="B386" s="13">
        <v>41123</v>
      </c>
      <c r="K386" s="55">
        <v>1.4372</v>
      </c>
      <c r="L386" s="55">
        <v>-74.195832999999993</v>
      </c>
      <c r="M386" s="55">
        <v>40.637500000000003</v>
      </c>
    </row>
    <row r="387" spans="1:13" x14ac:dyDescent="0.35">
      <c r="A387" s="41" t="s">
        <v>97</v>
      </c>
      <c r="B387" s="13">
        <v>41123</v>
      </c>
      <c r="K387" s="55">
        <v>1.5365000000000002</v>
      </c>
      <c r="L387" s="55">
        <v>-74.195832999999993</v>
      </c>
      <c r="M387" s="55">
        <v>40.637500000000003</v>
      </c>
    </row>
    <row r="388" spans="1:13" x14ac:dyDescent="0.35">
      <c r="A388" s="55" t="s">
        <v>52</v>
      </c>
      <c r="B388" s="56">
        <v>41128</v>
      </c>
      <c r="C388" s="55">
        <v>0.32700000000000001</v>
      </c>
      <c r="E388" s="55">
        <v>0.41699999999999998</v>
      </c>
      <c r="I388" s="55">
        <v>0.83599999999999997</v>
      </c>
      <c r="K388" s="55">
        <f t="shared" ref="K388:K398" si="21">C388+I388</f>
        <v>1.163</v>
      </c>
      <c r="L388" s="55">
        <v>-74.195832999999993</v>
      </c>
      <c r="M388" s="55">
        <v>40.637500000000003</v>
      </c>
    </row>
    <row r="389" spans="1:13" x14ac:dyDescent="0.35">
      <c r="A389" s="55" t="s">
        <v>42</v>
      </c>
      <c r="B389" s="56">
        <v>41128</v>
      </c>
      <c r="C389" s="55">
        <v>0.44</v>
      </c>
      <c r="E389" s="55">
        <v>0.54400000000000004</v>
      </c>
      <c r="I389" s="55">
        <v>0.92900000000000005</v>
      </c>
      <c r="K389" s="55">
        <f t="shared" si="21"/>
        <v>1.369</v>
      </c>
      <c r="L389" s="55">
        <v>-74.195832999999993</v>
      </c>
      <c r="M389" s="55">
        <v>40.637500000000003</v>
      </c>
    </row>
    <row r="390" spans="1:13" x14ac:dyDescent="0.35">
      <c r="A390" s="55" t="s">
        <v>50</v>
      </c>
      <c r="B390" s="56">
        <v>41128</v>
      </c>
      <c r="C390" s="55">
        <v>0.48199999999999998</v>
      </c>
      <c r="E390" s="55">
        <v>1.43</v>
      </c>
      <c r="I390" s="55">
        <v>1.99</v>
      </c>
      <c r="K390" s="55">
        <f t="shared" si="21"/>
        <v>2.472</v>
      </c>
      <c r="L390" s="55">
        <v>-74.195832999999993</v>
      </c>
      <c r="M390" s="55">
        <v>40.637500000000003</v>
      </c>
    </row>
    <row r="391" spans="1:13" x14ac:dyDescent="0.35">
      <c r="A391" s="55" t="s">
        <v>51</v>
      </c>
      <c r="B391" s="56">
        <v>41128</v>
      </c>
      <c r="C391" s="55">
        <v>0.48699999999999999</v>
      </c>
      <c r="E391" s="55">
        <v>0.56999999999999995</v>
      </c>
      <c r="I391" s="55">
        <v>0.97699999999999998</v>
      </c>
      <c r="K391" s="55">
        <f t="shared" si="21"/>
        <v>1.464</v>
      </c>
      <c r="L391" s="55">
        <v>-74.195832999999993</v>
      </c>
      <c r="M391" s="55">
        <v>40.637500000000003</v>
      </c>
    </row>
    <row r="392" spans="1:13" x14ac:dyDescent="0.35">
      <c r="A392" s="55" t="s">
        <v>48</v>
      </c>
      <c r="B392" s="56">
        <v>41128</v>
      </c>
      <c r="C392" s="55">
        <v>0.376</v>
      </c>
      <c r="E392" s="55">
        <v>0.27700000000000002</v>
      </c>
      <c r="I392" s="55">
        <v>0.94899999999999995</v>
      </c>
      <c r="K392" s="55">
        <f t="shared" si="21"/>
        <v>1.325</v>
      </c>
      <c r="L392" s="55">
        <v>-74.195832999999993</v>
      </c>
      <c r="M392" s="55">
        <v>40.637500000000003</v>
      </c>
    </row>
    <row r="393" spans="1:13" x14ac:dyDescent="0.35">
      <c r="A393" s="55" t="s">
        <v>48</v>
      </c>
      <c r="B393" s="56">
        <v>41128</v>
      </c>
      <c r="C393" s="55">
        <v>0.36399999999999999</v>
      </c>
      <c r="E393" s="55">
        <v>0.27200000000000002</v>
      </c>
      <c r="I393" s="55">
        <v>0.92800000000000005</v>
      </c>
      <c r="K393" s="55">
        <f t="shared" si="21"/>
        <v>1.292</v>
      </c>
      <c r="L393" s="55">
        <v>-74.195832999999993</v>
      </c>
      <c r="M393" s="55">
        <v>40.637500000000003</v>
      </c>
    </row>
    <row r="394" spans="1:13" x14ac:dyDescent="0.35">
      <c r="A394" s="55" t="s">
        <v>52</v>
      </c>
      <c r="B394" s="56">
        <v>41135</v>
      </c>
      <c r="C394" s="55">
        <v>0.27400000000000002</v>
      </c>
      <c r="E394" s="55">
        <v>0.29199999999999998</v>
      </c>
      <c r="I394" s="55">
        <v>0.55500000000000005</v>
      </c>
      <c r="K394" s="55">
        <f t="shared" si="21"/>
        <v>0.82900000000000007</v>
      </c>
      <c r="L394" s="55">
        <v>-74.195832999999993</v>
      </c>
      <c r="M394" s="55">
        <v>40.637500000000003</v>
      </c>
    </row>
    <row r="395" spans="1:13" x14ac:dyDescent="0.35">
      <c r="A395" s="55" t="s">
        <v>42</v>
      </c>
      <c r="B395" s="56">
        <v>41135</v>
      </c>
      <c r="C395" s="55">
        <v>0.40400000000000003</v>
      </c>
      <c r="E395" s="55">
        <v>0.28799999999999998</v>
      </c>
      <c r="I395" s="55">
        <v>0.502</v>
      </c>
      <c r="K395" s="55">
        <f t="shared" si="21"/>
        <v>0.90600000000000003</v>
      </c>
      <c r="L395" s="55">
        <v>-74.195832999999993</v>
      </c>
      <c r="M395" s="55">
        <v>40.637500000000003</v>
      </c>
    </row>
    <row r="396" spans="1:13" x14ac:dyDescent="0.35">
      <c r="A396" s="55" t="s">
        <v>50</v>
      </c>
      <c r="B396" s="56">
        <v>41135</v>
      </c>
      <c r="C396" s="55">
        <v>0.44700000000000001</v>
      </c>
      <c r="E396" s="55">
        <v>0.46</v>
      </c>
      <c r="I396" s="55">
        <v>0.76600000000000001</v>
      </c>
      <c r="K396" s="55">
        <f t="shared" si="21"/>
        <v>1.2130000000000001</v>
      </c>
      <c r="L396" s="55">
        <v>-74.195832999999993</v>
      </c>
      <c r="M396" s="55">
        <v>40.637500000000003</v>
      </c>
    </row>
    <row r="397" spans="1:13" x14ac:dyDescent="0.35">
      <c r="A397" s="55" t="s">
        <v>51</v>
      </c>
      <c r="B397" s="56">
        <v>41135</v>
      </c>
      <c r="C397" s="55">
        <v>0.48799999999999999</v>
      </c>
      <c r="E397" s="55">
        <v>0.52800000000000002</v>
      </c>
      <c r="I397" s="55">
        <v>0.754</v>
      </c>
      <c r="K397" s="55">
        <f t="shared" si="21"/>
        <v>1.242</v>
      </c>
      <c r="L397" s="55">
        <v>-74.195832999999993</v>
      </c>
      <c r="M397" s="55">
        <v>40.637500000000003</v>
      </c>
    </row>
    <row r="398" spans="1:13" x14ac:dyDescent="0.35">
      <c r="A398" s="55" t="s">
        <v>48</v>
      </c>
      <c r="B398" s="56">
        <v>41135</v>
      </c>
      <c r="C398" s="55">
        <v>0.38500000000000001</v>
      </c>
      <c r="E398" s="55">
        <v>0.40300000000000002</v>
      </c>
      <c r="I398" s="55">
        <v>0.68400000000000005</v>
      </c>
      <c r="K398" s="55">
        <f t="shared" si="21"/>
        <v>1.069</v>
      </c>
      <c r="L398" s="55">
        <v>-74.195832999999993</v>
      </c>
      <c r="M398" s="55">
        <v>40.637500000000003</v>
      </c>
    </row>
    <row r="399" spans="1:13" x14ac:dyDescent="0.35">
      <c r="A399" s="54" t="s">
        <v>84</v>
      </c>
      <c r="B399" s="13">
        <v>41137</v>
      </c>
      <c r="K399" s="55">
        <v>1.1903000000000001</v>
      </c>
      <c r="L399" s="55">
        <v>-74.195832999999993</v>
      </c>
      <c r="M399" s="55">
        <v>40.637500000000003</v>
      </c>
    </row>
    <row r="400" spans="1:13" x14ac:dyDescent="0.25">
      <c r="A400" s="37" t="s">
        <v>90</v>
      </c>
      <c r="B400" s="13">
        <v>41137</v>
      </c>
      <c r="K400" s="55">
        <v>1.0829</v>
      </c>
      <c r="L400" s="55">
        <v>-74.195832999999993</v>
      </c>
      <c r="M400" s="55">
        <v>40.637500000000003</v>
      </c>
    </row>
    <row r="401" spans="1:13" x14ac:dyDescent="0.35">
      <c r="A401" s="41" t="s">
        <v>96</v>
      </c>
      <c r="B401" s="13">
        <v>41137</v>
      </c>
      <c r="K401" s="55">
        <v>1.4072</v>
      </c>
      <c r="L401" s="55">
        <v>-74.195832999999993</v>
      </c>
      <c r="M401" s="55">
        <v>40.637500000000003</v>
      </c>
    </row>
    <row r="402" spans="1:13" x14ac:dyDescent="0.35">
      <c r="A402" s="41" t="s">
        <v>96</v>
      </c>
      <c r="B402" s="13">
        <v>41137</v>
      </c>
      <c r="K402" s="55">
        <v>1.3949</v>
      </c>
      <c r="L402" s="55">
        <v>-74.195832999999993</v>
      </c>
      <c r="M402" s="55">
        <v>40.637500000000003</v>
      </c>
    </row>
    <row r="403" spans="1:13" x14ac:dyDescent="0.35">
      <c r="A403" s="41" t="s">
        <v>97</v>
      </c>
      <c r="B403" s="13">
        <v>41137</v>
      </c>
      <c r="K403" s="55">
        <v>1.3018000000000001</v>
      </c>
      <c r="L403" s="55">
        <v>-74.195832999999993</v>
      </c>
      <c r="M403" s="55">
        <v>40.637500000000003</v>
      </c>
    </row>
    <row r="404" spans="1:13" x14ac:dyDescent="0.35">
      <c r="A404" s="55" t="s">
        <v>52</v>
      </c>
      <c r="B404" s="56">
        <v>41142</v>
      </c>
      <c r="C404" s="55">
        <v>0.36299999999999999</v>
      </c>
      <c r="E404" s="55">
        <v>0.41799999999999998</v>
      </c>
      <c r="I404" s="55">
        <v>0.60299999999999998</v>
      </c>
      <c r="K404" s="55">
        <f t="shared" ref="K404:K409" si="22">C404+I404</f>
        <v>0.96599999999999997</v>
      </c>
      <c r="L404" s="55">
        <v>-74.195832999999993</v>
      </c>
      <c r="M404" s="55">
        <v>40.637500000000003</v>
      </c>
    </row>
    <row r="405" spans="1:13" x14ac:dyDescent="0.35">
      <c r="A405" s="55" t="s">
        <v>42</v>
      </c>
      <c r="B405" s="56">
        <v>41142</v>
      </c>
      <c r="C405" s="55">
        <v>0.40600000000000003</v>
      </c>
      <c r="E405" s="55">
        <v>0.39200000000000002</v>
      </c>
      <c r="I405" s="55">
        <v>0.747</v>
      </c>
      <c r="K405" s="55">
        <f t="shared" si="22"/>
        <v>1.153</v>
      </c>
      <c r="L405" s="55">
        <v>-74.195832999999993</v>
      </c>
      <c r="M405" s="55">
        <v>40.637500000000003</v>
      </c>
    </row>
    <row r="406" spans="1:13" x14ac:dyDescent="0.35">
      <c r="A406" s="55" t="s">
        <v>50</v>
      </c>
      <c r="B406" s="56">
        <v>41142</v>
      </c>
      <c r="C406" s="55">
        <v>0.46800000000000003</v>
      </c>
      <c r="E406" s="55">
        <v>0.80400000000000005</v>
      </c>
      <c r="I406" s="55">
        <v>1.08</v>
      </c>
      <c r="K406" s="55">
        <f t="shared" si="22"/>
        <v>1.548</v>
      </c>
      <c r="L406" s="55">
        <v>-74.195832999999993</v>
      </c>
      <c r="M406" s="55">
        <v>40.637500000000003</v>
      </c>
    </row>
    <row r="407" spans="1:13" x14ac:dyDescent="0.35">
      <c r="A407" s="55" t="s">
        <v>51</v>
      </c>
      <c r="B407" s="56">
        <v>41142</v>
      </c>
      <c r="C407" s="55">
        <v>0.59699999999999998</v>
      </c>
      <c r="E407" s="55">
        <v>0.67100000000000004</v>
      </c>
      <c r="I407" s="55">
        <v>1.03</v>
      </c>
      <c r="K407" s="55">
        <f t="shared" si="22"/>
        <v>1.627</v>
      </c>
      <c r="L407" s="55">
        <v>-74.195832999999993</v>
      </c>
      <c r="M407" s="55">
        <v>40.637500000000003</v>
      </c>
    </row>
    <row r="408" spans="1:13" x14ac:dyDescent="0.35">
      <c r="A408" s="55" t="s">
        <v>48</v>
      </c>
      <c r="B408" s="56">
        <v>41142</v>
      </c>
      <c r="C408" s="55">
        <v>0.27</v>
      </c>
      <c r="E408" s="55">
        <v>0.45600000000000002</v>
      </c>
      <c r="I408" s="55">
        <v>0.89300000000000002</v>
      </c>
      <c r="K408" s="55">
        <f t="shared" si="22"/>
        <v>1.163</v>
      </c>
      <c r="L408" s="55">
        <v>-74.211669999999998</v>
      </c>
      <c r="M408" s="55">
        <v>40.567</v>
      </c>
    </row>
    <row r="409" spans="1:13" x14ac:dyDescent="0.35">
      <c r="A409" s="55" t="s">
        <v>48</v>
      </c>
      <c r="B409" s="56">
        <v>41142</v>
      </c>
      <c r="C409" s="55">
        <v>0.27600000000000002</v>
      </c>
      <c r="E409" s="55">
        <v>0.46</v>
      </c>
      <c r="I409" s="55">
        <v>0.85399999999999998</v>
      </c>
      <c r="K409" s="55">
        <f t="shared" si="22"/>
        <v>1.1299999999999999</v>
      </c>
      <c r="L409" s="55">
        <v>-74.211669999999998</v>
      </c>
      <c r="M409" s="55">
        <v>40.567</v>
      </c>
    </row>
    <row r="410" spans="1:13" x14ac:dyDescent="0.35">
      <c r="A410" s="54" t="s">
        <v>84</v>
      </c>
      <c r="B410" s="13">
        <v>41144</v>
      </c>
      <c r="K410" s="55">
        <v>1.4807000000000001</v>
      </c>
      <c r="L410" s="55">
        <v>-74.211669999999998</v>
      </c>
      <c r="M410" s="55">
        <v>40.567</v>
      </c>
    </row>
    <row r="411" spans="1:13" x14ac:dyDescent="0.35">
      <c r="A411" s="54" t="s">
        <v>84</v>
      </c>
      <c r="B411" s="13">
        <v>41144</v>
      </c>
      <c r="K411" s="55">
        <v>1.5508999999999999</v>
      </c>
      <c r="L411" s="55">
        <v>-74.211669999999998</v>
      </c>
      <c r="M411" s="55">
        <v>40.567</v>
      </c>
    </row>
    <row r="412" spans="1:13" x14ac:dyDescent="0.25">
      <c r="A412" s="37" t="s">
        <v>90</v>
      </c>
      <c r="B412" s="13">
        <v>41144</v>
      </c>
      <c r="K412" s="55">
        <v>0.95899999999999996</v>
      </c>
      <c r="L412" s="55">
        <v>-74.211669999999998</v>
      </c>
      <c r="M412" s="55">
        <v>40.567</v>
      </c>
    </row>
    <row r="413" spans="1:13" x14ac:dyDescent="0.35">
      <c r="A413" s="41" t="s">
        <v>96</v>
      </c>
      <c r="B413" s="13">
        <v>41144</v>
      </c>
      <c r="K413" s="55">
        <v>1.65</v>
      </c>
      <c r="L413" s="55">
        <v>-74.211669999999998</v>
      </c>
      <c r="M413" s="55">
        <v>40.567</v>
      </c>
    </row>
    <row r="414" spans="1:13" x14ac:dyDescent="0.35">
      <c r="A414" s="41" t="s">
        <v>97</v>
      </c>
      <c r="B414" s="13">
        <v>41144</v>
      </c>
      <c r="K414" s="55">
        <v>1.6897000000000002</v>
      </c>
      <c r="L414" s="55">
        <v>-74.211669999999998</v>
      </c>
      <c r="M414" s="55">
        <v>40.567</v>
      </c>
    </row>
    <row r="415" spans="1:13" x14ac:dyDescent="0.35">
      <c r="A415" s="55" t="s">
        <v>52</v>
      </c>
      <c r="B415" s="56">
        <v>41149</v>
      </c>
      <c r="C415" s="55">
        <v>0.42199999999999999</v>
      </c>
      <c r="E415" s="55">
        <v>0.33100000000000002</v>
      </c>
      <c r="I415" s="55">
        <v>0.79900000000000004</v>
      </c>
      <c r="K415" s="55">
        <f t="shared" ref="K415:K424" si="23">C415+I415</f>
        <v>1.2210000000000001</v>
      </c>
      <c r="L415" s="55">
        <v>-74.211669999999998</v>
      </c>
      <c r="M415" s="55">
        <v>40.567</v>
      </c>
    </row>
    <row r="416" spans="1:13" x14ac:dyDescent="0.35">
      <c r="A416" s="55" t="s">
        <v>42</v>
      </c>
      <c r="B416" s="56">
        <v>41149</v>
      </c>
      <c r="C416" s="55">
        <v>0.439</v>
      </c>
      <c r="E416" s="55">
        <v>0.44800000000000001</v>
      </c>
      <c r="I416" s="55">
        <v>0.97</v>
      </c>
      <c r="K416" s="55">
        <f t="shared" si="23"/>
        <v>1.409</v>
      </c>
      <c r="L416" s="55">
        <v>-74.211669999999998</v>
      </c>
      <c r="M416" s="55">
        <v>40.567</v>
      </c>
    </row>
    <row r="417" spans="1:13" x14ac:dyDescent="0.35">
      <c r="A417" s="55" t="s">
        <v>50</v>
      </c>
      <c r="B417" s="56">
        <v>41149</v>
      </c>
      <c r="C417" s="55">
        <v>0.46100000000000002</v>
      </c>
      <c r="E417" s="55">
        <v>0.65100000000000002</v>
      </c>
      <c r="I417" s="55">
        <v>1.25</v>
      </c>
      <c r="K417" s="55">
        <f t="shared" si="23"/>
        <v>1.7110000000000001</v>
      </c>
      <c r="L417" s="55">
        <v>-74.211669999999998</v>
      </c>
      <c r="M417" s="55">
        <v>40.567</v>
      </c>
    </row>
    <row r="418" spans="1:13" x14ac:dyDescent="0.35">
      <c r="A418" s="55" t="s">
        <v>51</v>
      </c>
      <c r="B418" s="56">
        <v>41149</v>
      </c>
      <c r="C418" s="55">
        <v>0.57599999999999996</v>
      </c>
      <c r="E418" s="55">
        <v>0.77</v>
      </c>
      <c r="I418" s="55">
        <v>1.46</v>
      </c>
      <c r="K418" s="55">
        <f t="shared" si="23"/>
        <v>2.036</v>
      </c>
      <c r="L418" s="55">
        <v>-74.211669999999998</v>
      </c>
      <c r="M418" s="55">
        <v>40.567</v>
      </c>
    </row>
    <row r="419" spans="1:13" x14ac:dyDescent="0.35">
      <c r="A419" s="55" t="s">
        <v>48</v>
      </c>
      <c r="B419" s="56">
        <v>41149</v>
      </c>
      <c r="C419" s="55">
        <v>0.45300000000000001</v>
      </c>
      <c r="E419" s="55">
        <v>0.58099999999999996</v>
      </c>
      <c r="I419" s="55">
        <v>1.23</v>
      </c>
      <c r="K419" s="55">
        <f t="shared" si="23"/>
        <v>1.6830000000000001</v>
      </c>
      <c r="L419" s="55">
        <v>-74.211669999999998</v>
      </c>
      <c r="M419" s="55">
        <v>40.567</v>
      </c>
    </row>
    <row r="420" spans="1:13" x14ac:dyDescent="0.35">
      <c r="A420" s="55" t="s">
        <v>52</v>
      </c>
      <c r="B420" s="56">
        <v>41157</v>
      </c>
      <c r="C420" s="55">
        <v>0.43</v>
      </c>
      <c r="E420" s="55">
        <v>0.40799999999999997</v>
      </c>
      <c r="I420" s="55">
        <v>0.61</v>
      </c>
      <c r="K420" s="55">
        <f t="shared" si="23"/>
        <v>1.04</v>
      </c>
      <c r="L420" s="55">
        <v>-74.211669999999998</v>
      </c>
      <c r="M420" s="55">
        <v>40.567</v>
      </c>
    </row>
    <row r="421" spans="1:13" x14ac:dyDescent="0.35">
      <c r="A421" s="55" t="s">
        <v>42</v>
      </c>
      <c r="B421" s="56">
        <v>41157</v>
      </c>
      <c r="C421" s="55">
        <v>0.5</v>
      </c>
      <c r="E421" s="55">
        <v>0.40899999999999997</v>
      </c>
      <c r="I421" s="55">
        <v>0.72899999999999998</v>
      </c>
      <c r="K421" s="55">
        <f t="shared" si="23"/>
        <v>1.2290000000000001</v>
      </c>
      <c r="L421" s="55">
        <v>-74.211669999999998</v>
      </c>
      <c r="M421" s="55">
        <v>40.567</v>
      </c>
    </row>
    <row r="422" spans="1:13" x14ac:dyDescent="0.35">
      <c r="A422" s="55" t="s">
        <v>50</v>
      </c>
      <c r="B422" s="56">
        <v>41157</v>
      </c>
      <c r="C422" s="55">
        <v>0.56999999999999995</v>
      </c>
      <c r="E422" s="55">
        <v>0.86499999999999999</v>
      </c>
      <c r="I422" s="55">
        <v>1.1100000000000001</v>
      </c>
      <c r="K422" s="55">
        <f t="shared" si="23"/>
        <v>1.6800000000000002</v>
      </c>
      <c r="L422" s="55">
        <v>-74.211669999999998</v>
      </c>
      <c r="M422" s="55">
        <v>40.567</v>
      </c>
    </row>
    <row r="423" spans="1:13" x14ac:dyDescent="0.35">
      <c r="A423" s="55" t="s">
        <v>51</v>
      </c>
      <c r="B423" s="56">
        <v>41157</v>
      </c>
      <c r="C423" s="55">
        <v>0.68100000000000005</v>
      </c>
      <c r="E423" s="55">
        <v>0.621</v>
      </c>
      <c r="I423" s="55">
        <v>1.1399999999999999</v>
      </c>
      <c r="K423" s="55">
        <f t="shared" si="23"/>
        <v>1.821</v>
      </c>
      <c r="L423" s="55">
        <v>-74.211669999999998</v>
      </c>
      <c r="M423" s="55">
        <v>40.567</v>
      </c>
    </row>
    <row r="424" spans="1:13" x14ac:dyDescent="0.35">
      <c r="A424" s="55" t="s">
        <v>48</v>
      </c>
      <c r="B424" s="56">
        <v>41157</v>
      </c>
      <c r="C424" s="55">
        <v>0.43099999999999999</v>
      </c>
      <c r="E424" s="55">
        <v>0.30599999999999999</v>
      </c>
      <c r="I424" s="55">
        <v>0.79900000000000004</v>
      </c>
      <c r="K424" s="55">
        <f t="shared" si="23"/>
        <v>1.23</v>
      </c>
      <c r="L424" s="55">
        <v>-74.211669999999998</v>
      </c>
      <c r="M424" s="55">
        <v>40.567</v>
      </c>
    </row>
    <row r="425" spans="1:13" x14ac:dyDescent="0.35">
      <c r="A425" s="54" t="s">
        <v>84</v>
      </c>
      <c r="B425" s="13">
        <v>41158</v>
      </c>
      <c r="K425" s="55">
        <v>1.1446000000000001</v>
      </c>
      <c r="L425" s="55">
        <v>-74.211669999999998</v>
      </c>
      <c r="M425" s="55">
        <v>40.567</v>
      </c>
    </row>
    <row r="426" spans="1:13" x14ac:dyDescent="0.25">
      <c r="A426" s="37" t="s">
        <v>90</v>
      </c>
      <c r="B426" s="13">
        <v>41158</v>
      </c>
      <c r="L426" s="55">
        <v>-74.211669999999998</v>
      </c>
      <c r="M426" s="55">
        <v>40.567</v>
      </c>
    </row>
    <row r="427" spans="1:13" x14ac:dyDescent="0.35">
      <c r="A427" s="41" t="s">
        <v>96</v>
      </c>
      <c r="B427" s="13">
        <v>41158</v>
      </c>
      <c r="K427" s="55">
        <v>1.1940999999999999</v>
      </c>
      <c r="L427" s="55">
        <v>-74.211669999999998</v>
      </c>
      <c r="M427" s="55">
        <v>40.567</v>
      </c>
    </row>
    <row r="428" spans="1:13" x14ac:dyDescent="0.35">
      <c r="A428" s="41" t="s">
        <v>96</v>
      </c>
      <c r="B428" s="13">
        <v>41158</v>
      </c>
      <c r="L428" s="55">
        <v>-74.211669999999998</v>
      </c>
      <c r="M428" s="55">
        <v>40.567</v>
      </c>
    </row>
    <row r="429" spans="1:13" x14ac:dyDescent="0.35">
      <c r="A429" s="41" t="s">
        <v>97</v>
      </c>
      <c r="B429" s="13">
        <v>41158</v>
      </c>
      <c r="K429" s="55">
        <v>1.2785000000000002</v>
      </c>
      <c r="L429" s="55">
        <v>-74.211669999999998</v>
      </c>
      <c r="M429" s="55">
        <v>40.567</v>
      </c>
    </row>
    <row r="430" spans="1:13" x14ac:dyDescent="0.35">
      <c r="A430" s="55" t="s">
        <v>52</v>
      </c>
      <c r="B430" s="56">
        <v>41163</v>
      </c>
      <c r="C430" s="55">
        <v>0.46800000000000003</v>
      </c>
      <c r="E430" s="55">
        <v>0.24</v>
      </c>
      <c r="I430" s="55">
        <v>0.56599999999999995</v>
      </c>
      <c r="K430" s="55">
        <f t="shared" ref="K430:K435" si="24">C430+I430</f>
        <v>1.034</v>
      </c>
      <c r="L430" s="55">
        <v>-74.211669999999998</v>
      </c>
      <c r="M430" s="55">
        <v>40.567</v>
      </c>
    </row>
    <row r="431" spans="1:13" x14ac:dyDescent="0.35">
      <c r="A431" s="55" t="s">
        <v>42</v>
      </c>
      <c r="B431" s="56">
        <v>41163</v>
      </c>
      <c r="C431" s="55">
        <v>0.6</v>
      </c>
      <c r="E431" s="55">
        <v>0.25900000000000001</v>
      </c>
      <c r="I431" s="55">
        <v>0.57799999999999996</v>
      </c>
      <c r="K431" s="55">
        <f t="shared" si="24"/>
        <v>1.1779999999999999</v>
      </c>
      <c r="L431" s="55">
        <v>-74.211669999999998</v>
      </c>
      <c r="M431" s="55">
        <v>40.567</v>
      </c>
    </row>
    <row r="432" spans="1:13" x14ac:dyDescent="0.35">
      <c r="A432" s="55" t="s">
        <v>50</v>
      </c>
      <c r="B432" s="56">
        <v>41163</v>
      </c>
      <c r="C432" s="55">
        <v>0.67</v>
      </c>
      <c r="E432" s="55">
        <v>0.46600000000000003</v>
      </c>
      <c r="I432" s="55">
        <v>0.75600000000000001</v>
      </c>
      <c r="K432" s="55">
        <f t="shared" si="24"/>
        <v>1.4260000000000002</v>
      </c>
      <c r="L432" s="55">
        <v>-74.211669999999998</v>
      </c>
      <c r="M432" s="55">
        <v>40.567</v>
      </c>
    </row>
    <row r="433" spans="1:13" x14ac:dyDescent="0.35">
      <c r="A433" s="55" t="s">
        <v>51</v>
      </c>
      <c r="B433" s="56">
        <v>41163</v>
      </c>
      <c r="C433" s="55">
        <v>0.68</v>
      </c>
      <c r="E433" s="55">
        <v>0.58799999999999997</v>
      </c>
      <c r="I433" s="55">
        <v>0.94199999999999995</v>
      </c>
      <c r="K433" s="55">
        <f t="shared" si="24"/>
        <v>1.6219999999999999</v>
      </c>
      <c r="L433" s="55">
        <v>-74.211669999999998</v>
      </c>
      <c r="M433" s="55">
        <v>40.567</v>
      </c>
    </row>
    <row r="434" spans="1:13" x14ac:dyDescent="0.35">
      <c r="A434" s="55" t="s">
        <v>48</v>
      </c>
      <c r="B434" s="56">
        <v>41163</v>
      </c>
      <c r="C434" s="55">
        <v>0.502</v>
      </c>
      <c r="E434" s="55">
        <v>0.42299999999999999</v>
      </c>
      <c r="I434" s="55">
        <v>0.67400000000000004</v>
      </c>
      <c r="K434" s="55">
        <f t="shared" si="24"/>
        <v>1.1760000000000002</v>
      </c>
      <c r="L434" s="55">
        <v>-74.211669999999998</v>
      </c>
      <c r="M434" s="55">
        <v>40.567</v>
      </c>
    </row>
    <row r="435" spans="1:13" x14ac:dyDescent="0.35">
      <c r="A435" s="55" t="s">
        <v>48</v>
      </c>
      <c r="B435" s="56">
        <v>41163</v>
      </c>
      <c r="C435" s="55">
        <v>0.49199999999999999</v>
      </c>
      <c r="E435" s="55">
        <v>0.39600000000000002</v>
      </c>
      <c r="I435" s="55">
        <v>0.80400000000000005</v>
      </c>
      <c r="K435" s="55">
        <f t="shared" si="24"/>
        <v>1.296</v>
      </c>
      <c r="L435" s="55">
        <v>-74.211669999999998</v>
      </c>
      <c r="M435" s="55">
        <v>40.567</v>
      </c>
    </row>
    <row r="436" spans="1:13" x14ac:dyDescent="0.35">
      <c r="A436" s="54" t="s">
        <v>84</v>
      </c>
      <c r="B436" s="13">
        <v>41164</v>
      </c>
      <c r="K436" s="55">
        <v>1.7054999999999998</v>
      </c>
      <c r="L436" s="55">
        <v>-74.211669999999998</v>
      </c>
      <c r="M436" s="55">
        <v>40.567</v>
      </c>
    </row>
    <row r="437" spans="1:13" x14ac:dyDescent="0.25">
      <c r="A437" s="37" t="s">
        <v>90</v>
      </c>
      <c r="B437" s="13">
        <v>41164</v>
      </c>
      <c r="L437" s="55">
        <v>-74.211669999999998</v>
      </c>
      <c r="M437" s="55">
        <v>40.567</v>
      </c>
    </row>
    <row r="438" spans="1:13" x14ac:dyDescent="0.25">
      <c r="A438" s="37" t="s">
        <v>90</v>
      </c>
      <c r="B438" s="13">
        <v>41164</v>
      </c>
      <c r="K438" s="55">
        <v>1.3224</v>
      </c>
      <c r="L438" s="55">
        <v>-74.211669999999998</v>
      </c>
      <c r="M438" s="55">
        <v>40.567</v>
      </c>
    </row>
    <row r="439" spans="1:13" x14ac:dyDescent="0.35">
      <c r="A439" s="41" t="s">
        <v>96</v>
      </c>
      <c r="B439" s="13">
        <v>41164</v>
      </c>
      <c r="K439" s="55">
        <v>1.4687000000000001</v>
      </c>
      <c r="L439" s="55">
        <v>-74.211669999999998</v>
      </c>
      <c r="M439" s="55">
        <v>40.567</v>
      </c>
    </row>
    <row r="440" spans="1:13" x14ac:dyDescent="0.35">
      <c r="A440" s="41" t="s">
        <v>97</v>
      </c>
      <c r="B440" s="13">
        <v>41164</v>
      </c>
      <c r="K440" s="55">
        <v>1.6614</v>
      </c>
      <c r="L440" s="55">
        <v>-74.211669999999998</v>
      </c>
      <c r="M440" s="55">
        <v>40.567</v>
      </c>
    </row>
    <row r="441" spans="1:13" x14ac:dyDescent="0.35">
      <c r="A441" s="54" t="s">
        <v>84</v>
      </c>
      <c r="B441" s="13">
        <v>41170</v>
      </c>
      <c r="K441" s="55">
        <v>1.3056000000000001</v>
      </c>
      <c r="L441" s="55">
        <v>-74.211669999999998</v>
      </c>
      <c r="M441" s="55">
        <v>40.567</v>
      </c>
    </row>
    <row r="442" spans="1:13" x14ac:dyDescent="0.25">
      <c r="A442" s="37" t="s">
        <v>90</v>
      </c>
      <c r="B442" s="13">
        <v>41170</v>
      </c>
      <c r="K442" s="55">
        <v>1.2174</v>
      </c>
      <c r="L442" s="55">
        <v>-74.211669999999998</v>
      </c>
      <c r="M442" s="55">
        <v>40.567</v>
      </c>
    </row>
    <row r="443" spans="1:13" x14ac:dyDescent="0.25">
      <c r="A443" s="37" t="s">
        <v>90</v>
      </c>
      <c r="B443" s="13">
        <v>41170</v>
      </c>
      <c r="K443" s="55">
        <v>1.2002000000000002</v>
      </c>
      <c r="L443" s="55">
        <v>-74.211669999999998</v>
      </c>
      <c r="M443" s="55">
        <v>40.567</v>
      </c>
    </row>
    <row r="444" spans="1:13" x14ac:dyDescent="0.35">
      <c r="A444" s="41" t="s">
        <v>96</v>
      </c>
      <c r="B444" s="13">
        <v>41170</v>
      </c>
      <c r="K444" s="55">
        <v>1.5657999999999999</v>
      </c>
      <c r="L444" s="55">
        <v>-74.211669999999998</v>
      </c>
      <c r="M444" s="55">
        <v>40.567</v>
      </c>
    </row>
    <row r="445" spans="1:13" x14ac:dyDescent="0.35">
      <c r="A445" s="41" t="s">
        <v>97</v>
      </c>
      <c r="B445" s="13">
        <v>41170</v>
      </c>
      <c r="K445" s="55">
        <v>1.4432</v>
      </c>
      <c r="L445" s="55">
        <v>-74.211669999999998</v>
      </c>
      <c r="M445" s="55">
        <v>40.567</v>
      </c>
    </row>
    <row r="446" spans="1:13" x14ac:dyDescent="0.35">
      <c r="A446" s="54" t="s">
        <v>84</v>
      </c>
      <c r="B446" s="13">
        <v>41176</v>
      </c>
      <c r="K446" s="55">
        <v>1.2845</v>
      </c>
      <c r="L446" s="55">
        <v>-74.211669999999998</v>
      </c>
      <c r="M446" s="55">
        <v>40.567</v>
      </c>
    </row>
    <row r="447" spans="1:13" x14ac:dyDescent="0.25">
      <c r="A447" s="37" t="s">
        <v>90</v>
      </c>
      <c r="B447" s="13">
        <v>41176</v>
      </c>
      <c r="K447" s="55">
        <v>1.1385000000000001</v>
      </c>
      <c r="L447" s="55">
        <v>-74.211669999999998</v>
      </c>
      <c r="M447" s="55">
        <v>40.567</v>
      </c>
    </row>
    <row r="448" spans="1:13" x14ac:dyDescent="0.35">
      <c r="A448" s="41" t="s">
        <v>96</v>
      </c>
      <c r="B448" s="13">
        <v>41176</v>
      </c>
      <c r="K448" s="55">
        <v>1.3026</v>
      </c>
      <c r="L448" s="55">
        <v>-74.211669999999998</v>
      </c>
      <c r="M448" s="55">
        <v>40.567</v>
      </c>
    </row>
    <row r="449" spans="1:13" x14ac:dyDescent="0.35">
      <c r="A449" s="41" t="s">
        <v>96</v>
      </c>
      <c r="B449" s="13">
        <v>41176</v>
      </c>
      <c r="K449" s="55">
        <v>1.2847</v>
      </c>
      <c r="L449" s="55">
        <v>-74.211669999999998</v>
      </c>
      <c r="M449" s="55">
        <v>40.567</v>
      </c>
    </row>
    <row r="450" spans="1:13" x14ac:dyDescent="0.35">
      <c r="A450" s="41" t="s">
        <v>97</v>
      </c>
      <c r="B450" s="13">
        <v>41176</v>
      </c>
      <c r="K450" s="55">
        <v>1.5126999999999999</v>
      </c>
      <c r="L450" s="55">
        <v>-74.211669999999998</v>
      </c>
      <c r="M450" s="55">
        <v>40.567</v>
      </c>
    </row>
    <row r="451" spans="1:13" x14ac:dyDescent="0.35">
      <c r="A451" s="55" t="s">
        <v>52</v>
      </c>
      <c r="B451" s="56">
        <v>41177</v>
      </c>
      <c r="C451" s="55">
        <v>0.55000000000000004</v>
      </c>
      <c r="E451" s="55">
        <v>0.38400000000000001</v>
      </c>
      <c r="I451" s="55">
        <v>0.82499999999999996</v>
      </c>
      <c r="K451" s="55">
        <f t="shared" ref="K451:K462" si="25">C451+I451</f>
        <v>1.375</v>
      </c>
      <c r="L451" s="55">
        <v>-74.211669999999998</v>
      </c>
      <c r="M451" s="55">
        <v>40.567</v>
      </c>
    </row>
    <row r="452" spans="1:13" x14ac:dyDescent="0.35">
      <c r="A452" s="55" t="s">
        <v>42</v>
      </c>
      <c r="B452" s="56">
        <v>41177</v>
      </c>
      <c r="C452" s="55">
        <v>0.56200000000000006</v>
      </c>
      <c r="E452" s="55">
        <v>0.42</v>
      </c>
      <c r="I452" s="55">
        <v>0.91800000000000004</v>
      </c>
      <c r="K452" s="55">
        <f t="shared" si="25"/>
        <v>1.48</v>
      </c>
      <c r="L452" s="55">
        <v>-74.211669999999998</v>
      </c>
      <c r="M452" s="55">
        <v>40.567</v>
      </c>
    </row>
    <row r="453" spans="1:13" x14ac:dyDescent="0.35">
      <c r="A453" s="55" t="s">
        <v>50</v>
      </c>
      <c r="B453" s="56">
        <v>41177</v>
      </c>
      <c r="C453" s="55">
        <v>0.69799999999999995</v>
      </c>
      <c r="E453" s="55">
        <v>0.76400000000000001</v>
      </c>
      <c r="I453" s="55">
        <v>1.34</v>
      </c>
      <c r="K453" s="55">
        <f t="shared" si="25"/>
        <v>2.0380000000000003</v>
      </c>
      <c r="L453" s="55">
        <v>-74.211669999999998</v>
      </c>
      <c r="M453" s="55">
        <v>40.567</v>
      </c>
    </row>
    <row r="454" spans="1:13" x14ac:dyDescent="0.35">
      <c r="A454" s="55" t="s">
        <v>50</v>
      </c>
      <c r="B454" s="56">
        <v>41177</v>
      </c>
      <c r="C454" s="55">
        <v>0.67800000000000005</v>
      </c>
      <c r="E454" s="55">
        <v>0.73199999999999998</v>
      </c>
      <c r="I454" s="55">
        <v>1.258</v>
      </c>
      <c r="K454" s="55">
        <f t="shared" si="25"/>
        <v>1.9359999999999999</v>
      </c>
      <c r="L454" s="55">
        <v>-74.211669999999998</v>
      </c>
      <c r="M454" s="55">
        <v>40.567</v>
      </c>
    </row>
    <row r="455" spans="1:13" x14ac:dyDescent="0.35">
      <c r="A455" s="55" t="s">
        <v>51</v>
      </c>
      <c r="B455" s="56">
        <v>41177</v>
      </c>
      <c r="C455" s="55">
        <v>0.752</v>
      </c>
      <c r="E455" s="55">
        <v>0.77</v>
      </c>
      <c r="I455" s="55">
        <v>1.28</v>
      </c>
      <c r="K455" s="55">
        <f t="shared" si="25"/>
        <v>2.032</v>
      </c>
      <c r="L455" s="55">
        <v>-74.211667000000006</v>
      </c>
      <c r="M455" s="55">
        <v>40.567</v>
      </c>
    </row>
    <row r="456" spans="1:13" x14ac:dyDescent="0.35">
      <c r="A456" s="55" t="s">
        <v>48</v>
      </c>
      <c r="B456" s="56">
        <v>41177</v>
      </c>
      <c r="C456" s="55">
        <v>0.96199999999999997</v>
      </c>
      <c r="E456" s="55">
        <v>0.50900000000000001</v>
      </c>
      <c r="I456" s="55">
        <v>0.872</v>
      </c>
      <c r="K456" s="55">
        <f t="shared" si="25"/>
        <v>1.8340000000000001</v>
      </c>
      <c r="L456" s="55">
        <v>-74.211667000000006</v>
      </c>
      <c r="M456" s="55">
        <v>40.567</v>
      </c>
    </row>
    <row r="457" spans="1:13" x14ac:dyDescent="0.35">
      <c r="A457" s="55" t="s">
        <v>52</v>
      </c>
      <c r="B457" s="56">
        <v>41429</v>
      </c>
      <c r="C457" s="55">
        <v>0.44600000000000001</v>
      </c>
      <c r="E457" s="55">
        <v>0.224</v>
      </c>
      <c r="I457" s="55">
        <v>0.80400000000000005</v>
      </c>
      <c r="K457" s="55">
        <f t="shared" si="25"/>
        <v>1.25</v>
      </c>
      <c r="L457" s="55">
        <v>-74.211667000000006</v>
      </c>
      <c r="M457" s="55">
        <v>40.567</v>
      </c>
    </row>
    <row r="458" spans="1:13" x14ac:dyDescent="0.35">
      <c r="A458" s="55" t="s">
        <v>42</v>
      </c>
      <c r="B458" s="56">
        <v>41429</v>
      </c>
      <c r="C458" s="55">
        <v>0.54400000000000004</v>
      </c>
      <c r="E458" s="55">
        <v>0.34399999999999997</v>
      </c>
      <c r="I458" s="55">
        <v>0.89200000000000002</v>
      </c>
      <c r="K458" s="55">
        <f t="shared" si="25"/>
        <v>1.4359999999999999</v>
      </c>
      <c r="L458" s="55">
        <v>-74.211667000000006</v>
      </c>
      <c r="M458" s="55">
        <v>40.567</v>
      </c>
    </row>
    <row r="459" spans="1:13" x14ac:dyDescent="0.35">
      <c r="A459" s="55" t="s">
        <v>50</v>
      </c>
      <c r="B459" s="56">
        <v>41429</v>
      </c>
      <c r="C459" s="55">
        <v>0.56399999999999995</v>
      </c>
      <c r="E459" s="55">
        <v>0.505</v>
      </c>
      <c r="I459" s="55">
        <v>1.0329999999999999</v>
      </c>
      <c r="K459" s="55">
        <f t="shared" si="25"/>
        <v>1.597</v>
      </c>
      <c r="L459" s="55">
        <v>-74.211667000000006</v>
      </c>
      <c r="M459" s="55">
        <v>40.567</v>
      </c>
    </row>
    <row r="460" spans="1:13" x14ac:dyDescent="0.35">
      <c r="A460" s="55" t="s">
        <v>51</v>
      </c>
      <c r="B460" s="56">
        <v>41429</v>
      </c>
      <c r="C460" s="55">
        <v>0.55000000000000004</v>
      </c>
      <c r="E460" s="55">
        <v>0.54</v>
      </c>
      <c r="I460" s="55">
        <v>0.98899999999999999</v>
      </c>
      <c r="K460" s="55">
        <f t="shared" si="25"/>
        <v>1.5390000000000001</v>
      </c>
      <c r="L460" s="55">
        <v>-74.211667000000006</v>
      </c>
      <c r="M460" s="55">
        <v>40.567</v>
      </c>
    </row>
    <row r="461" spans="1:13" x14ac:dyDescent="0.35">
      <c r="A461" s="55" t="s">
        <v>48</v>
      </c>
      <c r="B461" s="56">
        <v>41429</v>
      </c>
      <c r="C461" s="55">
        <v>0.50800000000000001</v>
      </c>
      <c r="E461" s="55">
        <v>0.49199999999999999</v>
      </c>
      <c r="I461" s="55">
        <v>1.163</v>
      </c>
      <c r="K461" s="55">
        <f t="shared" si="25"/>
        <v>1.671</v>
      </c>
      <c r="L461" s="55">
        <v>-74.211667000000006</v>
      </c>
      <c r="M461" s="55">
        <v>40.567</v>
      </c>
    </row>
    <row r="462" spans="1:13" x14ac:dyDescent="0.35">
      <c r="A462" s="55" t="s">
        <v>48</v>
      </c>
      <c r="B462" s="56">
        <v>41429</v>
      </c>
      <c r="C462" s="55">
        <v>0.52100000000000002</v>
      </c>
      <c r="E462" s="55">
        <v>0.498</v>
      </c>
      <c r="I462" s="55">
        <v>1.1359999999999999</v>
      </c>
      <c r="K462" s="55">
        <f t="shared" si="25"/>
        <v>1.657</v>
      </c>
      <c r="L462" s="55">
        <v>-74.211667000000006</v>
      </c>
      <c r="M462" s="55">
        <v>40.567</v>
      </c>
    </row>
    <row r="463" spans="1:13" x14ac:dyDescent="0.35">
      <c r="A463" s="54" t="s">
        <v>84</v>
      </c>
      <c r="B463" s="13">
        <v>41431</v>
      </c>
      <c r="K463" s="55">
        <v>2.0415999999999999</v>
      </c>
      <c r="L463" s="55">
        <v>-74.211667000000006</v>
      </c>
      <c r="M463" s="55">
        <v>40.567</v>
      </c>
    </row>
    <row r="464" spans="1:13" x14ac:dyDescent="0.25">
      <c r="A464" s="37" t="s">
        <v>90</v>
      </c>
      <c r="B464" s="13">
        <v>41431</v>
      </c>
      <c r="K464" s="55">
        <v>2.3734000000000002</v>
      </c>
      <c r="L464" s="55">
        <v>-74.211667000000006</v>
      </c>
      <c r="M464" s="55">
        <v>40.567</v>
      </c>
    </row>
    <row r="465" spans="1:13" x14ac:dyDescent="0.35">
      <c r="A465" s="41" t="s">
        <v>96</v>
      </c>
      <c r="B465" s="13">
        <v>41431</v>
      </c>
      <c r="K465" s="55">
        <v>1.6398999999999999</v>
      </c>
      <c r="L465" s="55">
        <v>-74.211667000000006</v>
      </c>
      <c r="M465" s="55">
        <v>40.567</v>
      </c>
    </row>
    <row r="466" spans="1:13" x14ac:dyDescent="0.35">
      <c r="A466" s="41" t="s">
        <v>96</v>
      </c>
      <c r="B466" s="13">
        <v>41431</v>
      </c>
      <c r="K466" s="55">
        <v>2.0055000000000001</v>
      </c>
      <c r="L466" s="55">
        <v>-74.211667000000006</v>
      </c>
      <c r="M466" s="55">
        <v>40.567</v>
      </c>
    </row>
    <row r="467" spans="1:13" x14ac:dyDescent="0.35">
      <c r="A467" s="41" t="s">
        <v>97</v>
      </c>
      <c r="B467" s="13">
        <v>41431</v>
      </c>
      <c r="K467" s="55">
        <v>1.8558000000000001</v>
      </c>
      <c r="L467" s="55">
        <v>-74.211667000000006</v>
      </c>
      <c r="M467" s="55">
        <v>40.567</v>
      </c>
    </row>
    <row r="468" spans="1:13" x14ac:dyDescent="0.35">
      <c r="A468" s="55" t="s">
        <v>52</v>
      </c>
      <c r="B468" s="56">
        <v>41436</v>
      </c>
      <c r="C468" s="55">
        <v>0.47799999999999998</v>
      </c>
      <c r="E468" s="55">
        <v>0.4</v>
      </c>
      <c r="I468" s="55">
        <v>1.1000000000000001</v>
      </c>
      <c r="K468" s="55">
        <f t="shared" ref="K468:K478" si="26">C468+I468</f>
        <v>1.5780000000000001</v>
      </c>
      <c r="L468" s="55">
        <v>-74.211667000000006</v>
      </c>
      <c r="M468" s="55">
        <v>40.567</v>
      </c>
    </row>
    <row r="469" spans="1:13" x14ac:dyDescent="0.35">
      <c r="A469" s="55" t="s">
        <v>42</v>
      </c>
      <c r="B469" s="56">
        <v>41436</v>
      </c>
      <c r="C469" s="55">
        <v>0.57399999999999995</v>
      </c>
      <c r="E469" s="55">
        <v>0.41799999999999998</v>
      </c>
      <c r="I469" s="55">
        <v>1.1599999999999999</v>
      </c>
      <c r="K469" s="55">
        <f t="shared" si="26"/>
        <v>1.734</v>
      </c>
      <c r="L469" s="55">
        <v>-74.211667000000006</v>
      </c>
      <c r="M469" s="55">
        <v>40.567</v>
      </c>
    </row>
    <row r="470" spans="1:13" x14ac:dyDescent="0.35">
      <c r="A470" s="55" t="s">
        <v>50</v>
      </c>
      <c r="B470" s="56">
        <v>41436</v>
      </c>
      <c r="C470" s="55">
        <v>0.63</v>
      </c>
      <c r="E470" s="55">
        <v>0.72699999999999998</v>
      </c>
      <c r="I470" s="55">
        <v>1.55</v>
      </c>
      <c r="K470" s="55">
        <f t="shared" si="26"/>
        <v>2.1800000000000002</v>
      </c>
      <c r="L470" s="55">
        <v>-74.211667000000006</v>
      </c>
      <c r="M470" s="55">
        <v>40.567</v>
      </c>
    </row>
    <row r="471" spans="1:13" x14ac:dyDescent="0.35">
      <c r="A471" s="55" t="s">
        <v>51</v>
      </c>
      <c r="B471" s="56">
        <v>41436</v>
      </c>
      <c r="C471" s="55">
        <v>0.63</v>
      </c>
      <c r="E471" s="55">
        <v>0.60699999999999998</v>
      </c>
      <c r="I471" s="55">
        <v>1.39</v>
      </c>
      <c r="K471" s="55">
        <f t="shared" si="26"/>
        <v>2.02</v>
      </c>
      <c r="L471" s="55">
        <v>-74.211667000000006</v>
      </c>
      <c r="M471" s="55">
        <v>40.567</v>
      </c>
    </row>
    <row r="472" spans="1:13" x14ac:dyDescent="0.35">
      <c r="A472" s="55" t="s">
        <v>48</v>
      </c>
      <c r="B472" s="56">
        <v>41436</v>
      </c>
      <c r="C472" s="55">
        <v>0.54100000000000004</v>
      </c>
      <c r="E472" s="55">
        <v>0.36599999999999999</v>
      </c>
      <c r="I472" s="55">
        <v>1.52</v>
      </c>
      <c r="K472" s="55">
        <f t="shared" si="26"/>
        <v>2.0609999999999999</v>
      </c>
      <c r="L472" s="55">
        <v>-74.211667000000006</v>
      </c>
      <c r="M472" s="55">
        <v>40.567</v>
      </c>
    </row>
    <row r="473" spans="1:13" x14ac:dyDescent="0.35">
      <c r="A473" s="55" t="s">
        <v>48</v>
      </c>
      <c r="B473" s="56">
        <v>41436</v>
      </c>
      <c r="C473" s="55">
        <v>0.55600000000000005</v>
      </c>
      <c r="E473" s="55">
        <v>0.374</v>
      </c>
      <c r="I473" s="55">
        <v>1.28</v>
      </c>
      <c r="K473" s="55">
        <f t="shared" si="26"/>
        <v>1.8360000000000001</v>
      </c>
      <c r="L473" s="55">
        <v>-74.211667000000006</v>
      </c>
      <c r="M473" s="55">
        <v>40.567</v>
      </c>
    </row>
    <row r="474" spans="1:13" x14ac:dyDescent="0.35">
      <c r="A474" s="55" t="s">
        <v>52</v>
      </c>
      <c r="B474" s="56">
        <v>41443</v>
      </c>
      <c r="C474" s="55">
        <v>0.34899999999999998</v>
      </c>
      <c r="E474" s="55">
        <v>0.184</v>
      </c>
      <c r="I474" s="55">
        <v>0.57899999999999996</v>
      </c>
      <c r="K474" s="55">
        <f t="shared" si="26"/>
        <v>0.92799999999999994</v>
      </c>
      <c r="L474" s="55">
        <v>-74.211667000000006</v>
      </c>
      <c r="M474" s="55">
        <v>40.567</v>
      </c>
    </row>
    <row r="475" spans="1:13" x14ac:dyDescent="0.35">
      <c r="A475" s="55" t="s">
        <v>42</v>
      </c>
      <c r="B475" s="56">
        <v>41443</v>
      </c>
      <c r="C475" s="55">
        <v>0.436</v>
      </c>
      <c r="E475" s="55">
        <v>0.24199999999999999</v>
      </c>
      <c r="I475" s="55">
        <v>0.74099999999999999</v>
      </c>
      <c r="K475" s="55">
        <f t="shared" si="26"/>
        <v>1.177</v>
      </c>
      <c r="L475" s="55">
        <v>-74.211667000000006</v>
      </c>
      <c r="M475" s="55">
        <v>40.567</v>
      </c>
    </row>
    <row r="476" spans="1:13" x14ac:dyDescent="0.35">
      <c r="A476" s="55" t="s">
        <v>50</v>
      </c>
      <c r="B476" s="56">
        <v>41443</v>
      </c>
      <c r="C476" s="55">
        <v>0.47799999999999998</v>
      </c>
      <c r="E476" s="55">
        <v>0.32800000000000001</v>
      </c>
      <c r="I476" s="55">
        <v>0.81699999999999995</v>
      </c>
      <c r="K476" s="55">
        <f t="shared" si="26"/>
        <v>1.2949999999999999</v>
      </c>
      <c r="L476" s="55">
        <v>-74.211667000000006</v>
      </c>
      <c r="M476" s="55">
        <v>40.567</v>
      </c>
    </row>
    <row r="477" spans="1:13" x14ac:dyDescent="0.35">
      <c r="A477" s="55" t="s">
        <v>51</v>
      </c>
      <c r="B477" s="56">
        <v>41443</v>
      </c>
      <c r="C477" s="55">
        <v>0.46500000000000002</v>
      </c>
      <c r="E477" s="55">
        <v>0.48499999999999999</v>
      </c>
      <c r="I477" s="55">
        <v>1.0109999999999999</v>
      </c>
      <c r="K477" s="55">
        <f t="shared" si="26"/>
        <v>1.476</v>
      </c>
      <c r="L477" s="55">
        <v>-74.211667000000006</v>
      </c>
      <c r="M477" s="55">
        <v>40.567</v>
      </c>
    </row>
    <row r="478" spans="1:13" x14ac:dyDescent="0.35">
      <c r="A478" s="55" t="s">
        <v>48</v>
      </c>
      <c r="B478" s="56">
        <v>41443</v>
      </c>
      <c r="C478" s="55">
        <v>0.35399999999999998</v>
      </c>
      <c r="E478" s="55">
        <v>0.29299999999999998</v>
      </c>
      <c r="I478" s="55">
        <v>0.85499999999999998</v>
      </c>
      <c r="K478" s="55">
        <f t="shared" si="26"/>
        <v>1.2090000000000001</v>
      </c>
      <c r="L478" s="55">
        <v>-74.211667000000006</v>
      </c>
      <c r="M478" s="55">
        <v>40.567</v>
      </c>
    </row>
    <row r="479" spans="1:13" x14ac:dyDescent="0.35">
      <c r="A479" s="54" t="s">
        <v>84</v>
      </c>
      <c r="B479" s="13">
        <v>41445</v>
      </c>
      <c r="K479" s="55">
        <v>2.2400000000000002</v>
      </c>
      <c r="L479" s="55">
        <v>-74.211667000000006</v>
      </c>
      <c r="M479" s="55">
        <v>40.567</v>
      </c>
    </row>
    <row r="480" spans="1:13" x14ac:dyDescent="0.25">
      <c r="A480" s="37" t="s">
        <v>90</v>
      </c>
      <c r="B480" s="13">
        <v>41445</v>
      </c>
      <c r="K480" s="55">
        <v>2.5453999999999999</v>
      </c>
      <c r="L480" s="55">
        <v>-74.211667000000006</v>
      </c>
      <c r="M480" s="55">
        <v>40.567</v>
      </c>
    </row>
    <row r="481" spans="1:13" x14ac:dyDescent="0.25">
      <c r="A481" s="37" t="s">
        <v>90</v>
      </c>
      <c r="B481" s="13">
        <v>41445</v>
      </c>
      <c r="K481" s="55">
        <v>3.2593000000000001</v>
      </c>
      <c r="L481" s="55">
        <v>-74.211667000000006</v>
      </c>
      <c r="M481" s="55">
        <v>40.567</v>
      </c>
    </row>
    <row r="482" spans="1:13" x14ac:dyDescent="0.35">
      <c r="A482" s="41" t="s">
        <v>96</v>
      </c>
      <c r="B482" s="13">
        <v>41445</v>
      </c>
      <c r="K482" s="55">
        <v>2.9275000000000002</v>
      </c>
      <c r="L482" s="55">
        <v>-74.211667000000006</v>
      </c>
      <c r="M482" s="55">
        <v>40.567</v>
      </c>
    </row>
    <row r="483" spans="1:13" x14ac:dyDescent="0.35">
      <c r="A483" s="41" t="s">
        <v>97</v>
      </c>
      <c r="B483" s="13">
        <v>41445</v>
      </c>
      <c r="K483" s="55">
        <v>3.0529999999999999</v>
      </c>
      <c r="L483" s="55">
        <v>-74.211667000000006</v>
      </c>
      <c r="M483" s="55">
        <v>40.567</v>
      </c>
    </row>
    <row r="484" spans="1:13" x14ac:dyDescent="0.35">
      <c r="A484" s="55" t="s">
        <v>52</v>
      </c>
      <c r="B484" s="56">
        <v>41450</v>
      </c>
      <c r="K484" s="55">
        <f>C484+I484</f>
        <v>0</v>
      </c>
      <c r="L484" s="55">
        <v>-74.211667000000006</v>
      </c>
      <c r="M484" s="55">
        <v>40.567</v>
      </c>
    </row>
    <row r="485" spans="1:13" x14ac:dyDescent="0.35">
      <c r="A485" s="55" t="s">
        <v>42</v>
      </c>
      <c r="B485" s="56">
        <v>41450</v>
      </c>
      <c r="K485" s="55">
        <f>C485+I485</f>
        <v>0</v>
      </c>
      <c r="L485" s="55">
        <v>-74.211667000000006</v>
      </c>
      <c r="M485" s="55">
        <v>40.567</v>
      </c>
    </row>
    <row r="486" spans="1:13" x14ac:dyDescent="0.35">
      <c r="A486" s="55" t="s">
        <v>50</v>
      </c>
      <c r="B486" s="56">
        <v>41450</v>
      </c>
      <c r="K486" s="55">
        <f>C486+I486</f>
        <v>0</v>
      </c>
      <c r="L486" s="55">
        <v>-74.211667000000006</v>
      </c>
      <c r="M486" s="55">
        <v>40.567</v>
      </c>
    </row>
    <row r="487" spans="1:13" x14ac:dyDescent="0.35">
      <c r="A487" s="55" t="s">
        <v>51</v>
      </c>
      <c r="B487" s="56">
        <v>41450</v>
      </c>
      <c r="K487" s="55">
        <f>C487+I487</f>
        <v>0</v>
      </c>
      <c r="L487" s="55">
        <v>-74.211667000000006</v>
      </c>
      <c r="M487" s="55">
        <v>40.567</v>
      </c>
    </row>
    <row r="488" spans="1:13" x14ac:dyDescent="0.35">
      <c r="A488" s="55" t="s">
        <v>48</v>
      </c>
      <c r="B488" s="56">
        <v>41450</v>
      </c>
      <c r="K488" s="55">
        <f>C488+I488</f>
        <v>0</v>
      </c>
      <c r="L488" s="55">
        <v>-74.211667000000006</v>
      </c>
      <c r="M488" s="55">
        <v>40.567</v>
      </c>
    </row>
    <row r="489" spans="1:13" x14ac:dyDescent="0.35">
      <c r="A489" s="54" t="s">
        <v>84</v>
      </c>
      <c r="B489" s="13">
        <v>41457</v>
      </c>
      <c r="K489" s="55">
        <v>2.2742</v>
      </c>
      <c r="L489" s="55">
        <v>-74.211667000000006</v>
      </c>
      <c r="M489" s="55">
        <v>40.567</v>
      </c>
    </row>
    <row r="490" spans="1:13" x14ac:dyDescent="0.25">
      <c r="A490" s="37" t="s">
        <v>90</v>
      </c>
      <c r="B490" s="13">
        <v>41457</v>
      </c>
      <c r="K490" s="55">
        <v>1.2455000000000001</v>
      </c>
      <c r="L490" s="55">
        <v>-74.211667000000006</v>
      </c>
      <c r="M490" s="55">
        <v>40.567</v>
      </c>
    </row>
    <row r="491" spans="1:13" x14ac:dyDescent="0.35">
      <c r="A491" s="41" t="s">
        <v>96</v>
      </c>
      <c r="B491" s="13">
        <v>41457</v>
      </c>
      <c r="K491" s="55">
        <v>2.2638000000000003</v>
      </c>
      <c r="L491" s="55">
        <v>-74.211667000000006</v>
      </c>
      <c r="M491" s="55">
        <v>40.567</v>
      </c>
    </row>
    <row r="492" spans="1:13" x14ac:dyDescent="0.35">
      <c r="A492" s="41" t="s">
        <v>96</v>
      </c>
      <c r="B492" s="13">
        <v>41457</v>
      </c>
      <c r="K492" s="55">
        <v>2.3967999999999998</v>
      </c>
      <c r="L492" s="55">
        <v>-74.211667000000006</v>
      </c>
      <c r="M492" s="55">
        <v>40.567</v>
      </c>
    </row>
    <row r="493" spans="1:13" x14ac:dyDescent="0.35">
      <c r="A493" s="41" t="s">
        <v>97</v>
      </c>
      <c r="B493" s="13">
        <v>41457</v>
      </c>
      <c r="K493" s="55">
        <v>2.1937000000000002</v>
      </c>
      <c r="L493" s="55">
        <v>-74.211667000000006</v>
      </c>
      <c r="M493" s="55">
        <v>40.567</v>
      </c>
    </row>
    <row r="494" spans="1:13" x14ac:dyDescent="0.35">
      <c r="A494" s="55" t="s">
        <v>52</v>
      </c>
      <c r="B494" s="56">
        <v>41465</v>
      </c>
      <c r="C494" s="55">
        <v>0.28000000000000003</v>
      </c>
      <c r="E494" s="55">
        <v>0.24199999999999999</v>
      </c>
      <c r="I494" s="55">
        <v>0.56299999999999994</v>
      </c>
      <c r="K494" s="55">
        <f t="shared" ref="K494:K499" si="27">C494+I494</f>
        <v>0.84299999999999997</v>
      </c>
      <c r="L494" s="55">
        <v>-74.211667000000006</v>
      </c>
      <c r="M494" s="55">
        <v>40.567</v>
      </c>
    </row>
    <row r="495" spans="1:13" x14ac:dyDescent="0.35">
      <c r="A495" s="55" t="s">
        <v>42</v>
      </c>
      <c r="B495" s="56">
        <v>41465</v>
      </c>
      <c r="C495" s="55">
        <v>0.34599999999999997</v>
      </c>
      <c r="E495" s="55">
        <v>0.314</v>
      </c>
      <c r="I495" s="55">
        <v>0.65200000000000002</v>
      </c>
      <c r="K495" s="55">
        <f t="shared" si="27"/>
        <v>0.998</v>
      </c>
      <c r="L495" s="55">
        <v>-74.211667000000006</v>
      </c>
      <c r="M495" s="55">
        <v>40.567</v>
      </c>
    </row>
    <row r="496" spans="1:13" x14ac:dyDescent="0.35">
      <c r="A496" s="55" t="s">
        <v>50</v>
      </c>
      <c r="B496" s="56">
        <v>41465</v>
      </c>
      <c r="C496" s="55">
        <v>0.378</v>
      </c>
      <c r="E496" s="55">
        <v>0.71399999999999997</v>
      </c>
      <c r="I496" s="55">
        <v>1.1299999999999999</v>
      </c>
      <c r="K496" s="55">
        <f t="shared" si="27"/>
        <v>1.508</v>
      </c>
      <c r="L496" s="55">
        <v>-74.211667000000006</v>
      </c>
      <c r="M496" s="55">
        <v>40.567</v>
      </c>
    </row>
    <row r="497" spans="1:13" x14ac:dyDescent="0.35">
      <c r="A497" s="55" t="s">
        <v>50</v>
      </c>
      <c r="B497" s="56">
        <v>41465</v>
      </c>
      <c r="C497" s="55">
        <v>0.374</v>
      </c>
      <c r="E497" s="55">
        <v>0.71399999999999997</v>
      </c>
      <c r="I497" s="55">
        <v>1.19</v>
      </c>
      <c r="K497" s="55">
        <f t="shared" si="27"/>
        <v>1.5640000000000001</v>
      </c>
      <c r="L497" s="55">
        <v>-74.211667000000006</v>
      </c>
      <c r="M497" s="55">
        <v>40.567</v>
      </c>
    </row>
    <row r="498" spans="1:13" x14ac:dyDescent="0.35">
      <c r="A498" s="55" t="s">
        <v>51</v>
      </c>
      <c r="B498" s="56">
        <v>41465</v>
      </c>
      <c r="C498" s="55">
        <v>0.35799999999999998</v>
      </c>
      <c r="E498" s="55">
        <v>0.37</v>
      </c>
      <c r="I498" s="55">
        <v>0.878</v>
      </c>
      <c r="K498" s="55">
        <f t="shared" si="27"/>
        <v>1.236</v>
      </c>
      <c r="L498" s="55">
        <v>-74.211667000000006</v>
      </c>
      <c r="M498" s="55">
        <v>40.567</v>
      </c>
    </row>
    <row r="499" spans="1:13" x14ac:dyDescent="0.35">
      <c r="A499" s="55" t="s">
        <v>48</v>
      </c>
      <c r="B499" s="56">
        <v>41465</v>
      </c>
      <c r="C499" s="55">
        <v>0.19800000000000001</v>
      </c>
      <c r="E499" s="55">
        <v>0.20799999999999999</v>
      </c>
      <c r="I499" s="55">
        <v>0.88400000000000001</v>
      </c>
      <c r="K499" s="55">
        <f t="shared" si="27"/>
        <v>1.0820000000000001</v>
      </c>
      <c r="L499" s="55">
        <v>-74.211667000000006</v>
      </c>
      <c r="M499" s="55">
        <v>40.567</v>
      </c>
    </row>
    <row r="500" spans="1:13" x14ac:dyDescent="0.35">
      <c r="A500" s="54" t="s">
        <v>84</v>
      </c>
      <c r="B500" s="13">
        <v>41465</v>
      </c>
      <c r="K500" s="55">
        <v>1.3142999999999998</v>
      </c>
      <c r="L500" s="55">
        <v>-74.211667000000006</v>
      </c>
      <c r="M500" s="55">
        <v>40.567</v>
      </c>
    </row>
    <row r="501" spans="1:13" x14ac:dyDescent="0.35">
      <c r="A501" s="54" t="s">
        <v>84</v>
      </c>
      <c r="B501" s="13">
        <v>41465</v>
      </c>
      <c r="K501" s="55">
        <v>1.2669000000000001</v>
      </c>
      <c r="L501" s="55">
        <v>-74.211667000000006</v>
      </c>
      <c r="M501" s="55">
        <v>40.567</v>
      </c>
    </row>
    <row r="502" spans="1:13" x14ac:dyDescent="0.25">
      <c r="A502" s="37" t="s">
        <v>90</v>
      </c>
      <c r="B502" s="13">
        <v>41465</v>
      </c>
      <c r="K502" s="55">
        <v>1.8771</v>
      </c>
      <c r="L502" s="55">
        <v>-74.211667000000006</v>
      </c>
      <c r="M502" s="55">
        <v>40.567</v>
      </c>
    </row>
    <row r="503" spans="1:13" x14ac:dyDescent="0.35">
      <c r="A503" s="41" t="s">
        <v>96</v>
      </c>
      <c r="B503" s="13">
        <v>41465</v>
      </c>
      <c r="K503" s="55">
        <v>1.0618000000000001</v>
      </c>
      <c r="L503" s="55">
        <v>-74.211667000000006</v>
      </c>
      <c r="M503" s="55">
        <v>40.567</v>
      </c>
    </row>
    <row r="504" spans="1:13" x14ac:dyDescent="0.35">
      <c r="A504" s="41" t="s">
        <v>97</v>
      </c>
      <c r="B504" s="13">
        <v>41465</v>
      </c>
      <c r="K504" s="55">
        <v>0.84539999999999993</v>
      </c>
      <c r="L504" s="55">
        <v>-74.211667000000006</v>
      </c>
      <c r="M504" s="55">
        <v>40.567</v>
      </c>
    </row>
    <row r="505" spans="1:13" x14ac:dyDescent="0.35">
      <c r="A505" s="54" t="s">
        <v>84</v>
      </c>
      <c r="B505" s="13">
        <v>41472</v>
      </c>
      <c r="K505" s="55">
        <v>1.3124</v>
      </c>
      <c r="L505" s="55">
        <v>-74.211667000000006</v>
      </c>
      <c r="M505" s="55">
        <v>40.567</v>
      </c>
    </row>
    <row r="506" spans="1:13" x14ac:dyDescent="0.25">
      <c r="A506" s="37" t="s">
        <v>90</v>
      </c>
      <c r="B506" s="13">
        <v>41472</v>
      </c>
      <c r="K506" s="55">
        <v>1.0055000000000001</v>
      </c>
      <c r="L506" s="55">
        <v>-74.211667000000006</v>
      </c>
      <c r="M506" s="55">
        <v>40.567</v>
      </c>
    </row>
    <row r="507" spans="1:13" x14ac:dyDescent="0.25">
      <c r="A507" s="37" t="s">
        <v>90</v>
      </c>
      <c r="B507" s="13">
        <v>41472</v>
      </c>
      <c r="K507" s="55">
        <v>0.92349999999999999</v>
      </c>
      <c r="L507" s="55">
        <v>-74.211667000000006</v>
      </c>
      <c r="M507" s="55">
        <v>40.567</v>
      </c>
    </row>
    <row r="508" spans="1:13" x14ac:dyDescent="0.35">
      <c r="A508" s="41" t="s">
        <v>96</v>
      </c>
      <c r="B508" s="13">
        <v>41472</v>
      </c>
      <c r="K508" s="55">
        <v>1.8151999999999999</v>
      </c>
      <c r="L508" s="55">
        <v>-74.211667000000006</v>
      </c>
      <c r="M508" s="55">
        <v>40.567</v>
      </c>
    </row>
    <row r="509" spans="1:13" x14ac:dyDescent="0.35">
      <c r="A509" s="41" t="s">
        <v>97</v>
      </c>
      <c r="B509" s="13">
        <v>41472</v>
      </c>
      <c r="K509" s="55">
        <v>1.8165</v>
      </c>
      <c r="L509" s="55">
        <v>-74.211667000000006</v>
      </c>
      <c r="M509" s="55">
        <v>40.567</v>
      </c>
    </row>
    <row r="510" spans="1:13" x14ac:dyDescent="0.35">
      <c r="A510" s="55" t="s">
        <v>52</v>
      </c>
      <c r="B510" s="56">
        <v>41478</v>
      </c>
      <c r="C510" s="55">
        <v>0.28999999999999998</v>
      </c>
      <c r="E510" s="55">
        <v>0.32400000000000001</v>
      </c>
      <c r="I510" s="55">
        <v>0.86399999999999999</v>
      </c>
      <c r="K510" s="55">
        <f t="shared" ref="K510:K515" si="28">C510+I510</f>
        <v>1.1539999999999999</v>
      </c>
      <c r="L510" s="55">
        <v>-74.211667000000006</v>
      </c>
      <c r="M510" s="55">
        <v>40.567</v>
      </c>
    </row>
    <row r="511" spans="1:13" x14ac:dyDescent="0.35">
      <c r="A511" s="55" t="s">
        <v>42</v>
      </c>
      <c r="B511" s="56">
        <v>41478</v>
      </c>
      <c r="C511" s="55">
        <v>0.33600000000000002</v>
      </c>
      <c r="E511" s="55">
        <v>0.30299999999999999</v>
      </c>
      <c r="I511" s="55">
        <v>0.81799999999999995</v>
      </c>
      <c r="K511" s="55">
        <f t="shared" si="28"/>
        <v>1.1539999999999999</v>
      </c>
      <c r="L511" s="55">
        <v>-74.258830000000003</v>
      </c>
      <c r="M511" s="55">
        <v>40.508830000000003</v>
      </c>
    </row>
    <row r="512" spans="1:13" x14ac:dyDescent="0.35">
      <c r="A512" s="55" t="s">
        <v>50</v>
      </c>
      <c r="B512" s="56">
        <v>41478</v>
      </c>
      <c r="C512" s="55">
        <v>0.40600000000000003</v>
      </c>
      <c r="E512" s="55">
        <v>0.51600000000000001</v>
      </c>
      <c r="I512" s="55">
        <v>1.36</v>
      </c>
      <c r="K512" s="55">
        <f t="shared" si="28"/>
        <v>1.766</v>
      </c>
      <c r="L512" s="55">
        <v>-74.258830000000003</v>
      </c>
      <c r="M512" s="55">
        <v>40.508830000000003</v>
      </c>
    </row>
    <row r="513" spans="1:13" x14ac:dyDescent="0.35">
      <c r="A513" s="55" t="s">
        <v>51</v>
      </c>
      <c r="B513" s="56">
        <v>41478</v>
      </c>
      <c r="C513" s="55">
        <v>0.50700000000000001</v>
      </c>
      <c r="E513" s="55">
        <v>0.54600000000000004</v>
      </c>
      <c r="I513" s="55">
        <v>1.06</v>
      </c>
      <c r="K513" s="55">
        <f t="shared" si="28"/>
        <v>1.5670000000000002</v>
      </c>
      <c r="L513" s="55">
        <v>-74.258830000000003</v>
      </c>
      <c r="M513" s="55">
        <v>40.508830000000003</v>
      </c>
    </row>
    <row r="514" spans="1:13" x14ac:dyDescent="0.35">
      <c r="A514" s="55" t="s">
        <v>48</v>
      </c>
      <c r="B514" s="56">
        <v>41478</v>
      </c>
      <c r="C514" s="55">
        <v>0.26800000000000002</v>
      </c>
      <c r="E514" s="55">
        <v>0.317</v>
      </c>
      <c r="I514" s="55">
        <v>1.02</v>
      </c>
      <c r="K514" s="55">
        <f t="shared" si="28"/>
        <v>1.288</v>
      </c>
      <c r="L514" s="55">
        <v>-74.258830000000003</v>
      </c>
      <c r="M514" s="55">
        <v>40.508830000000003</v>
      </c>
    </row>
    <row r="515" spans="1:13" x14ac:dyDescent="0.35">
      <c r="A515" s="55" t="s">
        <v>48</v>
      </c>
      <c r="B515" s="56">
        <v>41478</v>
      </c>
      <c r="C515" s="55">
        <v>0.26600000000000001</v>
      </c>
      <c r="E515" s="55">
        <v>0.318</v>
      </c>
      <c r="I515" s="55">
        <v>0.91200000000000003</v>
      </c>
      <c r="K515" s="55">
        <f t="shared" si="28"/>
        <v>1.1779999999999999</v>
      </c>
      <c r="L515" s="55">
        <v>-74.258830000000003</v>
      </c>
      <c r="M515" s="55">
        <v>40.508830000000003</v>
      </c>
    </row>
    <row r="516" spans="1:13" x14ac:dyDescent="0.35">
      <c r="A516" s="54" t="s">
        <v>84</v>
      </c>
      <c r="B516" s="13">
        <v>41479</v>
      </c>
      <c r="L516" s="55">
        <v>-74.258830000000003</v>
      </c>
      <c r="M516" s="55">
        <v>40.508830000000003</v>
      </c>
    </row>
    <row r="517" spans="1:13" x14ac:dyDescent="0.25">
      <c r="A517" s="37" t="s">
        <v>90</v>
      </c>
      <c r="B517" s="13">
        <v>41479</v>
      </c>
      <c r="L517" s="55">
        <v>-74.258830000000003</v>
      </c>
      <c r="M517" s="55">
        <v>40.508830000000003</v>
      </c>
    </row>
    <row r="518" spans="1:13" x14ac:dyDescent="0.35">
      <c r="A518" s="41" t="s">
        <v>96</v>
      </c>
      <c r="B518" s="13">
        <v>41479</v>
      </c>
      <c r="L518" s="55">
        <v>-74.258830000000003</v>
      </c>
      <c r="M518" s="55">
        <v>40.508830000000003</v>
      </c>
    </row>
    <row r="519" spans="1:13" x14ac:dyDescent="0.35">
      <c r="A519" s="41" t="s">
        <v>96</v>
      </c>
      <c r="B519" s="13">
        <v>41479</v>
      </c>
      <c r="K519" s="55">
        <v>1.0373000000000001</v>
      </c>
      <c r="L519" s="55">
        <v>-74.258830000000003</v>
      </c>
      <c r="M519" s="55">
        <v>40.508830000000003</v>
      </c>
    </row>
    <row r="520" spans="1:13" x14ac:dyDescent="0.35">
      <c r="A520" s="41" t="s">
        <v>97</v>
      </c>
      <c r="B520" s="13">
        <v>41479</v>
      </c>
      <c r="L520" s="55">
        <v>-74.258830000000003</v>
      </c>
      <c r="M520" s="55">
        <v>40.508830000000003</v>
      </c>
    </row>
    <row r="521" spans="1:13" x14ac:dyDescent="0.35">
      <c r="A521" s="55" t="s">
        <v>52</v>
      </c>
      <c r="B521" s="56">
        <v>41485</v>
      </c>
      <c r="C521" s="55">
        <v>0.38</v>
      </c>
      <c r="E521" s="55">
        <v>0.3</v>
      </c>
      <c r="I521" s="55">
        <v>0.71399999999999997</v>
      </c>
      <c r="K521" s="55">
        <f t="shared" ref="K521:K526" si="29">C521+I521</f>
        <v>1.0939999999999999</v>
      </c>
      <c r="L521" s="55">
        <v>-74.258830000000003</v>
      </c>
      <c r="M521" s="55">
        <v>40.508830000000003</v>
      </c>
    </row>
    <row r="522" spans="1:13" x14ac:dyDescent="0.35">
      <c r="A522" s="55" t="s">
        <v>42</v>
      </c>
      <c r="B522" s="56">
        <v>41485</v>
      </c>
      <c r="C522" s="55">
        <v>0.4</v>
      </c>
      <c r="E522" s="55">
        <v>0.32600000000000001</v>
      </c>
      <c r="I522" s="55">
        <v>0.80800000000000005</v>
      </c>
      <c r="K522" s="55">
        <f t="shared" si="29"/>
        <v>1.2080000000000002</v>
      </c>
      <c r="L522" s="55">
        <v>-74.258830000000003</v>
      </c>
      <c r="M522" s="55">
        <v>40.508830000000003</v>
      </c>
    </row>
    <row r="523" spans="1:13" x14ac:dyDescent="0.35">
      <c r="A523" s="55" t="s">
        <v>50</v>
      </c>
      <c r="B523" s="56">
        <v>41485</v>
      </c>
      <c r="C523" s="55">
        <v>0.46200000000000002</v>
      </c>
      <c r="E523" s="55">
        <v>0.47</v>
      </c>
      <c r="I523" s="55">
        <v>0.96799999999999997</v>
      </c>
      <c r="K523" s="55">
        <f t="shared" si="29"/>
        <v>1.43</v>
      </c>
      <c r="L523" s="55">
        <v>-74.258830000000003</v>
      </c>
      <c r="M523" s="55">
        <v>40.508830000000003</v>
      </c>
    </row>
    <row r="524" spans="1:13" x14ac:dyDescent="0.35">
      <c r="A524" s="55" t="s">
        <v>51</v>
      </c>
      <c r="B524" s="56">
        <v>41485</v>
      </c>
      <c r="C524" s="55">
        <v>0.57599999999999996</v>
      </c>
      <c r="E524" s="55">
        <v>0.56200000000000006</v>
      </c>
      <c r="I524" s="55">
        <v>1.252</v>
      </c>
      <c r="K524" s="55">
        <f t="shared" si="29"/>
        <v>1.8279999999999998</v>
      </c>
      <c r="L524" s="55">
        <v>-74.258830000000003</v>
      </c>
      <c r="M524" s="55">
        <v>40.508830000000003</v>
      </c>
    </row>
    <row r="525" spans="1:13" x14ac:dyDescent="0.35">
      <c r="A525" s="55" t="s">
        <v>51</v>
      </c>
      <c r="B525" s="56">
        <v>41485</v>
      </c>
      <c r="C525" s="55">
        <v>0.58399999999999996</v>
      </c>
      <c r="E525" s="55">
        <v>0.57099999999999995</v>
      </c>
      <c r="I525" s="55">
        <v>1.0369999999999999</v>
      </c>
      <c r="K525" s="55">
        <f t="shared" si="29"/>
        <v>1.621</v>
      </c>
      <c r="L525" s="55">
        <v>-74.258830000000003</v>
      </c>
      <c r="M525" s="55">
        <v>40.508830000000003</v>
      </c>
    </row>
    <row r="526" spans="1:13" x14ac:dyDescent="0.35">
      <c r="A526" s="55" t="s">
        <v>48</v>
      </c>
      <c r="B526" s="56">
        <v>41485</v>
      </c>
      <c r="C526" s="55">
        <v>0.26200000000000001</v>
      </c>
      <c r="E526" s="55">
        <v>0.26400000000000001</v>
      </c>
      <c r="I526" s="55">
        <v>1.286</v>
      </c>
      <c r="K526" s="55">
        <f t="shared" si="29"/>
        <v>1.548</v>
      </c>
      <c r="L526" s="55">
        <v>-74.258830000000003</v>
      </c>
      <c r="M526" s="55">
        <v>40.508830000000003</v>
      </c>
    </row>
    <row r="527" spans="1:13" x14ac:dyDescent="0.35">
      <c r="A527" s="54" t="s">
        <v>84</v>
      </c>
      <c r="B527" s="13">
        <v>41487</v>
      </c>
      <c r="K527" s="55">
        <v>0.9718</v>
      </c>
      <c r="L527" s="55">
        <v>-74.258830000000003</v>
      </c>
      <c r="M527" s="55">
        <v>40.508830000000003</v>
      </c>
    </row>
    <row r="528" spans="1:13" x14ac:dyDescent="0.25">
      <c r="A528" s="37" t="s">
        <v>90</v>
      </c>
      <c r="B528" s="13">
        <v>41487</v>
      </c>
      <c r="K528" s="55">
        <v>0.97589999999999999</v>
      </c>
      <c r="L528" s="55">
        <v>-74.258830000000003</v>
      </c>
      <c r="M528" s="55">
        <v>40.508830000000003</v>
      </c>
    </row>
    <row r="529" spans="1:13" x14ac:dyDescent="0.25">
      <c r="A529" s="37" t="s">
        <v>90</v>
      </c>
      <c r="B529" s="13">
        <v>41487</v>
      </c>
      <c r="L529" s="55">
        <v>-74.258830000000003</v>
      </c>
      <c r="M529" s="55">
        <v>40.508830000000003</v>
      </c>
    </row>
    <row r="530" spans="1:13" x14ac:dyDescent="0.35">
      <c r="A530" s="41" t="s">
        <v>96</v>
      </c>
      <c r="B530" s="13">
        <v>41487</v>
      </c>
      <c r="L530" s="55">
        <v>-74.258830000000003</v>
      </c>
      <c r="M530" s="55">
        <v>40.508830000000003</v>
      </c>
    </row>
    <row r="531" spans="1:13" x14ac:dyDescent="0.35">
      <c r="A531" s="41" t="s">
        <v>97</v>
      </c>
      <c r="B531" s="13">
        <v>41487</v>
      </c>
      <c r="L531" s="55">
        <v>-74.258830000000003</v>
      </c>
      <c r="M531" s="55">
        <v>40.508830000000003</v>
      </c>
    </row>
    <row r="532" spans="1:13" x14ac:dyDescent="0.35">
      <c r="A532" s="55" t="s">
        <v>52</v>
      </c>
      <c r="B532" s="56">
        <v>41492</v>
      </c>
      <c r="C532" s="55">
        <v>0.374</v>
      </c>
      <c r="E532" s="55">
        <v>0.32</v>
      </c>
      <c r="I532" s="55">
        <v>0.65800000000000003</v>
      </c>
      <c r="K532" s="55">
        <f t="shared" ref="K532:K537" si="30">C532+I532</f>
        <v>1.032</v>
      </c>
      <c r="L532" s="55">
        <v>-74.258830000000003</v>
      </c>
      <c r="M532" s="55">
        <v>40.508830000000003</v>
      </c>
    </row>
    <row r="533" spans="1:13" x14ac:dyDescent="0.35">
      <c r="A533" s="55" t="s">
        <v>42</v>
      </c>
      <c r="B533" s="56">
        <v>41492</v>
      </c>
      <c r="C533" s="55">
        <v>0.42599999999999999</v>
      </c>
      <c r="E533" s="55">
        <v>0.33500000000000002</v>
      </c>
      <c r="I533" s="55">
        <v>0.66700000000000004</v>
      </c>
      <c r="K533" s="55">
        <f t="shared" si="30"/>
        <v>1.093</v>
      </c>
      <c r="L533" s="55">
        <v>-74.258830000000003</v>
      </c>
      <c r="M533" s="55">
        <v>40.508830000000003</v>
      </c>
    </row>
    <row r="534" spans="1:13" x14ac:dyDescent="0.35">
      <c r="A534" s="55" t="s">
        <v>50</v>
      </c>
      <c r="B534" s="56">
        <v>41492</v>
      </c>
      <c r="C534" s="55">
        <v>0.45600000000000002</v>
      </c>
      <c r="E534" s="55">
        <v>0.38400000000000001</v>
      </c>
      <c r="I534" s="55">
        <v>0.74199999999999999</v>
      </c>
      <c r="K534" s="55">
        <f t="shared" si="30"/>
        <v>1.198</v>
      </c>
      <c r="L534" s="55">
        <v>-74.258830000000003</v>
      </c>
      <c r="M534" s="55">
        <v>40.508830000000003</v>
      </c>
    </row>
    <row r="535" spans="1:13" x14ac:dyDescent="0.35">
      <c r="A535" s="55" t="s">
        <v>51</v>
      </c>
      <c r="B535" s="56">
        <v>41492</v>
      </c>
      <c r="C535" s="55">
        <v>0.53600000000000003</v>
      </c>
      <c r="E535" s="55">
        <v>0.44600000000000001</v>
      </c>
      <c r="I535" s="55">
        <v>0.84399999999999997</v>
      </c>
      <c r="K535" s="55">
        <f t="shared" si="30"/>
        <v>1.38</v>
      </c>
      <c r="L535" s="55">
        <v>-74.258830000000003</v>
      </c>
      <c r="M535" s="55">
        <v>40.508830000000003</v>
      </c>
    </row>
    <row r="536" spans="1:13" x14ac:dyDescent="0.35">
      <c r="A536" s="55" t="s">
        <v>48</v>
      </c>
      <c r="B536" s="56">
        <v>41492</v>
      </c>
      <c r="C536" s="55">
        <v>0.32400000000000001</v>
      </c>
      <c r="E536" s="55">
        <v>0.34</v>
      </c>
      <c r="I536" s="55">
        <v>0.68100000000000005</v>
      </c>
      <c r="K536" s="55">
        <f t="shared" si="30"/>
        <v>1.0050000000000001</v>
      </c>
      <c r="L536" s="55">
        <v>-74.258830000000003</v>
      </c>
      <c r="M536" s="55">
        <v>40.508830000000003</v>
      </c>
    </row>
    <row r="537" spans="1:13" x14ac:dyDescent="0.35">
      <c r="A537" s="55" t="s">
        <v>48</v>
      </c>
      <c r="B537" s="56">
        <v>41492</v>
      </c>
      <c r="C537" s="55">
        <v>0.32900000000000001</v>
      </c>
      <c r="E537" s="55">
        <v>0.35299999999999998</v>
      </c>
      <c r="I537" s="55">
        <v>0.77900000000000003</v>
      </c>
      <c r="K537" s="55">
        <f t="shared" si="30"/>
        <v>1.1080000000000001</v>
      </c>
      <c r="L537" s="55">
        <v>-74.258830000000003</v>
      </c>
      <c r="M537" s="55">
        <v>40.508830000000003</v>
      </c>
    </row>
    <row r="538" spans="1:13" x14ac:dyDescent="0.35">
      <c r="A538" s="54" t="s">
        <v>84</v>
      </c>
      <c r="B538" s="13">
        <v>41493</v>
      </c>
      <c r="K538" s="55">
        <v>0.98419999999999996</v>
      </c>
      <c r="L538" s="55">
        <v>-74.258830000000003</v>
      </c>
      <c r="M538" s="55">
        <v>40.508830000000003</v>
      </c>
    </row>
    <row r="539" spans="1:13" x14ac:dyDescent="0.35">
      <c r="A539" s="54" t="s">
        <v>84</v>
      </c>
      <c r="B539" s="13">
        <v>41493</v>
      </c>
      <c r="L539" s="55">
        <v>-74.258830000000003</v>
      </c>
      <c r="M539" s="55">
        <v>40.508830000000003</v>
      </c>
    </row>
    <row r="540" spans="1:13" x14ac:dyDescent="0.25">
      <c r="A540" s="37" t="s">
        <v>90</v>
      </c>
      <c r="B540" s="13">
        <v>41493</v>
      </c>
      <c r="K540" s="55">
        <v>1.7090000000000001</v>
      </c>
      <c r="L540" s="55">
        <v>-74.258830000000003</v>
      </c>
      <c r="M540" s="55">
        <v>40.508830000000003</v>
      </c>
    </row>
    <row r="541" spans="1:13" x14ac:dyDescent="0.35">
      <c r="A541" s="41" t="s">
        <v>96</v>
      </c>
      <c r="B541" s="13">
        <v>41493</v>
      </c>
      <c r="K541" s="55">
        <v>1.2909999999999999</v>
      </c>
      <c r="L541" s="55">
        <v>-74.258830000000003</v>
      </c>
      <c r="M541" s="55">
        <v>40.508830000000003</v>
      </c>
    </row>
    <row r="542" spans="1:13" x14ac:dyDescent="0.35">
      <c r="A542" s="41" t="s">
        <v>97</v>
      </c>
      <c r="B542" s="13">
        <v>41493</v>
      </c>
      <c r="L542" s="55">
        <v>-74.258830000000003</v>
      </c>
      <c r="M542" s="55">
        <v>40.508830000000003</v>
      </c>
    </row>
    <row r="543" spans="1:13" x14ac:dyDescent="0.35">
      <c r="A543" s="55" t="s">
        <v>52</v>
      </c>
      <c r="B543" s="56">
        <v>41499</v>
      </c>
      <c r="C543" s="55">
        <v>0.313</v>
      </c>
      <c r="E543" s="55">
        <v>0.32200000000000001</v>
      </c>
      <c r="I543" s="55">
        <v>0.76700000000000002</v>
      </c>
      <c r="K543" s="55">
        <f>C543+I543</f>
        <v>1.08</v>
      </c>
      <c r="L543" s="55">
        <v>-74.258830000000003</v>
      </c>
      <c r="M543" s="55">
        <v>40.508830000000003</v>
      </c>
    </row>
    <row r="544" spans="1:13" x14ac:dyDescent="0.35">
      <c r="A544" s="55" t="s">
        <v>42</v>
      </c>
      <c r="B544" s="56">
        <v>41499</v>
      </c>
      <c r="C544" s="55">
        <v>0.47399999999999998</v>
      </c>
      <c r="E544" s="55">
        <v>0.47199999999999998</v>
      </c>
      <c r="I544" s="55">
        <v>1.073</v>
      </c>
      <c r="K544" s="55">
        <f>C544+I544</f>
        <v>1.5469999999999999</v>
      </c>
      <c r="L544" s="55">
        <v>-74.258830000000003</v>
      </c>
      <c r="M544" s="55">
        <v>40.508830000000003</v>
      </c>
    </row>
    <row r="545" spans="1:13" x14ac:dyDescent="0.35">
      <c r="A545" s="55" t="s">
        <v>50</v>
      </c>
      <c r="B545" s="56">
        <v>41499</v>
      </c>
      <c r="C545" s="55">
        <v>0.55400000000000005</v>
      </c>
      <c r="E545" s="55">
        <v>0.61199999999999999</v>
      </c>
      <c r="I545" s="55">
        <v>1.1850000000000001</v>
      </c>
      <c r="K545" s="55">
        <f>C545+I545</f>
        <v>1.7390000000000001</v>
      </c>
      <c r="L545" s="55">
        <v>-74.258830000000003</v>
      </c>
      <c r="M545" s="55">
        <v>40.508830000000003</v>
      </c>
    </row>
    <row r="546" spans="1:13" x14ac:dyDescent="0.35">
      <c r="A546" s="55" t="s">
        <v>51</v>
      </c>
      <c r="B546" s="56">
        <v>41499</v>
      </c>
      <c r="C546" s="55">
        <v>0.52500000000000002</v>
      </c>
      <c r="E546" s="55">
        <v>0.47199999999999998</v>
      </c>
      <c r="I546" s="55">
        <v>1.111</v>
      </c>
      <c r="K546" s="55">
        <f>C546+I546</f>
        <v>1.6360000000000001</v>
      </c>
      <c r="L546" s="55">
        <v>-74.258830000000003</v>
      </c>
      <c r="M546" s="55">
        <v>40.508830000000003</v>
      </c>
    </row>
    <row r="547" spans="1:13" x14ac:dyDescent="0.35">
      <c r="A547" s="55" t="s">
        <v>48</v>
      </c>
      <c r="B547" s="56">
        <v>41499</v>
      </c>
      <c r="C547" s="55">
        <v>0.22800000000000001</v>
      </c>
      <c r="E547" s="55">
        <v>0.22</v>
      </c>
      <c r="I547" s="55">
        <v>1.073</v>
      </c>
      <c r="K547" s="55">
        <f>C547+I547</f>
        <v>1.3009999999999999</v>
      </c>
      <c r="L547" s="55">
        <v>-74.258830000000003</v>
      </c>
      <c r="M547" s="55">
        <v>40.508830000000003</v>
      </c>
    </row>
    <row r="548" spans="1:13" x14ac:dyDescent="0.35">
      <c r="A548" s="54" t="s">
        <v>84</v>
      </c>
      <c r="B548" s="13">
        <v>41499</v>
      </c>
      <c r="K548" s="55">
        <v>1.1978</v>
      </c>
      <c r="L548" s="55">
        <v>-74.258830000000003</v>
      </c>
      <c r="M548" s="55">
        <v>40.508830000000003</v>
      </c>
    </row>
    <row r="549" spans="1:13" x14ac:dyDescent="0.25">
      <c r="A549" s="37" t="s">
        <v>90</v>
      </c>
      <c r="B549" s="13">
        <v>41499</v>
      </c>
      <c r="K549" s="55">
        <v>1.4681</v>
      </c>
      <c r="L549" s="55">
        <v>-74.258830000000003</v>
      </c>
      <c r="M549" s="55">
        <v>40.508830000000003</v>
      </c>
    </row>
    <row r="550" spans="1:13" x14ac:dyDescent="0.35">
      <c r="A550" s="41" t="s">
        <v>96</v>
      </c>
      <c r="B550" s="13">
        <v>41499</v>
      </c>
      <c r="K550" s="55">
        <v>1.9449000000000001</v>
      </c>
      <c r="L550" s="55">
        <v>-74.258830000000003</v>
      </c>
      <c r="M550" s="55">
        <v>40.508830000000003</v>
      </c>
    </row>
    <row r="551" spans="1:13" x14ac:dyDescent="0.35">
      <c r="A551" s="41" t="s">
        <v>96</v>
      </c>
      <c r="B551" s="13">
        <v>41499</v>
      </c>
      <c r="K551" s="55">
        <v>1.2546999999999999</v>
      </c>
      <c r="L551" s="55">
        <v>-74.258830000000003</v>
      </c>
      <c r="M551" s="55">
        <v>40.508830000000003</v>
      </c>
    </row>
    <row r="552" spans="1:13" x14ac:dyDescent="0.35">
      <c r="A552" s="41" t="s">
        <v>97</v>
      </c>
      <c r="B552" s="13">
        <v>41499</v>
      </c>
      <c r="L552" s="55">
        <v>-74.258830000000003</v>
      </c>
      <c r="M552" s="55">
        <v>40.508830000000003</v>
      </c>
    </row>
    <row r="553" spans="1:13" x14ac:dyDescent="0.35">
      <c r="A553" s="55" t="s">
        <v>52</v>
      </c>
      <c r="B553" s="56">
        <v>41506</v>
      </c>
      <c r="C553" s="55">
        <v>0.377</v>
      </c>
      <c r="E553" s="55">
        <v>0.374</v>
      </c>
      <c r="I553" s="55">
        <v>0.61199999999999999</v>
      </c>
      <c r="K553" s="55">
        <f>C553+I553</f>
        <v>0.98899999999999999</v>
      </c>
      <c r="L553" s="55">
        <v>-74.258830000000003</v>
      </c>
      <c r="M553" s="55">
        <v>40.508830000000003</v>
      </c>
    </row>
    <row r="554" spans="1:13" x14ac:dyDescent="0.35">
      <c r="A554" s="55" t="s">
        <v>42</v>
      </c>
      <c r="B554" s="56">
        <v>41506</v>
      </c>
      <c r="C554" s="55">
        <v>0.46600000000000003</v>
      </c>
      <c r="E554" s="55">
        <v>0.33</v>
      </c>
      <c r="I554" s="55">
        <v>0.61</v>
      </c>
      <c r="K554" s="55">
        <f>C554+I554</f>
        <v>1.0760000000000001</v>
      </c>
      <c r="L554" s="55">
        <v>-74.258830000000003</v>
      </c>
      <c r="M554" s="55">
        <v>40.508830000000003</v>
      </c>
    </row>
    <row r="555" spans="1:13" x14ac:dyDescent="0.35">
      <c r="A555" s="55" t="s">
        <v>50</v>
      </c>
      <c r="B555" s="56">
        <v>41506</v>
      </c>
      <c r="C555" s="55">
        <v>0.443</v>
      </c>
      <c r="E555" s="55">
        <v>0.376</v>
      </c>
      <c r="I555" s="55">
        <v>0.61799999999999999</v>
      </c>
      <c r="K555" s="55">
        <f>C555+I555</f>
        <v>1.0609999999999999</v>
      </c>
      <c r="L555" s="55">
        <v>-74.258830000000003</v>
      </c>
      <c r="M555" s="55">
        <v>40.508830000000003</v>
      </c>
    </row>
    <row r="556" spans="1:13" x14ac:dyDescent="0.35">
      <c r="A556" s="55" t="s">
        <v>51</v>
      </c>
      <c r="B556" s="56">
        <v>41506</v>
      </c>
      <c r="C556" s="55">
        <v>0.624</v>
      </c>
      <c r="E556" s="55">
        <v>0.56399999999999995</v>
      </c>
      <c r="I556" s="55">
        <v>0.80300000000000005</v>
      </c>
      <c r="K556" s="55">
        <f>C556+I556</f>
        <v>1.427</v>
      </c>
      <c r="L556" s="55">
        <v>-74.258830000000003</v>
      </c>
      <c r="M556" s="55">
        <v>40.508830000000003</v>
      </c>
    </row>
    <row r="557" spans="1:13" x14ac:dyDescent="0.35">
      <c r="A557" s="55" t="s">
        <v>48</v>
      </c>
      <c r="B557" s="56">
        <v>41506</v>
      </c>
      <c r="C557" s="55">
        <v>0.49</v>
      </c>
      <c r="E557" s="55">
        <v>0.48399999999999999</v>
      </c>
      <c r="I557" s="55">
        <v>0.80200000000000005</v>
      </c>
      <c r="K557" s="55">
        <f>C557+I557</f>
        <v>1.292</v>
      </c>
      <c r="L557" s="55">
        <v>-74.258830000000003</v>
      </c>
      <c r="M557" s="55">
        <v>40.508830000000003</v>
      </c>
    </row>
    <row r="558" spans="1:13" x14ac:dyDescent="0.35">
      <c r="A558" s="54" t="s">
        <v>84</v>
      </c>
      <c r="B558" s="13">
        <v>41508</v>
      </c>
      <c r="K558" s="55">
        <v>2.4386000000000001</v>
      </c>
      <c r="L558" s="55">
        <v>-74.258830000000003</v>
      </c>
      <c r="M558" s="55">
        <v>40.508830000000003</v>
      </c>
    </row>
    <row r="559" spans="1:13" x14ac:dyDescent="0.25">
      <c r="A559" s="37" t="s">
        <v>90</v>
      </c>
      <c r="B559" s="13">
        <v>41508</v>
      </c>
      <c r="K559" s="55">
        <v>1.2229999999999999</v>
      </c>
      <c r="L559" s="55">
        <v>-74.258830000000003</v>
      </c>
      <c r="M559" s="55">
        <v>40.508830000000003</v>
      </c>
    </row>
    <row r="560" spans="1:13" x14ac:dyDescent="0.25">
      <c r="A560" s="37" t="s">
        <v>90</v>
      </c>
      <c r="B560" s="13">
        <v>41508</v>
      </c>
      <c r="K560" s="55">
        <v>1.8959000000000001</v>
      </c>
      <c r="L560" s="55">
        <v>-74.258830000000003</v>
      </c>
      <c r="M560" s="55">
        <v>40.508830000000003</v>
      </c>
    </row>
    <row r="561" spans="1:13" x14ac:dyDescent="0.35">
      <c r="A561" s="41" t="s">
        <v>96</v>
      </c>
      <c r="B561" s="13">
        <v>41508</v>
      </c>
      <c r="K561" s="55">
        <v>1.7709000000000001</v>
      </c>
      <c r="L561" s="55">
        <v>-74.258830000000003</v>
      </c>
      <c r="M561" s="55">
        <v>40.508830000000003</v>
      </c>
    </row>
    <row r="562" spans="1:13" x14ac:dyDescent="0.35">
      <c r="A562" s="41" t="s">
        <v>97</v>
      </c>
      <c r="B562" s="13">
        <v>41508</v>
      </c>
      <c r="K562" s="55">
        <v>1.2144000000000001</v>
      </c>
      <c r="L562" s="55">
        <v>-74.258830000000003</v>
      </c>
      <c r="M562" s="55">
        <v>40.508830000000003</v>
      </c>
    </row>
    <row r="563" spans="1:13" x14ac:dyDescent="0.35">
      <c r="A563" s="55" t="s">
        <v>52</v>
      </c>
      <c r="B563" s="56">
        <v>41513</v>
      </c>
      <c r="C563" s="55">
        <v>0.36399999999999999</v>
      </c>
      <c r="E563" s="55">
        <v>0.40400000000000003</v>
      </c>
      <c r="I563" s="55">
        <v>0.54200000000000004</v>
      </c>
      <c r="K563" s="55">
        <f>C563+I563</f>
        <v>0.90600000000000003</v>
      </c>
      <c r="L563" s="55">
        <v>-74.258830000000003</v>
      </c>
      <c r="M563" s="55">
        <v>40.508830000000003</v>
      </c>
    </row>
    <row r="564" spans="1:13" x14ac:dyDescent="0.35">
      <c r="A564" s="55" t="s">
        <v>42</v>
      </c>
      <c r="B564" s="56">
        <v>41513</v>
      </c>
      <c r="C564" s="55">
        <v>0.44900000000000001</v>
      </c>
      <c r="E564" s="55">
        <v>0.39800000000000002</v>
      </c>
      <c r="I564" s="55">
        <v>0.53400000000000003</v>
      </c>
      <c r="K564" s="55">
        <f>C564+I564</f>
        <v>0.9830000000000001</v>
      </c>
      <c r="L564" s="55">
        <v>-74.258830000000003</v>
      </c>
      <c r="M564" s="55">
        <v>40.508830000000003</v>
      </c>
    </row>
    <row r="565" spans="1:13" x14ac:dyDescent="0.35">
      <c r="A565" s="55" t="s">
        <v>50</v>
      </c>
      <c r="B565" s="56">
        <v>41513</v>
      </c>
      <c r="C565" s="55">
        <v>0.53400000000000003</v>
      </c>
      <c r="E565" s="55">
        <v>0.56999999999999995</v>
      </c>
      <c r="I565" s="55">
        <v>0.65500000000000003</v>
      </c>
      <c r="K565" s="55">
        <f>C565+I565</f>
        <v>1.1890000000000001</v>
      </c>
      <c r="L565" s="55">
        <v>-74.258830000000003</v>
      </c>
      <c r="M565" s="55">
        <v>40.508830000000003</v>
      </c>
    </row>
    <row r="566" spans="1:13" x14ac:dyDescent="0.35">
      <c r="A566" s="55" t="s">
        <v>51</v>
      </c>
      <c r="B566" s="56">
        <v>41513</v>
      </c>
      <c r="C566" s="55">
        <v>0.61</v>
      </c>
      <c r="E566" s="55">
        <v>0.55000000000000004</v>
      </c>
      <c r="I566" s="55">
        <v>0.83199999999999996</v>
      </c>
      <c r="K566" s="55">
        <f>C566+I566</f>
        <v>1.4419999999999999</v>
      </c>
      <c r="L566" s="55">
        <v>-74.258830000000003</v>
      </c>
      <c r="M566" s="55">
        <v>40.508830000000003</v>
      </c>
    </row>
    <row r="567" spans="1:13" x14ac:dyDescent="0.35">
      <c r="A567" s="55" t="s">
        <v>48</v>
      </c>
      <c r="B567" s="56">
        <v>41513</v>
      </c>
      <c r="C567" s="55">
        <v>0.35399999999999998</v>
      </c>
      <c r="E567" s="55">
        <v>0.32400000000000001</v>
      </c>
      <c r="I567" s="55">
        <v>1.0980000000000001</v>
      </c>
      <c r="K567" s="55">
        <f>C567+I567</f>
        <v>1.452</v>
      </c>
      <c r="L567" s="55">
        <v>-74.258830000000003</v>
      </c>
      <c r="M567" s="55">
        <v>40.508830000000003</v>
      </c>
    </row>
    <row r="568" spans="1:13" x14ac:dyDescent="0.35">
      <c r="A568" s="54" t="s">
        <v>84</v>
      </c>
      <c r="B568" s="13">
        <v>41514</v>
      </c>
      <c r="K568" s="55">
        <v>1.0735000000000001</v>
      </c>
      <c r="L568" s="55">
        <v>-74.258830000000003</v>
      </c>
      <c r="M568" s="55">
        <v>40.508830000000003</v>
      </c>
    </row>
    <row r="569" spans="1:13" x14ac:dyDescent="0.25">
      <c r="A569" s="37" t="s">
        <v>90</v>
      </c>
      <c r="B569" s="13">
        <v>41514</v>
      </c>
      <c r="K569" s="55">
        <v>1.0093999999999999</v>
      </c>
      <c r="L569" s="55">
        <v>-74.258832999999996</v>
      </c>
      <c r="M569" s="55">
        <v>40.508833000000003</v>
      </c>
    </row>
    <row r="570" spans="1:13" x14ac:dyDescent="0.35">
      <c r="A570" s="41" t="s">
        <v>96</v>
      </c>
      <c r="B570" s="13">
        <v>41514</v>
      </c>
      <c r="K570" s="55">
        <v>1.1144000000000001</v>
      </c>
      <c r="L570" s="55">
        <v>-74.258832999999996</v>
      </c>
      <c r="M570" s="55">
        <v>40.508833000000003</v>
      </c>
    </row>
    <row r="571" spans="1:13" x14ac:dyDescent="0.35">
      <c r="A571" s="41" t="s">
        <v>97</v>
      </c>
      <c r="B571" s="13">
        <v>41514</v>
      </c>
      <c r="K571" s="55">
        <v>1.1840000000000002</v>
      </c>
      <c r="L571" s="55">
        <v>-74.258832999999996</v>
      </c>
      <c r="M571" s="55">
        <v>40.508833000000003</v>
      </c>
    </row>
    <row r="572" spans="1:13" x14ac:dyDescent="0.35">
      <c r="A572" s="41" t="s">
        <v>97</v>
      </c>
      <c r="B572" s="13">
        <v>41514</v>
      </c>
      <c r="K572" s="55">
        <v>1.2030000000000001</v>
      </c>
      <c r="L572" s="55">
        <v>-74.258832999999996</v>
      </c>
      <c r="M572" s="55">
        <v>40.508833000000003</v>
      </c>
    </row>
    <row r="573" spans="1:13" x14ac:dyDescent="0.35">
      <c r="A573" s="55" t="s">
        <v>52</v>
      </c>
      <c r="B573" s="56">
        <v>41527</v>
      </c>
      <c r="C573" s="55">
        <v>0.29599999999999999</v>
      </c>
      <c r="E573" s="55">
        <v>0.41299999999999998</v>
      </c>
      <c r="I573" s="55">
        <v>0.68799999999999994</v>
      </c>
      <c r="K573" s="55">
        <f>C573+I573</f>
        <v>0.98399999999999999</v>
      </c>
      <c r="L573" s="55">
        <v>-74.258832999999996</v>
      </c>
      <c r="M573" s="55">
        <v>40.508833000000003</v>
      </c>
    </row>
    <row r="574" spans="1:13" x14ac:dyDescent="0.35">
      <c r="A574" s="55" t="s">
        <v>42</v>
      </c>
      <c r="B574" s="56">
        <v>41527</v>
      </c>
      <c r="C574" s="55">
        <v>0.41199999999999998</v>
      </c>
      <c r="E574" s="55">
        <v>0.48</v>
      </c>
      <c r="I574" s="55">
        <v>0.77</v>
      </c>
      <c r="K574" s="55">
        <f>C574+I574</f>
        <v>1.1819999999999999</v>
      </c>
      <c r="L574" s="55">
        <v>-74.258832999999996</v>
      </c>
      <c r="M574" s="55">
        <v>40.508833000000003</v>
      </c>
    </row>
    <row r="575" spans="1:13" x14ac:dyDescent="0.35">
      <c r="A575" s="55" t="s">
        <v>50</v>
      </c>
      <c r="B575" s="56">
        <v>41527</v>
      </c>
      <c r="C575" s="55">
        <v>0.51600000000000001</v>
      </c>
      <c r="E575" s="55">
        <v>0.60799999999999998</v>
      </c>
      <c r="I575" s="55">
        <v>0.875</v>
      </c>
      <c r="K575" s="55">
        <f>C575+I575</f>
        <v>1.391</v>
      </c>
      <c r="L575" s="55">
        <v>-74.258832999999996</v>
      </c>
      <c r="M575" s="55">
        <v>40.508833000000003</v>
      </c>
    </row>
    <row r="576" spans="1:13" x14ac:dyDescent="0.35">
      <c r="A576" s="55" t="s">
        <v>51</v>
      </c>
      <c r="B576" s="56">
        <v>41527</v>
      </c>
      <c r="C576" s="55">
        <v>0.68200000000000005</v>
      </c>
      <c r="E576" s="55">
        <v>0.58399999999999996</v>
      </c>
      <c r="I576" s="55">
        <v>0.91400000000000003</v>
      </c>
      <c r="K576" s="55">
        <f>C576+I576</f>
        <v>1.5960000000000001</v>
      </c>
      <c r="L576" s="55">
        <v>-74.258832999999996</v>
      </c>
      <c r="M576" s="55">
        <v>40.508833000000003</v>
      </c>
    </row>
    <row r="577" spans="1:13" x14ac:dyDescent="0.35">
      <c r="A577" s="55" t="s">
        <v>48</v>
      </c>
      <c r="B577" s="56">
        <v>41527</v>
      </c>
      <c r="C577" s="55">
        <v>0.43</v>
      </c>
      <c r="E577" s="55">
        <v>0.46</v>
      </c>
      <c r="I577" s="55">
        <v>1.1499999999999999</v>
      </c>
      <c r="K577" s="55">
        <f>C577+I577</f>
        <v>1.5799999999999998</v>
      </c>
      <c r="L577" s="55">
        <v>-74.258832999999996</v>
      </c>
      <c r="M577" s="55">
        <v>40.508833000000003</v>
      </c>
    </row>
    <row r="578" spans="1:13" x14ac:dyDescent="0.35">
      <c r="A578" s="54" t="s">
        <v>84</v>
      </c>
      <c r="B578" s="13">
        <v>41527</v>
      </c>
      <c r="L578" s="55">
        <v>-74.258832999999996</v>
      </c>
      <c r="M578" s="55">
        <v>40.508833000000003</v>
      </c>
    </row>
    <row r="579" spans="1:13" x14ac:dyDescent="0.25">
      <c r="A579" s="37" t="s">
        <v>90</v>
      </c>
      <c r="B579" s="13">
        <v>41527</v>
      </c>
      <c r="L579" s="55">
        <v>-74.258832999999996</v>
      </c>
      <c r="M579" s="55">
        <v>40.508833000000003</v>
      </c>
    </row>
    <row r="580" spans="1:13" x14ac:dyDescent="0.35">
      <c r="A580" s="41" t="s">
        <v>96</v>
      </c>
      <c r="B580" s="13">
        <v>41527</v>
      </c>
      <c r="L580" s="55">
        <v>-74.258832999999996</v>
      </c>
      <c r="M580" s="55">
        <v>40.508833000000003</v>
      </c>
    </row>
    <row r="581" spans="1:13" x14ac:dyDescent="0.35">
      <c r="A581" s="41" t="s">
        <v>96</v>
      </c>
      <c r="B581" s="13">
        <v>41527</v>
      </c>
      <c r="L581" s="55">
        <v>-74.258832999999996</v>
      </c>
      <c r="M581" s="55">
        <v>40.508833000000003</v>
      </c>
    </row>
    <row r="582" spans="1:13" x14ac:dyDescent="0.35">
      <c r="A582" s="41" t="s">
        <v>97</v>
      </c>
      <c r="B582" s="13">
        <v>41527</v>
      </c>
      <c r="L582" s="55">
        <v>-74.258832999999996</v>
      </c>
      <c r="M582" s="55">
        <v>40.508833000000003</v>
      </c>
    </row>
    <row r="583" spans="1:13" x14ac:dyDescent="0.35">
      <c r="A583" s="54" t="s">
        <v>84</v>
      </c>
      <c r="B583" s="13">
        <v>41533</v>
      </c>
      <c r="K583" s="55">
        <v>2.0779999999999998</v>
      </c>
      <c r="L583" s="55">
        <v>-74.258832999999996</v>
      </c>
      <c r="M583" s="55">
        <v>40.508833000000003</v>
      </c>
    </row>
    <row r="584" spans="1:13" x14ac:dyDescent="0.35">
      <c r="A584" s="54" t="s">
        <v>84</v>
      </c>
      <c r="B584" s="13">
        <v>41533</v>
      </c>
      <c r="K584" s="55">
        <v>0.82529999999999992</v>
      </c>
      <c r="L584" s="55">
        <v>-74.258832999999996</v>
      </c>
      <c r="M584" s="55">
        <v>40.508833000000003</v>
      </c>
    </row>
    <row r="585" spans="1:13" x14ac:dyDescent="0.25">
      <c r="A585" s="37" t="s">
        <v>90</v>
      </c>
      <c r="B585" s="13">
        <v>41533</v>
      </c>
      <c r="K585" s="55">
        <v>0.86580000000000001</v>
      </c>
      <c r="L585" s="55">
        <v>-74.258832999999996</v>
      </c>
      <c r="M585" s="55">
        <v>40.508833000000003</v>
      </c>
    </row>
    <row r="586" spans="1:13" x14ac:dyDescent="0.35">
      <c r="A586" s="41" t="s">
        <v>96</v>
      </c>
      <c r="B586" s="13">
        <v>41533</v>
      </c>
      <c r="K586" s="55">
        <v>0.89480000000000004</v>
      </c>
      <c r="L586" s="55">
        <v>-74.258832999999996</v>
      </c>
      <c r="M586" s="55">
        <v>40.508833000000003</v>
      </c>
    </row>
    <row r="587" spans="1:13" x14ac:dyDescent="0.35">
      <c r="A587" s="41" t="s">
        <v>97</v>
      </c>
      <c r="B587" s="13">
        <v>41533</v>
      </c>
      <c r="K587" s="55">
        <v>1.0951</v>
      </c>
      <c r="L587" s="55">
        <v>-74.258832999999996</v>
      </c>
      <c r="M587" s="55">
        <v>40.508833000000003</v>
      </c>
    </row>
    <row r="588" spans="1:13" x14ac:dyDescent="0.35">
      <c r="A588" s="55" t="s">
        <v>52</v>
      </c>
      <c r="B588" s="56">
        <v>41534</v>
      </c>
      <c r="C588" s="55">
        <v>0.38600000000000001</v>
      </c>
      <c r="E588" s="55">
        <v>0.438</v>
      </c>
      <c r="I588" s="55">
        <v>0.79200000000000004</v>
      </c>
      <c r="K588" s="55">
        <f>C588+I588</f>
        <v>1.1779999999999999</v>
      </c>
      <c r="L588" s="55">
        <v>-74.258832999999996</v>
      </c>
      <c r="M588" s="55">
        <v>40.508833000000003</v>
      </c>
    </row>
    <row r="589" spans="1:13" x14ac:dyDescent="0.35">
      <c r="A589" s="55" t="s">
        <v>42</v>
      </c>
      <c r="B589" s="56">
        <v>41534</v>
      </c>
      <c r="C589" s="55">
        <v>0.49399999999999999</v>
      </c>
      <c r="E589" s="55">
        <v>0.39500000000000002</v>
      </c>
      <c r="I589" s="55">
        <v>0.83699999999999997</v>
      </c>
      <c r="K589" s="55">
        <f>C589+I589</f>
        <v>1.331</v>
      </c>
      <c r="L589" s="55">
        <v>-74.258832999999996</v>
      </c>
      <c r="M589" s="55">
        <v>40.508833000000003</v>
      </c>
    </row>
    <row r="590" spans="1:13" x14ac:dyDescent="0.35">
      <c r="A590" s="55" t="s">
        <v>50</v>
      </c>
      <c r="B590" s="56">
        <v>41534</v>
      </c>
      <c r="C590" s="55">
        <v>0.53800000000000003</v>
      </c>
      <c r="E590" s="55">
        <v>0.54200000000000004</v>
      </c>
      <c r="I590" s="55">
        <v>1.008</v>
      </c>
      <c r="K590" s="55">
        <f>C590+I590</f>
        <v>1.546</v>
      </c>
      <c r="L590" s="55">
        <v>-74.258832999999996</v>
      </c>
      <c r="M590" s="55">
        <v>40.508833000000003</v>
      </c>
    </row>
    <row r="591" spans="1:13" x14ac:dyDescent="0.35">
      <c r="A591" s="55" t="s">
        <v>51</v>
      </c>
      <c r="B591" s="56">
        <v>41534</v>
      </c>
      <c r="C591" s="55">
        <v>0.70099999999999996</v>
      </c>
      <c r="E591" s="55">
        <v>0.63500000000000001</v>
      </c>
      <c r="I591" s="55">
        <v>1.161</v>
      </c>
      <c r="K591" s="55">
        <f>C591+I591</f>
        <v>1.8620000000000001</v>
      </c>
      <c r="L591" s="55">
        <v>-74.258832999999996</v>
      </c>
      <c r="M591" s="55">
        <v>40.508833000000003</v>
      </c>
    </row>
    <row r="592" spans="1:13" x14ac:dyDescent="0.35">
      <c r="A592" s="55" t="s">
        <v>48</v>
      </c>
      <c r="B592" s="56">
        <v>41534</v>
      </c>
      <c r="C592" s="55">
        <v>0.44500000000000001</v>
      </c>
      <c r="E592" s="55">
        <v>0.46</v>
      </c>
      <c r="I592" s="55">
        <v>1.147</v>
      </c>
      <c r="K592" s="55">
        <f>C592+I592</f>
        <v>1.5920000000000001</v>
      </c>
      <c r="L592" s="55">
        <v>-74.258832999999996</v>
      </c>
      <c r="M592" s="55">
        <v>40.508833000000003</v>
      </c>
    </row>
    <row r="593" spans="1:13" x14ac:dyDescent="0.35">
      <c r="A593" s="54" t="s">
        <v>84</v>
      </c>
      <c r="B593" s="13">
        <v>41540</v>
      </c>
      <c r="K593" s="55">
        <v>0.98819999999999997</v>
      </c>
      <c r="L593" s="55">
        <v>-74.258832999999996</v>
      </c>
      <c r="M593" s="55">
        <v>40.508833000000003</v>
      </c>
    </row>
    <row r="594" spans="1:13" x14ac:dyDescent="0.25">
      <c r="A594" s="37" t="s">
        <v>90</v>
      </c>
      <c r="B594" s="13">
        <v>41540</v>
      </c>
      <c r="K594" s="55">
        <v>0.88119999999999998</v>
      </c>
      <c r="L594" s="55">
        <v>-74.258832999999996</v>
      </c>
      <c r="M594" s="55">
        <v>40.508833000000003</v>
      </c>
    </row>
    <row r="595" spans="1:13" x14ac:dyDescent="0.25">
      <c r="A595" s="37" t="s">
        <v>90</v>
      </c>
      <c r="B595" s="13">
        <v>41540</v>
      </c>
      <c r="K595" s="55">
        <v>0.92710000000000004</v>
      </c>
      <c r="L595" s="55">
        <v>-74.258832999999996</v>
      </c>
      <c r="M595" s="55">
        <v>40.508833000000003</v>
      </c>
    </row>
    <row r="596" spans="1:13" x14ac:dyDescent="0.35">
      <c r="A596" s="41" t="s">
        <v>96</v>
      </c>
      <c r="B596" s="13">
        <v>41540</v>
      </c>
      <c r="K596" s="55">
        <v>1.3273000000000001</v>
      </c>
      <c r="L596" s="55">
        <v>-74.258832999999996</v>
      </c>
      <c r="M596" s="55">
        <v>40.508833000000003</v>
      </c>
    </row>
    <row r="597" spans="1:13" x14ac:dyDescent="0.35">
      <c r="A597" s="41" t="s">
        <v>97</v>
      </c>
      <c r="B597" s="13">
        <v>41540</v>
      </c>
      <c r="K597" s="55">
        <v>1.1329</v>
      </c>
      <c r="L597" s="55">
        <v>-74.258832999999996</v>
      </c>
      <c r="M597" s="55">
        <v>40.508833000000003</v>
      </c>
    </row>
    <row r="598" spans="1:13" x14ac:dyDescent="0.35">
      <c r="A598" s="55" t="s">
        <v>52</v>
      </c>
      <c r="B598" s="56">
        <v>41794</v>
      </c>
      <c r="C598" s="55">
        <v>0.23300000000000001</v>
      </c>
      <c r="E598" s="55">
        <v>0.29799999999999999</v>
      </c>
      <c r="I598" s="55">
        <v>0.51300000000000001</v>
      </c>
      <c r="K598" s="55">
        <f t="shared" ref="K598:K602" si="31">C598+I598</f>
        <v>0.746</v>
      </c>
      <c r="L598" s="55">
        <v>-74.258832999999996</v>
      </c>
      <c r="M598" s="55">
        <v>40.508833000000003</v>
      </c>
    </row>
    <row r="599" spans="1:13" x14ac:dyDescent="0.35">
      <c r="A599" s="55" t="s">
        <v>42</v>
      </c>
      <c r="B599" s="56">
        <v>41794</v>
      </c>
      <c r="C599" s="55">
        <v>0.36499999999999999</v>
      </c>
      <c r="E599" s="55">
        <v>0.35799999999999998</v>
      </c>
      <c r="I599" s="55">
        <v>0.57499999999999996</v>
      </c>
      <c r="K599" s="55">
        <f t="shared" si="31"/>
        <v>0.94</v>
      </c>
      <c r="L599" s="55">
        <v>-74.258832999999996</v>
      </c>
      <c r="M599" s="55">
        <v>40.508833000000003</v>
      </c>
    </row>
    <row r="600" spans="1:13" x14ac:dyDescent="0.35">
      <c r="A600" s="55" t="s">
        <v>50</v>
      </c>
      <c r="B600" s="56">
        <v>41794</v>
      </c>
      <c r="C600" s="55">
        <v>0.39700000000000002</v>
      </c>
      <c r="E600" s="55">
        <v>0.59699999999999998</v>
      </c>
      <c r="I600" s="55">
        <v>0.73699999999999999</v>
      </c>
      <c r="K600" s="55">
        <f t="shared" si="31"/>
        <v>1.1339999999999999</v>
      </c>
      <c r="L600" s="55">
        <v>-74.258832999999996</v>
      </c>
      <c r="M600" s="55">
        <v>40.508833000000003</v>
      </c>
    </row>
    <row r="601" spans="1:13" x14ac:dyDescent="0.35">
      <c r="A601" s="55" t="s">
        <v>51</v>
      </c>
      <c r="B601" s="56">
        <v>41794</v>
      </c>
      <c r="C601" s="55">
        <v>0.45600000000000002</v>
      </c>
      <c r="E601" s="55">
        <v>0.54400000000000004</v>
      </c>
      <c r="I601" s="55">
        <v>0.71799999999999997</v>
      </c>
      <c r="K601" s="55">
        <f t="shared" si="31"/>
        <v>1.1739999999999999</v>
      </c>
      <c r="L601" s="55">
        <v>-74.258832999999996</v>
      </c>
      <c r="M601" s="55">
        <v>40.508833000000003</v>
      </c>
    </row>
    <row r="602" spans="1:13" x14ac:dyDescent="0.35">
      <c r="A602" s="55" t="s">
        <v>48</v>
      </c>
      <c r="B602" s="56">
        <v>41794</v>
      </c>
      <c r="C602" s="55">
        <v>0.13700000000000001</v>
      </c>
      <c r="E602" s="55">
        <v>0.09</v>
      </c>
      <c r="I602" s="55">
        <v>0.94899999999999995</v>
      </c>
      <c r="K602" s="55">
        <f t="shared" si="31"/>
        <v>1.0859999999999999</v>
      </c>
      <c r="L602" s="55">
        <v>-74.258832999999996</v>
      </c>
      <c r="M602" s="55">
        <v>40.508833000000003</v>
      </c>
    </row>
    <row r="603" spans="1:13" x14ac:dyDescent="0.35">
      <c r="A603" s="54" t="s">
        <v>84</v>
      </c>
      <c r="B603" s="13">
        <v>41795</v>
      </c>
      <c r="K603" s="55">
        <v>1.4003999999999999</v>
      </c>
      <c r="L603" s="55">
        <v>-74.258832999999996</v>
      </c>
      <c r="M603" s="55">
        <v>40.508833000000003</v>
      </c>
    </row>
    <row r="604" spans="1:13" x14ac:dyDescent="0.35">
      <c r="A604" s="54" t="s">
        <v>84</v>
      </c>
      <c r="B604" s="13">
        <v>41795</v>
      </c>
      <c r="K604" s="55">
        <v>1.1951000000000001</v>
      </c>
      <c r="L604" s="55">
        <v>-74.258832999999996</v>
      </c>
      <c r="M604" s="55">
        <v>40.508833000000003</v>
      </c>
    </row>
    <row r="605" spans="1:13" x14ac:dyDescent="0.25">
      <c r="A605" s="37" t="s">
        <v>90</v>
      </c>
      <c r="B605" s="13">
        <v>41795</v>
      </c>
      <c r="K605" s="55">
        <v>2.4175</v>
      </c>
      <c r="L605" s="55">
        <v>-74.258832999999996</v>
      </c>
      <c r="M605" s="55">
        <v>40.508833000000003</v>
      </c>
    </row>
    <row r="606" spans="1:13" x14ac:dyDescent="0.35">
      <c r="A606" s="41" t="s">
        <v>96</v>
      </c>
      <c r="B606" s="13">
        <v>41795</v>
      </c>
      <c r="K606" s="55">
        <v>1.2349999999999999</v>
      </c>
      <c r="L606" s="55">
        <v>-74.258832999999996</v>
      </c>
      <c r="M606" s="55">
        <v>40.508833000000003</v>
      </c>
    </row>
    <row r="607" spans="1:13" x14ac:dyDescent="0.35">
      <c r="A607" s="41" t="s">
        <v>97</v>
      </c>
      <c r="B607" s="13">
        <v>41795</v>
      </c>
      <c r="K607" s="55">
        <v>1.4564999999999999</v>
      </c>
      <c r="L607" s="55">
        <v>-74.258832999999996</v>
      </c>
      <c r="M607" s="55">
        <v>40.508833000000003</v>
      </c>
    </row>
    <row r="608" spans="1:13" x14ac:dyDescent="0.35">
      <c r="A608" s="55" t="s">
        <v>52</v>
      </c>
      <c r="B608" s="56">
        <v>41801</v>
      </c>
      <c r="C608" s="55">
        <v>0.27700000000000002</v>
      </c>
      <c r="E608" s="55">
        <v>0.39800000000000002</v>
      </c>
      <c r="I608" s="55">
        <v>0.64300000000000002</v>
      </c>
      <c r="K608" s="55">
        <f t="shared" ref="K608:K613" si="32">C608+I608</f>
        <v>0.92</v>
      </c>
      <c r="L608" s="55">
        <v>-74.258832999999996</v>
      </c>
      <c r="M608" s="55">
        <v>40.508833000000003</v>
      </c>
    </row>
    <row r="609" spans="1:13" x14ac:dyDescent="0.35">
      <c r="A609" s="55" t="s">
        <v>52</v>
      </c>
      <c r="B609" s="56">
        <v>41801</v>
      </c>
      <c r="C609" s="55">
        <v>0.27800000000000002</v>
      </c>
      <c r="E609" s="55">
        <v>0.38100000000000001</v>
      </c>
      <c r="I609" s="55">
        <v>0.64</v>
      </c>
      <c r="K609" s="55">
        <f t="shared" si="32"/>
        <v>0.91800000000000004</v>
      </c>
      <c r="L609" s="55">
        <v>-74.258832999999996</v>
      </c>
      <c r="M609" s="55">
        <v>40.508833000000003</v>
      </c>
    </row>
    <row r="610" spans="1:13" x14ac:dyDescent="0.35">
      <c r="A610" s="55" t="s">
        <v>42</v>
      </c>
      <c r="B610" s="56">
        <v>41801</v>
      </c>
      <c r="C610" s="55">
        <v>0.39100000000000001</v>
      </c>
      <c r="E610" s="55">
        <v>0.377</v>
      </c>
      <c r="I610" s="55">
        <v>0.80400000000000005</v>
      </c>
      <c r="K610" s="55">
        <f t="shared" si="32"/>
        <v>1.1950000000000001</v>
      </c>
      <c r="L610" s="55">
        <v>-74.258832999999996</v>
      </c>
      <c r="M610" s="55">
        <v>40.508833000000003</v>
      </c>
    </row>
    <row r="611" spans="1:13" x14ac:dyDescent="0.35">
      <c r="A611" s="55" t="s">
        <v>50</v>
      </c>
      <c r="B611" s="56">
        <v>41801</v>
      </c>
      <c r="C611" s="55">
        <v>0.40899999999999997</v>
      </c>
      <c r="E611" s="55">
        <v>0.76300000000000001</v>
      </c>
      <c r="I611" s="55">
        <v>1.32</v>
      </c>
      <c r="K611" s="55">
        <f t="shared" si="32"/>
        <v>1.7290000000000001</v>
      </c>
      <c r="L611" s="55">
        <v>-74.258832999999996</v>
      </c>
      <c r="M611" s="55">
        <v>40.508833000000003</v>
      </c>
    </row>
    <row r="612" spans="1:13" x14ac:dyDescent="0.35">
      <c r="A612" s="55" t="s">
        <v>51</v>
      </c>
      <c r="B612" s="56">
        <v>41801</v>
      </c>
      <c r="C612" s="55">
        <v>0.48199999999999998</v>
      </c>
      <c r="E612" s="55">
        <v>0.48099999999999998</v>
      </c>
      <c r="I612" s="55">
        <v>0.91500000000000004</v>
      </c>
      <c r="K612" s="55">
        <f t="shared" si="32"/>
        <v>1.397</v>
      </c>
      <c r="L612" s="55">
        <v>-74.258832999999996</v>
      </c>
      <c r="M612" s="55">
        <v>40.508833000000003</v>
      </c>
    </row>
    <row r="613" spans="1:13" x14ac:dyDescent="0.35">
      <c r="A613" s="55" t="s">
        <v>48</v>
      </c>
      <c r="B613" s="56">
        <v>41801</v>
      </c>
      <c r="C613" s="55">
        <v>0.36499999999999999</v>
      </c>
      <c r="E613" s="55">
        <v>0.27700000000000002</v>
      </c>
      <c r="I613" s="55">
        <v>1.369</v>
      </c>
      <c r="K613" s="55">
        <f t="shared" si="32"/>
        <v>1.734</v>
      </c>
      <c r="L613" s="55">
        <v>-74.258832999999996</v>
      </c>
      <c r="M613" s="55">
        <v>40.508833000000003</v>
      </c>
    </row>
    <row r="614" spans="1:13" x14ac:dyDescent="0.35">
      <c r="A614" s="54" t="s">
        <v>84</v>
      </c>
      <c r="B614" s="13">
        <v>41801</v>
      </c>
      <c r="K614" s="55">
        <v>1.5045999999999999</v>
      </c>
      <c r="L614" s="55">
        <v>-74.258832999999996</v>
      </c>
      <c r="M614" s="55">
        <v>40.508833000000003</v>
      </c>
    </row>
    <row r="615" spans="1:13" x14ac:dyDescent="0.25">
      <c r="A615" s="37" t="s">
        <v>90</v>
      </c>
      <c r="B615" s="13">
        <v>41801</v>
      </c>
      <c r="K615" s="55">
        <v>1.2333000000000001</v>
      </c>
      <c r="L615" s="55">
        <v>-74.258832999999996</v>
      </c>
      <c r="M615" s="55">
        <v>40.508833000000003</v>
      </c>
    </row>
    <row r="616" spans="1:13" x14ac:dyDescent="0.35">
      <c r="A616" s="41" t="s">
        <v>96</v>
      </c>
      <c r="B616" s="13">
        <v>41801</v>
      </c>
      <c r="K616" s="55">
        <v>1.4127000000000001</v>
      </c>
      <c r="L616" s="55">
        <v>-74.258832999999996</v>
      </c>
      <c r="M616" s="55">
        <v>40.508833000000003</v>
      </c>
    </row>
    <row r="617" spans="1:13" x14ac:dyDescent="0.35">
      <c r="A617" s="41" t="s">
        <v>96</v>
      </c>
      <c r="B617" s="13">
        <v>41801</v>
      </c>
      <c r="K617" s="55">
        <v>1.3660000000000001</v>
      </c>
      <c r="L617" s="55">
        <v>-74.258832999999996</v>
      </c>
      <c r="M617" s="55">
        <v>40.508833000000003</v>
      </c>
    </row>
    <row r="618" spans="1:13" x14ac:dyDescent="0.35">
      <c r="A618" s="41" t="s">
        <v>97</v>
      </c>
      <c r="B618" s="13">
        <v>41801</v>
      </c>
      <c r="K618" s="55">
        <v>1.2629999999999999</v>
      </c>
      <c r="L618" s="55">
        <v>-74.258832999999996</v>
      </c>
      <c r="M618" s="55">
        <v>40.508833000000003</v>
      </c>
    </row>
    <row r="619" spans="1:13" x14ac:dyDescent="0.35">
      <c r="A619" s="55" t="s">
        <v>52</v>
      </c>
      <c r="B619" s="56">
        <v>41808</v>
      </c>
      <c r="C619" s="55">
        <v>0.29099999999999998</v>
      </c>
      <c r="E619" s="55">
        <v>0.39700000000000002</v>
      </c>
      <c r="I619" s="55">
        <v>0.57599999999999996</v>
      </c>
      <c r="K619" s="55">
        <f t="shared" ref="K619:K624" si="33">C619+I619</f>
        <v>0.86699999999999999</v>
      </c>
      <c r="L619" s="55">
        <v>-74.258832999999996</v>
      </c>
      <c r="M619" s="55">
        <v>40.508833000000003</v>
      </c>
    </row>
    <row r="620" spans="1:13" x14ac:dyDescent="0.35">
      <c r="A620" s="55" t="s">
        <v>52</v>
      </c>
      <c r="B620" s="56">
        <v>41808</v>
      </c>
      <c r="C620" s="55">
        <v>0.28199999999999997</v>
      </c>
      <c r="E620" s="55">
        <v>0.318</v>
      </c>
      <c r="I620" s="55">
        <v>0.53500000000000003</v>
      </c>
      <c r="K620" s="55">
        <f t="shared" si="33"/>
        <v>0.81699999999999995</v>
      </c>
      <c r="L620" s="55">
        <v>-74.258832999999996</v>
      </c>
      <c r="M620" s="55">
        <v>40.508833000000003</v>
      </c>
    </row>
    <row r="621" spans="1:13" x14ac:dyDescent="0.35">
      <c r="A621" s="55" t="s">
        <v>42</v>
      </c>
      <c r="B621" s="56">
        <v>41808</v>
      </c>
      <c r="C621" s="55">
        <v>0.41399999999999998</v>
      </c>
      <c r="E621" s="55">
        <v>0.41799999999999998</v>
      </c>
      <c r="I621" s="55">
        <v>0.73099999999999998</v>
      </c>
      <c r="K621" s="55">
        <f t="shared" si="33"/>
        <v>1.145</v>
      </c>
      <c r="L621" s="55">
        <v>-74.258832999999996</v>
      </c>
      <c r="M621" s="55">
        <v>40.508833000000003</v>
      </c>
    </row>
    <row r="622" spans="1:13" x14ac:dyDescent="0.35">
      <c r="A622" s="55" t="s">
        <v>50</v>
      </c>
      <c r="B622" s="56">
        <v>41808</v>
      </c>
      <c r="C622" s="55">
        <v>0.46100000000000002</v>
      </c>
      <c r="E622" s="55">
        <v>0.59199999999999997</v>
      </c>
      <c r="I622" s="55">
        <v>0.79500000000000004</v>
      </c>
      <c r="K622" s="55">
        <f t="shared" si="33"/>
        <v>1.256</v>
      </c>
      <c r="L622" s="55">
        <v>-74.258832999999996</v>
      </c>
      <c r="M622" s="55">
        <v>40.508833000000003</v>
      </c>
    </row>
    <row r="623" spans="1:13" x14ac:dyDescent="0.35">
      <c r="A623" s="55" t="s">
        <v>51</v>
      </c>
      <c r="B623" s="56">
        <v>41808</v>
      </c>
      <c r="C623" s="55">
        <v>0.59</v>
      </c>
      <c r="E623" s="55">
        <v>0.56799999999999995</v>
      </c>
      <c r="I623" s="55">
        <v>1.1040000000000001</v>
      </c>
      <c r="K623" s="55">
        <f t="shared" si="33"/>
        <v>1.694</v>
      </c>
      <c r="L623" s="55">
        <v>-74.258832999999996</v>
      </c>
      <c r="M623" s="55">
        <v>40.508833000000003</v>
      </c>
    </row>
    <row r="624" spans="1:13" x14ac:dyDescent="0.35">
      <c r="A624" s="55" t="s">
        <v>48</v>
      </c>
      <c r="B624" s="56">
        <v>41808</v>
      </c>
      <c r="C624" s="55">
        <v>0.19500000000000001</v>
      </c>
      <c r="E624" s="55">
        <v>0.10100000000000001</v>
      </c>
      <c r="I624" s="55">
        <v>0.79600000000000004</v>
      </c>
      <c r="K624" s="55">
        <f t="shared" si="33"/>
        <v>0.9910000000000001</v>
      </c>
      <c r="L624" s="55">
        <v>-74.258832999999996</v>
      </c>
      <c r="M624" s="55">
        <v>40.508833000000003</v>
      </c>
    </row>
    <row r="625" spans="1:13" x14ac:dyDescent="0.35">
      <c r="A625" s="54" t="s">
        <v>84</v>
      </c>
      <c r="B625" s="13">
        <v>41809</v>
      </c>
      <c r="K625" s="55">
        <v>1.4171</v>
      </c>
      <c r="L625" s="55">
        <v>-74.258832999999996</v>
      </c>
      <c r="M625" s="55">
        <v>40.508833000000003</v>
      </c>
    </row>
    <row r="626" spans="1:13" x14ac:dyDescent="0.25">
      <c r="A626" s="37" t="s">
        <v>90</v>
      </c>
      <c r="B626" s="13">
        <v>41809</v>
      </c>
      <c r="K626" s="55">
        <v>1.2227999999999999</v>
      </c>
      <c r="L626" s="55">
        <v>-74.258832999999996</v>
      </c>
      <c r="M626" s="55">
        <v>40.508833000000003</v>
      </c>
    </row>
    <row r="627" spans="1:13" x14ac:dyDescent="0.25">
      <c r="A627" s="37" t="s">
        <v>90</v>
      </c>
      <c r="B627" s="13">
        <v>41809</v>
      </c>
      <c r="K627" s="55">
        <v>1.2783</v>
      </c>
      <c r="L627" s="55">
        <v>-74.258832999999996</v>
      </c>
      <c r="M627" s="55">
        <v>40.508833000000003</v>
      </c>
    </row>
    <row r="628" spans="1:13" x14ac:dyDescent="0.35">
      <c r="A628" s="41" t="s">
        <v>96</v>
      </c>
      <c r="B628" s="13">
        <v>41809</v>
      </c>
      <c r="K628" s="55">
        <v>1.3885000000000001</v>
      </c>
      <c r="L628" s="55">
        <v>-74.258832999999996</v>
      </c>
      <c r="M628" s="55">
        <v>40.508833000000003</v>
      </c>
    </row>
    <row r="629" spans="1:13" x14ac:dyDescent="0.35">
      <c r="A629" s="41" t="s">
        <v>97</v>
      </c>
      <c r="B629" s="13">
        <v>41809</v>
      </c>
      <c r="K629" s="55">
        <v>1.5038</v>
      </c>
      <c r="L629" s="55">
        <v>-74.258832999999996</v>
      </c>
      <c r="M629" s="55">
        <v>40.508833000000003</v>
      </c>
    </row>
    <row r="630" spans="1:13" x14ac:dyDescent="0.35">
      <c r="A630" s="55" t="s">
        <v>52</v>
      </c>
      <c r="B630" s="56">
        <v>41815</v>
      </c>
      <c r="C630" s="55">
        <v>0.27400000000000002</v>
      </c>
      <c r="E630" s="55">
        <v>0.36</v>
      </c>
      <c r="I630" s="55">
        <v>0.76200000000000001</v>
      </c>
      <c r="K630" s="55">
        <f t="shared" ref="K630:K635" si="34">C630+I630</f>
        <v>1.036</v>
      </c>
      <c r="L630" s="55">
        <v>-74.258832999999996</v>
      </c>
      <c r="M630" s="55">
        <v>40.508833000000003</v>
      </c>
    </row>
    <row r="631" spans="1:13" x14ac:dyDescent="0.35">
      <c r="A631" s="55" t="s">
        <v>52</v>
      </c>
      <c r="B631" s="56">
        <v>41815</v>
      </c>
      <c r="C631" s="55">
        <v>0.47299999999999998</v>
      </c>
      <c r="E631" s="55">
        <v>0.45700000000000002</v>
      </c>
      <c r="I631" s="55">
        <v>0.95799999999999996</v>
      </c>
      <c r="K631" s="55">
        <f t="shared" si="34"/>
        <v>1.431</v>
      </c>
      <c r="L631" s="55">
        <v>-74.258832999999996</v>
      </c>
      <c r="M631" s="55">
        <v>40.508833000000003</v>
      </c>
    </row>
    <row r="632" spans="1:13" x14ac:dyDescent="0.35">
      <c r="A632" s="55" t="s">
        <v>42</v>
      </c>
      <c r="B632" s="56">
        <v>41815</v>
      </c>
      <c r="C632" s="55">
        <v>0.39200000000000002</v>
      </c>
      <c r="E632" s="55">
        <v>0.35499999999999998</v>
      </c>
      <c r="I632" s="55">
        <v>0.48399999999999999</v>
      </c>
      <c r="K632" s="55">
        <f t="shared" si="34"/>
        <v>0.876</v>
      </c>
      <c r="L632" s="55">
        <v>-74.258832999999996</v>
      </c>
      <c r="M632" s="55">
        <v>40.508833000000003</v>
      </c>
    </row>
    <row r="633" spans="1:13" x14ac:dyDescent="0.35">
      <c r="A633" s="55" t="s">
        <v>50</v>
      </c>
      <c r="B633" s="56">
        <v>41815</v>
      </c>
      <c r="C633" s="55">
        <v>0.378</v>
      </c>
      <c r="E633" s="55">
        <v>0.40799999999999997</v>
      </c>
      <c r="I633" s="55">
        <v>0.83299999999999996</v>
      </c>
      <c r="K633" s="55">
        <f t="shared" si="34"/>
        <v>1.2109999999999999</v>
      </c>
      <c r="L633" s="55">
        <v>-74.258832999999996</v>
      </c>
      <c r="M633" s="55">
        <v>40.508833000000003</v>
      </c>
    </row>
    <row r="634" spans="1:13" x14ac:dyDescent="0.35">
      <c r="A634" s="55" t="s">
        <v>51</v>
      </c>
      <c r="B634" s="56">
        <v>41815</v>
      </c>
      <c r="C634" s="55">
        <v>0.49</v>
      </c>
      <c r="E634" s="55">
        <v>0.6</v>
      </c>
      <c r="I634" s="55">
        <v>0.70899999999999996</v>
      </c>
      <c r="K634" s="55">
        <f t="shared" si="34"/>
        <v>1.1989999999999998</v>
      </c>
      <c r="L634" s="55">
        <v>-74.258832999999996</v>
      </c>
      <c r="M634" s="55">
        <v>40.508833000000003</v>
      </c>
    </row>
    <row r="635" spans="1:13" x14ac:dyDescent="0.35">
      <c r="A635" s="55" t="s">
        <v>48</v>
      </c>
      <c r="B635" s="56">
        <v>41815</v>
      </c>
      <c r="C635" s="55">
        <v>0.45800000000000002</v>
      </c>
      <c r="E635" s="55">
        <v>0.36299999999999999</v>
      </c>
      <c r="I635" s="55">
        <v>1.032</v>
      </c>
      <c r="K635" s="55">
        <f t="shared" si="34"/>
        <v>1.49</v>
      </c>
      <c r="L635" s="55">
        <v>-74.258832999999996</v>
      </c>
      <c r="M635" s="55">
        <v>40.508833000000003</v>
      </c>
    </row>
    <row r="636" spans="1:13" x14ac:dyDescent="0.35">
      <c r="A636" s="54" t="s">
        <v>84</v>
      </c>
      <c r="B636" s="13">
        <v>41816</v>
      </c>
      <c r="K636" s="55">
        <v>1.2141000000000002</v>
      </c>
      <c r="L636" s="55">
        <v>-74.258832999999996</v>
      </c>
      <c r="M636" s="55">
        <v>40.508833000000003</v>
      </c>
    </row>
    <row r="637" spans="1:13" x14ac:dyDescent="0.35">
      <c r="A637" s="54" t="s">
        <v>84</v>
      </c>
      <c r="B637" s="13">
        <v>41816</v>
      </c>
      <c r="K637" s="55">
        <v>1.2175</v>
      </c>
      <c r="L637" s="55">
        <v>-74.258832999999996</v>
      </c>
      <c r="M637" s="55">
        <v>40.508833000000003</v>
      </c>
    </row>
    <row r="638" spans="1:13" x14ac:dyDescent="0.25">
      <c r="A638" s="37" t="s">
        <v>90</v>
      </c>
      <c r="B638" s="13">
        <v>41816</v>
      </c>
      <c r="K638" s="55">
        <v>1.2551999999999999</v>
      </c>
      <c r="L638" s="55">
        <v>-74.258832999999996</v>
      </c>
      <c r="M638" s="55">
        <v>40.508833000000003</v>
      </c>
    </row>
    <row r="639" spans="1:13" x14ac:dyDescent="0.35">
      <c r="A639" s="41" t="s">
        <v>96</v>
      </c>
      <c r="B639" s="13">
        <v>41816</v>
      </c>
      <c r="K639" s="55">
        <v>1.3509</v>
      </c>
      <c r="L639" s="55">
        <v>-74.258832999999996</v>
      </c>
      <c r="M639" s="55">
        <v>40.508833000000003</v>
      </c>
    </row>
    <row r="640" spans="1:13" x14ac:dyDescent="0.35">
      <c r="A640" s="41" t="s">
        <v>97</v>
      </c>
      <c r="B640" s="13">
        <v>41816</v>
      </c>
      <c r="K640" s="55">
        <v>2.0259999999999998</v>
      </c>
      <c r="L640" s="55">
        <v>-74.258832999999996</v>
      </c>
      <c r="M640" s="55">
        <v>40.508833000000003</v>
      </c>
    </row>
    <row r="641" spans="1:13" x14ac:dyDescent="0.35">
      <c r="A641" s="55" t="s">
        <v>52</v>
      </c>
      <c r="B641" s="56">
        <v>41822</v>
      </c>
      <c r="C641" s="55">
        <v>0.33600000000000002</v>
      </c>
      <c r="E641" s="55">
        <v>0.27400000000000002</v>
      </c>
      <c r="I641" s="55">
        <v>0.60699999999999998</v>
      </c>
      <c r="K641" s="55">
        <f t="shared" ref="K641:K646" si="35">C641+I641</f>
        <v>0.94300000000000006</v>
      </c>
      <c r="L641" s="55">
        <v>-74.258832999999996</v>
      </c>
      <c r="M641" s="55">
        <v>40.508833000000003</v>
      </c>
    </row>
    <row r="642" spans="1:13" x14ac:dyDescent="0.35">
      <c r="A642" s="55" t="s">
        <v>42</v>
      </c>
      <c r="B642" s="56">
        <v>41822</v>
      </c>
      <c r="C642" s="55">
        <v>0.40699999999999997</v>
      </c>
      <c r="E642" s="55">
        <v>0.307</v>
      </c>
      <c r="I642" s="55">
        <v>0.64400000000000002</v>
      </c>
      <c r="K642" s="55">
        <f t="shared" si="35"/>
        <v>1.0509999999999999</v>
      </c>
      <c r="L642" s="55">
        <v>-74.258832999999996</v>
      </c>
      <c r="M642" s="55">
        <v>40.508833000000003</v>
      </c>
    </row>
    <row r="643" spans="1:13" x14ac:dyDescent="0.35">
      <c r="A643" s="55" t="s">
        <v>50</v>
      </c>
      <c r="B643" s="56">
        <v>41822</v>
      </c>
      <c r="C643" s="55">
        <v>0.40899999999999997</v>
      </c>
      <c r="E643" s="55">
        <v>0.57099999999999995</v>
      </c>
      <c r="I643" s="55">
        <v>0.64200000000000002</v>
      </c>
      <c r="K643" s="55">
        <f t="shared" si="35"/>
        <v>1.0509999999999999</v>
      </c>
      <c r="L643" s="55">
        <v>-74.258832999999996</v>
      </c>
      <c r="M643" s="55">
        <v>40.508833000000003</v>
      </c>
    </row>
    <row r="644" spans="1:13" x14ac:dyDescent="0.35">
      <c r="A644" s="55" t="s">
        <v>50</v>
      </c>
      <c r="B644" s="56">
        <v>41822</v>
      </c>
      <c r="C644" s="55">
        <v>0.44</v>
      </c>
      <c r="E644" s="55">
        <v>0.48399999999999999</v>
      </c>
      <c r="I644" s="55">
        <v>0.69299999999999995</v>
      </c>
      <c r="K644" s="55">
        <f t="shared" si="35"/>
        <v>1.133</v>
      </c>
      <c r="L644" s="55">
        <v>-74.258832999999996</v>
      </c>
      <c r="M644" s="55">
        <v>40.508833000000003</v>
      </c>
    </row>
    <row r="645" spans="1:13" x14ac:dyDescent="0.35">
      <c r="A645" s="55" t="s">
        <v>51</v>
      </c>
      <c r="B645" s="56">
        <v>41822</v>
      </c>
      <c r="C645" s="55">
        <v>0.51500000000000001</v>
      </c>
      <c r="E645" s="55">
        <v>0.20799999999999999</v>
      </c>
      <c r="I645" s="55">
        <v>0.66</v>
      </c>
      <c r="K645" s="55">
        <f t="shared" si="35"/>
        <v>1.175</v>
      </c>
      <c r="L645" s="55">
        <v>-74.258832999999996</v>
      </c>
      <c r="M645" s="55">
        <v>40.508833000000003</v>
      </c>
    </row>
    <row r="646" spans="1:13" x14ac:dyDescent="0.35">
      <c r="A646" s="55" t="s">
        <v>48</v>
      </c>
      <c r="B646" s="56">
        <v>41822</v>
      </c>
      <c r="C646" s="55">
        <v>0.20499999999999999</v>
      </c>
      <c r="E646" s="55">
        <v>0.13300000000000001</v>
      </c>
      <c r="I646" s="55">
        <v>0.97699999999999998</v>
      </c>
      <c r="K646" s="55">
        <f t="shared" si="35"/>
        <v>1.1819999999999999</v>
      </c>
      <c r="L646" s="55">
        <v>-74.258832999999996</v>
      </c>
      <c r="M646" s="55">
        <v>40.508833000000003</v>
      </c>
    </row>
    <row r="647" spans="1:13" x14ac:dyDescent="0.35">
      <c r="A647" s="54" t="s">
        <v>84</v>
      </c>
      <c r="B647" s="13">
        <v>41822</v>
      </c>
      <c r="K647" s="55">
        <v>1.1092</v>
      </c>
      <c r="L647" s="55">
        <v>-74.258832999999996</v>
      </c>
      <c r="M647" s="55">
        <v>40.508833000000003</v>
      </c>
    </row>
    <row r="648" spans="1:13" x14ac:dyDescent="0.25">
      <c r="A648" s="37" t="s">
        <v>90</v>
      </c>
      <c r="B648" s="13">
        <v>41822</v>
      </c>
      <c r="K648" s="55">
        <v>1.1492</v>
      </c>
      <c r="L648" s="55">
        <v>-74.258832999999996</v>
      </c>
      <c r="M648" s="55">
        <v>40.508833000000003</v>
      </c>
    </row>
    <row r="649" spans="1:13" x14ac:dyDescent="0.35">
      <c r="A649" s="41" t="s">
        <v>96</v>
      </c>
      <c r="B649" s="13">
        <v>41822</v>
      </c>
      <c r="K649" s="55">
        <v>1.0207999999999999</v>
      </c>
      <c r="L649" s="55">
        <v>-74.258832999999996</v>
      </c>
      <c r="M649" s="55">
        <v>40.508833000000003</v>
      </c>
    </row>
    <row r="650" spans="1:13" x14ac:dyDescent="0.35">
      <c r="A650" s="41" t="s">
        <v>96</v>
      </c>
      <c r="B650" s="13">
        <v>41822</v>
      </c>
      <c r="K650" s="55">
        <v>1.0878000000000001</v>
      </c>
      <c r="L650" s="55">
        <v>-74.258832999999996</v>
      </c>
      <c r="M650" s="55">
        <v>40.508833000000003</v>
      </c>
    </row>
    <row r="651" spans="1:13" x14ac:dyDescent="0.35">
      <c r="A651" s="41" t="s">
        <v>97</v>
      </c>
      <c r="B651" s="13">
        <v>41822</v>
      </c>
      <c r="K651" s="55">
        <v>1.2890999999999999</v>
      </c>
      <c r="L651" s="55">
        <v>-74.258832999999996</v>
      </c>
      <c r="M651" s="55">
        <v>40.508833000000003</v>
      </c>
    </row>
    <row r="652" spans="1:13" x14ac:dyDescent="0.35">
      <c r="A652" s="55" t="s">
        <v>52</v>
      </c>
      <c r="B652" s="56">
        <v>41828</v>
      </c>
      <c r="C652" s="55">
        <v>0.29699999999999999</v>
      </c>
      <c r="E652" s="55">
        <v>0.13800000000000001</v>
      </c>
      <c r="I652" s="55">
        <v>0.20399999999999999</v>
      </c>
      <c r="K652" s="55">
        <f t="shared" ref="K652:K657" si="36">C652+I652</f>
        <v>0.501</v>
      </c>
      <c r="L652" s="55">
        <v>-74.258832999999996</v>
      </c>
      <c r="M652" s="55">
        <v>40.508833000000003</v>
      </c>
    </row>
    <row r="653" spans="1:13" x14ac:dyDescent="0.35">
      <c r="A653" s="55" t="s">
        <v>52</v>
      </c>
      <c r="B653" s="56">
        <v>41828</v>
      </c>
      <c r="C653" s="55">
        <v>0.33600000000000002</v>
      </c>
      <c r="E653" s="55">
        <v>0.30399999999999999</v>
      </c>
      <c r="I653" s="55">
        <v>0.50800000000000001</v>
      </c>
      <c r="K653" s="55">
        <f t="shared" si="36"/>
        <v>0.84400000000000008</v>
      </c>
      <c r="L653" s="55">
        <v>-74.258832999999996</v>
      </c>
      <c r="M653" s="55">
        <v>40.508833000000003</v>
      </c>
    </row>
    <row r="654" spans="1:13" x14ac:dyDescent="0.35">
      <c r="A654" s="55" t="s">
        <v>42</v>
      </c>
      <c r="B654" s="56">
        <v>41828</v>
      </c>
      <c r="C654" s="55">
        <v>0.38800000000000001</v>
      </c>
      <c r="E654" s="55">
        <v>0.33200000000000002</v>
      </c>
      <c r="I654" s="55">
        <v>0.42399999999999999</v>
      </c>
      <c r="K654" s="55">
        <f t="shared" si="36"/>
        <v>0.81200000000000006</v>
      </c>
      <c r="L654" s="55">
        <v>-74.258832999999996</v>
      </c>
      <c r="M654" s="55">
        <v>40.508833000000003</v>
      </c>
    </row>
    <row r="655" spans="1:13" x14ac:dyDescent="0.35">
      <c r="A655" s="55" t="s">
        <v>50</v>
      </c>
      <c r="B655" s="56">
        <v>41828</v>
      </c>
      <c r="C655" s="55">
        <v>0.435</v>
      </c>
      <c r="E655" s="55">
        <v>0.91800000000000004</v>
      </c>
      <c r="I655" s="55">
        <v>0.93700000000000006</v>
      </c>
      <c r="K655" s="55">
        <f t="shared" si="36"/>
        <v>1.3720000000000001</v>
      </c>
      <c r="L655" s="55">
        <v>-74.258832999999996</v>
      </c>
      <c r="M655" s="55">
        <v>40.508833000000003</v>
      </c>
    </row>
    <row r="656" spans="1:13" x14ac:dyDescent="0.35">
      <c r="A656" s="55" t="s">
        <v>51</v>
      </c>
      <c r="B656" s="56">
        <v>41828</v>
      </c>
      <c r="C656" s="55">
        <v>0.45</v>
      </c>
      <c r="E656" s="55">
        <v>0.39300000000000002</v>
      </c>
      <c r="I656" s="55">
        <v>0.48499999999999999</v>
      </c>
      <c r="K656" s="55">
        <f t="shared" si="36"/>
        <v>0.93500000000000005</v>
      </c>
      <c r="L656" s="55">
        <v>-74.258832999999996</v>
      </c>
      <c r="M656" s="55">
        <v>40.508833000000003</v>
      </c>
    </row>
    <row r="657" spans="1:13" x14ac:dyDescent="0.35">
      <c r="A657" s="55" t="s">
        <v>48</v>
      </c>
      <c r="B657" s="56">
        <v>41828</v>
      </c>
      <c r="C657" s="55">
        <v>0.40400000000000003</v>
      </c>
      <c r="E657" s="55">
        <v>0.45</v>
      </c>
      <c r="I657" s="55">
        <v>0.504</v>
      </c>
      <c r="K657" s="55">
        <f t="shared" si="36"/>
        <v>0.90800000000000003</v>
      </c>
      <c r="L657" s="55">
        <v>-74.258832999999996</v>
      </c>
      <c r="M657" s="55">
        <v>40.508833000000003</v>
      </c>
    </row>
    <row r="658" spans="1:13" x14ac:dyDescent="0.35">
      <c r="A658" s="54" t="s">
        <v>84</v>
      </c>
      <c r="B658" s="13">
        <v>41830</v>
      </c>
      <c r="K658" s="55">
        <v>1.3320000000000001</v>
      </c>
      <c r="L658" s="55">
        <v>-74.258832999999996</v>
      </c>
      <c r="M658" s="55">
        <v>40.508833000000003</v>
      </c>
    </row>
    <row r="659" spans="1:13" x14ac:dyDescent="0.25">
      <c r="A659" s="37" t="s">
        <v>90</v>
      </c>
      <c r="B659" s="13">
        <v>41830</v>
      </c>
      <c r="K659" s="55">
        <v>1.3164</v>
      </c>
      <c r="L659" s="55">
        <v>-74.258832999999996</v>
      </c>
      <c r="M659" s="55">
        <v>40.508833000000003</v>
      </c>
    </row>
    <row r="660" spans="1:13" x14ac:dyDescent="0.25">
      <c r="A660" s="37" t="s">
        <v>90</v>
      </c>
      <c r="B660" s="13">
        <v>41830</v>
      </c>
      <c r="K660" s="55">
        <v>1.1335999999999999</v>
      </c>
      <c r="L660" s="55">
        <v>-74.258832999999996</v>
      </c>
      <c r="M660" s="55">
        <v>40.508833000000003</v>
      </c>
    </row>
    <row r="661" spans="1:13" x14ac:dyDescent="0.35">
      <c r="A661" s="41" t="s">
        <v>96</v>
      </c>
      <c r="B661" s="13">
        <v>41830</v>
      </c>
      <c r="K661" s="55">
        <v>1.1294</v>
      </c>
      <c r="L661" s="55">
        <v>-74.258832999999996</v>
      </c>
      <c r="M661" s="55">
        <v>40.508833000000003</v>
      </c>
    </row>
    <row r="662" spans="1:13" x14ac:dyDescent="0.35">
      <c r="A662" s="41" t="s">
        <v>97</v>
      </c>
      <c r="B662" s="13">
        <v>41830</v>
      </c>
      <c r="K662" s="55">
        <v>1.0769000000000002</v>
      </c>
      <c r="L662" s="55">
        <v>-74.258832999999996</v>
      </c>
      <c r="M662" s="55">
        <v>40.508833000000003</v>
      </c>
    </row>
    <row r="663" spans="1:13" x14ac:dyDescent="0.35">
      <c r="A663" s="55" t="s">
        <v>52</v>
      </c>
      <c r="B663" s="56">
        <v>41835</v>
      </c>
      <c r="C663" s="55">
        <v>0.29899999999999999</v>
      </c>
      <c r="E663" s="55">
        <v>0.27200000000000002</v>
      </c>
      <c r="I663" s="55">
        <v>0.751</v>
      </c>
      <c r="K663" s="55">
        <f>C663+I663</f>
        <v>1.05</v>
      </c>
      <c r="L663" s="55">
        <v>-74.258832999999996</v>
      </c>
      <c r="M663" s="55">
        <v>40.508833000000003</v>
      </c>
    </row>
    <row r="664" spans="1:13" x14ac:dyDescent="0.35">
      <c r="A664" s="55" t="s">
        <v>42</v>
      </c>
      <c r="B664" s="56">
        <v>41835</v>
      </c>
      <c r="C664" s="55">
        <v>0.36099999999999999</v>
      </c>
      <c r="E664" s="55">
        <v>0.26100000000000001</v>
      </c>
      <c r="I664" s="55">
        <v>0.879</v>
      </c>
      <c r="K664" s="55">
        <f>C664+I664</f>
        <v>1.24</v>
      </c>
      <c r="L664" s="55">
        <v>-74.258832999999996</v>
      </c>
      <c r="M664" s="55">
        <v>40.508833000000003</v>
      </c>
    </row>
    <row r="665" spans="1:13" x14ac:dyDescent="0.35">
      <c r="A665" s="55" t="s">
        <v>50</v>
      </c>
      <c r="B665" s="56">
        <v>41835</v>
      </c>
      <c r="C665" s="55">
        <v>0.38900000000000001</v>
      </c>
      <c r="E665" s="55">
        <v>0.503</v>
      </c>
      <c r="I665" s="55">
        <v>1.33</v>
      </c>
      <c r="K665" s="55">
        <f>C665+I665</f>
        <v>1.7190000000000001</v>
      </c>
      <c r="L665" s="55">
        <v>-74.258832999999996</v>
      </c>
      <c r="M665" s="55">
        <v>40.508833000000003</v>
      </c>
    </row>
    <row r="666" spans="1:13" x14ac:dyDescent="0.35">
      <c r="A666" s="55" t="s">
        <v>51</v>
      </c>
      <c r="B666" s="56">
        <v>41835</v>
      </c>
      <c r="C666" s="55">
        <v>0.47499999999999998</v>
      </c>
      <c r="E666" s="55">
        <v>0.61399999999999999</v>
      </c>
      <c r="I666" s="55">
        <v>1.2649999999999999</v>
      </c>
      <c r="K666" s="55">
        <f>C666+I666</f>
        <v>1.7399999999999998</v>
      </c>
      <c r="L666" s="55">
        <v>-74.258832999999996</v>
      </c>
      <c r="M666" s="55">
        <v>40.508833000000003</v>
      </c>
    </row>
    <row r="667" spans="1:13" x14ac:dyDescent="0.35">
      <c r="A667" s="55" t="s">
        <v>48</v>
      </c>
      <c r="B667" s="56">
        <v>41835</v>
      </c>
      <c r="C667" s="55">
        <v>0.312</v>
      </c>
      <c r="E667" s="55">
        <v>0.36099999999999999</v>
      </c>
      <c r="I667" s="55">
        <v>1.0489999999999999</v>
      </c>
      <c r="K667" s="55">
        <f>C667+I667</f>
        <v>1.361</v>
      </c>
      <c r="L667" s="55">
        <v>-74.258832999999996</v>
      </c>
      <c r="M667" s="55">
        <v>40.508833000000003</v>
      </c>
    </row>
    <row r="668" spans="1:13" x14ac:dyDescent="0.35">
      <c r="A668" s="54" t="s">
        <v>84</v>
      </c>
      <c r="B668" s="13">
        <v>41835</v>
      </c>
      <c r="K668" s="55">
        <v>1.1233</v>
      </c>
      <c r="L668" s="55">
        <v>-74.258832999999996</v>
      </c>
      <c r="M668" s="55">
        <v>40.508833000000003</v>
      </c>
    </row>
    <row r="669" spans="1:13" x14ac:dyDescent="0.25">
      <c r="A669" s="37" t="s">
        <v>90</v>
      </c>
      <c r="B669" s="13">
        <v>41835</v>
      </c>
      <c r="K669" s="55">
        <v>1.2601</v>
      </c>
      <c r="L669" s="55">
        <v>-74.258832999999996</v>
      </c>
      <c r="M669" s="55">
        <v>40.508833000000003</v>
      </c>
    </row>
    <row r="670" spans="1:13" x14ac:dyDescent="0.35">
      <c r="A670" s="41" t="s">
        <v>96</v>
      </c>
      <c r="B670" s="13">
        <v>41835</v>
      </c>
      <c r="K670" s="55">
        <v>1.1571</v>
      </c>
      <c r="L670" s="55">
        <v>-74.258832999999996</v>
      </c>
      <c r="M670" s="55">
        <v>40.508833000000003</v>
      </c>
    </row>
    <row r="671" spans="1:13" x14ac:dyDescent="0.35">
      <c r="A671" s="41" t="s">
        <v>96</v>
      </c>
      <c r="B671" s="13">
        <v>41835</v>
      </c>
      <c r="K671" s="55">
        <v>1.1286999999999998</v>
      </c>
      <c r="L671" s="55">
        <v>-74.258832999999996</v>
      </c>
      <c r="M671" s="55">
        <v>40.508833000000003</v>
      </c>
    </row>
    <row r="672" spans="1:13" x14ac:dyDescent="0.35">
      <c r="A672" s="41" t="s">
        <v>97</v>
      </c>
      <c r="B672" s="13">
        <v>41835</v>
      </c>
      <c r="K672" s="55">
        <v>1.2622</v>
      </c>
      <c r="L672" s="55">
        <v>-74.258832999999996</v>
      </c>
      <c r="M672" s="55">
        <v>40.508833000000003</v>
      </c>
    </row>
    <row r="673" spans="1:13" x14ac:dyDescent="0.35">
      <c r="A673" s="55" t="s">
        <v>52</v>
      </c>
      <c r="B673" s="56">
        <v>41843</v>
      </c>
      <c r="C673" s="55">
        <v>0.25600000000000001</v>
      </c>
      <c r="E673" s="55">
        <v>0.187</v>
      </c>
      <c r="I673" s="55">
        <v>0.42</v>
      </c>
      <c r="K673" s="55">
        <f t="shared" ref="K673:K678" si="37">C673+I673</f>
        <v>0.67599999999999993</v>
      </c>
      <c r="L673" s="55">
        <v>-74.258832999999996</v>
      </c>
      <c r="M673" s="55">
        <v>40.508833000000003</v>
      </c>
    </row>
    <row r="674" spans="1:13" x14ac:dyDescent="0.35">
      <c r="A674" s="55" t="s">
        <v>42</v>
      </c>
      <c r="B674" s="56">
        <v>41843</v>
      </c>
      <c r="C674" s="55">
        <v>0.39300000000000002</v>
      </c>
      <c r="E674" s="55">
        <v>0.24099999999999999</v>
      </c>
      <c r="I674" s="55">
        <v>0.46300000000000002</v>
      </c>
      <c r="K674" s="55">
        <f t="shared" si="37"/>
        <v>0.85600000000000009</v>
      </c>
      <c r="L674" s="55">
        <v>-74.258832999999996</v>
      </c>
      <c r="M674" s="55">
        <v>40.508833000000003</v>
      </c>
    </row>
    <row r="675" spans="1:13" x14ac:dyDescent="0.35">
      <c r="A675" s="55" t="s">
        <v>50</v>
      </c>
      <c r="B675" s="56">
        <v>41843</v>
      </c>
      <c r="C675" s="55">
        <v>0.41099999999999998</v>
      </c>
      <c r="E675" s="55">
        <v>0.32900000000000001</v>
      </c>
      <c r="I675" s="55">
        <v>0.46700000000000003</v>
      </c>
      <c r="K675" s="55">
        <f t="shared" si="37"/>
        <v>0.878</v>
      </c>
    </row>
    <row r="676" spans="1:13" x14ac:dyDescent="0.35">
      <c r="A676" s="55" t="s">
        <v>50</v>
      </c>
      <c r="B676" s="56">
        <v>41843</v>
      </c>
      <c r="C676" s="55">
        <v>0.39500000000000002</v>
      </c>
      <c r="E676" s="55">
        <v>0.309</v>
      </c>
      <c r="I676" s="55">
        <v>0.72399999999999998</v>
      </c>
      <c r="K676" s="55">
        <f t="shared" si="37"/>
        <v>1.119</v>
      </c>
    </row>
    <row r="677" spans="1:13" x14ac:dyDescent="0.35">
      <c r="A677" s="55" t="s">
        <v>51</v>
      </c>
      <c r="B677" s="56">
        <v>41843</v>
      </c>
      <c r="C677" s="55">
        <v>0.42399999999999999</v>
      </c>
      <c r="E677" s="55">
        <v>0.35</v>
      </c>
      <c r="I677" s="55">
        <v>0.89800000000000002</v>
      </c>
      <c r="K677" s="55">
        <f t="shared" si="37"/>
        <v>1.3220000000000001</v>
      </c>
    </row>
    <row r="678" spans="1:13" x14ac:dyDescent="0.35">
      <c r="A678" s="55" t="s">
        <v>48</v>
      </c>
      <c r="B678" s="56">
        <v>41843</v>
      </c>
      <c r="C678" s="55">
        <v>0.42</v>
      </c>
      <c r="E678" s="55">
        <v>0.42399999999999999</v>
      </c>
      <c r="I678" s="55">
        <v>0.84099999999999997</v>
      </c>
      <c r="K678" s="55">
        <f t="shared" si="37"/>
        <v>1.2609999999999999</v>
      </c>
    </row>
    <row r="679" spans="1:13" x14ac:dyDescent="0.35">
      <c r="A679" s="54" t="s">
        <v>84</v>
      </c>
      <c r="B679" s="13">
        <v>41848</v>
      </c>
      <c r="K679" s="55">
        <v>1.0584</v>
      </c>
    </row>
    <row r="680" spans="1:13" x14ac:dyDescent="0.35">
      <c r="A680" s="54" t="s">
        <v>84</v>
      </c>
      <c r="B680" s="13">
        <v>41848</v>
      </c>
      <c r="K680" s="55">
        <v>0.99849999999999994</v>
      </c>
    </row>
    <row r="681" spans="1:13" x14ac:dyDescent="0.25">
      <c r="A681" s="37" t="s">
        <v>90</v>
      </c>
      <c r="B681" s="13">
        <v>41848</v>
      </c>
      <c r="K681" s="55">
        <v>0.71890000000000009</v>
      </c>
    </row>
    <row r="682" spans="1:13" x14ac:dyDescent="0.35">
      <c r="A682" s="41" t="s">
        <v>96</v>
      </c>
      <c r="B682" s="13">
        <v>41848</v>
      </c>
      <c r="K682" s="55">
        <v>0.96020000000000005</v>
      </c>
    </row>
    <row r="683" spans="1:13" x14ac:dyDescent="0.35">
      <c r="A683" s="41" t="s">
        <v>97</v>
      </c>
      <c r="B683" s="13">
        <v>41848</v>
      </c>
      <c r="K683" s="55">
        <v>1.028</v>
      </c>
    </row>
    <row r="684" spans="1:13" x14ac:dyDescent="0.35">
      <c r="A684" s="55" t="s">
        <v>52</v>
      </c>
      <c r="B684" s="56">
        <v>41850</v>
      </c>
      <c r="C684" s="55">
        <v>0.27700000000000002</v>
      </c>
      <c r="E684" s="55">
        <v>0.20499999999999999</v>
      </c>
      <c r="I684" s="55">
        <v>0.67900000000000005</v>
      </c>
      <c r="K684" s="55">
        <f t="shared" ref="K684:K689" si="38">C684+I684</f>
        <v>0.95600000000000007</v>
      </c>
    </row>
    <row r="685" spans="1:13" x14ac:dyDescent="0.35">
      <c r="A685" s="55" t="s">
        <v>42</v>
      </c>
      <c r="B685" s="56">
        <v>41850</v>
      </c>
      <c r="C685" s="55">
        <v>0.36</v>
      </c>
      <c r="E685" s="55">
        <v>0.222</v>
      </c>
      <c r="I685" s="55">
        <v>0.67600000000000005</v>
      </c>
      <c r="K685" s="55">
        <f t="shared" si="38"/>
        <v>1.036</v>
      </c>
    </row>
    <row r="686" spans="1:13" x14ac:dyDescent="0.35">
      <c r="A686" s="55" t="s">
        <v>50</v>
      </c>
      <c r="B686" s="56">
        <v>41850</v>
      </c>
      <c r="C686" s="55">
        <v>0.36599999999999999</v>
      </c>
      <c r="E686" s="55">
        <v>0.88200000000000001</v>
      </c>
      <c r="I686" s="55">
        <v>1.49</v>
      </c>
      <c r="K686" s="55">
        <f t="shared" si="38"/>
        <v>1.8559999999999999</v>
      </c>
    </row>
    <row r="687" spans="1:13" x14ac:dyDescent="0.35">
      <c r="A687" s="55" t="s">
        <v>51</v>
      </c>
      <c r="B687" s="56">
        <v>41850</v>
      </c>
      <c r="C687" s="55">
        <v>0.45300000000000001</v>
      </c>
      <c r="E687" s="55">
        <v>0.41799999999999998</v>
      </c>
      <c r="I687" s="55">
        <v>0.746</v>
      </c>
      <c r="K687" s="55">
        <f t="shared" si="38"/>
        <v>1.1990000000000001</v>
      </c>
    </row>
    <row r="688" spans="1:13" x14ac:dyDescent="0.35">
      <c r="A688" s="55" t="s">
        <v>51</v>
      </c>
      <c r="B688" s="56">
        <v>41850</v>
      </c>
      <c r="C688" s="55">
        <v>0.29199999999999998</v>
      </c>
      <c r="E688" s="55">
        <v>0.21299999999999999</v>
      </c>
      <c r="I688" s="55">
        <v>1.05</v>
      </c>
      <c r="K688" s="55">
        <f t="shared" si="38"/>
        <v>1.3420000000000001</v>
      </c>
    </row>
    <row r="689" spans="1:11" x14ac:dyDescent="0.35">
      <c r="A689" s="55" t="s">
        <v>48</v>
      </c>
      <c r="B689" s="56">
        <v>41850</v>
      </c>
      <c r="C689" s="55">
        <v>0.27400000000000002</v>
      </c>
      <c r="E689" s="55">
        <v>0.216</v>
      </c>
      <c r="I689" s="55">
        <v>0.78700000000000003</v>
      </c>
      <c r="K689" s="55">
        <f t="shared" si="38"/>
        <v>1.0609999999999999</v>
      </c>
    </row>
    <row r="690" spans="1:11" x14ac:dyDescent="0.35">
      <c r="A690" s="54" t="s">
        <v>84</v>
      </c>
      <c r="B690" s="13">
        <v>41855</v>
      </c>
      <c r="K690" s="55">
        <v>1.2267000000000001</v>
      </c>
    </row>
    <row r="691" spans="1:11" x14ac:dyDescent="0.25">
      <c r="A691" s="37" t="s">
        <v>90</v>
      </c>
      <c r="B691" s="13">
        <v>41855</v>
      </c>
      <c r="K691" s="55">
        <v>1.028</v>
      </c>
    </row>
    <row r="692" spans="1:11" x14ac:dyDescent="0.25">
      <c r="A692" s="37" t="s">
        <v>90</v>
      </c>
      <c r="B692" s="13">
        <v>41855</v>
      </c>
      <c r="K692" s="55">
        <v>1.1404000000000001</v>
      </c>
    </row>
    <row r="693" spans="1:11" x14ac:dyDescent="0.35">
      <c r="A693" s="41" t="s">
        <v>96</v>
      </c>
      <c r="B693" s="13">
        <v>41855</v>
      </c>
      <c r="K693" s="55">
        <v>1.7775000000000001</v>
      </c>
    </row>
    <row r="694" spans="1:11" x14ac:dyDescent="0.35">
      <c r="A694" s="41" t="s">
        <v>97</v>
      </c>
      <c r="B694" s="13">
        <v>41855</v>
      </c>
      <c r="K694" s="55">
        <v>1.5374000000000001</v>
      </c>
    </row>
    <row r="695" spans="1:11" x14ac:dyDescent="0.35">
      <c r="A695" s="55" t="s">
        <v>52</v>
      </c>
      <c r="B695" s="56">
        <v>41857</v>
      </c>
      <c r="C695" s="55">
        <v>0.35099999999999998</v>
      </c>
      <c r="E695" s="55">
        <v>0.19400000000000001</v>
      </c>
      <c r="I695" s="55">
        <v>0.54800000000000004</v>
      </c>
      <c r="K695" s="55">
        <f>C695+I695</f>
        <v>0.89900000000000002</v>
      </c>
    </row>
    <row r="696" spans="1:11" x14ac:dyDescent="0.35">
      <c r="A696" s="55" t="s">
        <v>42</v>
      </c>
      <c r="B696" s="56">
        <v>41857</v>
      </c>
      <c r="C696" s="55">
        <v>0.36</v>
      </c>
      <c r="E696" s="55">
        <v>0.26300000000000001</v>
      </c>
      <c r="I696" s="55">
        <v>0.499</v>
      </c>
      <c r="K696" s="55">
        <f>C696+I696</f>
        <v>0.85899999999999999</v>
      </c>
    </row>
    <row r="697" spans="1:11" x14ac:dyDescent="0.35">
      <c r="A697" s="55" t="s">
        <v>50</v>
      </c>
      <c r="B697" s="56">
        <v>41857</v>
      </c>
      <c r="C697" s="55">
        <v>0.40300000000000002</v>
      </c>
      <c r="E697" s="55">
        <v>1.19</v>
      </c>
      <c r="I697" s="55">
        <v>1.62</v>
      </c>
      <c r="K697" s="55">
        <f>C697+I697</f>
        <v>2.0230000000000001</v>
      </c>
    </row>
    <row r="698" spans="1:11" x14ac:dyDescent="0.35">
      <c r="A698" s="55" t="s">
        <v>51</v>
      </c>
      <c r="B698" s="56">
        <v>41857</v>
      </c>
      <c r="C698" s="55">
        <v>0.51</v>
      </c>
      <c r="E698" s="55">
        <v>0.376</v>
      </c>
      <c r="I698" s="55">
        <v>0.66500000000000004</v>
      </c>
      <c r="K698" s="55">
        <f>C698+I698</f>
        <v>1.175</v>
      </c>
    </row>
    <row r="699" spans="1:11" x14ac:dyDescent="0.35">
      <c r="A699" s="55" t="s">
        <v>48</v>
      </c>
      <c r="B699" s="56">
        <v>41857</v>
      </c>
      <c r="C699" s="55">
        <v>0.38100000000000001</v>
      </c>
      <c r="E699" s="55">
        <v>0.22900000000000001</v>
      </c>
      <c r="I699" s="55">
        <v>0.52700000000000002</v>
      </c>
      <c r="K699" s="55">
        <f>C699+I699</f>
        <v>0.90800000000000003</v>
      </c>
    </row>
    <row r="700" spans="1:11" x14ac:dyDescent="0.35">
      <c r="A700" s="54" t="s">
        <v>84</v>
      </c>
      <c r="B700" s="13">
        <v>41863</v>
      </c>
      <c r="K700" s="55">
        <v>1.2719</v>
      </c>
    </row>
    <row r="701" spans="1:11" x14ac:dyDescent="0.25">
      <c r="A701" s="37" t="s">
        <v>90</v>
      </c>
      <c r="B701" s="13">
        <v>41863</v>
      </c>
      <c r="K701" s="55">
        <v>1.129</v>
      </c>
    </row>
    <row r="702" spans="1:11" x14ac:dyDescent="0.35">
      <c r="A702" s="41" t="s">
        <v>96</v>
      </c>
      <c r="B702" s="13">
        <v>41863</v>
      </c>
      <c r="K702" s="55">
        <v>1.3172999999999999</v>
      </c>
    </row>
    <row r="703" spans="1:11" x14ac:dyDescent="0.35">
      <c r="A703" s="41" t="s">
        <v>96</v>
      </c>
      <c r="B703" s="13">
        <v>41863</v>
      </c>
      <c r="K703" s="55">
        <v>1.3904000000000001</v>
      </c>
    </row>
    <row r="704" spans="1:11" x14ac:dyDescent="0.35">
      <c r="A704" s="41" t="s">
        <v>97</v>
      </c>
      <c r="B704" s="13">
        <v>41863</v>
      </c>
      <c r="K704" s="55">
        <v>1.2625999999999999</v>
      </c>
    </row>
    <row r="705" spans="1:11" x14ac:dyDescent="0.35">
      <c r="A705" s="55" t="s">
        <v>52</v>
      </c>
      <c r="B705" s="56">
        <v>41864</v>
      </c>
      <c r="C705" s="55">
        <v>0.34100000000000003</v>
      </c>
      <c r="E705" s="55">
        <v>0.47</v>
      </c>
      <c r="I705" s="55">
        <v>0.81799999999999995</v>
      </c>
      <c r="K705" s="55">
        <f t="shared" ref="K705:K715" si="39">C705+I705</f>
        <v>1.159</v>
      </c>
    </row>
    <row r="706" spans="1:11" x14ac:dyDescent="0.35">
      <c r="A706" s="55" t="s">
        <v>42</v>
      </c>
      <c r="B706" s="56">
        <v>41864</v>
      </c>
      <c r="C706" s="55">
        <v>0.373</v>
      </c>
      <c r="E706" s="55">
        <v>0.46400000000000002</v>
      </c>
      <c r="I706" s="55">
        <v>0.74</v>
      </c>
      <c r="K706" s="55">
        <f t="shared" si="39"/>
        <v>1.113</v>
      </c>
    </row>
    <row r="707" spans="1:11" x14ac:dyDescent="0.35">
      <c r="A707" s="55" t="s">
        <v>50</v>
      </c>
      <c r="B707" s="56">
        <v>41864</v>
      </c>
      <c r="C707" s="55">
        <v>0.61599999999999999</v>
      </c>
      <c r="E707" s="55">
        <v>0.86099999999999999</v>
      </c>
      <c r="I707" s="55">
        <v>1.0589999999999999</v>
      </c>
      <c r="K707" s="55">
        <f t="shared" si="39"/>
        <v>1.6749999999999998</v>
      </c>
    </row>
    <row r="708" spans="1:11" x14ac:dyDescent="0.35">
      <c r="A708" s="55" t="s">
        <v>51</v>
      </c>
      <c r="B708" s="56">
        <v>41864</v>
      </c>
      <c r="C708" s="55">
        <v>0.66400000000000003</v>
      </c>
      <c r="E708" s="55">
        <v>0.51800000000000002</v>
      </c>
      <c r="I708" s="55">
        <v>1.0640000000000001</v>
      </c>
      <c r="K708" s="55">
        <f t="shared" si="39"/>
        <v>1.7280000000000002</v>
      </c>
    </row>
    <row r="709" spans="1:11" x14ac:dyDescent="0.35">
      <c r="A709" s="55" t="s">
        <v>48</v>
      </c>
      <c r="B709" s="56">
        <v>41864</v>
      </c>
      <c r="C709" s="55">
        <v>0.41299999999999998</v>
      </c>
      <c r="E709" s="55">
        <v>0.41499999999999998</v>
      </c>
      <c r="I709" s="55">
        <v>0.83499999999999996</v>
      </c>
      <c r="K709" s="55">
        <f t="shared" si="39"/>
        <v>1.248</v>
      </c>
    </row>
    <row r="710" spans="1:11" x14ac:dyDescent="0.35">
      <c r="A710" s="55" t="s">
        <v>52</v>
      </c>
      <c r="B710" s="56">
        <v>41871</v>
      </c>
      <c r="C710" s="55">
        <v>0.34699999999999998</v>
      </c>
      <c r="E710" s="55">
        <v>0.35099999999999998</v>
      </c>
      <c r="I710" s="55">
        <v>0.46700000000000003</v>
      </c>
      <c r="K710" s="55">
        <f t="shared" si="39"/>
        <v>0.81400000000000006</v>
      </c>
    </row>
    <row r="711" spans="1:11" x14ac:dyDescent="0.35">
      <c r="A711" s="55" t="s">
        <v>42</v>
      </c>
      <c r="B711" s="56">
        <v>41871</v>
      </c>
      <c r="C711" s="55">
        <v>0.377</v>
      </c>
      <c r="E711" s="55">
        <v>0.40400000000000003</v>
      </c>
      <c r="I711" s="55">
        <v>0.52500000000000002</v>
      </c>
      <c r="K711" s="55">
        <f t="shared" si="39"/>
        <v>0.90200000000000002</v>
      </c>
    </row>
    <row r="712" spans="1:11" x14ac:dyDescent="0.35">
      <c r="A712" s="55" t="s">
        <v>50</v>
      </c>
      <c r="B712" s="56">
        <v>41871</v>
      </c>
      <c r="C712" s="55">
        <v>0.40799999999999997</v>
      </c>
      <c r="E712" s="55">
        <v>0.48799999999999999</v>
      </c>
      <c r="I712" s="55">
        <v>0.57099999999999995</v>
      </c>
      <c r="K712" s="55">
        <f t="shared" si="39"/>
        <v>0.97899999999999987</v>
      </c>
    </row>
    <row r="713" spans="1:11" x14ac:dyDescent="0.35">
      <c r="A713" s="55" t="s">
        <v>50</v>
      </c>
      <c r="B713" s="56">
        <v>41871</v>
      </c>
      <c r="C713" s="55">
        <v>0.40600000000000003</v>
      </c>
      <c r="E713" s="55">
        <v>0.47199999999999998</v>
      </c>
      <c r="I713" s="55">
        <v>0.51600000000000001</v>
      </c>
      <c r="K713" s="55">
        <f t="shared" si="39"/>
        <v>0.92200000000000004</v>
      </c>
    </row>
    <row r="714" spans="1:11" x14ac:dyDescent="0.35">
      <c r="A714" s="55" t="s">
        <v>51</v>
      </c>
      <c r="B714" s="56">
        <v>41871</v>
      </c>
      <c r="C714" s="55">
        <v>0.60399999999999998</v>
      </c>
      <c r="E714" s="55">
        <v>0.69599999999999995</v>
      </c>
      <c r="I714" s="55">
        <v>1.1359999999999999</v>
      </c>
      <c r="K714" s="55">
        <f t="shared" si="39"/>
        <v>1.7399999999999998</v>
      </c>
    </row>
    <row r="715" spans="1:11" x14ac:dyDescent="0.35">
      <c r="A715" s="55" t="s">
        <v>48</v>
      </c>
      <c r="B715" s="56">
        <v>41871</v>
      </c>
      <c r="C715" s="55">
        <v>0.48799999999999999</v>
      </c>
      <c r="E715" s="55">
        <v>0.40100000000000002</v>
      </c>
      <c r="I715" s="55">
        <v>0.52</v>
      </c>
      <c r="K715" s="55">
        <f t="shared" si="39"/>
        <v>1.008</v>
      </c>
    </row>
    <row r="716" spans="1:11" x14ac:dyDescent="0.35">
      <c r="A716" s="54" t="s">
        <v>84</v>
      </c>
      <c r="B716" s="13">
        <v>41871</v>
      </c>
      <c r="K716" s="55">
        <v>1.0049999999999999</v>
      </c>
    </row>
    <row r="717" spans="1:11" x14ac:dyDescent="0.35">
      <c r="A717" s="54" t="s">
        <v>84</v>
      </c>
      <c r="B717" s="13">
        <v>41871</v>
      </c>
      <c r="K717" s="55">
        <v>0.96089999999999987</v>
      </c>
    </row>
    <row r="718" spans="1:11" x14ac:dyDescent="0.25">
      <c r="A718" s="37" t="s">
        <v>90</v>
      </c>
      <c r="B718" s="13">
        <v>41871</v>
      </c>
      <c r="K718" s="55">
        <v>1.0880999999999998</v>
      </c>
    </row>
    <row r="719" spans="1:11" x14ac:dyDescent="0.35">
      <c r="A719" s="41" t="s">
        <v>96</v>
      </c>
      <c r="B719" s="13">
        <v>41871</v>
      </c>
      <c r="K719" s="55">
        <v>1.0394999999999999</v>
      </c>
    </row>
    <row r="720" spans="1:11" x14ac:dyDescent="0.35">
      <c r="A720" s="41" t="s">
        <v>97</v>
      </c>
      <c r="B720" s="13">
        <v>41871</v>
      </c>
      <c r="K720" s="55">
        <v>1.4733000000000001</v>
      </c>
    </row>
    <row r="721" spans="1:11" x14ac:dyDescent="0.35">
      <c r="A721" s="55" t="s">
        <v>52</v>
      </c>
      <c r="B721" s="56">
        <v>41878</v>
      </c>
      <c r="C721" s="55">
        <v>0.35299999999999998</v>
      </c>
      <c r="E721" s="55">
        <v>0.28999999999999998</v>
      </c>
      <c r="I721" s="55">
        <v>0.86799999999999999</v>
      </c>
      <c r="K721" s="55">
        <f>C721+I721</f>
        <v>1.2210000000000001</v>
      </c>
    </row>
    <row r="722" spans="1:11" x14ac:dyDescent="0.35">
      <c r="A722" s="55" t="s">
        <v>42</v>
      </c>
      <c r="B722" s="56">
        <v>41878</v>
      </c>
      <c r="C722" s="55">
        <v>0.38200000000000001</v>
      </c>
      <c r="E722" s="55">
        <v>0.75800000000000001</v>
      </c>
      <c r="I722" s="55">
        <v>1.038</v>
      </c>
      <c r="K722" s="55">
        <f>C722+I722</f>
        <v>1.42</v>
      </c>
    </row>
    <row r="723" spans="1:11" x14ac:dyDescent="0.35">
      <c r="A723" s="55" t="s">
        <v>50</v>
      </c>
      <c r="B723" s="56">
        <v>41878</v>
      </c>
      <c r="C723" s="55">
        <v>0.439</v>
      </c>
      <c r="E723" s="55">
        <v>0.748</v>
      </c>
      <c r="I723" s="55">
        <v>1.3440000000000001</v>
      </c>
      <c r="K723" s="55">
        <f>C723+I723</f>
        <v>1.7830000000000001</v>
      </c>
    </row>
    <row r="724" spans="1:11" x14ac:dyDescent="0.35">
      <c r="A724" s="55" t="s">
        <v>51</v>
      </c>
      <c r="B724" s="56">
        <v>41878</v>
      </c>
      <c r="C724" s="55">
        <v>0.58799999999999997</v>
      </c>
      <c r="E724" s="55">
        <v>0.75700000000000001</v>
      </c>
      <c r="I724" s="55">
        <v>1.33</v>
      </c>
      <c r="K724" s="55">
        <f>C724+I724</f>
        <v>1.9180000000000001</v>
      </c>
    </row>
    <row r="725" spans="1:11" x14ac:dyDescent="0.35">
      <c r="A725" s="55" t="s">
        <v>48</v>
      </c>
      <c r="B725" s="56">
        <v>41878</v>
      </c>
      <c r="C725" s="55">
        <v>0.40600000000000003</v>
      </c>
      <c r="E725" s="55">
        <v>0.33</v>
      </c>
      <c r="I725" s="55">
        <v>0.89800000000000002</v>
      </c>
      <c r="K725" s="55">
        <f>C725+I725</f>
        <v>1.304</v>
      </c>
    </row>
    <row r="726" spans="1:11" x14ac:dyDescent="0.35">
      <c r="A726" s="54" t="s">
        <v>84</v>
      </c>
      <c r="B726" s="13">
        <v>41878</v>
      </c>
      <c r="K726" s="55">
        <v>1.2206000000000001</v>
      </c>
    </row>
    <row r="727" spans="1:11" x14ac:dyDescent="0.25">
      <c r="A727" s="37" t="s">
        <v>90</v>
      </c>
      <c r="B727" s="13">
        <v>41878</v>
      </c>
      <c r="K727" s="55">
        <v>1.1011</v>
      </c>
    </row>
    <row r="728" spans="1:11" x14ac:dyDescent="0.35">
      <c r="A728" s="41" t="s">
        <v>96</v>
      </c>
      <c r="B728" s="13">
        <v>41878</v>
      </c>
      <c r="K728" s="55">
        <v>1.6179999999999999</v>
      </c>
    </row>
    <row r="729" spans="1:11" x14ac:dyDescent="0.35">
      <c r="A729" s="41" t="s">
        <v>96</v>
      </c>
      <c r="B729" s="13">
        <v>41878</v>
      </c>
      <c r="K729" s="55">
        <v>1.6086</v>
      </c>
    </row>
    <row r="730" spans="1:11" x14ac:dyDescent="0.35">
      <c r="A730" s="41" t="s">
        <v>97</v>
      </c>
      <c r="B730" s="13">
        <v>41878</v>
      </c>
      <c r="K730" s="55">
        <v>1.3067</v>
      </c>
    </row>
    <row r="731" spans="1:11" x14ac:dyDescent="0.35">
      <c r="A731" s="54" t="s">
        <v>84</v>
      </c>
      <c r="B731" s="13">
        <v>41890</v>
      </c>
      <c r="K731" s="55">
        <v>0.91010000000000002</v>
      </c>
    </row>
    <row r="732" spans="1:11" x14ac:dyDescent="0.35">
      <c r="A732" s="54" t="s">
        <v>84</v>
      </c>
      <c r="B732" s="13">
        <v>41890</v>
      </c>
      <c r="K732" s="55">
        <v>0.88390000000000002</v>
      </c>
    </row>
    <row r="733" spans="1:11" x14ac:dyDescent="0.25">
      <c r="A733" s="37" t="s">
        <v>90</v>
      </c>
      <c r="B733" s="13">
        <v>41890</v>
      </c>
      <c r="K733" s="55">
        <v>0.97729999999999984</v>
      </c>
    </row>
    <row r="734" spans="1:11" x14ac:dyDescent="0.35">
      <c r="A734" s="41" t="s">
        <v>96</v>
      </c>
      <c r="B734" s="13">
        <v>41890</v>
      </c>
      <c r="K734" s="55">
        <v>1.1395999999999999</v>
      </c>
    </row>
    <row r="735" spans="1:11" x14ac:dyDescent="0.35">
      <c r="A735" s="41" t="s">
        <v>97</v>
      </c>
      <c r="B735" s="13">
        <v>41890</v>
      </c>
      <c r="K735" s="55">
        <v>1.0718999999999999</v>
      </c>
    </row>
    <row r="736" spans="1:11" x14ac:dyDescent="0.35">
      <c r="A736" s="55" t="s">
        <v>52</v>
      </c>
      <c r="B736" s="56">
        <v>41892</v>
      </c>
      <c r="C736" s="55">
        <v>0.307</v>
      </c>
      <c r="E736" s="55">
        <v>0.38800000000000001</v>
      </c>
      <c r="I736" s="55">
        <v>0.44900000000000001</v>
      </c>
      <c r="K736" s="55">
        <f>C736+I736</f>
        <v>0.75600000000000001</v>
      </c>
    </row>
    <row r="737" spans="1:11" x14ac:dyDescent="0.35">
      <c r="A737" s="55" t="s">
        <v>42</v>
      </c>
      <c r="B737" s="56">
        <v>41892</v>
      </c>
      <c r="C737" s="55">
        <v>0.38700000000000001</v>
      </c>
      <c r="E737" s="55">
        <v>0.40400000000000003</v>
      </c>
      <c r="I737" s="55">
        <v>0.55900000000000005</v>
      </c>
      <c r="K737" s="55">
        <f>C737+I737</f>
        <v>0.94600000000000006</v>
      </c>
    </row>
    <row r="738" spans="1:11" x14ac:dyDescent="0.35">
      <c r="A738" s="55" t="s">
        <v>50</v>
      </c>
      <c r="B738" s="56">
        <v>41892</v>
      </c>
      <c r="C738" s="55">
        <v>0.50900000000000001</v>
      </c>
      <c r="E738" s="55">
        <v>0.60199999999999998</v>
      </c>
      <c r="I738" s="55">
        <v>0.69799999999999995</v>
      </c>
      <c r="K738" s="55">
        <f>C738+I738</f>
        <v>1.2069999999999999</v>
      </c>
    </row>
    <row r="739" spans="1:11" x14ac:dyDescent="0.35">
      <c r="A739" s="55" t="s">
        <v>51</v>
      </c>
      <c r="B739" s="56">
        <v>41892</v>
      </c>
      <c r="C739" s="55">
        <v>0.72899999999999998</v>
      </c>
      <c r="E739" s="55">
        <v>0.55700000000000005</v>
      </c>
      <c r="I739" s="55">
        <v>1.1890000000000001</v>
      </c>
      <c r="K739" s="55">
        <f>C739+I739</f>
        <v>1.9180000000000001</v>
      </c>
    </row>
    <row r="740" spans="1:11" x14ac:dyDescent="0.35">
      <c r="A740" s="55" t="s">
        <v>48</v>
      </c>
      <c r="B740" s="56">
        <v>41892</v>
      </c>
      <c r="C740" s="55">
        <v>0.38600000000000001</v>
      </c>
      <c r="E740" s="55">
        <v>0.39700000000000002</v>
      </c>
      <c r="I740" s="55">
        <v>0.64200000000000002</v>
      </c>
      <c r="K740" s="55">
        <f>C740+I740</f>
        <v>1.028</v>
      </c>
    </row>
    <row r="741" spans="1:11" x14ac:dyDescent="0.35">
      <c r="A741" s="54" t="s">
        <v>84</v>
      </c>
      <c r="B741" s="13">
        <v>41897</v>
      </c>
      <c r="K741" s="55">
        <v>1.3378000000000001</v>
      </c>
    </row>
    <row r="742" spans="1:11" x14ac:dyDescent="0.25">
      <c r="A742" s="37" t="s">
        <v>90</v>
      </c>
      <c r="B742" s="13">
        <v>41897</v>
      </c>
      <c r="K742" s="55">
        <v>1.0450999999999999</v>
      </c>
    </row>
    <row r="743" spans="1:11" x14ac:dyDescent="0.35">
      <c r="A743" s="41" t="s">
        <v>96</v>
      </c>
      <c r="B743" s="13">
        <v>41897</v>
      </c>
      <c r="K743" s="55">
        <v>1.4284000000000001</v>
      </c>
    </row>
    <row r="744" spans="1:11" x14ac:dyDescent="0.35">
      <c r="A744" s="41" t="s">
        <v>96</v>
      </c>
      <c r="B744" s="13">
        <v>41897</v>
      </c>
      <c r="K744" s="55">
        <v>1.4951000000000001</v>
      </c>
    </row>
    <row r="745" spans="1:11" x14ac:dyDescent="0.35">
      <c r="A745" s="41" t="s">
        <v>97</v>
      </c>
      <c r="B745" s="13">
        <v>41897</v>
      </c>
      <c r="K745" s="55">
        <v>1.7758</v>
      </c>
    </row>
    <row r="746" spans="1:11" x14ac:dyDescent="0.35">
      <c r="A746" s="55" t="s">
        <v>52</v>
      </c>
      <c r="B746" s="56">
        <v>41899</v>
      </c>
      <c r="C746" s="55">
        <v>0.36599999999999999</v>
      </c>
      <c r="E746" s="55">
        <v>0.27400000000000002</v>
      </c>
      <c r="I746" s="55">
        <v>0.67900000000000005</v>
      </c>
      <c r="K746" s="55">
        <f t="shared" ref="K746:K756" si="40">C746+I746</f>
        <v>1.0449999999999999</v>
      </c>
    </row>
    <row r="747" spans="1:11" x14ac:dyDescent="0.35">
      <c r="A747" s="55" t="s">
        <v>42</v>
      </c>
      <c r="B747" s="56">
        <v>41899</v>
      </c>
      <c r="C747" s="55">
        <v>0.45100000000000001</v>
      </c>
      <c r="E747" s="55">
        <v>0.434</v>
      </c>
      <c r="I747" s="55">
        <v>0.67</v>
      </c>
      <c r="K747" s="55">
        <f t="shared" si="40"/>
        <v>1.121</v>
      </c>
    </row>
    <row r="748" spans="1:11" x14ac:dyDescent="0.35">
      <c r="A748" s="55" t="s">
        <v>50</v>
      </c>
      <c r="B748" s="56">
        <v>41899</v>
      </c>
      <c r="C748" s="55">
        <v>0.56499999999999995</v>
      </c>
      <c r="E748" s="55">
        <v>0.68400000000000005</v>
      </c>
      <c r="I748" s="55">
        <v>0.99</v>
      </c>
      <c r="K748" s="55">
        <f t="shared" si="40"/>
        <v>1.5549999999999999</v>
      </c>
    </row>
    <row r="749" spans="1:11" x14ac:dyDescent="0.35">
      <c r="A749" s="55" t="s">
        <v>51</v>
      </c>
      <c r="B749" s="56">
        <v>41899</v>
      </c>
      <c r="C749" s="55">
        <v>0.83099999999999996</v>
      </c>
      <c r="E749" s="55">
        <v>0.623</v>
      </c>
      <c r="I749" s="55">
        <v>0.59699999999999998</v>
      </c>
      <c r="K749" s="55">
        <f t="shared" si="40"/>
        <v>1.4279999999999999</v>
      </c>
    </row>
    <row r="750" spans="1:11" x14ac:dyDescent="0.35">
      <c r="A750" s="55" t="s">
        <v>48</v>
      </c>
      <c r="B750" s="56">
        <v>41899</v>
      </c>
      <c r="C750" s="55">
        <v>0.55700000000000005</v>
      </c>
      <c r="E750" s="55">
        <v>0.38400000000000001</v>
      </c>
      <c r="I750" s="55">
        <v>0.73499999999999999</v>
      </c>
      <c r="K750" s="55">
        <f t="shared" si="40"/>
        <v>1.292</v>
      </c>
    </row>
    <row r="751" spans="1:11" x14ac:dyDescent="0.35">
      <c r="A751" s="55" t="s">
        <v>52</v>
      </c>
      <c r="B751" s="56">
        <v>41906</v>
      </c>
      <c r="C751" s="55">
        <v>0.39500000000000002</v>
      </c>
      <c r="E751" s="55">
        <v>0.42199999999999999</v>
      </c>
      <c r="I751" s="55">
        <v>0.626</v>
      </c>
      <c r="K751" s="55">
        <f t="shared" si="40"/>
        <v>1.0209999999999999</v>
      </c>
    </row>
    <row r="752" spans="1:11" x14ac:dyDescent="0.35">
      <c r="A752" s="55" t="s">
        <v>42</v>
      </c>
      <c r="B752" s="56">
        <v>41906</v>
      </c>
      <c r="C752" s="55">
        <v>0.47599999999999998</v>
      </c>
      <c r="E752" s="55">
        <v>0.48399999999999999</v>
      </c>
      <c r="I752" s="55">
        <v>0.56799999999999995</v>
      </c>
      <c r="K752" s="55">
        <f t="shared" si="40"/>
        <v>1.044</v>
      </c>
    </row>
    <row r="753" spans="1:11" x14ac:dyDescent="0.35">
      <c r="A753" s="55" t="s">
        <v>50</v>
      </c>
      <c r="B753" s="56">
        <v>41906</v>
      </c>
      <c r="C753" s="55">
        <v>0.47199999999999998</v>
      </c>
      <c r="E753" s="55">
        <v>1.024</v>
      </c>
      <c r="I753" s="55">
        <v>1.2689999999999999</v>
      </c>
      <c r="K753" s="55">
        <f t="shared" si="40"/>
        <v>1.7409999999999999</v>
      </c>
    </row>
    <row r="754" spans="1:11" x14ac:dyDescent="0.35">
      <c r="A754" s="55" t="s">
        <v>50</v>
      </c>
      <c r="B754" s="56">
        <v>41906</v>
      </c>
      <c r="C754" s="55">
        <v>0.50600000000000001</v>
      </c>
      <c r="E754" s="55">
        <v>0.99</v>
      </c>
      <c r="I754" s="55">
        <v>1.1619999999999999</v>
      </c>
      <c r="K754" s="55">
        <f t="shared" si="40"/>
        <v>1.6679999999999999</v>
      </c>
    </row>
    <row r="755" spans="1:11" x14ac:dyDescent="0.35">
      <c r="A755" s="55" t="s">
        <v>51</v>
      </c>
      <c r="B755" s="56">
        <v>41906</v>
      </c>
      <c r="C755" s="55">
        <v>0.81100000000000005</v>
      </c>
      <c r="E755" s="55">
        <v>0.57099999999999995</v>
      </c>
      <c r="I755" s="55">
        <v>0.91600000000000004</v>
      </c>
      <c r="K755" s="55">
        <f t="shared" si="40"/>
        <v>1.7270000000000001</v>
      </c>
    </row>
    <row r="756" spans="1:11" x14ac:dyDescent="0.35">
      <c r="A756" s="55" t="s">
        <v>48</v>
      </c>
      <c r="B756" s="56">
        <v>41906</v>
      </c>
      <c r="C756" s="55">
        <v>0.46800000000000003</v>
      </c>
      <c r="E756" s="55">
        <v>0.32500000000000001</v>
      </c>
      <c r="I756" s="55">
        <v>0.78</v>
      </c>
      <c r="K756" s="55">
        <f t="shared" si="40"/>
        <v>1.248</v>
      </c>
    </row>
    <row r="757" spans="1:11" x14ac:dyDescent="0.35">
      <c r="A757" s="54" t="s">
        <v>84</v>
      </c>
      <c r="B757" s="13">
        <v>41906</v>
      </c>
      <c r="K757" s="55">
        <v>1.1985999999999999</v>
      </c>
    </row>
    <row r="758" spans="1:11" x14ac:dyDescent="0.25">
      <c r="A758" s="37" t="s">
        <v>90</v>
      </c>
      <c r="B758" s="13">
        <v>41906</v>
      </c>
      <c r="K758" s="55">
        <v>1.3064</v>
      </c>
    </row>
    <row r="759" spans="1:11" x14ac:dyDescent="0.25">
      <c r="A759" s="37" t="s">
        <v>90</v>
      </c>
      <c r="B759" s="13">
        <v>41906</v>
      </c>
      <c r="K759" s="55">
        <v>1.3614999999999999</v>
      </c>
    </row>
    <row r="760" spans="1:11" x14ac:dyDescent="0.35">
      <c r="A760" s="41" t="s">
        <v>96</v>
      </c>
      <c r="B760" s="13">
        <v>41906</v>
      </c>
      <c r="K760" s="55">
        <v>1.4323000000000001</v>
      </c>
    </row>
    <row r="761" spans="1:11" x14ac:dyDescent="0.35">
      <c r="A761" s="41" t="s">
        <v>97</v>
      </c>
      <c r="B761" s="13">
        <v>41906</v>
      </c>
      <c r="K761" s="55">
        <v>1.4670000000000001</v>
      </c>
    </row>
    <row r="762" spans="1:11" x14ac:dyDescent="0.35">
      <c r="A762" s="54" t="s">
        <v>84</v>
      </c>
      <c r="B762" s="13">
        <v>41912</v>
      </c>
      <c r="K762" s="55">
        <v>1.1265000000000001</v>
      </c>
    </row>
    <row r="763" spans="1:11" x14ac:dyDescent="0.25">
      <c r="A763" s="37" t="s">
        <v>90</v>
      </c>
      <c r="B763" s="13">
        <v>41912</v>
      </c>
      <c r="K763" s="55">
        <v>1.1680999999999999</v>
      </c>
    </row>
    <row r="764" spans="1:11" x14ac:dyDescent="0.35">
      <c r="A764" s="41" t="s">
        <v>96</v>
      </c>
      <c r="B764" s="13">
        <v>41912</v>
      </c>
      <c r="K764" s="55">
        <v>1.4641999999999999</v>
      </c>
    </row>
    <row r="765" spans="1:11" x14ac:dyDescent="0.35">
      <c r="A765" s="41" t="s">
        <v>97</v>
      </c>
      <c r="B765" s="13">
        <v>41912</v>
      </c>
      <c r="K765" s="55">
        <v>1.5659000000000001</v>
      </c>
    </row>
    <row r="766" spans="1:11" x14ac:dyDescent="0.35">
      <c r="A766" s="41" t="s">
        <v>97</v>
      </c>
      <c r="B766" s="13">
        <v>41912</v>
      </c>
      <c r="K766" s="55">
        <v>1.6191</v>
      </c>
    </row>
    <row r="767" spans="1:11" x14ac:dyDescent="0.35">
      <c r="A767" s="55" t="s">
        <v>52</v>
      </c>
      <c r="B767" s="56">
        <v>42158</v>
      </c>
      <c r="C767" s="55">
        <v>0.39300000000000002</v>
      </c>
      <c r="E767" s="55">
        <v>0.432</v>
      </c>
      <c r="I767" s="55">
        <v>0.68300000000000005</v>
      </c>
      <c r="K767" s="55">
        <f t="shared" ref="K767:K776" si="41">C767+I767</f>
        <v>1.0760000000000001</v>
      </c>
    </row>
    <row r="768" spans="1:11" x14ac:dyDescent="0.35">
      <c r="A768" s="55" t="s">
        <v>42</v>
      </c>
      <c r="B768" s="56">
        <v>42158</v>
      </c>
      <c r="C768" s="55">
        <v>0.46500000000000002</v>
      </c>
      <c r="E768" s="55">
        <v>0.42799999999999999</v>
      </c>
      <c r="I768" s="55">
        <v>0.88600000000000001</v>
      </c>
      <c r="K768" s="55">
        <f t="shared" si="41"/>
        <v>1.351</v>
      </c>
    </row>
    <row r="769" spans="1:11" x14ac:dyDescent="0.35">
      <c r="A769" s="55" t="s">
        <v>50</v>
      </c>
      <c r="B769" s="56">
        <v>42158</v>
      </c>
      <c r="C769" s="55">
        <v>0.47799999999999998</v>
      </c>
      <c r="E769" s="55">
        <v>0.70499999999999996</v>
      </c>
      <c r="I769" s="55">
        <v>0.89400000000000002</v>
      </c>
      <c r="K769" s="55">
        <f t="shared" si="41"/>
        <v>1.3719999999999999</v>
      </c>
    </row>
    <row r="770" spans="1:11" x14ac:dyDescent="0.35">
      <c r="A770" s="55" t="s">
        <v>51</v>
      </c>
      <c r="B770" s="56">
        <v>42158</v>
      </c>
      <c r="C770" s="55">
        <v>0.55400000000000005</v>
      </c>
      <c r="E770" s="55">
        <v>0.58399999999999996</v>
      </c>
      <c r="I770" s="55">
        <v>0.83599999999999997</v>
      </c>
      <c r="K770" s="55">
        <f t="shared" si="41"/>
        <v>1.3900000000000001</v>
      </c>
    </row>
    <row r="771" spans="1:11" x14ac:dyDescent="0.35">
      <c r="A771" s="55" t="s">
        <v>48</v>
      </c>
      <c r="B771" s="56">
        <v>42158</v>
      </c>
      <c r="C771" s="55">
        <v>0.311</v>
      </c>
      <c r="E771" s="55">
        <v>0.245</v>
      </c>
      <c r="I771" s="55">
        <v>0.71099999999999997</v>
      </c>
      <c r="K771" s="55">
        <f t="shared" si="41"/>
        <v>1.022</v>
      </c>
    </row>
    <row r="772" spans="1:11" x14ac:dyDescent="0.35">
      <c r="A772" s="55" t="s">
        <v>52</v>
      </c>
      <c r="B772" s="56">
        <v>42164</v>
      </c>
      <c r="C772" s="55">
        <v>0.25800000000000001</v>
      </c>
      <c r="E772" s="55">
        <v>0.36399999999999999</v>
      </c>
      <c r="I772" s="55">
        <v>0.50700000000000001</v>
      </c>
      <c r="K772" s="55">
        <f t="shared" si="41"/>
        <v>0.76500000000000001</v>
      </c>
    </row>
    <row r="773" spans="1:11" x14ac:dyDescent="0.35">
      <c r="A773" s="55" t="s">
        <v>42</v>
      </c>
      <c r="B773" s="56">
        <v>42164</v>
      </c>
      <c r="C773" s="55">
        <v>0.32100000000000001</v>
      </c>
      <c r="E773" s="55">
        <v>0.4</v>
      </c>
      <c r="I773" s="55">
        <v>0.57899999999999996</v>
      </c>
      <c r="K773" s="55">
        <f t="shared" si="41"/>
        <v>0.89999999999999991</v>
      </c>
    </row>
    <row r="774" spans="1:11" x14ac:dyDescent="0.35">
      <c r="A774" s="55" t="s">
        <v>50</v>
      </c>
      <c r="B774" s="56">
        <v>42164</v>
      </c>
      <c r="C774" s="55">
        <v>0.44500000000000001</v>
      </c>
      <c r="E774" s="55">
        <v>0.68400000000000005</v>
      </c>
      <c r="I774" s="55">
        <v>0.84599999999999997</v>
      </c>
      <c r="K774" s="55">
        <f t="shared" si="41"/>
        <v>1.2909999999999999</v>
      </c>
    </row>
    <row r="775" spans="1:11" x14ac:dyDescent="0.35">
      <c r="A775" s="55" t="s">
        <v>51</v>
      </c>
      <c r="B775" s="56">
        <v>42164</v>
      </c>
      <c r="C775" s="55">
        <v>0.56399999999999995</v>
      </c>
      <c r="E775" s="55">
        <v>0.69399999999999995</v>
      </c>
      <c r="I775" s="55">
        <v>0.88800000000000001</v>
      </c>
      <c r="K775" s="55">
        <f t="shared" si="41"/>
        <v>1.452</v>
      </c>
    </row>
    <row r="776" spans="1:11" x14ac:dyDescent="0.35">
      <c r="A776" s="55" t="s">
        <v>48</v>
      </c>
      <c r="B776" s="56">
        <v>42164</v>
      </c>
      <c r="C776" s="55">
        <v>0.22600000000000001</v>
      </c>
      <c r="E776" s="55">
        <v>0.249</v>
      </c>
      <c r="I776" s="55">
        <v>0.89</v>
      </c>
      <c r="K776" s="55">
        <f t="shared" si="41"/>
        <v>1.1160000000000001</v>
      </c>
    </row>
    <row r="777" spans="1:11" x14ac:dyDescent="0.35">
      <c r="A777" s="54" t="s">
        <v>84</v>
      </c>
      <c r="B777" s="13">
        <v>42170</v>
      </c>
      <c r="K777" s="55">
        <v>0</v>
      </c>
    </row>
    <row r="778" spans="1:11" x14ac:dyDescent="0.25">
      <c r="A778" s="37" t="s">
        <v>90</v>
      </c>
      <c r="B778" s="13">
        <v>42170</v>
      </c>
      <c r="K778" s="55">
        <v>0</v>
      </c>
    </row>
    <row r="779" spans="1:11" x14ac:dyDescent="0.25">
      <c r="A779" s="37" t="s">
        <v>90</v>
      </c>
      <c r="B779" s="13">
        <v>42170</v>
      </c>
      <c r="K779" s="55">
        <v>0</v>
      </c>
    </row>
    <row r="780" spans="1:11" x14ac:dyDescent="0.35">
      <c r="A780" s="41" t="s">
        <v>96</v>
      </c>
      <c r="B780" s="13">
        <v>42170</v>
      </c>
      <c r="K780" s="55">
        <v>0</v>
      </c>
    </row>
    <row r="781" spans="1:11" x14ac:dyDescent="0.35">
      <c r="A781" s="55" t="s">
        <v>52</v>
      </c>
      <c r="B781" s="56">
        <v>42172</v>
      </c>
      <c r="C781" s="55">
        <v>0.41299999999999998</v>
      </c>
      <c r="E781" s="55">
        <v>0.42199999999999999</v>
      </c>
      <c r="I781" s="55">
        <v>0.52100000000000002</v>
      </c>
      <c r="K781" s="55">
        <f t="shared" ref="K781:K796" si="42">C781+I781</f>
        <v>0.93399999999999994</v>
      </c>
    </row>
    <row r="782" spans="1:11" x14ac:dyDescent="0.35">
      <c r="A782" s="55" t="s">
        <v>42</v>
      </c>
      <c r="B782" s="56">
        <v>42172</v>
      </c>
      <c r="C782" s="55">
        <v>0.48499999999999999</v>
      </c>
      <c r="E782" s="55">
        <v>0.44</v>
      </c>
      <c r="I782" s="55">
        <v>0.79600000000000004</v>
      </c>
      <c r="K782" s="55">
        <f t="shared" si="42"/>
        <v>1.2810000000000001</v>
      </c>
    </row>
    <row r="783" spans="1:11" x14ac:dyDescent="0.35">
      <c r="A783" s="55" t="s">
        <v>50</v>
      </c>
      <c r="B783" s="56">
        <v>42172</v>
      </c>
      <c r="C783" s="55">
        <v>0.45800000000000002</v>
      </c>
      <c r="E783" s="55">
        <v>0.65</v>
      </c>
      <c r="I783" s="55">
        <v>0.76600000000000001</v>
      </c>
      <c r="K783" s="55">
        <f t="shared" si="42"/>
        <v>1.224</v>
      </c>
    </row>
    <row r="784" spans="1:11" x14ac:dyDescent="0.35">
      <c r="A784" s="55" t="s">
        <v>51</v>
      </c>
      <c r="B784" s="56">
        <v>42172</v>
      </c>
      <c r="C784" s="55">
        <v>0.61799999999999999</v>
      </c>
      <c r="E784" s="55">
        <v>0.91300000000000003</v>
      </c>
      <c r="I784" s="55">
        <v>1.016</v>
      </c>
      <c r="K784" s="55">
        <f t="shared" si="42"/>
        <v>1.6339999999999999</v>
      </c>
    </row>
    <row r="785" spans="1:11" x14ac:dyDescent="0.35">
      <c r="A785" s="55" t="s">
        <v>48</v>
      </c>
      <c r="B785" s="56">
        <v>42172</v>
      </c>
      <c r="C785" s="55">
        <v>0.38800000000000001</v>
      </c>
      <c r="E785" s="55">
        <v>0.439</v>
      </c>
      <c r="I785" s="55">
        <v>0.71699999999999997</v>
      </c>
      <c r="K785" s="55">
        <f t="shared" si="42"/>
        <v>1.105</v>
      </c>
    </row>
    <row r="786" spans="1:11" x14ac:dyDescent="0.35">
      <c r="A786" s="55" t="s">
        <v>52</v>
      </c>
      <c r="B786" s="56">
        <v>42179</v>
      </c>
      <c r="C786" s="55">
        <v>0.253</v>
      </c>
      <c r="E786" s="55">
        <v>0.35799999999999998</v>
      </c>
      <c r="I786" s="55">
        <v>0.41099999999999998</v>
      </c>
      <c r="K786" s="55">
        <f t="shared" si="42"/>
        <v>0.66399999999999992</v>
      </c>
    </row>
    <row r="787" spans="1:11" x14ac:dyDescent="0.35">
      <c r="A787" s="55" t="s">
        <v>42</v>
      </c>
      <c r="B787" s="56">
        <v>42179</v>
      </c>
      <c r="C787" s="55">
        <v>0.41799999999999998</v>
      </c>
      <c r="E787" s="55">
        <v>0.40799999999999997</v>
      </c>
      <c r="I787" s="55">
        <v>0.61</v>
      </c>
      <c r="K787" s="55">
        <f t="shared" si="42"/>
        <v>1.028</v>
      </c>
    </row>
    <row r="788" spans="1:11" x14ac:dyDescent="0.35">
      <c r="A788" s="55" t="s">
        <v>50</v>
      </c>
      <c r="B788" s="56">
        <v>42179</v>
      </c>
      <c r="C788" s="55">
        <v>0.49399999999999999</v>
      </c>
      <c r="E788" s="55">
        <v>0.39300000000000002</v>
      </c>
      <c r="I788" s="55">
        <v>0.76200000000000001</v>
      </c>
      <c r="K788" s="55">
        <f t="shared" si="42"/>
        <v>1.256</v>
      </c>
    </row>
    <row r="789" spans="1:11" x14ac:dyDescent="0.35">
      <c r="A789" s="55" t="s">
        <v>51</v>
      </c>
      <c r="B789" s="56">
        <v>42179</v>
      </c>
      <c r="C789" s="55">
        <v>0.52900000000000003</v>
      </c>
      <c r="E789" s="55">
        <v>0.58699999999999997</v>
      </c>
      <c r="I789" s="55">
        <v>0.93400000000000005</v>
      </c>
      <c r="K789" s="55">
        <f t="shared" si="42"/>
        <v>1.4630000000000001</v>
      </c>
    </row>
    <row r="790" spans="1:11" x14ac:dyDescent="0.35">
      <c r="A790" s="55" t="s">
        <v>51</v>
      </c>
      <c r="B790" s="56">
        <v>42179</v>
      </c>
      <c r="C790" s="55">
        <v>0.53</v>
      </c>
      <c r="E790" s="55">
        <v>0.51600000000000001</v>
      </c>
      <c r="I790" s="55">
        <v>1.01</v>
      </c>
      <c r="K790" s="55">
        <f t="shared" si="42"/>
        <v>1.54</v>
      </c>
    </row>
    <row r="791" spans="1:11" x14ac:dyDescent="0.35">
      <c r="A791" s="55" t="s">
        <v>48</v>
      </c>
      <c r="B791" s="56">
        <v>42179</v>
      </c>
      <c r="C791" s="55">
        <v>0.35</v>
      </c>
      <c r="E791" s="55">
        <v>0.311</v>
      </c>
      <c r="I791" s="55">
        <v>0.88400000000000001</v>
      </c>
      <c r="K791" s="55">
        <f t="shared" si="42"/>
        <v>1.234</v>
      </c>
    </row>
    <row r="792" spans="1:11" x14ac:dyDescent="0.35">
      <c r="A792" s="55" t="s">
        <v>52</v>
      </c>
      <c r="B792" s="56">
        <v>42186</v>
      </c>
      <c r="C792" s="55">
        <v>0.35699999999999998</v>
      </c>
      <c r="E792" s="55">
        <v>0.436</v>
      </c>
      <c r="I792" s="55">
        <v>0.503</v>
      </c>
      <c r="K792" s="55">
        <f t="shared" si="42"/>
        <v>0.86</v>
      </c>
    </row>
    <row r="793" spans="1:11" x14ac:dyDescent="0.35">
      <c r="A793" s="55" t="s">
        <v>42</v>
      </c>
      <c r="B793" s="56">
        <v>42186</v>
      </c>
      <c r="C793" s="55">
        <v>0.437</v>
      </c>
      <c r="E793" s="55">
        <v>0.313</v>
      </c>
      <c r="I793" s="55">
        <v>0.57899999999999996</v>
      </c>
      <c r="K793" s="55">
        <f t="shared" si="42"/>
        <v>1.016</v>
      </c>
    </row>
    <row r="794" spans="1:11" x14ac:dyDescent="0.35">
      <c r="A794" s="55" t="s">
        <v>50</v>
      </c>
      <c r="B794" s="56">
        <v>42186</v>
      </c>
      <c r="C794" s="55">
        <v>0.43</v>
      </c>
      <c r="E794" s="55">
        <v>0.7</v>
      </c>
      <c r="I794" s="55">
        <v>1.1419999999999999</v>
      </c>
      <c r="K794" s="55">
        <f t="shared" si="42"/>
        <v>1.5719999999999998</v>
      </c>
    </row>
    <row r="795" spans="1:11" x14ac:dyDescent="0.35">
      <c r="A795" s="55" t="s">
        <v>51</v>
      </c>
      <c r="B795" s="56">
        <v>42186</v>
      </c>
      <c r="C795" s="55">
        <v>0.53</v>
      </c>
      <c r="E795" s="55">
        <v>0.54</v>
      </c>
      <c r="I795" s="55">
        <v>0.96799999999999997</v>
      </c>
      <c r="K795" s="55">
        <f t="shared" si="42"/>
        <v>1.498</v>
      </c>
    </row>
    <row r="796" spans="1:11" x14ac:dyDescent="0.35">
      <c r="A796" s="55" t="s">
        <v>48</v>
      </c>
      <c r="B796" s="56">
        <v>42186</v>
      </c>
      <c r="C796" s="55">
        <v>0.45500000000000002</v>
      </c>
      <c r="E796" s="55">
        <v>0.439</v>
      </c>
      <c r="I796" s="55">
        <v>0.82199999999999995</v>
      </c>
      <c r="K796" s="55">
        <f t="shared" si="42"/>
        <v>1.2769999999999999</v>
      </c>
    </row>
    <row r="797" spans="1:11" x14ac:dyDescent="0.35">
      <c r="A797" s="54" t="s">
        <v>84</v>
      </c>
      <c r="B797" s="13">
        <v>42186</v>
      </c>
      <c r="K797" s="55">
        <v>0</v>
      </c>
    </row>
    <row r="798" spans="1:11" x14ac:dyDescent="0.35">
      <c r="A798" s="54" t="s">
        <v>84</v>
      </c>
      <c r="B798" s="13">
        <v>42186</v>
      </c>
      <c r="K798" s="55">
        <v>0</v>
      </c>
    </row>
    <row r="799" spans="1:11" x14ac:dyDescent="0.25">
      <c r="A799" s="37" t="s">
        <v>90</v>
      </c>
      <c r="B799" s="13">
        <v>42186</v>
      </c>
      <c r="K799" s="55">
        <v>0</v>
      </c>
    </row>
    <row r="800" spans="1:11" x14ac:dyDescent="0.35">
      <c r="A800" s="41" t="s">
        <v>96</v>
      </c>
      <c r="B800" s="13">
        <v>42186</v>
      </c>
      <c r="K800" s="55">
        <v>0</v>
      </c>
    </row>
    <row r="801" spans="1:11" x14ac:dyDescent="0.35">
      <c r="A801" s="54" t="s">
        <v>84</v>
      </c>
      <c r="B801" s="13">
        <v>42198</v>
      </c>
      <c r="K801" s="55">
        <v>0</v>
      </c>
    </row>
    <row r="802" spans="1:11" x14ac:dyDescent="0.25">
      <c r="A802" s="37" t="s">
        <v>90</v>
      </c>
      <c r="B802" s="13">
        <v>42198</v>
      </c>
      <c r="K802" s="55">
        <v>0</v>
      </c>
    </row>
    <row r="803" spans="1:11" x14ac:dyDescent="0.25">
      <c r="A803" s="37" t="s">
        <v>90</v>
      </c>
      <c r="B803" s="13">
        <v>42198</v>
      </c>
      <c r="K803" s="55">
        <v>0</v>
      </c>
    </row>
    <row r="804" spans="1:11" x14ac:dyDescent="0.35">
      <c r="A804" s="41" t="s">
        <v>96</v>
      </c>
      <c r="B804" s="13">
        <v>42198</v>
      </c>
      <c r="K804" s="55">
        <v>0</v>
      </c>
    </row>
    <row r="805" spans="1:11" x14ac:dyDescent="0.35">
      <c r="A805" s="55" t="s">
        <v>52</v>
      </c>
      <c r="B805" s="56">
        <v>42200</v>
      </c>
      <c r="C805" s="55">
        <v>0.253</v>
      </c>
      <c r="E805" s="55">
        <v>0.27100000000000002</v>
      </c>
      <c r="I805" s="55">
        <v>0.55200000000000005</v>
      </c>
      <c r="K805" s="55">
        <f t="shared" ref="K805:K815" si="43">C805+I805</f>
        <v>0.80500000000000005</v>
      </c>
    </row>
    <row r="806" spans="1:11" x14ac:dyDescent="0.35">
      <c r="A806" s="55" t="s">
        <v>42</v>
      </c>
      <c r="B806" s="56">
        <v>42200</v>
      </c>
      <c r="C806" s="55">
        <v>0.36099999999999999</v>
      </c>
      <c r="E806" s="55">
        <v>0.313</v>
      </c>
      <c r="I806" s="55">
        <v>0.68500000000000005</v>
      </c>
      <c r="K806" s="55">
        <f t="shared" si="43"/>
        <v>1.046</v>
      </c>
    </row>
    <row r="807" spans="1:11" x14ac:dyDescent="0.35">
      <c r="A807" s="55" t="s">
        <v>50</v>
      </c>
      <c r="B807" s="56">
        <v>42200</v>
      </c>
      <c r="C807" s="55">
        <v>0.38600000000000001</v>
      </c>
      <c r="E807" s="55">
        <v>0.51300000000000001</v>
      </c>
      <c r="I807" s="55">
        <v>0.85799999999999998</v>
      </c>
      <c r="K807" s="55">
        <f t="shared" si="43"/>
        <v>1.244</v>
      </c>
    </row>
    <row r="808" spans="1:11" x14ac:dyDescent="0.35">
      <c r="A808" s="55" t="s">
        <v>51</v>
      </c>
      <c r="B808" s="56">
        <v>42200</v>
      </c>
      <c r="C808" s="55">
        <v>0.57799999999999996</v>
      </c>
      <c r="E808" s="55">
        <v>0.58499999999999996</v>
      </c>
      <c r="I808" s="55">
        <v>0.89</v>
      </c>
      <c r="K808" s="55">
        <f t="shared" si="43"/>
        <v>1.468</v>
      </c>
    </row>
    <row r="809" spans="1:11" x14ac:dyDescent="0.35">
      <c r="A809" s="55" t="s">
        <v>51</v>
      </c>
      <c r="B809" s="56">
        <v>42200</v>
      </c>
      <c r="C809" s="55">
        <v>0.57099999999999995</v>
      </c>
      <c r="E809" s="55">
        <v>0.59299999999999997</v>
      </c>
      <c r="I809" s="55">
        <v>0.85599999999999998</v>
      </c>
      <c r="K809" s="55">
        <f t="shared" si="43"/>
        <v>1.427</v>
      </c>
    </row>
    <row r="810" spans="1:11" x14ac:dyDescent="0.35">
      <c r="A810" s="55" t="s">
        <v>48</v>
      </c>
      <c r="B810" s="56">
        <v>42200</v>
      </c>
      <c r="C810" s="55">
        <v>0.41799999999999998</v>
      </c>
      <c r="E810" s="55">
        <v>0.32100000000000001</v>
      </c>
      <c r="I810" s="55">
        <v>0.79700000000000004</v>
      </c>
      <c r="K810" s="55">
        <f t="shared" si="43"/>
        <v>1.2150000000000001</v>
      </c>
    </row>
    <row r="811" spans="1:11" x14ac:dyDescent="0.35">
      <c r="A811" s="55" t="s">
        <v>52</v>
      </c>
      <c r="B811" s="56">
        <v>42207</v>
      </c>
      <c r="C811" s="55">
        <v>0.223</v>
      </c>
      <c r="E811" s="55">
        <v>0.30399999999999999</v>
      </c>
      <c r="I811" s="55">
        <v>0.73699999999999999</v>
      </c>
      <c r="K811" s="55">
        <f t="shared" si="43"/>
        <v>0.96</v>
      </c>
    </row>
    <row r="812" spans="1:11" x14ac:dyDescent="0.35">
      <c r="A812" s="55" t="s">
        <v>42</v>
      </c>
      <c r="B812" s="56">
        <v>42207</v>
      </c>
      <c r="C812" s="55">
        <v>0.34300000000000003</v>
      </c>
      <c r="E812" s="55">
        <v>0.39700000000000002</v>
      </c>
      <c r="I812" s="55">
        <v>0.73699999999999999</v>
      </c>
      <c r="K812" s="55">
        <f t="shared" si="43"/>
        <v>1.08</v>
      </c>
    </row>
    <row r="813" spans="1:11" x14ac:dyDescent="0.35">
      <c r="A813" s="55" t="s">
        <v>50</v>
      </c>
      <c r="B813" s="56">
        <v>42207</v>
      </c>
      <c r="C813" s="55">
        <v>0.42</v>
      </c>
      <c r="E813" s="55">
        <v>0.53100000000000003</v>
      </c>
      <c r="I813" s="55">
        <v>0.80300000000000005</v>
      </c>
      <c r="K813" s="55">
        <f t="shared" si="43"/>
        <v>1.2230000000000001</v>
      </c>
    </row>
    <row r="814" spans="1:11" x14ac:dyDescent="0.35">
      <c r="A814" s="55" t="s">
        <v>51</v>
      </c>
      <c r="B814" s="56">
        <v>42207</v>
      </c>
      <c r="C814" s="55">
        <v>0.44700000000000001</v>
      </c>
      <c r="E814" s="55">
        <v>0.62</v>
      </c>
      <c r="I814" s="55">
        <v>0.97899999999999998</v>
      </c>
      <c r="K814" s="55">
        <f t="shared" si="43"/>
        <v>1.4259999999999999</v>
      </c>
    </row>
    <row r="815" spans="1:11" x14ac:dyDescent="0.35">
      <c r="A815" s="55" t="s">
        <v>48</v>
      </c>
      <c r="B815" s="56">
        <v>42207</v>
      </c>
      <c r="C815" s="55">
        <v>0.21099999999999999</v>
      </c>
      <c r="E815" s="55">
        <v>0.27500000000000002</v>
      </c>
      <c r="I815" s="55">
        <v>0.79900000000000004</v>
      </c>
      <c r="K815" s="55">
        <f t="shared" si="43"/>
        <v>1.01</v>
      </c>
    </row>
    <row r="816" spans="1:11" x14ac:dyDescent="0.35">
      <c r="A816" s="54" t="s">
        <v>84</v>
      </c>
      <c r="B816" s="13">
        <v>42207</v>
      </c>
      <c r="K816" s="55">
        <v>0</v>
      </c>
    </row>
    <row r="817" spans="1:11" x14ac:dyDescent="0.35">
      <c r="A817" s="54" t="s">
        <v>84</v>
      </c>
      <c r="B817" s="13">
        <v>42207</v>
      </c>
      <c r="K817" s="55">
        <v>0</v>
      </c>
    </row>
    <row r="818" spans="1:11" x14ac:dyDescent="0.25">
      <c r="A818" s="37" t="s">
        <v>90</v>
      </c>
      <c r="B818" s="13">
        <v>42207</v>
      </c>
      <c r="K818" s="55">
        <v>0</v>
      </c>
    </row>
    <row r="819" spans="1:11" x14ac:dyDescent="0.35">
      <c r="A819" s="41" t="s">
        <v>96</v>
      </c>
      <c r="B819" s="13">
        <v>42207</v>
      </c>
      <c r="K819" s="55">
        <v>0</v>
      </c>
    </row>
    <row r="820" spans="1:11" x14ac:dyDescent="0.35">
      <c r="A820" s="54" t="s">
        <v>84</v>
      </c>
      <c r="B820" s="13">
        <v>42212</v>
      </c>
      <c r="K820" s="55">
        <v>0</v>
      </c>
    </row>
    <row r="821" spans="1:11" x14ac:dyDescent="0.25">
      <c r="A821" s="37" t="s">
        <v>90</v>
      </c>
      <c r="B821" s="13">
        <v>42212</v>
      </c>
      <c r="K821" s="55">
        <v>0</v>
      </c>
    </row>
    <row r="822" spans="1:11" x14ac:dyDescent="0.35">
      <c r="A822" s="41" t="s">
        <v>96</v>
      </c>
      <c r="B822" s="13">
        <v>42212</v>
      </c>
      <c r="K822" s="55">
        <v>0</v>
      </c>
    </row>
    <row r="823" spans="1:11" x14ac:dyDescent="0.35">
      <c r="A823" s="55" t="s">
        <v>52</v>
      </c>
      <c r="B823" s="56">
        <v>42214</v>
      </c>
      <c r="C823" s="55">
        <v>0.183</v>
      </c>
      <c r="E823" s="55">
        <v>0.27900000000000003</v>
      </c>
      <c r="I823" s="55">
        <v>0.45700000000000002</v>
      </c>
      <c r="K823" s="55">
        <f>C823+I823</f>
        <v>0.64</v>
      </c>
    </row>
    <row r="824" spans="1:11" x14ac:dyDescent="0.35">
      <c r="A824" s="55" t="s">
        <v>42</v>
      </c>
      <c r="B824" s="56">
        <v>42214</v>
      </c>
      <c r="C824" s="55">
        <v>0.26600000000000001</v>
      </c>
      <c r="E824" s="55">
        <v>0.30499999999999999</v>
      </c>
      <c r="I824" s="55">
        <v>0.499</v>
      </c>
      <c r="K824" s="55">
        <f>C824+I824</f>
        <v>0.76500000000000001</v>
      </c>
    </row>
    <row r="825" spans="1:11" x14ac:dyDescent="0.35">
      <c r="A825" s="55" t="s">
        <v>50</v>
      </c>
      <c r="B825" s="56">
        <v>42214</v>
      </c>
      <c r="C825" s="55">
        <v>0.25800000000000001</v>
      </c>
      <c r="E825" s="55">
        <v>0.39100000000000001</v>
      </c>
      <c r="I825" s="55">
        <v>0.55300000000000005</v>
      </c>
      <c r="K825" s="55">
        <f>C825+I825</f>
        <v>0.81100000000000005</v>
      </c>
    </row>
    <row r="826" spans="1:11" x14ac:dyDescent="0.35">
      <c r="A826" s="55" t="s">
        <v>51</v>
      </c>
      <c r="B826" s="56">
        <v>42214</v>
      </c>
      <c r="C826" s="55">
        <v>0.42799999999999999</v>
      </c>
      <c r="E826" s="55">
        <v>0.49099999999999999</v>
      </c>
      <c r="I826" s="55">
        <v>0.64300000000000002</v>
      </c>
      <c r="K826" s="55">
        <f>C826+I826</f>
        <v>1.071</v>
      </c>
    </row>
    <row r="827" spans="1:11" x14ac:dyDescent="0.35">
      <c r="A827" s="55" t="s">
        <v>48</v>
      </c>
      <c r="B827" s="56">
        <v>42214</v>
      </c>
      <c r="C827" s="55">
        <v>0.26300000000000001</v>
      </c>
      <c r="E827" s="55">
        <v>0.32</v>
      </c>
      <c r="I827" s="55">
        <v>0.54600000000000004</v>
      </c>
      <c r="K827" s="55">
        <f>C827+I827</f>
        <v>0.80900000000000005</v>
      </c>
    </row>
    <row r="828" spans="1:11" x14ac:dyDescent="0.35">
      <c r="A828" s="54" t="s">
        <v>84</v>
      </c>
      <c r="B828" s="13">
        <v>42219</v>
      </c>
      <c r="K828" s="55">
        <v>0</v>
      </c>
    </row>
    <row r="829" spans="1:11" x14ac:dyDescent="0.25">
      <c r="A829" s="37" t="s">
        <v>90</v>
      </c>
      <c r="B829" s="13">
        <v>42219</v>
      </c>
      <c r="K829" s="55">
        <v>0</v>
      </c>
    </row>
    <row r="830" spans="1:11" x14ac:dyDescent="0.35">
      <c r="A830" s="41" t="s">
        <v>96</v>
      </c>
      <c r="B830" s="13">
        <v>42219</v>
      </c>
      <c r="K830" s="55">
        <v>0</v>
      </c>
    </row>
    <row r="831" spans="1:11" x14ac:dyDescent="0.35">
      <c r="A831" s="41" t="s">
        <v>96</v>
      </c>
      <c r="B831" s="13">
        <v>42219</v>
      </c>
      <c r="K831" s="55">
        <v>0</v>
      </c>
    </row>
    <row r="832" spans="1:11" x14ac:dyDescent="0.35">
      <c r="A832" s="55" t="s">
        <v>52</v>
      </c>
      <c r="B832" s="56">
        <v>42221</v>
      </c>
      <c r="C832" s="55">
        <v>0.23</v>
      </c>
      <c r="E832" s="55">
        <v>0.36799999999999999</v>
      </c>
      <c r="I832" s="55">
        <v>0.5</v>
      </c>
      <c r="K832" s="55">
        <f t="shared" ref="K832:K837" si="44">C832+I832</f>
        <v>0.73</v>
      </c>
    </row>
    <row r="833" spans="1:11" x14ac:dyDescent="0.35">
      <c r="A833" s="55" t="s">
        <v>42</v>
      </c>
      <c r="B833" s="56">
        <v>42221</v>
      </c>
      <c r="C833" s="55">
        <v>0.251</v>
      </c>
      <c r="E833" s="55">
        <v>0.35799999999999998</v>
      </c>
      <c r="I833" s="55">
        <v>0.42199999999999999</v>
      </c>
      <c r="K833" s="55">
        <f t="shared" si="44"/>
        <v>0.67300000000000004</v>
      </c>
    </row>
    <row r="834" spans="1:11" x14ac:dyDescent="0.35">
      <c r="A834" s="55" t="s">
        <v>50</v>
      </c>
      <c r="B834" s="56">
        <v>42221</v>
      </c>
      <c r="C834" s="55">
        <v>0.314</v>
      </c>
      <c r="E834" s="55">
        <v>0.45</v>
      </c>
      <c r="I834" s="55">
        <v>0.69199999999999995</v>
      </c>
      <c r="K834" s="55">
        <f t="shared" si="44"/>
        <v>1.006</v>
      </c>
    </row>
    <row r="835" spans="1:11" x14ac:dyDescent="0.35">
      <c r="A835" s="55" t="s">
        <v>51</v>
      </c>
      <c r="B835" s="56">
        <v>42221</v>
      </c>
      <c r="C835" s="55">
        <v>0.44800000000000001</v>
      </c>
      <c r="E835" s="55">
        <v>0.53400000000000003</v>
      </c>
      <c r="I835" s="55">
        <v>0.67700000000000005</v>
      </c>
      <c r="K835" s="55">
        <f t="shared" si="44"/>
        <v>1.125</v>
      </c>
    </row>
    <row r="836" spans="1:11" x14ac:dyDescent="0.35">
      <c r="A836" s="55" t="s">
        <v>48</v>
      </c>
      <c r="B836" s="56">
        <v>42221</v>
      </c>
      <c r="C836" s="55">
        <v>0.20599999999999999</v>
      </c>
      <c r="E836" s="55">
        <v>0.17199999999999999</v>
      </c>
      <c r="I836" s="55">
        <v>0.56699999999999995</v>
      </c>
      <c r="K836" s="55">
        <f t="shared" si="44"/>
        <v>0.77299999999999991</v>
      </c>
    </row>
    <row r="837" spans="1:11" x14ac:dyDescent="0.35">
      <c r="A837" s="55" t="s">
        <v>48</v>
      </c>
      <c r="B837" s="56">
        <v>42221</v>
      </c>
      <c r="C837" s="55">
        <v>0.216</v>
      </c>
      <c r="E837" s="55">
        <v>0.16600000000000001</v>
      </c>
      <c r="I837" s="55">
        <v>0.56699999999999995</v>
      </c>
      <c r="K837" s="55">
        <f t="shared" si="44"/>
        <v>0.78299999999999992</v>
      </c>
    </row>
    <row r="838" spans="1:11" x14ac:dyDescent="0.35">
      <c r="A838" s="54" t="s">
        <v>84</v>
      </c>
      <c r="B838" s="13">
        <v>42226</v>
      </c>
      <c r="K838" s="55">
        <v>0</v>
      </c>
    </row>
    <row r="839" spans="1:11" x14ac:dyDescent="0.25">
      <c r="A839" s="37" t="s">
        <v>90</v>
      </c>
      <c r="B839" s="13">
        <v>42226</v>
      </c>
      <c r="K839" s="55">
        <v>0</v>
      </c>
    </row>
    <row r="840" spans="1:11" x14ac:dyDescent="0.25">
      <c r="A840" s="37" t="s">
        <v>90</v>
      </c>
      <c r="B840" s="13">
        <v>42226</v>
      </c>
      <c r="K840" s="55">
        <v>0</v>
      </c>
    </row>
    <row r="841" spans="1:11" x14ac:dyDescent="0.35">
      <c r="A841" s="41" t="s">
        <v>96</v>
      </c>
      <c r="B841" s="13">
        <v>42226</v>
      </c>
      <c r="K841" s="55">
        <v>0</v>
      </c>
    </row>
    <row r="842" spans="1:11" x14ac:dyDescent="0.35">
      <c r="A842" s="55" t="s">
        <v>52</v>
      </c>
      <c r="B842" s="56">
        <v>42227</v>
      </c>
      <c r="C842" s="55">
        <v>0.248</v>
      </c>
      <c r="E842" s="55">
        <v>0.33400000000000002</v>
      </c>
      <c r="I842" s="55">
        <v>0.39900000000000002</v>
      </c>
      <c r="K842" s="55">
        <f t="shared" ref="K842:K847" si="45">C842+I842</f>
        <v>0.64700000000000002</v>
      </c>
    </row>
    <row r="843" spans="1:11" x14ac:dyDescent="0.35">
      <c r="A843" s="55" t="s">
        <v>42</v>
      </c>
      <c r="B843" s="56">
        <v>42227</v>
      </c>
      <c r="K843" s="55">
        <f t="shared" si="45"/>
        <v>0</v>
      </c>
    </row>
    <row r="844" spans="1:11" x14ac:dyDescent="0.35">
      <c r="A844" s="55" t="s">
        <v>50</v>
      </c>
      <c r="B844" s="56">
        <v>42227</v>
      </c>
      <c r="C844" s="55">
        <v>0.311</v>
      </c>
      <c r="E844" s="55">
        <v>0.51100000000000001</v>
      </c>
      <c r="I844" s="55">
        <v>0.80300000000000005</v>
      </c>
      <c r="K844" s="55">
        <f t="shared" si="45"/>
        <v>1.1140000000000001</v>
      </c>
    </row>
    <row r="845" spans="1:11" x14ac:dyDescent="0.35">
      <c r="A845" s="55" t="s">
        <v>51</v>
      </c>
      <c r="B845" s="56">
        <v>42227</v>
      </c>
      <c r="C845" s="55">
        <v>0.52100000000000002</v>
      </c>
      <c r="E845" s="55">
        <v>0.59799999999999998</v>
      </c>
      <c r="I845" s="55">
        <v>0.70299999999999996</v>
      </c>
      <c r="K845" s="55">
        <f t="shared" si="45"/>
        <v>1.224</v>
      </c>
    </row>
    <row r="846" spans="1:11" x14ac:dyDescent="0.35">
      <c r="A846" s="55" t="s">
        <v>48</v>
      </c>
      <c r="B846" s="56">
        <v>42227</v>
      </c>
      <c r="C846" s="55">
        <v>0.377</v>
      </c>
      <c r="E846" s="55">
        <v>0.43</v>
      </c>
      <c r="I846" s="55">
        <v>0.61699999999999999</v>
      </c>
      <c r="K846" s="55">
        <f t="shared" si="45"/>
        <v>0.99399999999999999</v>
      </c>
    </row>
    <row r="847" spans="1:11" x14ac:dyDescent="0.35">
      <c r="A847" s="55" t="s">
        <v>48</v>
      </c>
      <c r="B847" s="56">
        <v>42227</v>
      </c>
      <c r="C847" s="55">
        <v>0.40699999999999997</v>
      </c>
      <c r="E847" s="55">
        <v>0.48399999999999999</v>
      </c>
      <c r="I847" s="55">
        <v>0.69</v>
      </c>
      <c r="K847" s="55">
        <f t="shared" si="45"/>
        <v>1.097</v>
      </c>
    </row>
    <row r="848" spans="1:11" x14ac:dyDescent="0.35">
      <c r="A848" s="54" t="s">
        <v>84</v>
      </c>
      <c r="B848" s="13">
        <v>42233</v>
      </c>
      <c r="K848" s="55">
        <v>0</v>
      </c>
    </row>
    <row r="849" spans="1:11" x14ac:dyDescent="0.25">
      <c r="A849" s="37" t="s">
        <v>90</v>
      </c>
      <c r="B849" s="13">
        <v>42233</v>
      </c>
      <c r="K849" s="55">
        <v>0</v>
      </c>
    </row>
    <row r="850" spans="1:11" x14ac:dyDescent="0.35">
      <c r="A850" s="41" t="s">
        <v>96</v>
      </c>
      <c r="B850" s="13">
        <v>42233</v>
      </c>
      <c r="K850" s="55">
        <v>0</v>
      </c>
    </row>
    <row r="851" spans="1:11" x14ac:dyDescent="0.35">
      <c r="A851" s="55" t="s">
        <v>52</v>
      </c>
      <c r="B851" s="56">
        <v>42235</v>
      </c>
      <c r="C851" s="55">
        <v>0.26100000000000001</v>
      </c>
      <c r="E851" s="55">
        <v>0.30399999999999999</v>
      </c>
      <c r="I851" s="55">
        <v>0.57799999999999996</v>
      </c>
      <c r="K851" s="55">
        <f>C851+I851</f>
        <v>0.83899999999999997</v>
      </c>
    </row>
    <row r="852" spans="1:11" x14ac:dyDescent="0.35">
      <c r="A852" s="55" t="s">
        <v>42</v>
      </c>
      <c r="B852" s="56">
        <v>42235</v>
      </c>
      <c r="C852" s="55">
        <v>0.32100000000000001</v>
      </c>
      <c r="E852" s="55">
        <v>0.28799999999999998</v>
      </c>
      <c r="I852" s="55">
        <v>0.61699999999999999</v>
      </c>
      <c r="K852" s="55">
        <f>C852+I852</f>
        <v>0.93799999999999994</v>
      </c>
    </row>
    <row r="853" spans="1:11" x14ac:dyDescent="0.35">
      <c r="A853" s="55" t="s">
        <v>50</v>
      </c>
      <c r="B853" s="56">
        <v>42235</v>
      </c>
      <c r="C853" s="55">
        <v>0.39200000000000002</v>
      </c>
      <c r="E853" s="55">
        <v>0.38100000000000001</v>
      </c>
      <c r="I853" s="55">
        <v>0.68400000000000005</v>
      </c>
      <c r="K853" s="55">
        <f>C853+I853</f>
        <v>1.0760000000000001</v>
      </c>
    </row>
    <row r="854" spans="1:11" x14ac:dyDescent="0.35">
      <c r="A854" s="55" t="s">
        <v>51</v>
      </c>
      <c r="B854" s="56">
        <v>42235</v>
      </c>
      <c r="C854" s="55">
        <v>0.49399999999999999</v>
      </c>
      <c r="E854" s="55">
        <v>0.40400000000000003</v>
      </c>
      <c r="I854" s="55">
        <v>0.749</v>
      </c>
      <c r="K854" s="55">
        <f>C854+I854</f>
        <v>1.2429999999999999</v>
      </c>
    </row>
    <row r="855" spans="1:11" x14ac:dyDescent="0.35">
      <c r="A855" s="55" t="s">
        <v>48</v>
      </c>
      <c r="B855" s="56">
        <v>42235</v>
      </c>
      <c r="C855" s="55">
        <v>0.314</v>
      </c>
      <c r="E855" s="55">
        <v>0.16800000000000001</v>
      </c>
      <c r="I855" s="55">
        <v>0.93899999999999995</v>
      </c>
      <c r="K855" s="55">
        <f>C855+I855</f>
        <v>1.2529999999999999</v>
      </c>
    </row>
    <row r="856" spans="1:11" x14ac:dyDescent="0.35">
      <c r="A856" s="54" t="s">
        <v>84</v>
      </c>
      <c r="B856" s="13">
        <v>42241</v>
      </c>
      <c r="K856" s="55">
        <v>0</v>
      </c>
    </row>
    <row r="857" spans="1:11" x14ac:dyDescent="0.35">
      <c r="A857" s="54" t="s">
        <v>84</v>
      </c>
      <c r="B857" s="13">
        <v>42241</v>
      </c>
      <c r="K857" s="55">
        <v>0</v>
      </c>
    </row>
    <row r="858" spans="1:11" x14ac:dyDescent="0.25">
      <c r="A858" s="37" t="s">
        <v>90</v>
      </c>
      <c r="B858" s="13">
        <v>42241</v>
      </c>
      <c r="K858" s="55">
        <v>0</v>
      </c>
    </row>
    <row r="859" spans="1:11" x14ac:dyDescent="0.35">
      <c r="A859" s="41" t="s">
        <v>96</v>
      </c>
      <c r="B859" s="13">
        <v>42241</v>
      </c>
      <c r="K859" s="55">
        <v>0</v>
      </c>
    </row>
    <row r="860" spans="1:11" x14ac:dyDescent="0.35">
      <c r="A860" s="55" t="s">
        <v>52</v>
      </c>
      <c r="B860" s="56">
        <v>42242</v>
      </c>
      <c r="C860" s="55">
        <v>0.26400000000000001</v>
      </c>
      <c r="E860" s="55">
        <v>0.42899999999999999</v>
      </c>
      <c r="I860" s="55">
        <v>0.69599999999999995</v>
      </c>
      <c r="K860" s="55">
        <f>C860+I860</f>
        <v>0.96</v>
      </c>
    </row>
    <row r="861" spans="1:11" x14ac:dyDescent="0.35">
      <c r="A861" s="55" t="s">
        <v>42</v>
      </c>
      <c r="B861" s="56">
        <v>42242</v>
      </c>
      <c r="C861" s="55">
        <v>0.34399999999999997</v>
      </c>
      <c r="E861" s="55">
        <v>0.29899999999999999</v>
      </c>
      <c r="I861" s="55">
        <v>0.67</v>
      </c>
      <c r="K861" s="55">
        <f>C861+I861</f>
        <v>1.014</v>
      </c>
    </row>
    <row r="862" spans="1:11" x14ac:dyDescent="0.35">
      <c r="A862" s="55" t="s">
        <v>50</v>
      </c>
      <c r="B862" s="56">
        <v>42242</v>
      </c>
      <c r="C862" s="55">
        <v>0.33500000000000002</v>
      </c>
      <c r="E862" s="55">
        <v>0.32300000000000001</v>
      </c>
      <c r="I862" s="55">
        <v>0.59399999999999997</v>
      </c>
      <c r="K862" s="55">
        <f>C862+I862</f>
        <v>0.92900000000000005</v>
      </c>
    </row>
    <row r="863" spans="1:11" x14ac:dyDescent="0.35">
      <c r="A863" s="55" t="s">
        <v>51</v>
      </c>
      <c r="B863" s="56">
        <v>42242</v>
      </c>
      <c r="C863" s="55">
        <v>0.53500000000000003</v>
      </c>
      <c r="E863" s="55">
        <v>0.57699999999999996</v>
      </c>
      <c r="I863" s="55">
        <v>0.89400000000000002</v>
      </c>
      <c r="K863" s="55">
        <f>C863+I863</f>
        <v>1.429</v>
      </c>
    </row>
    <row r="864" spans="1:11" x14ac:dyDescent="0.35">
      <c r="A864" s="55" t="s">
        <v>48</v>
      </c>
      <c r="B864" s="56">
        <v>42242</v>
      </c>
      <c r="C864" s="55">
        <v>0.46400000000000002</v>
      </c>
      <c r="E864" s="55">
        <v>0.32600000000000001</v>
      </c>
      <c r="I864" s="55">
        <v>0.76600000000000001</v>
      </c>
      <c r="K864" s="55">
        <f>C864+I864</f>
        <v>1.23</v>
      </c>
    </row>
    <row r="865" spans="1:11" x14ac:dyDescent="0.35">
      <c r="A865" s="54" t="s">
        <v>84</v>
      </c>
      <c r="B865" s="13">
        <v>42247</v>
      </c>
      <c r="K865" s="55">
        <v>0</v>
      </c>
    </row>
    <row r="866" spans="1:11" x14ac:dyDescent="0.25">
      <c r="A866" s="37" t="s">
        <v>90</v>
      </c>
      <c r="B866" s="13">
        <v>42247</v>
      </c>
      <c r="K866" s="55">
        <v>0</v>
      </c>
    </row>
    <row r="867" spans="1:11" x14ac:dyDescent="0.25">
      <c r="A867" s="37" t="s">
        <v>90</v>
      </c>
      <c r="B867" s="13">
        <v>42247</v>
      </c>
      <c r="K867" s="55">
        <v>0</v>
      </c>
    </row>
    <row r="868" spans="1:11" x14ac:dyDescent="0.35">
      <c r="A868" s="41" t="s">
        <v>96</v>
      </c>
      <c r="B868" s="13">
        <v>42247</v>
      </c>
      <c r="K868" s="55">
        <v>0</v>
      </c>
    </row>
    <row r="869" spans="1:11" x14ac:dyDescent="0.35">
      <c r="A869" s="55" t="s">
        <v>52</v>
      </c>
      <c r="B869" s="56">
        <v>42249</v>
      </c>
      <c r="C869" s="55">
        <v>0.311</v>
      </c>
      <c r="E869" s="55">
        <v>0.38600000000000001</v>
      </c>
      <c r="I869" s="55">
        <v>0.52600000000000002</v>
      </c>
      <c r="K869" s="55">
        <f>C869+I869</f>
        <v>0.83699999999999997</v>
      </c>
    </row>
    <row r="870" spans="1:11" x14ac:dyDescent="0.35">
      <c r="A870" s="55" t="s">
        <v>42</v>
      </c>
      <c r="B870" s="56">
        <v>42249</v>
      </c>
      <c r="C870" s="55">
        <v>0.376</v>
      </c>
      <c r="E870" s="55">
        <v>0.55700000000000005</v>
      </c>
      <c r="I870" s="55">
        <v>0.85399999999999998</v>
      </c>
      <c r="K870" s="55">
        <f>C870+I870</f>
        <v>1.23</v>
      </c>
    </row>
    <row r="871" spans="1:11" x14ac:dyDescent="0.35">
      <c r="A871" s="55" t="s">
        <v>50</v>
      </c>
      <c r="B871" s="56">
        <v>42249</v>
      </c>
      <c r="C871" s="55">
        <v>0.46800000000000003</v>
      </c>
      <c r="E871" s="55">
        <v>0.74</v>
      </c>
      <c r="I871" s="55">
        <v>1.03</v>
      </c>
      <c r="K871" s="55">
        <f>C871+I871</f>
        <v>1.498</v>
      </c>
    </row>
    <row r="872" spans="1:11" x14ac:dyDescent="0.35">
      <c r="A872" s="55" t="s">
        <v>51</v>
      </c>
      <c r="B872" s="56">
        <v>42249</v>
      </c>
      <c r="C872" s="55">
        <v>0.625</v>
      </c>
      <c r="E872" s="55">
        <v>0.6</v>
      </c>
      <c r="I872" s="55">
        <v>0.81299999999999994</v>
      </c>
      <c r="K872" s="55">
        <f>C872+I872</f>
        <v>1.4379999999999999</v>
      </c>
    </row>
    <row r="873" spans="1:11" x14ac:dyDescent="0.35">
      <c r="A873" s="55" t="s">
        <v>48</v>
      </c>
      <c r="B873" s="56">
        <v>42249</v>
      </c>
      <c r="C873" s="55">
        <v>0.372</v>
      </c>
      <c r="E873" s="55">
        <v>0.30299999999999999</v>
      </c>
      <c r="I873" s="55">
        <v>0.55000000000000004</v>
      </c>
      <c r="K873" s="55">
        <f>C873+I873</f>
        <v>0.92200000000000004</v>
      </c>
    </row>
    <row r="874" spans="1:11" x14ac:dyDescent="0.35">
      <c r="A874" s="54" t="s">
        <v>84</v>
      </c>
      <c r="B874" s="13">
        <v>42256</v>
      </c>
      <c r="K874" s="55">
        <v>0</v>
      </c>
    </row>
    <row r="875" spans="1:11" x14ac:dyDescent="0.25">
      <c r="A875" s="37" t="s">
        <v>90</v>
      </c>
      <c r="B875" s="13">
        <v>42256</v>
      </c>
      <c r="K875" s="55">
        <v>0</v>
      </c>
    </row>
    <row r="876" spans="1:11" x14ac:dyDescent="0.35">
      <c r="A876" s="41" t="s">
        <v>96</v>
      </c>
      <c r="B876" s="13">
        <v>42256</v>
      </c>
      <c r="K876" s="55">
        <v>0</v>
      </c>
    </row>
    <row r="877" spans="1:11" x14ac:dyDescent="0.35">
      <c r="A877" s="54" t="s">
        <v>84</v>
      </c>
      <c r="B877" s="13">
        <v>42262</v>
      </c>
      <c r="K877" s="55">
        <v>0</v>
      </c>
    </row>
    <row r="878" spans="1:11" x14ac:dyDescent="0.25">
      <c r="A878" s="37" t="s">
        <v>90</v>
      </c>
      <c r="B878" s="13">
        <v>42262</v>
      </c>
      <c r="K878" s="55">
        <v>0</v>
      </c>
    </row>
    <row r="879" spans="1:11" x14ac:dyDescent="0.35">
      <c r="A879" s="41" t="s">
        <v>96</v>
      </c>
      <c r="B879" s="13">
        <v>42262</v>
      </c>
      <c r="K879" s="55">
        <v>0</v>
      </c>
    </row>
    <row r="880" spans="1:11" x14ac:dyDescent="0.35">
      <c r="A880" s="55" t="s">
        <v>52</v>
      </c>
      <c r="B880" s="56">
        <v>42263</v>
      </c>
      <c r="C880" s="55">
        <v>0.47499999999999998</v>
      </c>
      <c r="E880" s="55">
        <v>0.36599999999999999</v>
      </c>
      <c r="I880" s="55">
        <v>0.40400000000000003</v>
      </c>
      <c r="K880" s="55">
        <f>C880+I880</f>
        <v>0.879</v>
      </c>
    </row>
    <row r="881" spans="1:11" x14ac:dyDescent="0.35">
      <c r="A881" s="55" t="s">
        <v>42</v>
      </c>
      <c r="B881" s="56">
        <v>42263</v>
      </c>
      <c r="C881" s="55">
        <v>0.50700000000000001</v>
      </c>
      <c r="E881" s="55">
        <v>0.371</v>
      </c>
      <c r="I881" s="55">
        <v>0.54200000000000004</v>
      </c>
      <c r="K881" s="55">
        <f>C881+I881</f>
        <v>1.0489999999999999</v>
      </c>
    </row>
    <row r="882" spans="1:11" x14ac:dyDescent="0.35">
      <c r="A882" s="55" t="s">
        <v>50</v>
      </c>
      <c r="B882" s="56">
        <v>42263</v>
      </c>
      <c r="C882" s="55">
        <v>0.56100000000000005</v>
      </c>
      <c r="E882" s="55">
        <v>0.82899999999999996</v>
      </c>
      <c r="I882" s="55">
        <v>1.1000000000000001</v>
      </c>
      <c r="K882" s="55">
        <f>C882+I882</f>
        <v>1.661</v>
      </c>
    </row>
    <row r="883" spans="1:11" x14ac:dyDescent="0.35">
      <c r="A883" s="55" t="s">
        <v>51</v>
      </c>
      <c r="B883" s="56">
        <v>42263</v>
      </c>
      <c r="C883" s="55">
        <v>0.64200000000000002</v>
      </c>
      <c r="E883" s="55">
        <v>0.55000000000000004</v>
      </c>
      <c r="I883" s="55">
        <v>0.70399999999999996</v>
      </c>
      <c r="K883" s="55">
        <f>C883+I883</f>
        <v>1.3460000000000001</v>
      </c>
    </row>
    <row r="884" spans="1:11" x14ac:dyDescent="0.35">
      <c r="A884" s="55" t="s">
        <v>48</v>
      </c>
      <c r="B884" s="56">
        <v>42263</v>
      </c>
      <c r="C884" s="55">
        <v>0.441</v>
      </c>
      <c r="E884" s="55">
        <v>0.36599999999999999</v>
      </c>
      <c r="I884" s="55">
        <v>0.69</v>
      </c>
      <c r="K884" s="55">
        <f>C884+I884</f>
        <v>1.131</v>
      </c>
    </row>
    <row r="885" spans="1:11" x14ac:dyDescent="0.35">
      <c r="A885" s="54" t="s">
        <v>84</v>
      </c>
      <c r="B885" s="13">
        <v>42269</v>
      </c>
      <c r="K885" s="55">
        <v>0</v>
      </c>
    </row>
    <row r="886" spans="1:11" x14ac:dyDescent="0.35">
      <c r="A886" s="54" t="s">
        <v>84</v>
      </c>
      <c r="B886" s="13">
        <v>42269</v>
      </c>
      <c r="K886" s="55">
        <v>0</v>
      </c>
    </row>
    <row r="887" spans="1:11" x14ac:dyDescent="0.25">
      <c r="A887" s="37" t="s">
        <v>90</v>
      </c>
      <c r="B887" s="13">
        <v>42269</v>
      </c>
      <c r="K887" s="55">
        <v>0</v>
      </c>
    </row>
    <row r="888" spans="1:11" x14ac:dyDescent="0.35">
      <c r="A888" s="41" t="s">
        <v>96</v>
      </c>
      <c r="B888" s="13">
        <v>42269</v>
      </c>
      <c r="K888" s="55">
        <v>0</v>
      </c>
    </row>
    <row r="889" spans="1:11" x14ac:dyDescent="0.35">
      <c r="A889" s="55" t="s">
        <v>52</v>
      </c>
      <c r="B889" s="56">
        <v>42270</v>
      </c>
      <c r="C889" s="55">
        <v>0.442</v>
      </c>
      <c r="E889" s="55">
        <v>0.156</v>
      </c>
      <c r="I889" s="55">
        <v>0.49099999999999999</v>
      </c>
      <c r="K889" s="55">
        <f t="shared" ref="K889:K894" si="46">C889+I889</f>
        <v>0.93300000000000005</v>
      </c>
    </row>
    <row r="890" spans="1:11" x14ac:dyDescent="0.35">
      <c r="A890" s="55" t="s">
        <v>52</v>
      </c>
      <c r="B890" s="56">
        <v>42270</v>
      </c>
      <c r="C890" s="55">
        <v>0.44400000000000001</v>
      </c>
      <c r="E890" s="55">
        <v>0.14699999999999999</v>
      </c>
      <c r="I890" s="55">
        <v>0.48599999999999999</v>
      </c>
      <c r="K890" s="55">
        <f t="shared" si="46"/>
        <v>0.92999999999999994</v>
      </c>
    </row>
    <row r="891" spans="1:11" x14ac:dyDescent="0.35">
      <c r="A891" s="55" t="s">
        <v>42</v>
      </c>
      <c r="B891" s="56">
        <v>42270</v>
      </c>
      <c r="C891" s="55">
        <v>0.54600000000000004</v>
      </c>
      <c r="E891" s="55">
        <v>0.26700000000000002</v>
      </c>
      <c r="I891" s="55">
        <v>0.65800000000000003</v>
      </c>
      <c r="K891" s="55">
        <f t="shared" si="46"/>
        <v>1.2040000000000002</v>
      </c>
    </row>
    <row r="892" spans="1:11" x14ac:dyDescent="0.35">
      <c r="A892" s="55" t="s">
        <v>50</v>
      </c>
      <c r="B892" s="56">
        <v>42270</v>
      </c>
      <c r="C892" s="55">
        <v>0.65800000000000003</v>
      </c>
      <c r="E892" s="55">
        <v>0.68400000000000005</v>
      </c>
      <c r="I892" s="55">
        <v>1.2470000000000001</v>
      </c>
      <c r="K892" s="55">
        <f t="shared" si="46"/>
        <v>1.9050000000000002</v>
      </c>
    </row>
    <row r="893" spans="1:11" x14ac:dyDescent="0.35">
      <c r="A893" s="55" t="s">
        <v>51</v>
      </c>
      <c r="B893" s="56">
        <v>42270</v>
      </c>
      <c r="C893" s="55">
        <v>0.77300000000000002</v>
      </c>
      <c r="E893" s="55">
        <v>0.36099999999999999</v>
      </c>
      <c r="I893" s="55">
        <v>0.81200000000000006</v>
      </c>
      <c r="K893" s="55">
        <f t="shared" si="46"/>
        <v>1.585</v>
      </c>
    </row>
    <row r="894" spans="1:11" x14ac:dyDescent="0.35">
      <c r="A894" s="55" t="s">
        <v>48</v>
      </c>
      <c r="B894" s="56">
        <v>42270</v>
      </c>
      <c r="C894" s="55">
        <v>0.56799999999999995</v>
      </c>
      <c r="E894" s="55">
        <v>0.221</v>
      </c>
      <c r="I894" s="55">
        <v>0.83099999999999996</v>
      </c>
      <c r="K894" s="55">
        <f t="shared" si="46"/>
        <v>1.399</v>
      </c>
    </row>
    <row r="895" spans="1:11" x14ac:dyDescent="0.35">
      <c r="A895" s="54" t="s">
        <v>84</v>
      </c>
      <c r="B895" s="13">
        <v>42276</v>
      </c>
      <c r="K895" s="55">
        <v>0</v>
      </c>
    </row>
    <row r="896" spans="1:11" x14ac:dyDescent="0.25">
      <c r="A896" s="37" t="s">
        <v>90</v>
      </c>
      <c r="B896" s="13">
        <v>42276</v>
      </c>
      <c r="K896" s="55">
        <v>0</v>
      </c>
    </row>
    <row r="897" spans="1:11" x14ac:dyDescent="0.25">
      <c r="A897" s="37" t="s">
        <v>90</v>
      </c>
      <c r="B897" s="13">
        <v>42276</v>
      </c>
      <c r="K897" s="55">
        <v>0</v>
      </c>
    </row>
    <row r="898" spans="1:11" x14ac:dyDescent="0.35">
      <c r="A898" s="41" t="s">
        <v>96</v>
      </c>
      <c r="B898" s="13">
        <v>42276</v>
      </c>
      <c r="K898" s="55">
        <v>0</v>
      </c>
    </row>
    <row r="899" spans="1:11" x14ac:dyDescent="0.35">
      <c r="A899" s="55" t="s">
        <v>52</v>
      </c>
      <c r="B899" s="56">
        <v>42522</v>
      </c>
      <c r="C899" s="55">
        <v>0.29399999999999998</v>
      </c>
      <c r="E899" s="55">
        <v>0.28000000000000003</v>
      </c>
      <c r="I899" s="55">
        <v>0.624</v>
      </c>
      <c r="K899" s="55">
        <f t="shared" ref="K899:K908" si="47">C899+I899</f>
        <v>0.91799999999999993</v>
      </c>
    </row>
    <row r="900" spans="1:11" x14ac:dyDescent="0.35">
      <c r="A900" s="55" t="s">
        <v>42</v>
      </c>
      <c r="B900" s="56">
        <v>42522</v>
      </c>
      <c r="C900" s="55">
        <v>0.40200000000000002</v>
      </c>
      <c r="E900" s="55">
        <v>0.27500000000000002</v>
      </c>
      <c r="I900" s="55">
        <v>0.69</v>
      </c>
      <c r="K900" s="55">
        <f t="shared" si="47"/>
        <v>1.0920000000000001</v>
      </c>
    </row>
    <row r="901" spans="1:11" x14ac:dyDescent="0.35">
      <c r="A901" s="55" t="s">
        <v>50</v>
      </c>
      <c r="B901" s="56">
        <v>42522</v>
      </c>
      <c r="C901" s="55">
        <v>0.42</v>
      </c>
      <c r="E901" s="55">
        <v>0.39800000000000002</v>
      </c>
      <c r="I901" s="55">
        <v>0.77400000000000002</v>
      </c>
      <c r="K901" s="55">
        <f t="shared" si="47"/>
        <v>1.194</v>
      </c>
    </row>
    <row r="902" spans="1:11" x14ac:dyDescent="0.35">
      <c r="A902" s="55" t="s">
        <v>51</v>
      </c>
      <c r="B902" s="56">
        <v>42522</v>
      </c>
      <c r="C902" s="55">
        <v>0.52</v>
      </c>
      <c r="E902" s="55">
        <v>0.52700000000000002</v>
      </c>
      <c r="I902" s="55">
        <v>0.93400000000000005</v>
      </c>
      <c r="K902" s="55">
        <f t="shared" si="47"/>
        <v>1.4540000000000002</v>
      </c>
    </row>
    <row r="903" spans="1:11" x14ac:dyDescent="0.35">
      <c r="A903" s="55" t="s">
        <v>48</v>
      </c>
      <c r="B903" s="56">
        <v>42522</v>
      </c>
      <c r="C903" s="55">
        <v>0.439</v>
      </c>
      <c r="E903" s="55">
        <v>0.36399999999999999</v>
      </c>
      <c r="I903" s="55">
        <v>0.67900000000000005</v>
      </c>
      <c r="K903" s="55">
        <f t="shared" si="47"/>
        <v>1.1180000000000001</v>
      </c>
    </row>
    <row r="904" spans="1:11" x14ac:dyDescent="0.35">
      <c r="A904" s="55" t="s">
        <v>52</v>
      </c>
      <c r="B904" s="56">
        <v>42528</v>
      </c>
      <c r="C904" s="55">
        <v>0.33600000000000002</v>
      </c>
      <c r="E904" s="55">
        <v>0.375</v>
      </c>
      <c r="I904" s="55">
        <v>0.54700000000000004</v>
      </c>
      <c r="K904" s="55">
        <f t="shared" si="47"/>
        <v>0.88300000000000001</v>
      </c>
    </row>
    <row r="905" spans="1:11" x14ac:dyDescent="0.35">
      <c r="A905" s="55" t="s">
        <v>42</v>
      </c>
      <c r="B905" s="56">
        <v>42528</v>
      </c>
      <c r="C905" s="55">
        <v>0.43099999999999999</v>
      </c>
      <c r="E905" s="55">
        <v>0.36399999999999999</v>
      </c>
      <c r="I905" s="55">
        <v>0.61</v>
      </c>
      <c r="K905" s="55">
        <f t="shared" si="47"/>
        <v>1.0409999999999999</v>
      </c>
    </row>
    <row r="906" spans="1:11" x14ac:dyDescent="0.35">
      <c r="A906" s="55" t="s">
        <v>50</v>
      </c>
      <c r="B906" s="56">
        <v>42528</v>
      </c>
      <c r="C906" s="55">
        <v>0.41699999999999998</v>
      </c>
      <c r="E906" s="55">
        <v>0.61299999999999999</v>
      </c>
      <c r="I906" s="55">
        <v>0.95899999999999996</v>
      </c>
      <c r="K906" s="55">
        <f t="shared" si="47"/>
        <v>1.3759999999999999</v>
      </c>
    </row>
    <row r="907" spans="1:11" x14ac:dyDescent="0.35">
      <c r="A907" s="55" t="s">
        <v>51</v>
      </c>
      <c r="B907" s="56">
        <v>42528</v>
      </c>
      <c r="C907" s="55">
        <v>0.56599999999999995</v>
      </c>
      <c r="E907" s="55">
        <v>0.55900000000000005</v>
      </c>
      <c r="I907" s="55">
        <v>0.78</v>
      </c>
      <c r="K907" s="55">
        <f t="shared" si="47"/>
        <v>1.3460000000000001</v>
      </c>
    </row>
    <row r="908" spans="1:11" x14ac:dyDescent="0.35">
      <c r="A908" s="55" t="s">
        <v>48</v>
      </c>
      <c r="B908" s="56">
        <v>42528</v>
      </c>
      <c r="C908" s="55">
        <v>0.36599999999999999</v>
      </c>
      <c r="E908" s="55">
        <v>0.254</v>
      </c>
      <c r="I908" s="55">
        <v>0.72599999999999998</v>
      </c>
      <c r="K908" s="55">
        <f t="shared" si="47"/>
        <v>1.0920000000000001</v>
      </c>
    </row>
    <row r="909" spans="1:11" x14ac:dyDescent="0.35">
      <c r="A909" s="54" t="s">
        <v>84</v>
      </c>
      <c r="B909" s="13">
        <v>42528</v>
      </c>
      <c r="K909" s="55">
        <v>1.7306000000000001</v>
      </c>
    </row>
    <row r="910" spans="1:11" x14ac:dyDescent="0.25">
      <c r="A910" s="37" t="s">
        <v>90</v>
      </c>
      <c r="B910" s="13">
        <v>42528</v>
      </c>
      <c r="K910" s="55">
        <v>2.0914999999999999</v>
      </c>
    </row>
    <row r="911" spans="1:11" x14ac:dyDescent="0.35">
      <c r="A911" s="41" t="s">
        <v>96</v>
      </c>
      <c r="B911" s="13">
        <v>42528</v>
      </c>
      <c r="K911" s="55">
        <v>2.0764</v>
      </c>
    </row>
    <row r="912" spans="1:11" x14ac:dyDescent="0.35">
      <c r="A912" s="55" t="s">
        <v>52</v>
      </c>
      <c r="B912" s="56">
        <v>42535</v>
      </c>
      <c r="C912" s="55">
        <v>0.29799999999999999</v>
      </c>
      <c r="E912" s="55">
        <v>0.251</v>
      </c>
      <c r="I912" s="55">
        <v>0.41299999999999998</v>
      </c>
      <c r="K912" s="55">
        <f t="shared" ref="K912:K921" si="48">C912+I912</f>
        <v>0.71099999999999997</v>
      </c>
    </row>
    <row r="913" spans="1:11" x14ac:dyDescent="0.35">
      <c r="A913" s="55" t="s">
        <v>42</v>
      </c>
      <c r="B913" s="56">
        <v>42535</v>
      </c>
      <c r="C913" s="55">
        <v>0.36699999999999999</v>
      </c>
      <c r="E913" s="55">
        <v>0.35</v>
      </c>
      <c r="I913" s="55">
        <v>0.53600000000000003</v>
      </c>
      <c r="K913" s="55">
        <f t="shared" si="48"/>
        <v>0.90300000000000002</v>
      </c>
    </row>
    <row r="914" spans="1:11" x14ac:dyDescent="0.35">
      <c r="A914" s="55" t="s">
        <v>50</v>
      </c>
      <c r="B914" s="56">
        <v>42535</v>
      </c>
      <c r="C914" s="55">
        <v>0.35899999999999999</v>
      </c>
      <c r="E914" s="55">
        <v>0.36099999999999999</v>
      </c>
      <c r="I914" s="55">
        <v>0.42799999999999999</v>
      </c>
      <c r="K914" s="55">
        <f t="shared" si="48"/>
        <v>0.78699999999999992</v>
      </c>
    </row>
    <row r="915" spans="1:11" x14ac:dyDescent="0.35">
      <c r="A915" s="55" t="s">
        <v>51</v>
      </c>
      <c r="B915" s="56">
        <v>42535</v>
      </c>
      <c r="C915" s="55">
        <v>0.42299999999999999</v>
      </c>
      <c r="E915" s="55">
        <v>0.51100000000000001</v>
      </c>
      <c r="I915" s="55">
        <v>0.55100000000000005</v>
      </c>
      <c r="K915" s="55">
        <f t="shared" si="48"/>
        <v>0.97399999999999998</v>
      </c>
    </row>
    <row r="916" spans="1:11" x14ac:dyDescent="0.35">
      <c r="A916" s="55" t="s">
        <v>48</v>
      </c>
      <c r="B916" s="56">
        <v>42535</v>
      </c>
      <c r="C916" s="55">
        <v>0.36899999999999999</v>
      </c>
      <c r="E916" s="55">
        <v>0.376</v>
      </c>
      <c r="I916" s="55">
        <v>0.54400000000000004</v>
      </c>
      <c r="K916" s="55">
        <f t="shared" si="48"/>
        <v>0.91300000000000003</v>
      </c>
    </row>
    <row r="917" spans="1:11" x14ac:dyDescent="0.35">
      <c r="A917" s="55" t="s">
        <v>52</v>
      </c>
      <c r="B917" s="56">
        <v>42542</v>
      </c>
      <c r="C917" s="55">
        <v>0.25600000000000001</v>
      </c>
      <c r="E917" s="55">
        <v>0.255</v>
      </c>
      <c r="I917" s="55">
        <v>0.55400000000000005</v>
      </c>
      <c r="K917" s="55">
        <f t="shared" si="48"/>
        <v>0.81</v>
      </c>
    </row>
    <row r="918" spans="1:11" x14ac:dyDescent="0.35">
      <c r="A918" s="55" t="s">
        <v>42</v>
      </c>
      <c r="B918" s="56">
        <v>42542</v>
      </c>
      <c r="C918" s="55">
        <v>0.31900000000000001</v>
      </c>
      <c r="E918" s="55">
        <v>0.248</v>
      </c>
      <c r="I918" s="55">
        <v>0.65700000000000003</v>
      </c>
      <c r="K918" s="55">
        <f t="shared" si="48"/>
        <v>0.97599999999999998</v>
      </c>
    </row>
    <row r="919" spans="1:11" x14ac:dyDescent="0.35">
      <c r="A919" s="55" t="s">
        <v>50</v>
      </c>
      <c r="B919" s="56">
        <v>42542</v>
      </c>
      <c r="C919" s="55">
        <v>0.36599999999999999</v>
      </c>
      <c r="E919" s="55">
        <v>0.72</v>
      </c>
      <c r="I919" s="55">
        <v>1.304</v>
      </c>
      <c r="K919" s="55">
        <f t="shared" si="48"/>
        <v>1.67</v>
      </c>
    </row>
    <row r="920" spans="1:11" x14ac:dyDescent="0.35">
      <c r="A920" s="55" t="s">
        <v>51</v>
      </c>
      <c r="B920" s="56">
        <v>42542</v>
      </c>
      <c r="C920" s="55">
        <v>0.54700000000000004</v>
      </c>
      <c r="E920" s="55">
        <v>0.45800000000000002</v>
      </c>
      <c r="I920" s="55">
        <v>0.84799999999999998</v>
      </c>
      <c r="K920" s="55">
        <f t="shared" si="48"/>
        <v>1.395</v>
      </c>
    </row>
    <row r="921" spans="1:11" x14ac:dyDescent="0.35">
      <c r="A921" s="55" t="s">
        <v>48</v>
      </c>
      <c r="B921" s="56">
        <v>42542</v>
      </c>
      <c r="C921" s="55">
        <v>0.32400000000000001</v>
      </c>
      <c r="E921" s="55">
        <v>0.184</v>
      </c>
      <c r="I921" s="55">
        <v>0.59299999999999997</v>
      </c>
      <c r="K921" s="55">
        <f t="shared" si="48"/>
        <v>0.91700000000000004</v>
      </c>
    </row>
    <row r="922" spans="1:11" x14ac:dyDescent="0.35">
      <c r="A922" s="54" t="s">
        <v>84</v>
      </c>
      <c r="B922" s="13">
        <v>42542</v>
      </c>
      <c r="K922" s="55">
        <v>2.3348999999999998</v>
      </c>
    </row>
    <row r="923" spans="1:11" x14ac:dyDescent="0.35">
      <c r="A923" s="54" t="s">
        <v>84</v>
      </c>
      <c r="B923" s="13">
        <v>42542</v>
      </c>
      <c r="K923" s="55">
        <v>1.9089</v>
      </c>
    </row>
    <row r="924" spans="1:11" x14ac:dyDescent="0.25">
      <c r="A924" s="37" t="s">
        <v>90</v>
      </c>
      <c r="B924" s="13">
        <v>42542</v>
      </c>
      <c r="K924" s="55">
        <v>2.5830000000000002</v>
      </c>
    </row>
    <row r="925" spans="1:11" x14ac:dyDescent="0.35">
      <c r="A925" s="41" t="s">
        <v>96</v>
      </c>
      <c r="B925" s="13">
        <v>42542</v>
      </c>
      <c r="K925" s="55">
        <v>2.4485999999999999</v>
      </c>
    </row>
    <row r="926" spans="1:11" x14ac:dyDescent="0.35">
      <c r="A926" s="55" t="s">
        <v>52</v>
      </c>
      <c r="B926" s="56">
        <v>42549</v>
      </c>
      <c r="C926" s="55">
        <v>0.25800000000000001</v>
      </c>
      <c r="E926" s="55">
        <v>0.29699999999999999</v>
      </c>
      <c r="I926" s="55">
        <v>0.59</v>
      </c>
      <c r="K926" s="55">
        <f t="shared" ref="K926:K935" si="49">C926+I926</f>
        <v>0.84799999999999998</v>
      </c>
    </row>
    <row r="927" spans="1:11" x14ac:dyDescent="0.35">
      <c r="A927" s="55" t="s">
        <v>42</v>
      </c>
      <c r="B927" s="56">
        <v>42549</v>
      </c>
      <c r="C927" s="55">
        <v>0.32700000000000001</v>
      </c>
      <c r="E927" s="55">
        <v>0.34200000000000003</v>
      </c>
      <c r="I927" s="55">
        <v>0.56499999999999995</v>
      </c>
      <c r="K927" s="55">
        <f t="shared" si="49"/>
        <v>0.8919999999999999</v>
      </c>
    </row>
    <row r="928" spans="1:11" x14ac:dyDescent="0.35">
      <c r="A928" s="55" t="s">
        <v>50</v>
      </c>
      <c r="B928" s="56">
        <v>42549</v>
      </c>
      <c r="C928" s="55">
        <v>0.39</v>
      </c>
      <c r="E928" s="55">
        <v>0.88100000000000001</v>
      </c>
      <c r="I928" s="55">
        <v>1.2509999999999999</v>
      </c>
      <c r="K928" s="55">
        <f t="shared" si="49"/>
        <v>1.641</v>
      </c>
    </row>
    <row r="929" spans="1:11" x14ac:dyDescent="0.35">
      <c r="A929" s="55" t="s">
        <v>51</v>
      </c>
      <c r="B929" s="56">
        <v>42549</v>
      </c>
      <c r="C929" s="55">
        <v>0.58699999999999997</v>
      </c>
      <c r="E929" s="55">
        <v>0.48799999999999999</v>
      </c>
      <c r="I929" s="55">
        <v>0.79600000000000004</v>
      </c>
      <c r="K929" s="55">
        <f t="shared" si="49"/>
        <v>1.383</v>
      </c>
    </row>
    <row r="930" spans="1:11" x14ac:dyDescent="0.35">
      <c r="A930" s="55" t="s">
        <v>48</v>
      </c>
      <c r="B930" s="56">
        <v>42549</v>
      </c>
      <c r="C930" s="55">
        <v>0.34899999999999998</v>
      </c>
      <c r="E930" s="55">
        <v>0.115</v>
      </c>
      <c r="I930" s="55">
        <v>0.72899999999999998</v>
      </c>
      <c r="K930" s="55">
        <f t="shared" si="49"/>
        <v>1.0779999999999998</v>
      </c>
    </row>
    <row r="931" spans="1:11" x14ac:dyDescent="0.35">
      <c r="A931" s="55" t="s">
        <v>52</v>
      </c>
      <c r="B931" s="56">
        <v>42557</v>
      </c>
      <c r="C931" s="55">
        <v>0.33400000000000002</v>
      </c>
      <c r="E931" s="55">
        <v>0.36599999999999999</v>
      </c>
      <c r="I931" s="55">
        <v>0.65100000000000002</v>
      </c>
      <c r="K931" s="55">
        <f t="shared" si="49"/>
        <v>0.9850000000000001</v>
      </c>
    </row>
    <row r="932" spans="1:11" x14ac:dyDescent="0.35">
      <c r="A932" s="55" t="s">
        <v>42</v>
      </c>
      <c r="B932" s="56">
        <v>42557</v>
      </c>
      <c r="C932" s="55">
        <v>0.374</v>
      </c>
      <c r="E932" s="55">
        <v>0.36399999999999999</v>
      </c>
      <c r="I932" s="55">
        <v>0.68300000000000005</v>
      </c>
      <c r="K932" s="55">
        <f t="shared" si="49"/>
        <v>1.0569999999999999</v>
      </c>
    </row>
    <row r="933" spans="1:11" x14ac:dyDescent="0.35">
      <c r="A933" s="55" t="s">
        <v>50</v>
      </c>
      <c r="B933" s="56">
        <v>42557</v>
      </c>
      <c r="C933" s="55">
        <v>0.437</v>
      </c>
      <c r="E933" s="55">
        <v>0.88200000000000001</v>
      </c>
      <c r="I933" s="55">
        <v>1.2290000000000001</v>
      </c>
      <c r="K933" s="55">
        <f t="shared" si="49"/>
        <v>1.6660000000000001</v>
      </c>
    </row>
    <row r="934" spans="1:11" x14ac:dyDescent="0.35">
      <c r="A934" s="55" t="s">
        <v>51</v>
      </c>
      <c r="B934" s="56">
        <v>42557</v>
      </c>
      <c r="C934" s="55">
        <v>0.56699999999999995</v>
      </c>
      <c r="E934" s="55">
        <v>0.49199999999999999</v>
      </c>
      <c r="I934" s="55">
        <v>0.86199999999999999</v>
      </c>
      <c r="K934" s="55">
        <f t="shared" si="49"/>
        <v>1.4289999999999998</v>
      </c>
    </row>
    <row r="935" spans="1:11" x14ac:dyDescent="0.35">
      <c r="A935" s="55" t="s">
        <v>48</v>
      </c>
      <c r="B935" s="56">
        <v>42557</v>
      </c>
      <c r="C935" s="55">
        <v>0.39800000000000002</v>
      </c>
      <c r="E935" s="55">
        <v>0.21299999999999999</v>
      </c>
      <c r="I935" s="55">
        <v>0.626</v>
      </c>
      <c r="K935" s="55">
        <f t="shared" si="49"/>
        <v>1.024</v>
      </c>
    </row>
    <row r="936" spans="1:11" x14ac:dyDescent="0.35">
      <c r="A936" s="54" t="s">
        <v>84</v>
      </c>
      <c r="B936" s="13">
        <v>42557</v>
      </c>
      <c r="K936" s="55">
        <v>1.7795000000000001</v>
      </c>
    </row>
    <row r="937" spans="1:11" x14ac:dyDescent="0.25">
      <c r="A937" s="37" t="s">
        <v>90</v>
      </c>
      <c r="B937" s="13">
        <v>42557</v>
      </c>
      <c r="K937" s="55">
        <v>2.2383000000000002</v>
      </c>
    </row>
    <row r="938" spans="1:11" x14ac:dyDescent="0.25">
      <c r="A938" s="37" t="s">
        <v>90</v>
      </c>
      <c r="B938" s="13">
        <v>42557</v>
      </c>
      <c r="K938" s="55">
        <v>2.2077</v>
      </c>
    </row>
    <row r="939" spans="1:11" x14ac:dyDescent="0.35">
      <c r="A939" s="41" t="s">
        <v>96</v>
      </c>
      <c r="B939" s="13">
        <v>42557</v>
      </c>
      <c r="K939" s="55">
        <v>2.3744000000000001</v>
      </c>
    </row>
    <row r="940" spans="1:11" x14ac:dyDescent="0.35">
      <c r="A940" s="55" t="s">
        <v>52</v>
      </c>
      <c r="B940" s="56">
        <v>42563</v>
      </c>
      <c r="C940" s="55">
        <v>0.34100000000000003</v>
      </c>
      <c r="E940" s="55">
        <v>0.32400000000000001</v>
      </c>
      <c r="I940" s="55">
        <v>0.66300000000000003</v>
      </c>
      <c r="K940" s="55">
        <f>C940+I940</f>
        <v>1.004</v>
      </c>
    </row>
    <row r="941" spans="1:11" x14ac:dyDescent="0.35">
      <c r="A941" s="55" t="s">
        <v>42</v>
      </c>
      <c r="B941" s="56">
        <v>42563</v>
      </c>
      <c r="C941" s="55">
        <v>0.36099999999999999</v>
      </c>
      <c r="E941" s="55">
        <v>0.35399999999999998</v>
      </c>
      <c r="I941" s="55">
        <v>0.69299999999999995</v>
      </c>
      <c r="K941" s="55">
        <f>C941+I941</f>
        <v>1.0539999999999998</v>
      </c>
    </row>
    <row r="942" spans="1:11" x14ac:dyDescent="0.35">
      <c r="A942" s="55" t="s">
        <v>50</v>
      </c>
      <c r="B942" s="56">
        <v>42563</v>
      </c>
      <c r="C942" s="55">
        <v>0.44600000000000001</v>
      </c>
      <c r="E942" s="55">
        <v>0.57799999999999996</v>
      </c>
      <c r="I942" s="55">
        <v>0.90400000000000003</v>
      </c>
      <c r="K942" s="55">
        <f>C942+I942</f>
        <v>1.35</v>
      </c>
    </row>
    <row r="943" spans="1:11" x14ac:dyDescent="0.35">
      <c r="A943" s="55" t="s">
        <v>51</v>
      </c>
      <c r="B943" s="56">
        <v>42563</v>
      </c>
      <c r="C943" s="55">
        <v>0.60299999999999998</v>
      </c>
      <c r="E943" s="55">
        <v>0.57799999999999996</v>
      </c>
      <c r="I943" s="55">
        <v>0.96199999999999997</v>
      </c>
      <c r="K943" s="55">
        <f>C943+I943</f>
        <v>1.5649999999999999</v>
      </c>
    </row>
    <row r="944" spans="1:11" x14ac:dyDescent="0.35">
      <c r="A944" s="55" t="s">
        <v>48</v>
      </c>
      <c r="B944" s="56">
        <v>42563</v>
      </c>
      <c r="C944" s="55">
        <v>0.44800000000000001</v>
      </c>
      <c r="E944" s="55">
        <v>0.32900000000000001</v>
      </c>
      <c r="I944" s="55">
        <v>0.68600000000000005</v>
      </c>
      <c r="K944" s="55">
        <f>C944+I944</f>
        <v>1.1340000000000001</v>
      </c>
    </row>
    <row r="945" spans="1:11" x14ac:dyDescent="0.35">
      <c r="A945" s="54" t="s">
        <v>84</v>
      </c>
      <c r="B945" s="13">
        <v>42565</v>
      </c>
      <c r="K945" s="55">
        <v>1.6746999999999999</v>
      </c>
    </row>
    <row r="946" spans="1:11" x14ac:dyDescent="0.25">
      <c r="A946" s="37" t="s">
        <v>90</v>
      </c>
      <c r="B946" s="13">
        <v>42565</v>
      </c>
      <c r="K946" s="55">
        <v>1.3452000000000002</v>
      </c>
    </row>
    <row r="947" spans="1:11" x14ac:dyDescent="0.35">
      <c r="A947" s="41" t="s">
        <v>96</v>
      </c>
      <c r="B947" s="13">
        <v>42565</v>
      </c>
      <c r="K947" s="55">
        <v>1.7536</v>
      </c>
    </row>
    <row r="948" spans="1:11" x14ac:dyDescent="0.35">
      <c r="A948" s="55" t="s">
        <v>52</v>
      </c>
      <c r="B948" s="56">
        <v>42570</v>
      </c>
      <c r="C948" s="55">
        <v>0.33300000000000002</v>
      </c>
      <c r="E948" s="55">
        <v>0.318</v>
      </c>
      <c r="I948" s="55">
        <v>0.70899999999999996</v>
      </c>
      <c r="K948" s="55">
        <f>C948+I948</f>
        <v>1.042</v>
      </c>
    </row>
    <row r="949" spans="1:11" x14ac:dyDescent="0.35">
      <c r="A949" s="55" t="s">
        <v>42</v>
      </c>
      <c r="B949" s="56">
        <v>42570</v>
      </c>
      <c r="C949" s="55">
        <v>0.36299999999999999</v>
      </c>
      <c r="E949" s="55">
        <v>0.30199999999999999</v>
      </c>
      <c r="I949" s="55">
        <v>0.63100000000000001</v>
      </c>
      <c r="K949" s="55">
        <f>C949+I949</f>
        <v>0.99399999999999999</v>
      </c>
    </row>
    <row r="950" spans="1:11" x14ac:dyDescent="0.35">
      <c r="A950" s="55" t="s">
        <v>50</v>
      </c>
      <c r="B950" s="56">
        <v>42570</v>
      </c>
      <c r="C950" s="55">
        <v>0.36699999999999999</v>
      </c>
      <c r="E950" s="55">
        <v>0.45600000000000002</v>
      </c>
      <c r="I950" s="55">
        <v>0.752</v>
      </c>
      <c r="K950" s="55">
        <f>C950+I950</f>
        <v>1.119</v>
      </c>
    </row>
    <row r="951" spans="1:11" x14ac:dyDescent="0.35">
      <c r="A951" s="55" t="s">
        <v>51</v>
      </c>
      <c r="B951" s="56">
        <v>42570</v>
      </c>
      <c r="C951" s="55">
        <v>0.501</v>
      </c>
      <c r="E951" s="55">
        <v>0.47899999999999998</v>
      </c>
      <c r="I951" s="55">
        <v>0.73499999999999999</v>
      </c>
      <c r="K951" s="55">
        <f>C951+I951</f>
        <v>1.236</v>
      </c>
    </row>
    <row r="952" spans="1:11" x14ac:dyDescent="0.35">
      <c r="A952" s="55" t="s">
        <v>48</v>
      </c>
      <c r="B952" s="56">
        <v>42570</v>
      </c>
      <c r="C952" s="55">
        <v>0.45</v>
      </c>
      <c r="E952" s="55">
        <v>0.19400000000000001</v>
      </c>
      <c r="I952" s="55">
        <v>0.628</v>
      </c>
      <c r="K952" s="55">
        <f>C952+I952</f>
        <v>1.0780000000000001</v>
      </c>
    </row>
    <row r="953" spans="1:11" x14ac:dyDescent="0.35">
      <c r="A953" s="54" t="s">
        <v>84</v>
      </c>
      <c r="B953" s="13">
        <v>42570</v>
      </c>
      <c r="K953" s="55">
        <v>1.5852999999999999</v>
      </c>
    </row>
    <row r="954" spans="1:11" x14ac:dyDescent="0.25">
      <c r="A954" s="37" t="s">
        <v>90</v>
      </c>
      <c r="B954" s="13">
        <v>42570</v>
      </c>
      <c r="K954" s="55">
        <v>2.1244999999999998</v>
      </c>
    </row>
    <row r="955" spans="1:11" x14ac:dyDescent="0.35">
      <c r="A955" s="41" t="s">
        <v>96</v>
      </c>
      <c r="B955" s="13">
        <v>42570</v>
      </c>
      <c r="K955" s="55">
        <v>2.5022000000000002</v>
      </c>
    </row>
    <row r="956" spans="1:11" x14ac:dyDescent="0.35">
      <c r="A956" s="54" t="s">
        <v>84</v>
      </c>
      <c r="B956" s="13">
        <v>42576</v>
      </c>
      <c r="K956" s="55">
        <v>0.70829999999999993</v>
      </c>
    </row>
    <row r="957" spans="1:11" x14ac:dyDescent="0.35">
      <c r="A957" s="54" t="s">
        <v>84</v>
      </c>
      <c r="B957" s="13">
        <v>42576</v>
      </c>
      <c r="K957" s="55">
        <v>0.68169999999999997</v>
      </c>
    </row>
    <row r="958" spans="1:11" x14ac:dyDescent="0.25">
      <c r="A958" s="37" t="s">
        <v>90</v>
      </c>
      <c r="B958" s="13">
        <v>42576</v>
      </c>
      <c r="K958" s="55">
        <v>0.7319</v>
      </c>
    </row>
    <row r="959" spans="1:11" x14ac:dyDescent="0.35">
      <c r="A959" s="41" t="s">
        <v>96</v>
      </c>
      <c r="B959" s="13">
        <v>42576</v>
      </c>
      <c r="K959" s="55">
        <v>0.91830000000000001</v>
      </c>
    </row>
    <row r="960" spans="1:11" x14ac:dyDescent="0.35">
      <c r="A960" s="54" t="s">
        <v>84</v>
      </c>
      <c r="B960" s="13">
        <v>42583</v>
      </c>
      <c r="K960" s="55">
        <v>1.9281999999999999</v>
      </c>
    </row>
    <row r="961" spans="1:11" x14ac:dyDescent="0.25">
      <c r="A961" s="37" t="s">
        <v>90</v>
      </c>
      <c r="B961" s="13">
        <v>42583</v>
      </c>
      <c r="K961" s="55">
        <v>1.6433</v>
      </c>
    </row>
    <row r="962" spans="1:11" x14ac:dyDescent="0.25">
      <c r="A962" s="37" t="s">
        <v>90</v>
      </c>
      <c r="B962" s="13">
        <v>42583</v>
      </c>
      <c r="K962" s="55">
        <v>1.5292000000000001</v>
      </c>
    </row>
    <row r="963" spans="1:11" x14ac:dyDescent="0.35">
      <c r="A963" s="41" t="s">
        <v>96</v>
      </c>
      <c r="B963" s="13">
        <v>42583</v>
      </c>
      <c r="K963" s="55">
        <v>1.2605999999999999</v>
      </c>
    </row>
    <row r="964" spans="1:11" x14ac:dyDescent="0.35">
      <c r="A964" s="55" t="s">
        <v>52</v>
      </c>
      <c r="B964" s="56">
        <v>42584</v>
      </c>
      <c r="C964" s="55">
        <v>0.38200000000000001</v>
      </c>
      <c r="E964" s="55">
        <v>0.46700000000000003</v>
      </c>
      <c r="I964" s="55">
        <v>0.499</v>
      </c>
      <c r="K964" s="55">
        <f>C964+I964</f>
        <v>0.88100000000000001</v>
      </c>
    </row>
    <row r="965" spans="1:11" x14ac:dyDescent="0.35">
      <c r="A965" s="55" t="s">
        <v>42</v>
      </c>
      <c r="B965" s="56">
        <v>42584</v>
      </c>
      <c r="C965" s="55">
        <v>0.47599999999999998</v>
      </c>
      <c r="E965" s="55">
        <v>0.41399999999999998</v>
      </c>
      <c r="I965" s="55">
        <v>0.60799999999999998</v>
      </c>
      <c r="K965" s="55">
        <f>C965+I965</f>
        <v>1.0840000000000001</v>
      </c>
    </row>
    <row r="966" spans="1:11" x14ac:dyDescent="0.35">
      <c r="A966" s="55" t="s">
        <v>50</v>
      </c>
      <c r="B966" s="56">
        <v>42584</v>
      </c>
      <c r="C966" s="55">
        <v>0.44</v>
      </c>
      <c r="E966" s="55">
        <v>0.501</v>
      </c>
      <c r="I966" s="55">
        <v>0.59199999999999997</v>
      </c>
      <c r="K966" s="55">
        <f>C966+I966</f>
        <v>1.032</v>
      </c>
    </row>
    <row r="967" spans="1:11" x14ac:dyDescent="0.35">
      <c r="A967" s="55" t="s">
        <v>51</v>
      </c>
      <c r="B967" s="56">
        <v>42584</v>
      </c>
      <c r="C967" s="55">
        <v>0.61499999999999999</v>
      </c>
      <c r="E967" s="55">
        <v>0.59199999999999997</v>
      </c>
      <c r="I967" s="55">
        <v>0.84799999999999998</v>
      </c>
      <c r="K967" s="55">
        <f>C967+I967</f>
        <v>1.4630000000000001</v>
      </c>
    </row>
    <row r="968" spans="1:11" x14ac:dyDescent="0.35">
      <c r="A968" s="55" t="s">
        <v>48</v>
      </c>
      <c r="B968" s="56">
        <v>42584</v>
      </c>
      <c r="C968" s="55">
        <v>0.44400000000000001</v>
      </c>
      <c r="E968" s="55">
        <v>0.36599999999999999</v>
      </c>
      <c r="I968" s="55">
        <v>0.60199999999999998</v>
      </c>
      <c r="K968" s="55">
        <f>C968+I968</f>
        <v>1.046</v>
      </c>
    </row>
    <row r="969" spans="1:11" x14ac:dyDescent="0.35">
      <c r="A969" s="54" t="s">
        <v>84</v>
      </c>
      <c r="B969" s="13">
        <v>42590</v>
      </c>
      <c r="K969" s="55">
        <v>1.3178000000000001</v>
      </c>
    </row>
    <row r="970" spans="1:11" x14ac:dyDescent="0.35">
      <c r="A970" s="54" t="s">
        <v>84</v>
      </c>
      <c r="B970" s="13">
        <v>42590</v>
      </c>
      <c r="K970" s="55">
        <v>1.3152999999999999</v>
      </c>
    </row>
    <row r="971" spans="1:11" x14ac:dyDescent="0.25">
      <c r="A971" s="37" t="s">
        <v>90</v>
      </c>
      <c r="B971" s="13">
        <v>42590</v>
      </c>
      <c r="K971" s="55">
        <v>1.52</v>
      </c>
    </row>
    <row r="972" spans="1:11" x14ac:dyDescent="0.35">
      <c r="A972" s="41" t="s">
        <v>96</v>
      </c>
      <c r="B972" s="13">
        <v>42590</v>
      </c>
      <c r="K972" s="55">
        <v>1.8241000000000001</v>
      </c>
    </row>
    <row r="973" spans="1:11" x14ac:dyDescent="0.35">
      <c r="A973" s="55" t="s">
        <v>52</v>
      </c>
      <c r="B973" s="56">
        <v>42592</v>
      </c>
      <c r="C973" s="55">
        <v>0.309</v>
      </c>
      <c r="E973" s="55">
        <v>0.40100000000000002</v>
      </c>
      <c r="I973" s="55">
        <v>0.51700000000000002</v>
      </c>
      <c r="K973" s="55">
        <f t="shared" ref="K973:K978" si="50">C973+I973</f>
        <v>0.82600000000000007</v>
      </c>
    </row>
    <row r="974" spans="1:11" x14ac:dyDescent="0.35">
      <c r="A974" s="55" t="s">
        <v>42</v>
      </c>
      <c r="B974" s="56">
        <v>42592</v>
      </c>
      <c r="C974" s="55">
        <v>0.375</v>
      </c>
      <c r="E974" s="55">
        <v>0.45400000000000001</v>
      </c>
      <c r="I974" s="55">
        <v>0.65100000000000002</v>
      </c>
      <c r="K974" s="55">
        <f t="shared" si="50"/>
        <v>1.026</v>
      </c>
    </row>
    <row r="975" spans="1:11" x14ac:dyDescent="0.35">
      <c r="A975" s="55" t="s">
        <v>50</v>
      </c>
      <c r="B975" s="56">
        <v>42592</v>
      </c>
      <c r="C975" s="55">
        <v>0.45300000000000001</v>
      </c>
      <c r="E975" s="55">
        <v>0.63200000000000001</v>
      </c>
      <c r="I975" s="55">
        <v>0.81699999999999995</v>
      </c>
      <c r="K975" s="55">
        <f t="shared" si="50"/>
        <v>1.27</v>
      </c>
    </row>
    <row r="976" spans="1:11" x14ac:dyDescent="0.35">
      <c r="A976" s="55" t="s">
        <v>50</v>
      </c>
      <c r="B976" s="56">
        <v>42592</v>
      </c>
      <c r="C976" s="55">
        <v>0.46200000000000002</v>
      </c>
      <c r="E976" s="55">
        <v>0.67</v>
      </c>
      <c r="I976" s="55">
        <v>0.86899999999999999</v>
      </c>
      <c r="K976" s="55">
        <f t="shared" si="50"/>
        <v>1.331</v>
      </c>
    </row>
    <row r="977" spans="1:11" x14ac:dyDescent="0.35">
      <c r="A977" s="55" t="s">
        <v>51</v>
      </c>
      <c r="B977" s="56">
        <v>42592</v>
      </c>
      <c r="C977" s="55">
        <v>0.55800000000000005</v>
      </c>
      <c r="E977" s="55">
        <v>0.65300000000000002</v>
      </c>
      <c r="I977" s="55">
        <v>0.88700000000000001</v>
      </c>
      <c r="K977" s="55">
        <f t="shared" si="50"/>
        <v>1.4450000000000001</v>
      </c>
    </row>
    <row r="978" spans="1:11" x14ac:dyDescent="0.35">
      <c r="A978" s="55" t="s">
        <v>48</v>
      </c>
      <c r="B978" s="56">
        <v>42592</v>
      </c>
      <c r="C978" s="55">
        <v>0.38200000000000001</v>
      </c>
      <c r="E978" s="55">
        <v>0.253</v>
      </c>
      <c r="I978" s="55">
        <v>0.64100000000000001</v>
      </c>
      <c r="K978" s="55">
        <f t="shared" si="50"/>
        <v>1.0230000000000001</v>
      </c>
    </row>
    <row r="979" spans="1:11" x14ac:dyDescent="0.35">
      <c r="A979" s="54" t="s">
        <v>84</v>
      </c>
      <c r="B979" s="13">
        <v>42598</v>
      </c>
      <c r="K979" s="55">
        <v>1.1791</v>
      </c>
    </row>
    <row r="980" spans="1:11" x14ac:dyDescent="0.25">
      <c r="A980" s="37" t="s">
        <v>90</v>
      </c>
      <c r="B980" s="13">
        <v>42598</v>
      </c>
      <c r="K980" s="55">
        <v>1.0078</v>
      </c>
    </row>
    <row r="981" spans="1:11" x14ac:dyDescent="0.35">
      <c r="A981" s="41" t="s">
        <v>96</v>
      </c>
      <c r="B981" s="13">
        <v>42598</v>
      </c>
      <c r="K981" s="55">
        <v>1.5719000000000001</v>
      </c>
    </row>
    <row r="982" spans="1:11" x14ac:dyDescent="0.35">
      <c r="A982" s="55" t="s">
        <v>52</v>
      </c>
      <c r="B982" s="56">
        <v>42599</v>
      </c>
      <c r="C982" s="55">
        <v>0.316</v>
      </c>
      <c r="E982" s="55">
        <v>0.48399999999999999</v>
      </c>
      <c r="I982" s="55">
        <v>0.55600000000000005</v>
      </c>
      <c r="K982" s="55">
        <f>C982+I982</f>
        <v>0.87200000000000011</v>
      </c>
    </row>
    <row r="983" spans="1:11" x14ac:dyDescent="0.35">
      <c r="A983" s="55" t="s">
        <v>42</v>
      </c>
      <c r="B983" s="56">
        <v>42599</v>
      </c>
      <c r="C983" s="55">
        <v>0.39200000000000002</v>
      </c>
      <c r="E983" s="55">
        <v>0.40300000000000002</v>
      </c>
      <c r="I983" s="55">
        <v>0.67</v>
      </c>
      <c r="K983" s="55">
        <f>C983+I983</f>
        <v>1.0620000000000001</v>
      </c>
    </row>
    <row r="984" spans="1:11" x14ac:dyDescent="0.35">
      <c r="A984" s="55" t="s">
        <v>50</v>
      </c>
      <c r="B984" s="56">
        <v>42599</v>
      </c>
      <c r="C984" s="55">
        <v>0.36299999999999999</v>
      </c>
      <c r="E984" s="55">
        <v>0.63700000000000001</v>
      </c>
      <c r="I984" s="55">
        <v>0.64500000000000002</v>
      </c>
      <c r="K984" s="55">
        <f>C984+I984</f>
        <v>1.008</v>
      </c>
    </row>
    <row r="985" spans="1:11" x14ac:dyDescent="0.35">
      <c r="A985" s="55" t="s">
        <v>51</v>
      </c>
      <c r="B985" s="56">
        <v>42599</v>
      </c>
      <c r="C985" s="55">
        <v>0.46500000000000002</v>
      </c>
      <c r="E985" s="55">
        <v>0.61799999999999999</v>
      </c>
      <c r="I985" s="55">
        <v>0.70799999999999996</v>
      </c>
      <c r="K985" s="55">
        <f>C985+I985</f>
        <v>1.173</v>
      </c>
    </row>
    <row r="986" spans="1:11" x14ac:dyDescent="0.35">
      <c r="A986" s="55" t="s">
        <v>48</v>
      </c>
      <c r="B986" s="56">
        <v>42599</v>
      </c>
      <c r="C986" s="55">
        <v>0.48899999999999999</v>
      </c>
      <c r="E986" s="55">
        <v>0.48699999999999999</v>
      </c>
      <c r="I986" s="55">
        <v>0.60099999999999998</v>
      </c>
      <c r="K986" s="55">
        <f>C986+I986</f>
        <v>1.0899999999999999</v>
      </c>
    </row>
    <row r="987" spans="1:11" x14ac:dyDescent="0.35">
      <c r="A987" s="54" t="s">
        <v>84</v>
      </c>
      <c r="B987" s="13">
        <v>42604</v>
      </c>
      <c r="K987" s="55">
        <v>1.1928000000000001</v>
      </c>
    </row>
    <row r="988" spans="1:11" x14ac:dyDescent="0.25">
      <c r="A988" s="37" t="s">
        <v>90</v>
      </c>
      <c r="B988" s="13">
        <v>42604</v>
      </c>
      <c r="K988" s="55">
        <v>1.6508</v>
      </c>
    </row>
    <row r="989" spans="1:11" x14ac:dyDescent="0.35">
      <c r="A989" s="41" t="s">
        <v>96</v>
      </c>
      <c r="B989" s="13">
        <v>42604</v>
      </c>
      <c r="K989" s="55">
        <v>1.6398000000000001</v>
      </c>
    </row>
    <row r="990" spans="1:11" x14ac:dyDescent="0.35">
      <c r="A990" s="55" t="s">
        <v>52</v>
      </c>
      <c r="B990" s="56">
        <v>42606</v>
      </c>
      <c r="C990" s="55">
        <v>0.28399999999999997</v>
      </c>
      <c r="E990" s="55">
        <v>0.36799999999999999</v>
      </c>
      <c r="I990" s="55">
        <v>0.39900000000000002</v>
      </c>
      <c r="K990" s="55">
        <f>C990+I990</f>
        <v>0.68300000000000005</v>
      </c>
    </row>
    <row r="991" spans="1:11" x14ac:dyDescent="0.35">
      <c r="A991" s="55" t="s">
        <v>42</v>
      </c>
      <c r="B991" s="56">
        <v>42606</v>
      </c>
      <c r="C991" s="55">
        <v>0.35799999999999998</v>
      </c>
      <c r="E991" s="55">
        <v>0.442</v>
      </c>
      <c r="I991" s="55">
        <v>0.54100000000000004</v>
      </c>
      <c r="K991" s="55">
        <f>C991+I991</f>
        <v>0.89900000000000002</v>
      </c>
    </row>
    <row r="992" spans="1:11" x14ac:dyDescent="0.35">
      <c r="A992" s="55" t="s">
        <v>50</v>
      </c>
      <c r="B992" s="56">
        <v>42606</v>
      </c>
      <c r="C992" s="55">
        <v>0.38500000000000001</v>
      </c>
      <c r="E992" s="55">
        <v>0.56699999999999995</v>
      </c>
      <c r="I992" s="55">
        <v>0.79</v>
      </c>
      <c r="K992" s="55">
        <f>C992+I992</f>
        <v>1.175</v>
      </c>
    </row>
    <row r="993" spans="1:11" x14ac:dyDescent="0.35">
      <c r="A993" s="55" t="s">
        <v>51</v>
      </c>
      <c r="B993" s="56">
        <v>42606</v>
      </c>
      <c r="C993" s="55">
        <v>0.61099999999999999</v>
      </c>
      <c r="E993" s="55">
        <v>0.51800000000000002</v>
      </c>
      <c r="I993" s="55">
        <v>0.749</v>
      </c>
      <c r="K993" s="55">
        <f>C993+I993</f>
        <v>1.3599999999999999</v>
      </c>
    </row>
    <row r="994" spans="1:11" x14ac:dyDescent="0.35">
      <c r="A994" s="55" t="s">
        <v>48</v>
      </c>
      <c r="B994" s="56">
        <v>42606</v>
      </c>
      <c r="C994" s="55">
        <v>0.375</v>
      </c>
      <c r="E994" s="55">
        <v>0.26200000000000001</v>
      </c>
      <c r="I994" s="55">
        <v>0.55000000000000004</v>
      </c>
      <c r="K994" s="55">
        <f>C994+I994</f>
        <v>0.92500000000000004</v>
      </c>
    </row>
    <row r="995" spans="1:11" x14ac:dyDescent="0.35">
      <c r="A995" s="54" t="s">
        <v>84</v>
      </c>
      <c r="B995" s="13">
        <v>42612</v>
      </c>
      <c r="K995" s="55">
        <v>1.5421</v>
      </c>
    </row>
    <row r="996" spans="1:11" x14ac:dyDescent="0.35">
      <c r="A996" s="54" t="s">
        <v>84</v>
      </c>
      <c r="B996" s="13">
        <v>42612</v>
      </c>
      <c r="K996" s="55">
        <v>1.1619000000000002</v>
      </c>
    </row>
    <row r="997" spans="1:11" x14ac:dyDescent="0.25">
      <c r="A997" s="37" t="s">
        <v>90</v>
      </c>
      <c r="B997" s="13">
        <v>42612</v>
      </c>
      <c r="K997" s="55">
        <v>1.6424000000000001</v>
      </c>
    </row>
    <row r="998" spans="1:11" x14ac:dyDescent="0.35">
      <c r="A998" s="55" t="s">
        <v>52</v>
      </c>
      <c r="B998" s="56">
        <v>42613</v>
      </c>
      <c r="C998" s="55">
        <v>0.376</v>
      </c>
      <c r="E998" s="55">
        <v>0.50600000000000001</v>
      </c>
      <c r="I998" s="55">
        <v>0.74099999999999999</v>
      </c>
      <c r="K998" s="55">
        <f t="shared" ref="K998:K1007" si="51">C998+I998</f>
        <v>1.117</v>
      </c>
    </row>
    <row r="999" spans="1:11" x14ac:dyDescent="0.35">
      <c r="A999" s="55" t="s">
        <v>42</v>
      </c>
      <c r="B999" s="56">
        <v>42613</v>
      </c>
      <c r="C999" s="55">
        <v>0.40200000000000002</v>
      </c>
      <c r="E999" s="55">
        <v>0.29899999999999999</v>
      </c>
      <c r="I999" s="55">
        <v>0.79900000000000004</v>
      </c>
      <c r="K999" s="55">
        <f t="shared" si="51"/>
        <v>1.2010000000000001</v>
      </c>
    </row>
    <row r="1000" spans="1:11" x14ac:dyDescent="0.35">
      <c r="A1000" s="55" t="s">
        <v>50</v>
      </c>
      <c r="B1000" s="56">
        <v>42613</v>
      </c>
      <c r="C1000" s="55">
        <v>0.42499999999999999</v>
      </c>
      <c r="E1000" s="55">
        <v>0.435</v>
      </c>
      <c r="I1000" s="55">
        <v>0.82599999999999996</v>
      </c>
      <c r="K1000" s="55">
        <f t="shared" si="51"/>
        <v>1.2509999999999999</v>
      </c>
    </row>
    <row r="1001" spans="1:11" x14ac:dyDescent="0.35">
      <c r="A1001" s="55" t="s">
        <v>51</v>
      </c>
      <c r="B1001" s="56">
        <v>42613</v>
      </c>
      <c r="C1001" s="55">
        <v>0.63700000000000001</v>
      </c>
      <c r="E1001" s="55">
        <v>0.46</v>
      </c>
      <c r="I1001" s="55">
        <v>0.84899999999999998</v>
      </c>
      <c r="K1001" s="55">
        <f t="shared" si="51"/>
        <v>1.486</v>
      </c>
    </row>
    <row r="1002" spans="1:11" x14ac:dyDescent="0.35">
      <c r="A1002" s="55" t="s">
        <v>48</v>
      </c>
      <c r="B1002" s="56">
        <v>42613</v>
      </c>
      <c r="C1002" s="55">
        <v>0.49199999999999999</v>
      </c>
      <c r="E1002" s="55">
        <v>0.28299999999999997</v>
      </c>
      <c r="I1002" s="55">
        <v>0.71199999999999997</v>
      </c>
      <c r="K1002" s="55">
        <f t="shared" si="51"/>
        <v>1.204</v>
      </c>
    </row>
    <row r="1003" spans="1:11" x14ac:dyDescent="0.35">
      <c r="A1003" s="55" t="s">
        <v>52</v>
      </c>
      <c r="B1003" s="56">
        <v>42620</v>
      </c>
      <c r="C1003" s="55">
        <v>0.32900000000000001</v>
      </c>
      <c r="E1003" s="55">
        <v>0.34</v>
      </c>
      <c r="I1003" s="55">
        <v>0.65200000000000002</v>
      </c>
      <c r="K1003" s="55">
        <f t="shared" si="51"/>
        <v>0.98100000000000009</v>
      </c>
    </row>
    <row r="1004" spans="1:11" x14ac:dyDescent="0.35">
      <c r="A1004" s="55" t="s">
        <v>42</v>
      </c>
      <c r="B1004" s="56">
        <v>42620</v>
      </c>
      <c r="C1004" s="55">
        <v>0.47399999999999998</v>
      </c>
      <c r="E1004" s="55">
        <v>0.436</v>
      </c>
      <c r="I1004" s="55">
        <v>0.73199999999999998</v>
      </c>
      <c r="K1004" s="55">
        <f t="shared" si="51"/>
        <v>1.206</v>
      </c>
    </row>
    <row r="1005" spans="1:11" x14ac:dyDescent="0.35">
      <c r="A1005" s="55" t="s">
        <v>50</v>
      </c>
      <c r="B1005" s="56">
        <v>42620</v>
      </c>
      <c r="C1005" s="55">
        <v>0.76100000000000001</v>
      </c>
      <c r="E1005" s="55">
        <v>0.64600000000000002</v>
      </c>
      <c r="I1005" s="55">
        <v>1.0389999999999999</v>
      </c>
      <c r="K1005" s="55">
        <f t="shared" si="51"/>
        <v>1.7999999999999998</v>
      </c>
    </row>
    <row r="1006" spans="1:11" x14ac:dyDescent="0.35">
      <c r="A1006" s="55" t="s">
        <v>51</v>
      </c>
      <c r="B1006" s="56">
        <v>42620</v>
      </c>
      <c r="C1006" s="55">
        <v>0.622</v>
      </c>
      <c r="E1006" s="55">
        <v>0.38500000000000001</v>
      </c>
      <c r="I1006" s="55">
        <v>0.66900000000000004</v>
      </c>
      <c r="K1006" s="55">
        <f t="shared" si="51"/>
        <v>1.2909999999999999</v>
      </c>
    </row>
    <row r="1007" spans="1:11" x14ac:dyDescent="0.35">
      <c r="A1007" s="55" t="s">
        <v>48</v>
      </c>
      <c r="B1007" s="56">
        <v>42620</v>
      </c>
      <c r="C1007" s="55">
        <v>0.505</v>
      </c>
      <c r="E1007" s="55">
        <v>0.39400000000000002</v>
      </c>
      <c r="I1007" s="55">
        <v>0.70499999999999996</v>
      </c>
      <c r="K1007" s="55">
        <f t="shared" si="51"/>
        <v>1.21</v>
      </c>
    </row>
    <row r="1008" spans="1:11" x14ac:dyDescent="0.35">
      <c r="A1008" s="54" t="s">
        <v>84</v>
      </c>
      <c r="B1008" s="13">
        <v>42621</v>
      </c>
      <c r="K1008" s="55">
        <v>1.4198999999999999</v>
      </c>
    </row>
    <row r="1009" spans="1:11" x14ac:dyDescent="0.25">
      <c r="A1009" s="37" t="s">
        <v>90</v>
      </c>
      <c r="B1009" s="13">
        <v>42621</v>
      </c>
      <c r="K1009" s="55">
        <v>1.8250000000000002</v>
      </c>
    </row>
    <row r="1010" spans="1:11" x14ac:dyDescent="0.35">
      <c r="A1010" s="41" t="s">
        <v>96</v>
      </c>
      <c r="B1010" s="13">
        <v>42621</v>
      </c>
      <c r="K1010" s="55">
        <v>2.1730999999999998</v>
      </c>
    </row>
    <row r="1011" spans="1:11" x14ac:dyDescent="0.35">
      <c r="A1011" s="55" t="s">
        <v>52</v>
      </c>
      <c r="B1011" s="56">
        <v>42626</v>
      </c>
      <c r="C1011" s="55">
        <v>0.32700000000000001</v>
      </c>
      <c r="E1011" s="55">
        <v>0.224</v>
      </c>
      <c r="I1011" s="55">
        <v>0.55300000000000005</v>
      </c>
      <c r="K1011" s="55">
        <f>C1011+I1011</f>
        <v>0.88000000000000012</v>
      </c>
    </row>
    <row r="1012" spans="1:11" x14ac:dyDescent="0.35">
      <c r="A1012" s="55" t="s">
        <v>42</v>
      </c>
      <c r="B1012" s="56">
        <v>42626</v>
      </c>
      <c r="C1012" s="55">
        <v>0.435</v>
      </c>
      <c r="E1012" s="55">
        <v>0.373</v>
      </c>
      <c r="I1012" s="55">
        <v>0.70299999999999996</v>
      </c>
      <c r="K1012" s="55">
        <f>C1012+I1012</f>
        <v>1.1379999999999999</v>
      </c>
    </row>
    <row r="1013" spans="1:11" x14ac:dyDescent="0.35">
      <c r="A1013" s="55" t="s">
        <v>50</v>
      </c>
      <c r="B1013" s="56">
        <v>42626</v>
      </c>
      <c r="C1013" s="55">
        <v>0.49399999999999999</v>
      </c>
      <c r="E1013" s="55">
        <v>0.41799999999999998</v>
      </c>
      <c r="I1013" s="55">
        <v>0.81899999999999995</v>
      </c>
      <c r="K1013" s="55">
        <f>C1013+I1013</f>
        <v>1.3129999999999999</v>
      </c>
    </row>
    <row r="1014" spans="1:11" x14ac:dyDescent="0.35">
      <c r="A1014" s="55" t="s">
        <v>51</v>
      </c>
      <c r="B1014" s="56">
        <v>42626</v>
      </c>
      <c r="C1014" s="55">
        <v>0.70399999999999996</v>
      </c>
      <c r="E1014" s="55">
        <v>0.58699999999999997</v>
      </c>
      <c r="I1014" s="55">
        <v>1.0129999999999999</v>
      </c>
      <c r="K1014" s="55">
        <f>C1014+I1014</f>
        <v>1.7169999999999999</v>
      </c>
    </row>
    <row r="1015" spans="1:11" x14ac:dyDescent="0.35">
      <c r="A1015" s="55" t="s">
        <v>48</v>
      </c>
      <c r="B1015" s="56">
        <v>42626</v>
      </c>
      <c r="C1015" s="55">
        <v>0.56899999999999995</v>
      </c>
      <c r="E1015" s="55">
        <v>0.40300000000000002</v>
      </c>
      <c r="I1015" s="55">
        <v>0.67200000000000004</v>
      </c>
      <c r="K1015" s="55">
        <f>C1015+I1015</f>
        <v>1.2410000000000001</v>
      </c>
    </row>
    <row r="1016" spans="1:11" x14ac:dyDescent="0.35">
      <c r="A1016" s="54" t="s">
        <v>84</v>
      </c>
      <c r="B1016" s="13">
        <v>42626</v>
      </c>
      <c r="K1016" s="55">
        <v>1.292</v>
      </c>
    </row>
    <row r="1017" spans="1:11" x14ac:dyDescent="0.35">
      <c r="A1017" s="54" t="s">
        <v>84</v>
      </c>
      <c r="B1017" s="13">
        <v>42626</v>
      </c>
      <c r="K1017" s="55">
        <v>1.2492000000000001</v>
      </c>
    </row>
    <row r="1018" spans="1:11" x14ac:dyDescent="0.25">
      <c r="A1018" s="37" t="s">
        <v>90</v>
      </c>
      <c r="B1018" s="13">
        <v>42626</v>
      </c>
      <c r="K1018" s="55">
        <v>1.2777000000000001</v>
      </c>
    </row>
    <row r="1019" spans="1:11" x14ac:dyDescent="0.35">
      <c r="A1019" s="41" t="s">
        <v>96</v>
      </c>
      <c r="B1019" s="13">
        <v>42626</v>
      </c>
      <c r="K1019" s="55">
        <v>1.6143000000000001</v>
      </c>
    </row>
    <row r="1020" spans="1:11" x14ac:dyDescent="0.35">
      <c r="A1020" s="55" t="s">
        <v>52</v>
      </c>
      <c r="B1020" s="56">
        <v>42633</v>
      </c>
      <c r="C1020" s="55">
        <v>0.42599999999999999</v>
      </c>
      <c r="E1020" s="55">
        <v>0.32400000000000001</v>
      </c>
      <c r="I1020" s="55">
        <v>0.71799999999999997</v>
      </c>
      <c r="K1020" s="55">
        <f>C1020+I1020</f>
        <v>1.1439999999999999</v>
      </c>
    </row>
    <row r="1021" spans="1:11" x14ac:dyDescent="0.35">
      <c r="A1021" s="55" t="s">
        <v>42</v>
      </c>
      <c r="B1021" s="56">
        <v>42633</v>
      </c>
      <c r="C1021" s="55">
        <v>0.499</v>
      </c>
      <c r="E1021" s="55">
        <v>0.41199999999999998</v>
      </c>
      <c r="I1021" s="55">
        <v>0.82699999999999996</v>
      </c>
      <c r="K1021" s="55">
        <f>C1021+I1021</f>
        <v>1.3260000000000001</v>
      </c>
    </row>
    <row r="1022" spans="1:11" x14ac:dyDescent="0.35">
      <c r="A1022" s="55" t="s">
        <v>50</v>
      </c>
      <c r="B1022" s="56">
        <v>42633</v>
      </c>
      <c r="C1022" s="55">
        <v>0.626</v>
      </c>
      <c r="E1022" s="55">
        <v>0.55800000000000005</v>
      </c>
      <c r="I1022" s="55">
        <v>0.999</v>
      </c>
      <c r="K1022" s="55">
        <f>C1022+I1022</f>
        <v>1.625</v>
      </c>
    </row>
    <row r="1023" spans="1:11" x14ac:dyDescent="0.35">
      <c r="A1023" s="55" t="s">
        <v>51</v>
      </c>
      <c r="B1023" s="56">
        <v>42633</v>
      </c>
      <c r="C1023" s="55">
        <v>0.81599999999999995</v>
      </c>
      <c r="E1023" s="55">
        <v>0.44900000000000001</v>
      </c>
      <c r="I1023" s="55">
        <v>0.86099999999999999</v>
      </c>
      <c r="K1023" s="55">
        <f>C1023+I1023</f>
        <v>1.677</v>
      </c>
    </row>
    <row r="1024" spans="1:11" x14ac:dyDescent="0.35">
      <c r="A1024" s="55" t="s">
        <v>48</v>
      </c>
      <c r="B1024" s="56">
        <v>42633</v>
      </c>
      <c r="C1024" s="55">
        <v>0.57499999999999996</v>
      </c>
      <c r="E1024" s="55">
        <v>0.22800000000000001</v>
      </c>
      <c r="I1024" s="55">
        <v>0.69199999999999995</v>
      </c>
      <c r="K1024" s="55">
        <f>C1024+I1024</f>
        <v>1.2669999999999999</v>
      </c>
    </row>
    <row r="1025" spans="1:11" x14ac:dyDescent="0.35">
      <c r="A1025" s="54" t="s">
        <v>84</v>
      </c>
      <c r="B1025" s="13">
        <v>42635</v>
      </c>
      <c r="K1025" s="55">
        <v>1.7371000000000001</v>
      </c>
    </row>
    <row r="1026" spans="1:11" x14ac:dyDescent="0.25">
      <c r="A1026" s="37" t="s">
        <v>90</v>
      </c>
      <c r="B1026" s="13">
        <v>42635</v>
      </c>
      <c r="K1026" s="55">
        <v>1.323</v>
      </c>
    </row>
    <row r="1027" spans="1:11" x14ac:dyDescent="0.25">
      <c r="A1027" s="37" t="s">
        <v>90</v>
      </c>
      <c r="B1027" s="13">
        <v>42635</v>
      </c>
      <c r="K1027" s="55">
        <v>1.2271999999999998</v>
      </c>
    </row>
    <row r="1028" spans="1:11" x14ac:dyDescent="0.35">
      <c r="A1028" s="41" t="s">
        <v>96</v>
      </c>
      <c r="B1028" s="13">
        <v>42635</v>
      </c>
      <c r="K1028" s="55">
        <v>1.5558999999999998</v>
      </c>
    </row>
    <row r="1029" spans="1:11" x14ac:dyDescent="0.35">
      <c r="A1029" s="55" t="s">
        <v>52</v>
      </c>
      <c r="B1029" s="56">
        <v>42640</v>
      </c>
      <c r="C1029" s="55">
        <v>0.41299999999999998</v>
      </c>
      <c r="E1029" s="55">
        <v>0.504</v>
      </c>
      <c r="I1029" s="55">
        <v>0.67</v>
      </c>
      <c r="K1029" s="55">
        <f>C1029+I1029</f>
        <v>1.083</v>
      </c>
    </row>
    <row r="1030" spans="1:11" x14ac:dyDescent="0.35">
      <c r="A1030" s="55" t="s">
        <v>42</v>
      </c>
      <c r="B1030" s="56">
        <v>42640</v>
      </c>
      <c r="C1030" s="55">
        <v>0.51500000000000001</v>
      </c>
      <c r="E1030" s="55">
        <v>0.45400000000000001</v>
      </c>
      <c r="I1030" s="55">
        <v>0.58799999999999997</v>
      </c>
      <c r="K1030" s="55">
        <f>C1030+I1030</f>
        <v>1.103</v>
      </c>
    </row>
    <row r="1031" spans="1:11" x14ac:dyDescent="0.35">
      <c r="A1031" s="55" t="s">
        <v>50</v>
      </c>
      <c r="B1031" s="56">
        <v>42640</v>
      </c>
      <c r="C1031" s="55">
        <v>0.56399999999999995</v>
      </c>
      <c r="E1031" s="55">
        <v>0.64</v>
      </c>
      <c r="I1031" s="55">
        <v>0.84</v>
      </c>
      <c r="K1031" s="55">
        <f>C1031+I1031</f>
        <v>1.4039999999999999</v>
      </c>
    </row>
    <row r="1032" spans="1:11" x14ac:dyDescent="0.35">
      <c r="A1032" s="55" t="s">
        <v>51</v>
      </c>
      <c r="B1032" s="56">
        <v>42640</v>
      </c>
      <c r="C1032" s="55">
        <v>0.78</v>
      </c>
      <c r="E1032" s="55">
        <v>0.74</v>
      </c>
      <c r="I1032" s="55">
        <v>0.91600000000000004</v>
      </c>
      <c r="K1032" s="55">
        <f>C1032+I1032</f>
        <v>1.6960000000000002</v>
      </c>
    </row>
    <row r="1033" spans="1:11" x14ac:dyDescent="0.35">
      <c r="A1033" s="55" t="s">
        <v>48</v>
      </c>
      <c r="B1033" s="56">
        <v>42640</v>
      </c>
      <c r="C1033" s="55">
        <v>0.72399999999999998</v>
      </c>
      <c r="E1033" s="55">
        <v>0.443</v>
      </c>
      <c r="I1033" s="55">
        <v>0.63900000000000001</v>
      </c>
      <c r="K1033" s="55">
        <f>C1033+I1033</f>
        <v>1.363</v>
      </c>
    </row>
    <row r="1034" spans="1:11" x14ac:dyDescent="0.35">
      <c r="A1034" s="54" t="s">
        <v>84</v>
      </c>
      <c r="B1034" s="13">
        <v>42640</v>
      </c>
      <c r="K1034" s="55">
        <v>1.9433</v>
      </c>
    </row>
    <row r="1035" spans="1:11" x14ac:dyDescent="0.35">
      <c r="A1035" s="54" t="s">
        <v>84</v>
      </c>
      <c r="B1035" s="13">
        <v>42640</v>
      </c>
      <c r="K1035" s="55">
        <v>1.7151000000000001</v>
      </c>
    </row>
    <row r="1036" spans="1:11" x14ac:dyDescent="0.25">
      <c r="A1036" s="37" t="s">
        <v>90</v>
      </c>
      <c r="B1036" s="13">
        <v>42640</v>
      </c>
      <c r="K1036" s="55">
        <v>2.0815999999999999</v>
      </c>
    </row>
    <row r="1037" spans="1:11" x14ac:dyDescent="0.35">
      <c r="A1037" s="41" t="s">
        <v>96</v>
      </c>
      <c r="B1037" s="13">
        <v>42640</v>
      </c>
      <c r="K1037" s="55">
        <v>2.0756999999999999</v>
      </c>
    </row>
    <row r="1038" spans="1:11" x14ac:dyDescent="0.35">
      <c r="A1038" s="55" t="s">
        <v>52</v>
      </c>
      <c r="B1038" s="56">
        <v>42887</v>
      </c>
      <c r="C1038" s="55">
        <v>0.318</v>
      </c>
      <c r="E1038" s="55">
        <v>0.27900000000000003</v>
      </c>
      <c r="I1038" s="55">
        <v>0.63100000000000001</v>
      </c>
      <c r="K1038" s="55">
        <f t="shared" ref="K1038:K1089" si="52">C1038+I1038</f>
        <v>0.94900000000000007</v>
      </c>
    </row>
    <row r="1039" spans="1:11" x14ac:dyDescent="0.35">
      <c r="A1039" s="55" t="s">
        <v>52</v>
      </c>
      <c r="B1039" s="56">
        <v>42887</v>
      </c>
      <c r="C1039" s="55">
        <v>0.318</v>
      </c>
      <c r="E1039" s="55">
        <v>0.27900000000000003</v>
      </c>
      <c r="I1039" s="55">
        <v>0.63100000000000001</v>
      </c>
      <c r="K1039" s="55">
        <f t="shared" si="52"/>
        <v>0.94900000000000007</v>
      </c>
    </row>
    <row r="1040" spans="1:11" x14ac:dyDescent="0.35">
      <c r="A1040" s="55" t="s">
        <v>42</v>
      </c>
      <c r="B1040" s="56">
        <v>42887</v>
      </c>
      <c r="C1040" s="55">
        <v>0.46</v>
      </c>
      <c r="E1040" s="55">
        <v>0.38900000000000001</v>
      </c>
      <c r="I1040" s="55">
        <v>0.73199999999999998</v>
      </c>
      <c r="K1040" s="55">
        <f t="shared" si="52"/>
        <v>1.1919999999999999</v>
      </c>
    </row>
    <row r="1041" spans="1:11" x14ac:dyDescent="0.35">
      <c r="A1041" s="55" t="s">
        <v>42</v>
      </c>
      <c r="B1041" s="56">
        <v>42887</v>
      </c>
      <c r="C1041" s="55">
        <v>0.46</v>
      </c>
      <c r="E1041" s="55">
        <v>0.38900000000000001</v>
      </c>
      <c r="I1041" s="55">
        <v>0.73199999999999998</v>
      </c>
      <c r="K1041" s="55">
        <f t="shared" si="52"/>
        <v>1.1919999999999999</v>
      </c>
    </row>
    <row r="1042" spans="1:11" x14ac:dyDescent="0.35">
      <c r="A1042" s="55" t="s">
        <v>50</v>
      </c>
      <c r="B1042" s="56">
        <v>42887</v>
      </c>
      <c r="C1042" s="55">
        <v>0.501</v>
      </c>
      <c r="E1042" s="55">
        <v>0.52500000000000002</v>
      </c>
      <c r="I1042" s="55">
        <v>0.878</v>
      </c>
      <c r="K1042" s="55">
        <f t="shared" si="52"/>
        <v>1.379</v>
      </c>
    </row>
    <row r="1043" spans="1:11" x14ac:dyDescent="0.35">
      <c r="A1043" s="55" t="s">
        <v>50</v>
      </c>
      <c r="B1043" s="56">
        <v>42887</v>
      </c>
      <c r="C1043" s="55">
        <v>0.501</v>
      </c>
      <c r="E1043" s="55">
        <v>0.52500000000000002</v>
      </c>
      <c r="I1043" s="55">
        <v>0.878</v>
      </c>
      <c r="K1043" s="55">
        <f t="shared" si="52"/>
        <v>1.379</v>
      </c>
    </row>
    <row r="1044" spans="1:11" x14ac:dyDescent="0.35">
      <c r="A1044" s="55" t="s">
        <v>51</v>
      </c>
      <c r="B1044" s="56">
        <v>42887</v>
      </c>
      <c r="C1044" s="55">
        <v>0.629</v>
      </c>
      <c r="E1044" s="55">
        <v>0.56899999999999995</v>
      </c>
      <c r="I1044" s="55">
        <v>0.82499999999999996</v>
      </c>
      <c r="K1044" s="55">
        <f t="shared" si="52"/>
        <v>1.454</v>
      </c>
    </row>
    <row r="1045" spans="1:11" x14ac:dyDescent="0.35">
      <c r="A1045" s="55" t="s">
        <v>51</v>
      </c>
      <c r="B1045" s="56">
        <v>42887</v>
      </c>
      <c r="C1045" s="55">
        <v>0.629</v>
      </c>
      <c r="E1045" s="55">
        <v>0.56899999999999995</v>
      </c>
      <c r="I1045" s="55">
        <v>0.82499999999999996</v>
      </c>
      <c r="K1045" s="55">
        <f t="shared" si="52"/>
        <v>1.454</v>
      </c>
    </row>
    <row r="1046" spans="1:11" x14ac:dyDescent="0.35">
      <c r="A1046" s="55" t="s">
        <v>48</v>
      </c>
      <c r="B1046" s="56">
        <v>42887</v>
      </c>
      <c r="C1046" s="55">
        <v>0.35199999999999998</v>
      </c>
      <c r="E1046" s="55">
        <v>0.253</v>
      </c>
      <c r="I1046" s="55">
        <v>0.622</v>
      </c>
      <c r="K1046" s="55">
        <f t="shared" si="52"/>
        <v>0.97399999999999998</v>
      </c>
    </row>
    <row r="1047" spans="1:11" x14ac:dyDescent="0.35">
      <c r="A1047" s="55" t="s">
        <v>48</v>
      </c>
      <c r="B1047" s="56">
        <v>42887</v>
      </c>
      <c r="C1047" s="55">
        <v>0.35199999999999998</v>
      </c>
      <c r="E1047" s="55">
        <v>0.253</v>
      </c>
      <c r="I1047" s="55">
        <v>0.622</v>
      </c>
      <c r="K1047" s="55">
        <f t="shared" si="52"/>
        <v>0.97399999999999998</v>
      </c>
    </row>
    <row r="1048" spans="1:11" x14ac:dyDescent="0.35">
      <c r="A1048" s="55" t="s">
        <v>52</v>
      </c>
      <c r="B1048" s="56">
        <v>42892</v>
      </c>
      <c r="C1048" s="55">
        <v>0.33700000000000002</v>
      </c>
      <c r="E1048" s="55">
        <v>0.36299999999999999</v>
      </c>
      <c r="I1048" s="55">
        <v>0.51600000000000001</v>
      </c>
      <c r="K1048" s="55">
        <f t="shared" si="52"/>
        <v>0.85299999999999998</v>
      </c>
    </row>
    <row r="1049" spans="1:11" x14ac:dyDescent="0.35">
      <c r="A1049" s="55" t="s">
        <v>52</v>
      </c>
      <c r="B1049" s="56">
        <v>42892</v>
      </c>
      <c r="C1049" s="55">
        <v>0.33700000000000002</v>
      </c>
      <c r="E1049" s="55">
        <v>0.36299999999999999</v>
      </c>
      <c r="I1049" s="55">
        <v>0.51600000000000001</v>
      </c>
      <c r="K1049" s="55">
        <f t="shared" si="52"/>
        <v>0.85299999999999998</v>
      </c>
    </row>
    <row r="1050" spans="1:11" x14ac:dyDescent="0.35">
      <c r="A1050" s="55" t="s">
        <v>42</v>
      </c>
      <c r="B1050" s="56">
        <v>42892</v>
      </c>
      <c r="C1050" s="55">
        <v>0.45200000000000001</v>
      </c>
      <c r="E1050" s="55">
        <v>0.379</v>
      </c>
      <c r="I1050" s="55">
        <v>0.57099999999999995</v>
      </c>
      <c r="K1050" s="55">
        <f t="shared" si="52"/>
        <v>1.0229999999999999</v>
      </c>
    </row>
    <row r="1051" spans="1:11" x14ac:dyDescent="0.35">
      <c r="A1051" s="55" t="s">
        <v>42</v>
      </c>
      <c r="B1051" s="56">
        <v>42892</v>
      </c>
      <c r="C1051" s="55">
        <v>0.45200000000000001</v>
      </c>
      <c r="E1051" s="55">
        <v>0.379</v>
      </c>
      <c r="I1051" s="55">
        <v>0.57099999999999995</v>
      </c>
      <c r="K1051" s="55">
        <f t="shared" si="52"/>
        <v>1.0229999999999999</v>
      </c>
    </row>
    <row r="1052" spans="1:11" x14ac:dyDescent="0.35">
      <c r="A1052" s="55" t="s">
        <v>50</v>
      </c>
      <c r="B1052" s="56">
        <v>42892</v>
      </c>
      <c r="C1052" s="55">
        <v>0.499</v>
      </c>
      <c r="E1052" s="55">
        <v>0.627</v>
      </c>
      <c r="I1052" s="55">
        <v>0.84799999999999998</v>
      </c>
      <c r="K1052" s="55">
        <f t="shared" si="52"/>
        <v>1.347</v>
      </c>
    </row>
    <row r="1053" spans="1:11" x14ac:dyDescent="0.35">
      <c r="A1053" s="55" t="s">
        <v>50</v>
      </c>
      <c r="B1053" s="56">
        <v>42892</v>
      </c>
      <c r="C1053" s="55">
        <v>0.499</v>
      </c>
      <c r="E1053" s="55">
        <v>0.627</v>
      </c>
      <c r="I1053" s="55">
        <v>0.84799999999999998</v>
      </c>
      <c r="K1053" s="55">
        <f t="shared" si="52"/>
        <v>1.347</v>
      </c>
    </row>
    <row r="1054" spans="1:11" x14ac:dyDescent="0.35">
      <c r="A1054" s="55" t="s">
        <v>51</v>
      </c>
      <c r="B1054" s="56">
        <v>42892</v>
      </c>
      <c r="C1054" s="55">
        <v>0.54800000000000004</v>
      </c>
      <c r="E1054" s="55">
        <v>0.53</v>
      </c>
      <c r="I1054" s="55">
        <v>0.78200000000000003</v>
      </c>
      <c r="K1054" s="55">
        <f t="shared" si="52"/>
        <v>1.33</v>
      </c>
    </row>
    <row r="1055" spans="1:11" x14ac:dyDescent="0.35">
      <c r="A1055" s="55" t="s">
        <v>51</v>
      </c>
      <c r="B1055" s="56">
        <v>42892</v>
      </c>
      <c r="C1055" s="55">
        <v>0.54800000000000004</v>
      </c>
      <c r="E1055" s="55">
        <v>0.53</v>
      </c>
      <c r="I1055" s="55">
        <v>0.78200000000000003</v>
      </c>
      <c r="K1055" s="55">
        <f t="shared" si="52"/>
        <v>1.33</v>
      </c>
    </row>
    <row r="1056" spans="1:11" x14ac:dyDescent="0.35">
      <c r="A1056" s="55" t="s">
        <v>48</v>
      </c>
      <c r="B1056" s="56">
        <v>42892</v>
      </c>
      <c r="C1056" s="55">
        <v>0.41</v>
      </c>
      <c r="E1056" s="55">
        <v>0.48199999999999998</v>
      </c>
      <c r="I1056" s="55">
        <v>0.55400000000000005</v>
      </c>
      <c r="K1056" s="55">
        <f t="shared" si="52"/>
        <v>0.96399999999999997</v>
      </c>
    </row>
    <row r="1057" spans="1:11" x14ac:dyDescent="0.35">
      <c r="A1057" s="55" t="s">
        <v>48</v>
      </c>
      <c r="B1057" s="56">
        <v>42892</v>
      </c>
      <c r="C1057" s="55">
        <v>0.39600000000000002</v>
      </c>
      <c r="E1057" s="55">
        <v>0.50600000000000001</v>
      </c>
      <c r="I1057" s="55">
        <v>0.65500000000000003</v>
      </c>
      <c r="K1057" s="55">
        <f t="shared" si="52"/>
        <v>1.0510000000000002</v>
      </c>
    </row>
    <row r="1058" spans="1:11" x14ac:dyDescent="0.35">
      <c r="A1058" s="55" t="s">
        <v>48</v>
      </c>
      <c r="B1058" s="56">
        <v>42892</v>
      </c>
      <c r="C1058" s="55">
        <v>0.41</v>
      </c>
      <c r="E1058" s="55">
        <v>0.48199999999999998</v>
      </c>
      <c r="I1058" s="55">
        <v>0.55400000000000005</v>
      </c>
      <c r="K1058" s="55">
        <f t="shared" si="52"/>
        <v>0.96399999999999997</v>
      </c>
    </row>
    <row r="1059" spans="1:11" x14ac:dyDescent="0.35">
      <c r="A1059" s="55" t="s">
        <v>48</v>
      </c>
      <c r="B1059" s="56">
        <v>42892</v>
      </c>
      <c r="C1059" s="55">
        <v>0.39600000000000002</v>
      </c>
      <c r="E1059" s="55">
        <v>0.50600000000000001</v>
      </c>
      <c r="I1059" s="55">
        <v>0.65500000000000003</v>
      </c>
      <c r="K1059" s="55">
        <f t="shared" si="52"/>
        <v>1.0510000000000002</v>
      </c>
    </row>
    <row r="1060" spans="1:11" x14ac:dyDescent="0.35">
      <c r="A1060" s="55" t="s">
        <v>52</v>
      </c>
      <c r="B1060" s="56">
        <v>42899</v>
      </c>
      <c r="C1060" s="55">
        <v>0.311</v>
      </c>
      <c r="E1060" s="55">
        <v>0.33100000000000002</v>
      </c>
      <c r="I1060" s="55">
        <v>0.52200000000000002</v>
      </c>
      <c r="K1060" s="55">
        <f t="shared" si="52"/>
        <v>0.83299999999999996</v>
      </c>
    </row>
    <row r="1061" spans="1:11" x14ac:dyDescent="0.35">
      <c r="A1061" s="55" t="s">
        <v>52</v>
      </c>
      <c r="B1061" s="56">
        <v>42899</v>
      </c>
      <c r="C1061" s="55">
        <v>0.311</v>
      </c>
      <c r="E1061" s="55">
        <v>0.33100000000000002</v>
      </c>
      <c r="I1061" s="55">
        <v>0.52200000000000002</v>
      </c>
      <c r="K1061" s="55">
        <f t="shared" si="52"/>
        <v>0.83299999999999996</v>
      </c>
    </row>
    <row r="1062" spans="1:11" x14ac:dyDescent="0.35">
      <c r="A1062" s="55" t="s">
        <v>42</v>
      </c>
      <c r="B1062" s="56">
        <v>42899</v>
      </c>
      <c r="C1062" s="55">
        <v>0.40500000000000003</v>
      </c>
      <c r="E1062" s="55">
        <v>0.40699999999999997</v>
      </c>
      <c r="I1062" s="55">
        <v>0.90700000000000003</v>
      </c>
      <c r="K1062" s="55">
        <f t="shared" si="52"/>
        <v>1.3120000000000001</v>
      </c>
    </row>
    <row r="1063" spans="1:11" x14ac:dyDescent="0.35">
      <c r="A1063" s="55" t="s">
        <v>42</v>
      </c>
      <c r="B1063" s="56">
        <v>42899</v>
      </c>
      <c r="C1063" s="55">
        <v>0.40500000000000003</v>
      </c>
      <c r="E1063" s="55">
        <v>0.40699999999999997</v>
      </c>
      <c r="I1063" s="55">
        <v>0.90700000000000003</v>
      </c>
      <c r="K1063" s="55">
        <f t="shared" si="52"/>
        <v>1.3120000000000001</v>
      </c>
    </row>
    <row r="1064" spans="1:11" x14ac:dyDescent="0.35">
      <c r="A1064" s="55" t="s">
        <v>50</v>
      </c>
      <c r="B1064" s="56">
        <v>42899</v>
      </c>
      <c r="C1064" s="55">
        <v>0.42</v>
      </c>
      <c r="E1064" s="55">
        <v>0.72499999999999998</v>
      </c>
      <c r="I1064" s="55">
        <v>0.93300000000000005</v>
      </c>
      <c r="K1064" s="55">
        <f t="shared" si="52"/>
        <v>1.353</v>
      </c>
    </row>
    <row r="1065" spans="1:11" x14ac:dyDescent="0.35">
      <c r="A1065" s="55" t="s">
        <v>50</v>
      </c>
      <c r="B1065" s="56">
        <v>42899</v>
      </c>
      <c r="C1065" s="55">
        <v>0.42</v>
      </c>
      <c r="E1065" s="55">
        <v>0.72499999999999998</v>
      </c>
      <c r="I1065" s="55">
        <v>0.93300000000000005</v>
      </c>
      <c r="K1065" s="55">
        <f t="shared" si="52"/>
        <v>1.353</v>
      </c>
    </row>
    <row r="1066" spans="1:11" x14ac:dyDescent="0.35">
      <c r="A1066" s="55" t="s">
        <v>51</v>
      </c>
      <c r="B1066" s="56">
        <v>42899</v>
      </c>
      <c r="C1066" s="55">
        <v>0.48899999999999999</v>
      </c>
      <c r="E1066" s="55">
        <v>0.48799999999999999</v>
      </c>
      <c r="I1066" s="55">
        <v>0.74199999999999999</v>
      </c>
      <c r="K1066" s="55">
        <f t="shared" si="52"/>
        <v>1.2309999999999999</v>
      </c>
    </row>
    <row r="1067" spans="1:11" x14ac:dyDescent="0.35">
      <c r="A1067" s="55" t="s">
        <v>51</v>
      </c>
      <c r="B1067" s="56">
        <v>42899</v>
      </c>
      <c r="C1067" s="55">
        <v>0.48899999999999999</v>
      </c>
      <c r="E1067" s="55">
        <v>0.48799999999999999</v>
      </c>
      <c r="I1067" s="55">
        <v>0.74199999999999999</v>
      </c>
      <c r="K1067" s="55">
        <f t="shared" si="52"/>
        <v>1.2309999999999999</v>
      </c>
    </row>
    <row r="1068" spans="1:11" x14ac:dyDescent="0.35">
      <c r="A1068" s="55" t="s">
        <v>48</v>
      </c>
      <c r="B1068" s="56">
        <v>42899</v>
      </c>
      <c r="C1068" s="55">
        <v>0.28000000000000003</v>
      </c>
      <c r="E1068" s="55">
        <v>0.24099999999999999</v>
      </c>
      <c r="I1068" s="55">
        <v>0.78300000000000003</v>
      </c>
      <c r="K1068" s="55">
        <f t="shared" si="52"/>
        <v>1.0630000000000002</v>
      </c>
    </row>
    <row r="1069" spans="1:11" x14ac:dyDescent="0.35">
      <c r="A1069" s="55" t="s">
        <v>48</v>
      </c>
      <c r="B1069" s="56">
        <v>42899</v>
      </c>
      <c r="C1069" s="55">
        <v>0.28000000000000003</v>
      </c>
      <c r="E1069" s="55">
        <v>0.24099999999999999</v>
      </c>
      <c r="I1069" s="55">
        <v>0.78300000000000003</v>
      </c>
      <c r="K1069" s="55">
        <f t="shared" si="52"/>
        <v>1.0630000000000002</v>
      </c>
    </row>
    <row r="1070" spans="1:11" x14ac:dyDescent="0.35">
      <c r="A1070" s="55" t="s">
        <v>52</v>
      </c>
      <c r="B1070" s="56">
        <v>42906</v>
      </c>
      <c r="C1070" s="55">
        <v>0.23799999999999999</v>
      </c>
      <c r="E1070" s="55">
        <v>0.33</v>
      </c>
      <c r="I1070" s="55">
        <v>0.621</v>
      </c>
      <c r="K1070" s="55">
        <f t="shared" si="52"/>
        <v>0.85899999999999999</v>
      </c>
    </row>
    <row r="1071" spans="1:11" x14ac:dyDescent="0.35">
      <c r="A1071" s="55" t="s">
        <v>52</v>
      </c>
      <c r="B1071" s="56">
        <v>42906</v>
      </c>
      <c r="C1071" s="55">
        <v>0.23799999999999999</v>
      </c>
      <c r="E1071" s="55">
        <v>0.33</v>
      </c>
      <c r="I1071" s="55">
        <v>0.621</v>
      </c>
      <c r="K1071" s="55">
        <f t="shared" si="52"/>
        <v>0.85899999999999999</v>
      </c>
    </row>
    <row r="1072" spans="1:11" x14ac:dyDescent="0.35">
      <c r="A1072" s="55" t="s">
        <v>42</v>
      </c>
      <c r="B1072" s="56">
        <v>42906</v>
      </c>
      <c r="C1072" s="55">
        <v>0.33900000000000002</v>
      </c>
      <c r="E1072" s="55">
        <v>0.34699999999999998</v>
      </c>
      <c r="I1072" s="55">
        <v>0.61</v>
      </c>
      <c r="K1072" s="55">
        <f t="shared" si="52"/>
        <v>0.94900000000000007</v>
      </c>
    </row>
    <row r="1073" spans="1:11" x14ac:dyDescent="0.35">
      <c r="A1073" s="55" t="s">
        <v>42</v>
      </c>
      <c r="B1073" s="56">
        <v>42906</v>
      </c>
      <c r="C1073" s="55">
        <v>0.33900000000000002</v>
      </c>
      <c r="E1073" s="55">
        <v>0.34699999999999998</v>
      </c>
      <c r="I1073" s="55">
        <v>0.61</v>
      </c>
      <c r="K1073" s="55">
        <f t="shared" si="52"/>
        <v>0.94900000000000007</v>
      </c>
    </row>
    <row r="1074" spans="1:11" x14ac:dyDescent="0.35">
      <c r="A1074" s="55" t="s">
        <v>50</v>
      </c>
      <c r="B1074" s="56">
        <v>42906</v>
      </c>
      <c r="C1074" s="55">
        <v>0.375</v>
      </c>
      <c r="E1074" s="55">
        <v>0.53400000000000003</v>
      </c>
      <c r="I1074" s="55">
        <v>1.0609999999999999</v>
      </c>
      <c r="K1074" s="55">
        <f t="shared" si="52"/>
        <v>1.4359999999999999</v>
      </c>
    </row>
    <row r="1075" spans="1:11" x14ac:dyDescent="0.35">
      <c r="A1075" s="55" t="s">
        <v>50</v>
      </c>
      <c r="B1075" s="56">
        <v>42906</v>
      </c>
      <c r="C1075" s="55">
        <v>0.375</v>
      </c>
      <c r="E1075" s="55">
        <v>0.53400000000000003</v>
      </c>
      <c r="I1075" s="55">
        <v>1.0609999999999999</v>
      </c>
      <c r="K1075" s="55">
        <f t="shared" si="52"/>
        <v>1.4359999999999999</v>
      </c>
    </row>
    <row r="1076" spans="1:11" x14ac:dyDescent="0.35">
      <c r="A1076" s="55" t="s">
        <v>51</v>
      </c>
      <c r="B1076" s="56">
        <v>42906</v>
      </c>
      <c r="C1076" s="55">
        <v>0.41599999999999998</v>
      </c>
      <c r="E1076" s="55">
        <v>0.47899999999999998</v>
      </c>
      <c r="I1076" s="55">
        <v>0.89</v>
      </c>
      <c r="K1076" s="55">
        <f t="shared" si="52"/>
        <v>1.306</v>
      </c>
    </row>
    <row r="1077" spans="1:11" x14ac:dyDescent="0.35">
      <c r="A1077" s="55" t="s">
        <v>51</v>
      </c>
      <c r="B1077" s="56">
        <v>42906</v>
      </c>
      <c r="C1077" s="55">
        <v>0.41599999999999998</v>
      </c>
      <c r="E1077" s="55">
        <v>0.47899999999999998</v>
      </c>
      <c r="I1077" s="55">
        <v>0.89</v>
      </c>
      <c r="K1077" s="55">
        <f t="shared" si="52"/>
        <v>1.306</v>
      </c>
    </row>
    <row r="1078" spans="1:11" x14ac:dyDescent="0.35">
      <c r="A1078" s="55" t="s">
        <v>48</v>
      </c>
      <c r="B1078" s="56">
        <v>42906</v>
      </c>
      <c r="C1078" s="55">
        <v>0.44400000000000001</v>
      </c>
      <c r="E1078" s="55">
        <v>0.48699999999999999</v>
      </c>
      <c r="I1078" s="55">
        <v>0.90200000000000002</v>
      </c>
      <c r="K1078" s="55">
        <f t="shared" si="52"/>
        <v>1.3460000000000001</v>
      </c>
    </row>
    <row r="1079" spans="1:11" x14ac:dyDescent="0.35">
      <c r="A1079" s="55" t="s">
        <v>48</v>
      </c>
      <c r="B1079" s="56">
        <v>42906</v>
      </c>
      <c r="C1079" s="55">
        <v>0.44400000000000001</v>
      </c>
      <c r="E1079" s="55">
        <v>0.48699999999999999</v>
      </c>
      <c r="I1079" s="55">
        <v>0.90200000000000002</v>
      </c>
      <c r="K1079" s="55">
        <f t="shared" si="52"/>
        <v>1.3460000000000001</v>
      </c>
    </row>
    <row r="1080" spans="1:11" x14ac:dyDescent="0.35">
      <c r="A1080" s="55" t="s">
        <v>52</v>
      </c>
      <c r="B1080" s="56">
        <v>42913</v>
      </c>
      <c r="C1080" s="55">
        <v>0.309</v>
      </c>
      <c r="E1080" s="55">
        <v>0.4</v>
      </c>
      <c r="I1080" s="55">
        <v>0.57799999999999996</v>
      </c>
      <c r="K1080" s="55">
        <f t="shared" si="52"/>
        <v>0.88700000000000001</v>
      </c>
    </row>
    <row r="1081" spans="1:11" x14ac:dyDescent="0.35">
      <c r="A1081" s="55" t="s">
        <v>52</v>
      </c>
      <c r="B1081" s="56">
        <v>42913</v>
      </c>
      <c r="C1081" s="55">
        <v>0.309</v>
      </c>
      <c r="E1081" s="55">
        <v>0.4</v>
      </c>
      <c r="I1081" s="55">
        <v>0.57799999999999996</v>
      </c>
      <c r="K1081" s="55">
        <f t="shared" si="52"/>
        <v>0.88700000000000001</v>
      </c>
    </row>
    <row r="1082" spans="1:11" x14ac:dyDescent="0.35">
      <c r="A1082" s="55" t="s">
        <v>42</v>
      </c>
      <c r="B1082" s="56">
        <v>42913</v>
      </c>
      <c r="C1082" s="55">
        <v>0.378</v>
      </c>
      <c r="E1082" s="55">
        <v>0.432</v>
      </c>
      <c r="I1082" s="55">
        <v>0.59599999999999997</v>
      </c>
      <c r="K1082" s="55">
        <f t="shared" si="52"/>
        <v>0.97399999999999998</v>
      </c>
    </row>
    <row r="1083" spans="1:11" x14ac:dyDescent="0.35">
      <c r="A1083" s="55" t="s">
        <v>42</v>
      </c>
      <c r="B1083" s="56">
        <v>42913</v>
      </c>
      <c r="C1083" s="55">
        <v>0.378</v>
      </c>
      <c r="E1083" s="55">
        <v>0.432</v>
      </c>
      <c r="I1083" s="55">
        <v>0.59599999999999997</v>
      </c>
      <c r="K1083" s="55">
        <f t="shared" si="52"/>
        <v>0.97399999999999998</v>
      </c>
    </row>
    <row r="1084" spans="1:11" x14ac:dyDescent="0.35">
      <c r="A1084" s="55" t="s">
        <v>50</v>
      </c>
      <c r="B1084" s="56">
        <v>42913</v>
      </c>
      <c r="C1084" s="55">
        <v>0.439</v>
      </c>
      <c r="E1084" s="55">
        <v>0.81699999999999995</v>
      </c>
      <c r="I1084" s="55">
        <v>0.95399999999999996</v>
      </c>
      <c r="K1084" s="55">
        <f t="shared" si="52"/>
        <v>1.393</v>
      </c>
    </row>
    <row r="1085" spans="1:11" x14ac:dyDescent="0.35">
      <c r="A1085" s="55" t="s">
        <v>50</v>
      </c>
      <c r="B1085" s="56">
        <v>42913</v>
      </c>
      <c r="C1085" s="55">
        <v>0.439</v>
      </c>
      <c r="E1085" s="55">
        <v>0.81699999999999995</v>
      </c>
      <c r="I1085" s="55">
        <v>0.95399999999999996</v>
      </c>
      <c r="K1085" s="55">
        <f t="shared" si="52"/>
        <v>1.393</v>
      </c>
    </row>
    <row r="1086" spans="1:11" x14ac:dyDescent="0.35">
      <c r="A1086" s="55" t="s">
        <v>51</v>
      </c>
      <c r="B1086" s="56">
        <v>42913</v>
      </c>
      <c r="C1086" s="55">
        <v>0.44900000000000001</v>
      </c>
      <c r="E1086" s="55">
        <v>0.61699999999999999</v>
      </c>
      <c r="I1086" s="55">
        <v>0.76200000000000001</v>
      </c>
      <c r="K1086" s="55">
        <f t="shared" si="52"/>
        <v>1.2110000000000001</v>
      </c>
    </row>
    <row r="1087" spans="1:11" x14ac:dyDescent="0.35">
      <c r="A1087" s="55" t="s">
        <v>51</v>
      </c>
      <c r="B1087" s="56">
        <v>42913</v>
      </c>
      <c r="C1087" s="55">
        <v>0.44900000000000001</v>
      </c>
      <c r="E1087" s="55">
        <v>0.61699999999999999</v>
      </c>
      <c r="I1087" s="55">
        <v>0.76200000000000001</v>
      </c>
      <c r="K1087" s="55">
        <f t="shared" si="52"/>
        <v>1.2110000000000001</v>
      </c>
    </row>
    <row r="1088" spans="1:11" x14ac:dyDescent="0.35">
      <c r="A1088" s="55" t="s">
        <v>48</v>
      </c>
      <c r="B1088" s="56">
        <v>42913</v>
      </c>
      <c r="C1088" s="55">
        <v>0.26</v>
      </c>
      <c r="E1088" s="55">
        <v>0.41199999999999998</v>
      </c>
      <c r="I1088" s="55">
        <v>0.628</v>
      </c>
      <c r="K1088" s="55">
        <f t="shared" si="52"/>
        <v>0.88800000000000001</v>
      </c>
    </row>
    <row r="1089" spans="1:11" x14ac:dyDescent="0.35">
      <c r="A1089" s="55" t="s">
        <v>48</v>
      </c>
      <c r="B1089" s="56">
        <v>42913</v>
      </c>
      <c r="C1089" s="55">
        <v>0.26</v>
      </c>
      <c r="E1089" s="55">
        <v>0.41199999999999998</v>
      </c>
      <c r="I1089" s="55">
        <v>0.628</v>
      </c>
      <c r="K1089" s="55">
        <f t="shared" si="52"/>
        <v>0.88800000000000001</v>
      </c>
    </row>
    <row r="1090" spans="1:11" x14ac:dyDescent="0.35">
      <c r="A1090" s="54" t="s">
        <v>84</v>
      </c>
      <c r="B1090" s="13">
        <v>42914</v>
      </c>
    </row>
    <row r="1091" spans="1:11" x14ac:dyDescent="0.35">
      <c r="A1091" s="54" t="s">
        <v>84</v>
      </c>
      <c r="B1091" s="13">
        <v>42914</v>
      </c>
    </row>
    <row r="1092" spans="1:11" x14ac:dyDescent="0.25">
      <c r="A1092" s="37" t="s">
        <v>90</v>
      </c>
      <c r="B1092" s="13">
        <v>42914</v>
      </c>
    </row>
    <row r="1093" spans="1:11" x14ac:dyDescent="0.35">
      <c r="A1093" s="41" t="s">
        <v>96</v>
      </c>
      <c r="B1093" s="13">
        <v>42914</v>
      </c>
    </row>
    <row r="1094" spans="1:11" x14ac:dyDescent="0.35">
      <c r="A1094" s="55" t="s">
        <v>52</v>
      </c>
      <c r="B1094" s="56">
        <v>42927</v>
      </c>
      <c r="K1094" s="55">
        <f t="shared" ref="K1094:K1103" si="53">C1094+I1094</f>
        <v>0</v>
      </c>
    </row>
    <row r="1095" spans="1:11" x14ac:dyDescent="0.35">
      <c r="A1095" s="55" t="s">
        <v>52</v>
      </c>
      <c r="B1095" s="56">
        <v>42927</v>
      </c>
      <c r="C1095" s="55">
        <v>0.29899999999999999</v>
      </c>
      <c r="E1095" s="55">
        <v>0.28399999999999997</v>
      </c>
      <c r="I1095" s="55">
        <v>0.497</v>
      </c>
      <c r="K1095" s="55">
        <f t="shared" si="53"/>
        <v>0.79600000000000004</v>
      </c>
    </row>
    <row r="1096" spans="1:11" x14ac:dyDescent="0.35">
      <c r="A1096" s="55" t="s">
        <v>42</v>
      </c>
      <c r="B1096" s="56">
        <v>42927</v>
      </c>
      <c r="K1096" s="55">
        <f t="shared" si="53"/>
        <v>0</v>
      </c>
    </row>
    <row r="1097" spans="1:11" x14ac:dyDescent="0.35">
      <c r="A1097" s="55" t="s">
        <v>42</v>
      </c>
      <c r="B1097" s="56">
        <v>42927</v>
      </c>
      <c r="C1097" s="55">
        <v>0.41</v>
      </c>
      <c r="E1097" s="55">
        <v>0.247</v>
      </c>
      <c r="I1097" s="55">
        <v>0.53</v>
      </c>
      <c r="K1097" s="55">
        <f t="shared" si="53"/>
        <v>0.94</v>
      </c>
    </row>
    <row r="1098" spans="1:11" x14ac:dyDescent="0.35">
      <c r="A1098" s="55" t="s">
        <v>50</v>
      </c>
      <c r="B1098" s="56">
        <v>42927</v>
      </c>
      <c r="K1098" s="55">
        <f t="shared" si="53"/>
        <v>0</v>
      </c>
    </row>
    <row r="1099" spans="1:11" x14ac:dyDescent="0.35">
      <c r="A1099" s="55" t="s">
        <v>50</v>
      </c>
      <c r="B1099" s="56">
        <v>42927</v>
      </c>
      <c r="C1099" s="55">
        <v>0.42399999999999999</v>
      </c>
      <c r="E1099" s="55">
        <v>0.55200000000000005</v>
      </c>
      <c r="I1099" s="55">
        <v>0.82199999999999995</v>
      </c>
      <c r="K1099" s="55">
        <f t="shared" si="53"/>
        <v>1.246</v>
      </c>
    </row>
    <row r="1100" spans="1:11" x14ac:dyDescent="0.35">
      <c r="A1100" s="55" t="s">
        <v>51</v>
      </c>
      <c r="B1100" s="56">
        <v>42927</v>
      </c>
      <c r="K1100" s="55">
        <f t="shared" si="53"/>
        <v>0</v>
      </c>
    </row>
    <row r="1101" spans="1:11" x14ac:dyDescent="0.35">
      <c r="A1101" s="55" t="s">
        <v>51</v>
      </c>
      <c r="B1101" s="56">
        <v>42927</v>
      </c>
      <c r="C1101" s="55">
        <v>0.46800000000000003</v>
      </c>
      <c r="E1101" s="55">
        <v>0.31</v>
      </c>
      <c r="I1101" s="55">
        <v>0.58699999999999997</v>
      </c>
      <c r="K1101" s="55">
        <f t="shared" si="53"/>
        <v>1.0549999999999999</v>
      </c>
    </row>
    <row r="1102" spans="1:11" x14ac:dyDescent="0.35">
      <c r="A1102" s="55" t="s">
        <v>48</v>
      </c>
      <c r="B1102" s="56">
        <v>42927</v>
      </c>
      <c r="K1102" s="55">
        <f t="shared" si="53"/>
        <v>0</v>
      </c>
    </row>
    <row r="1103" spans="1:11" x14ac:dyDescent="0.35">
      <c r="A1103" s="55" t="s">
        <v>48</v>
      </c>
      <c r="B1103" s="56">
        <v>42927</v>
      </c>
      <c r="C1103" s="55">
        <v>0.29299999999999998</v>
      </c>
      <c r="E1103" s="55">
        <v>0.17499999999999999</v>
      </c>
      <c r="I1103" s="55">
        <v>0.55000000000000004</v>
      </c>
      <c r="K1103" s="55">
        <f t="shared" si="53"/>
        <v>0.84299999999999997</v>
      </c>
    </row>
    <row r="1104" spans="1:11" x14ac:dyDescent="0.35">
      <c r="A1104" s="54" t="s">
        <v>84</v>
      </c>
      <c r="B1104" s="13">
        <v>42927</v>
      </c>
    </row>
    <row r="1105" spans="1:11" x14ac:dyDescent="0.25">
      <c r="A1105" s="37" t="s">
        <v>90</v>
      </c>
      <c r="B1105" s="13">
        <v>42927</v>
      </c>
    </row>
    <row r="1106" spans="1:11" x14ac:dyDescent="0.25">
      <c r="A1106" s="37" t="s">
        <v>90</v>
      </c>
      <c r="B1106" s="13">
        <v>42927</v>
      </c>
    </row>
    <row r="1107" spans="1:11" x14ac:dyDescent="0.35">
      <c r="A1107" s="41" t="s">
        <v>96</v>
      </c>
      <c r="B1107" s="13">
        <v>42927</v>
      </c>
    </row>
    <row r="1108" spans="1:11" x14ac:dyDescent="0.35">
      <c r="A1108" s="54" t="s">
        <v>84</v>
      </c>
      <c r="B1108" s="13">
        <v>42933</v>
      </c>
      <c r="K1108" s="55">
        <v>0.9073</v>
      </c>
    </row>
    <row r="1109" spans="1:11" x14ac:dyDescent="0.35">
      <c r="A1109" s="54" t="s">
        <v>84</v>
      </c>
      <c r="B1109" s="13">
        <v>42933</v>
      </c>
      <c r="K1109" s="55">
        <v>0.90779999999999994</v>
      </c>
    </row>
    <row r="1110" spans="1:11" x14ac:dyDescent="0.25">
      <c r="A1110" s="37" t="s">
        <v>90</v>
      </c>
      <c r="B1110" s="13">
        <v>42933</v>
      </c>
      <c r="K1110" s="55">
        <v>0.90550000000000008</v>
      </c>
    </row>
    <row r="1111" spans="1:11" x14ac:dyDescent="0.35">
      <c r="A1111" s="41" t="s">
        <v>96</v>
      </c>
      <c r="B1111" s="13">
        <v>42933</v>
      </c>
      <c r="K1111" s="55">
        <v>0.9325</v>
      </c>
    </row>
    <row r="1112" spans="1:11" x14ac:dyDescent="0.35">
      <c r="A1112" s="55" t="s">
        <v>52</v>
      </c>
      <c r="B1112" s="56">
        <v>42934</v>
      </c>
      <c r="K1112" s="55">
        <f t="shared" ref="K1112:K1123" si="54">C1112+I1112</f>
        <v>0</v>
      </c>
    </row>
    <row r="1113" spans="1:11" x14ac:dyDescent="0.35">
      <c r="A1113" s="55" t="s">
        <v>52</v>
      </c>
      <c r="B1113" s="56">
        <v>42934</v>
      </c>
      <c r="C1113" s="55">
        <v>0.317</v>
      </c>
      <c r="E1113" s="55">
        <v>0.34200000000000003</v>
      </c>
      <c r="I1113" s="55">
        <v>0.68600000000000005</v>
      </c>
      <c r="K1113" s="55">
        <f t="shared" si="54"/>
        <v>1.0030000000000001</v>
      </c>
    </row>
    <row r="1114" spans="1:11" x14ac:dyDescent="0.35">
      <c r="A1114" s="55" t="s">
        <v>42</v>
      </c>
      <c r="B1114" s="56">
        <v>42934</v>
      </c>
      <c r="K1114" s="55">
        <f t="shared" si="54"/>
        <v>0</v>
      </c>
    </row>
    <row r="1115" spans="1:11" x14ac:dyDescent="0.35">
      <c r="A1115" s="55" t="s">
        <v>42</v>
      </c>
      <c r="B1115" s="56">
        <v>42934</v>
      </c>
      <c r="C1115" s="55">
        <v>0.378</v>
      </c>
      <c r="E1115" s="55">
        <v>0.28699999999999998</v>
      </c>
      <c r="I1115" s="55">
        <v>0.57799999999999996</v>
      </c>
      <c r="K1115" s="55">
        <f t="shared" si="54"/>
        <v>0.95599999999999996</v>
      </c>
    </row>
    <row r="1116" spans="1:11" x14ac:dyDescent="0.35">
      <c r="A1116" s="55" t="s">
        <v>50</v>
      </c>
      <c r="B1116" s="56">
        <v>42934</v>
      </c>
      <c r="K1116" s="55">
        <f t="shared" si="54"/>
        <v>0</v>
      </c>
    </row>
    <row r="1117" spans="1:11" x14ac:dyDescent="0.35">
      <c r="A1117" s="55" t="s">
        <v>50</v>
      </c>
      <c r="B1117" s="56">
        <v>42934</v>
      </c>
      <c r="C1117" s="55">
        <v>0.375</v>
      </c>
      <c r="E1117" s="55">
        <v>0.27700000000000002</v>
      </c>
      <c r="I1117" s="55">
        <v>0.621</v>
      </c>
      <c r="K1117" s="55">
        <f t="shared" si="54"/>
        <v>0.996</v>
      </c>
    </row>
    <row r="1118" spans="1:11" x14ac:dyDescent="0.35">
      <c r="A1118" s="55" t="s">
        <v>51</v>
      </c>
      <c r="B1118" s="56">
        <v>42934</v>
      </c>
      <c r="K1118" s="55">
        <f t="shared" si="54"/>
        <v>0</v>
      </c>
    </row>
    <row r="1119" spans="1:11" x14ac:dyDescent="0.35">
      <c r="A1119" s="55" t="s">
        <v>51</v>
      </c>
      <c r="B1119" s="56">
        <v>42934</v>
      </c>
      <c r="C1119" s="55">
        <v>0.437</v>
      </c>
      <c r="E1119" s="55">
        <v>0.43099999999999999</v>
      </c>
      <c r="I1119" s="55">
        <v>0.64100000000000001</v>
      </c>
      <c r="K1119" s="55">
        <f t="shared" si="54"/>
        <v>1.0780000000000001</v>
      </c>
    </row>
    <row r="1120" spans="1:11" x14ac:dyDescent="0.35">
      <c r="A1120" s="55" t="s">
        <v>48</v>
      </c>
      <c r="B1120" s="56">
        <v>42934</v>
      </c>
      <c r="K1120" s="55">
        <f t="shared" si="54"/>
        <v>0</v>
      </c>
    </row>
    <row r="1121" spans="1:11" x14ac:dyDescent="0.35">
      <c r="A1121" s="55" t="s">
        <v>48</v>
      </c>
      <c r="B1121" s="56">
        <v>42934</v>
      </c>
      <c r="K1121" s="55">
        <f t="shared" si="54"/>
        <v>0</v>
      </c>
    </row>
    <row r="1122" spans="1:11" x14ac:dyDescent="0.35">
      <c r="A1122" s="55" t="s">
        <v>48</v>
      </c>
      <c r="B1122" s="56">
        <v>42934</v>
      </c>
      <c r="C1122" s="55">
        <v>0.42399999999999999</v>
      </c>
      <c r="E1122" s="55">
        <v>0.32300000000000001</v>
      </c>
      <c r="I1122" s="55">
        <v>0.76100000000000001</v>
      </c>
      <c r="K1122" s="55">
        <f t="shared" si="54"/>
        <v>1.1850000000000001</v>
      </c>
    </row>
    <row r="1123" spans="1:11" x14ac:dyDescent="0.35">
      <c r="A1123" s="55" t="s">
        <v>48</v>
      </c>
      <c r="B1123" s="56">
        <v>42934</v>
      </c>
      <c r="C1123" s="55">
        <v>0.40500000000000003</v>
      </c>
      <c r="E1123" s="55">
        <v>0.29199999999999998</v>
      </c>
      <c r="I1123" s="55">
        <v>0.65600000000000003</v>
      </c>
      <c r="K1123" s="55">
        <f t="shared" si="54"/>
        <v>1.0609999999999999</v>
      </c>
    </row>
    <row r="1124" spans="1:11" x14ac:dyDescent="0.35">
      <c r="A1124" s="54" t="s">
        <v>84</v>
      </c>
      <c r="B1124" s="13">
        <v>42941</v>
      </c>
      <c r="K1124" s="55">
        <v>0.87360000000000004</v>
      </c>
    </row>
    <row r="1125" spans="1:11" x14ac:dyDescent="0.25">
      <c r="A1125" s="37" t="s">
        <v>90</v>
      </c>
      <c r="B1125" s="13">
        <v>42941</v>
      </c>
      <c r="K1125" s="55">
        <v>1.0171000000000001</v>
      </c>
    </row>
    <row r="1126" spans="1:11" x14ac:dyDescent="0.25">
      <c r="A1126" s="37" t="s">
        <v>90</v>
      </c>
      <c r="B1126" s="13">
        <v>42941</v>
      </c>
      <c r="K1126" s="55">
        <v>0.9665999999999999</v>
      </c>
    </row>
    <row r="1127" spans="1:11" x14ac:dyDescent="0.35">
      <c r="A1127" s="41" t="s">
        <v>96</v>
      </c>
      <c r="B1127" s="13">
        <v>42941</v>
      </c>
      <c r="K1127" s="55">
        <v>1.1068</v>
      </c>
    </row>
    <row r="1128" spans="1:11" x14ac:dyDescent="0.35">
      <c r="A1128" s="54" t="s">
        <v>84</v>
      </c>
      <c r="B1128" s="13">
        <v>42947</v>
      </c>
      <c r="K1128" s="55">
        <v>1.1827000000000001</v>
      </c>
    </row>
    <row r="1129" spans="1:11" x14ac:dyDescent="0.25">
      <c r="A1129" s="37" t="s">
        <v>90</v>
      </c>
      <c r="B1129" s="13">
        <v>42947</v>
      </c>
      <c r="K1129" s="55">
        <v>1.1320000000000001</v>
      </c>
    </row>
    <row r="1130" spans="1:11" x14ac:dyDescent="0.35">
      <c r="A1130" s="41" t="s">
        <v>96</v>
      </c>
      <c r="B1130" s="13">
        <v>42947</v>
      </c>
      <c r="K1130" s="55">
        <v>1.2933000000000001</v>
      </c>
    </row>
    <row r="1131" spans="1:11" x14ac:dyDescent="0.35">
      <c r="A1131" s="55" t="s">
        <v>52</v>
      </c>
      <c r="B1131" s="56">
        <v>42948</v>
      </c>
      <c r="K1131" s="55">
        <f t="shared" ref="K1131:K1166" si="55">C1131+I1131</f>
        <v>0</v>
      </c>
    </row>
    <row r="1132" spans="1:11" x14ac:dyDescent="0.35">
      <c r="A1132" s="55" t="s">
        <v>52</v>
      </c>
      <c r="B1132" s="56">
        <v>42948</v>
      </c>
      <c r="C1132" s="55">
        <v>0.35</v>
      </c>
      <c r="E1132" s="55">
        <v>0.33500000000000002</v>
      </c>
      <c r="I1132" s="55">
        <v>0.4</v>
      </c>
      <c r="K1132" s="55">
        <f t="shared" si="55"/>
        <v>0.75</v>
      </c>
    </row>
    <row r="1133" spans="1:11" x14ac:dyDescent="0.35">
      <c r="A1133" s="55" t="s">
        <v>42</v>
      </c>
      <c r="B1133" s="56">
        <v>42948</v>
      </c>
      <c r="K1133" s="55">
        <f t="shared" si="55"/>
        <v>0</v>
      </c>
    </row>
    <row r="1134" spans="1:11" x14ac:dyDescent="0.35">
      <c r="A1134" s="55" t="s">
        <v>42</v>
      </c>
      <c r="B1134" s="56">
        <v>42948</v>
      </c>
      <c r="C1134" s="55">
        <v>0.44700000000000001</v>
      </c>
      <c r="E1134" s="55">
        <v>0.33</v>
      </c>
      <c r="I1134" s="55">
        <v>0.40699999999999997</v>
      </c>
      <c r="K1134" s="55">
        <f t="shared" si="55"/>
        <v>0.85399999999999998</v>
      </c>
    </row>
    <row r="1135" spans="1:11" x14ac:dyDescent="0.35">
      <c r="A1135" s="55" t="s">
        <v>50</v>
      </c>
      <c r="B1135" s="56">
        <v>42948</v>
      </c>
      <c r="K1135" s="55">
        <f t="shared" si="55"/>
        <v>0</v>
      </c>
    </row>
    <row r="1136" spans="1:11" x14ac:dyDescent="0.35">
      <c r="A1136" s="55" t="s">
        <v>50</v>
      </c>
      <c r="B1136" s="56">
        <v>42948</v>
      </c>
      <c r="C1136" s="55">
        <v>0.42299999999999999</v>
      </c>
      <c r="E1136" s="55">
        <v>0.34399999999999997</v>
      </c>
      <c r="I1136" s="55">
        <v>0.46600000000000003</v>
      </c>
      <c r="K1136" s="55">
        <f t="shared" si="55"/>
        <v>0.88900000000000001</v>
      </c>
    </row>
    <row r="1137" spans="1:11" x14ac:dyDescent="0.35">
      <c r="A1137" s="55" t="s">
        <v>51</v>
      </c>
      <c r="B1137" s="56">
        <v>42948</v>
      </c>
      <c r="K1137" s="55">
        <f t="shared" si="55"/>
        <v>0</v>
      </c>
    </row>
    <row r="1138" spans="1:11" x14ac:dyDescent="0.35">
      <c r="A1138" s="55" t="s">
        <v>51</v>
      </c>
      <c r="B1138" s="56">
        <v>42948</v>
      </c>
      <c r="C1138" s="55">
        <v>0.50600000000000001</v>
      </c>
      <c r="E1138" s="55">
        <v>0.46899999999999997</v>
      </c>
      <c r="I1138" s="55">
        <v>0.63100000000000001</v>
      </c>
      <c r="K1138" s="55">
        <f t="shared" si="55"/>
        <v>1.137</v>
      </c>
    </row>
    <row r="1139" spans="1:11" x14ac:dyDescent="0.35">
      <c r="A1139" s="55" t="s">
        <v>48</v>
      </c>
      <c r="B1139" s="56">
        <v>42948</v>
      </c>
      <c r="K1139" s="55">
        <f t="shared" si="55"/>
        <v>0</v>
      </c>
    </row>
    <row r="1140" spans="1:11" x14ac:dyDescent="0.35">
      <c r="A1140" s="55" t="s">
        <v>48</v>
      </c>
      <c r="B1140" s="56">
        <v>42948</v>
      </c>
      <c r="K1140" s="55">
        <f t="shared" si="55"/>
        <v>0</v>
      </c>
    </row>
    <row r="1141" spans="1:11" x14ac:dyDescent="0.35">
      <c r="A1141" s="55" t="s">
        <v>48</v>
      </c>
      <c r="B1141" s="56">
        <v>42948</v>
      </c>
      <c r="C1141" s="55">
        <v>0.51100000000000001</v>
      </c>
      <c r="E1141" s="55">
        <v>0.36899999999999999</v>
      </c>
      <c r="I1141" s="55">
        <v>0.54700000000000004</v>
      </c>
      <c r="K1141" s="55">
        <f t="shared" si="55"/>
        <v>1.0580000000000001</v>
      </c>
    </row>
    <row r="1142" spans="1:11" x14ac:dyDescent="0.35">
      <c r="A1142" s="55" t="s">
        <v>48</v>
      </c>
      <c r="B1142" s="56">
        <v>42948</v>
      </c>
      <c r="C1142" s="55">
        <v>0.49099999999999999</v>
      </c>
      <c r="E1142" s="55">
        <v>0.371</v>
      </c>
      <c r="I1142" s="55">
        <v>0.63300000000000001</v>
      </c>
      <c r="K1142" s="55">
        <f t="shared" si="55"/>
        <v>1.1240000000000001</v>
      </c>
    </row>
    <row r="1143" spans="1:11" x14ac:dyDescent="0.35">
      <c r="A1143" s="55" t="s">
        <v>52</v>
      </c>
      <c r="B1143" s="56">
        <v>42955</v>
      </c>
      <c r="K1143" s="55">
        <f t="shared" si="55"/>
        <v>0</v>
      </c>
    </row>
    <row r="1144" spans="1:11" x14ac:dyDescent="0.35">
      <c r="A1144" s="55" t="s">
        <v>52</v>
      </c>
      <c r="B1144" s="56">
        <v>42955</v>
      </c>
      <c r="C1144" s="55">
        <v>0.35399999999999998</v>
      </c>
      <c r="E1144" s="55">
        <v>0.434</v>
      </c>
      <c r="I1144" s="55">
        <v>0.55000000000000004</v>
      </c>
      <c r="K1144" s="55">
        <f t="shared" si="55"/>
        <v>0.90400000000000003</v>
      </c>
    </row>
    <row r="1145" spans="1:11" x14ac:dyDescent="0.35">
      <c r="A1145" s="55" t="s">
        <v>42</v>
      </c>
      <c r="B1145" s="56">
        <v>42955</v>
      </c>
      <c r="K1145" s="55">
        <f t="shared" si="55"/>
        <v>0</v>
      </c>
    </row>
    <row r="1146" spans="1:11" x14ac:dyDescent="0.35">
      <c r="A1146" s="55" t="s">
        <v>42</v>
      </c>
      <c r="B1146" s="56">
        <v>42955</v>
      </c>
      <c r="C1146" s="55">
        <v>0.41099999999999998</v>
      </c>
      <c r="E1146" s="55">
        <v>0.374</v>
      </c>
      <c r="I1146" s="55">
        <v>0.59399999999999997</v>
      </c>
      <c r="K1146" s="55">
        <f t="shared" si="55"/>
        <v>1.0049999999999999</v>
      </c>
    </row>
    <row r="1147" spans="1:11" x14ac:dyDescent="0.35">
      <c r="A1147" s="55" t="s">
        <v>50</v>
      </c>
      <c r="B1147" s="56">
        <v>42955</v>
      </c>
      <c r="K1147" s="55">
        <f t="shared" si="55"/>
        <v>0</v>
      </c>
    </row>
    <row r="1148" spans="1:11" x14ac:dyDescent="0.35">
      <c r="A1148" s="55" t="s">
        <v>50</v>
      </c>
      <c r="B1148" s="56">
        <v>42955</v>
      </c>
      <c r="C1148" s="55">
        <v>0.437</v>
      </c>
      <c r="E1148" s="55">
        <v>0.52700000000000002</v>
      </c>
      <c r="I1148" s="55">
        <v>0.64600000000000002</v>
      </c>
      <c r="K1148" s="55">
        <f t="shared" si="55"/>
        <v>1.083</v>
      </c>
    </row>
    <row r="1149" spans="1:11" x14ac:dyDescent="0.35">
      <c r="A1149" s="55" t="s">
        <v>51</v>
      </c>
      <c r="B1149" s="56">
        <v>42955</v>
      </c>
      <c r="K1149" s="55">
        <f t="shared" si="55"/>
        <v>0</v>
      </c>
    </row>
    <row r="1150" spans="1:11" x14ac:dyDescent="0.35">
      <c r="A1150" s="55" t="s">
        <v>51</v>
      </c>
      <c r="B1150" s="56">
        <v>42955</v>
      </c>
      <c r="C1150" s="55">
        <v>0.54600000000000004</v>
      </c>
      <c r="E1150" s="55">
        <v>0.49299999999999999</v>
      </c>
      <c r="I1150" s="55">
        <v>0.628</v>
      </c>
      <c r="K1150" s="55">
        <f t="shared" si="55"/>
        <v>1.1739999999999999</v>
      </c>
    </row>
    <row r="1151" spans="1:11" x14ac:dyDescent="0.35">
      <c r="A1151" s="55" t="s">
        <v>48</v>
      </c>
      <c r="B1151" s="56">
        <v>42955</v>
      </c>
      <c r="K1151" s="55">
        <f t="shared" si="55"/>
        <v>0</v>
      </c>
    </row>
    <row r="1152" spans="1:11" x14ac:dyDescent="0.35">
      <c r="A1152" s="55" t="s">
        <v>48</v>
      </c>
      <c r="B1152" s="56">
        <v>42955</v>
      </c>
      <c r="K1152" s="55">
        <f t="shared" si="55"/>
        <v>0</v>
      </c>
    </row>
    <row r="1153" spans="1:11" x14ac:dyDescent="0.35">
      <c r="A1153" s="55" t="s">
        <v>48</v>
      </c>
      <c r="B1153" s="56">
        <v>42955</v>
      </c>
      <c r="C1153" s="55">
        <v>0.30099999999999999</v>
      </c>
      <c r="E1153" s="55">
        <v>0.4</v>
      </c>
      <c r="I1153" s="55">
        <v>0.55600000000000005</v>
      </c>
      <c r="K1153" s="55">
        <f t="shared" si="55"/>
        <v>0.85699999999999998</v>
      </c>
    </row>
    <row r="1154" spans="1:11" x14ac:dyDescent="0.35">
      <c r="A1154" s="55" t="s">
        <v>48</v>
      </c>
      <c r="B1154" s="56">
        <v>42955</v>
      </c>
      <c r="C1154" s="55">
        <v>0.313</v>
      </c>
      <c r="E1154" s="55">
        <v>0.4</v>
      </c>
      <c r="I1154" s="55">
        <v>0.498</v>
      </c>
      <c r="K1154" s="55">
        <f t="shared" si="55"/>
        <v>0.81099999999999994</v>
      </c>
    </row>
    <row r="1155" spans="1:11" x14ac:dyDescent="0.35">
      <c r="A1155" s="55" t="s">
        <v>52</v>
      </c>
      <c r="B1155" s="56">
        <v>42962</v>
      </c>
      <c r="K1155" s="55">
        <f t="shared" si="55"/>
        <v>0</v>
      </c>
    </row>
    <row r="1156" spans="1:11" x14ac:dyDescent="0.35">
      <c r="A1156" s="55" t="s">
        <v>52</v>
      </c>
      <c r="B1156" s="56">
        <v>42962</v>
      </c>
      <c r="C1156" s="55">
        <v>0.29199999999999998</v>
      </c>
      <c r="E1156" s="55">
        <v>0.40500000000000003</v>
      </c>
      <c r="I1156" s="55">
        <v>0.80500000000000005</v>
      </c>
      <c r="K1156" s="55">
        <f t="shared" si="55"/>
        <v>1.097</v>
      </c>
    </row>
    <row r="1157" spans="1:11" x14ac:dyDescent="0.35">
      <c r="A1157" s="55" t="s">
        <v>42</v>
      </c>
      <c r="B1157" s="56">
        <v>42962</v>
      </c>
      <c r="K1157" s="55">
        <f t="shared" si="55"/>
        <v>0</v>
      </c>
    </row>
    <row r="1158" spans="1:11" x14ac:dyDescent="0.35">
      <c r="A1158" s="55" t="s">
        <v>42</v>
      </c>
      <c r="B1158" s="56">
        <v>42962</v>
      </c>
      <c r="C1158" s="55">
        <v>0.4</v>
      </c>
      <c r="E1158" s="55">
        <v>0.373</v>
      </c>
      <c r="I1158" s="55">
        <v>0.70499999999999996</v>
      </c>
      <c r="K1158" s="55">
        <f t="shared" si="55"/>
        <v>1.105</v>
      </c>
    </row>
    <row r="1159" spans="1:11" x14ac:dyDescent="0.35">
      <c r="A1159" s="55" t="s">
        <v>50</v>
      </c>
      <c r="B1159" s="56">
        <v>42962</v>
      </c>
      <c r="K1159" s="55">
        <f t="shared" si="55"/>
        <v>0</v>
      </c>
    </row>
    <row r="1160" spans="1:11" x14ac:dyDescent="0.35">
      <c r="A1160" s="55" t="s">
        <v>50</v>
      </c>
      <c r="B1160" s="56">
        <v>42962</v>
      </c>
      <c r="C1160" s="55">
        <v>0.42499999999999999</v>
      </c>
      <c r="E1160" s="55">
        <v>0.58399999999999996</v>
      </c>
      <c r="I1160" s="55">
        <v>0.98699999999999999</v>
      </c>
      <c r="K1160" s="55">
        <f t="shared" si="55"/>
        <v>1.4119999999999999</v>
      </c>
    </row>
    <row r="1161" spans="1:11" x14ac:dyDescent="0.35">
      <c r="A1161" s="55" t="s">
        <v>51</v>
      </c>
      <c r="B1161" s="56">
        <v>42962</v>
      </c>
      <c r="K1161" s="55">
        <f t="shared" si="55"/>
        <v>0</v>
      </c>
    </row>
    <row r="1162" spans="1:11" x14ac:dyDescent="0.35">
      <c r="A1162" s="55" t="s">
        <v>51</v>
      </c>
      <c r="B1162" s="56">
        <v>42962</v>
      </c>
      <c r="C1162" s="55">
        <v>0.58599999999999997</v>
      </c>
      <c r="E1162" s="55">
        <v>0.51300000000000001</v>
      </c>
      <c r="I1162" s="55">
        <v>0.78400000000000003</v>
      </c>
      <c r="K1162" s="55">
        <f t="shared" si="55"/>
        <v>1.37</v>
      </c>
    </row>
    <row r="1163" spans="1:11" x14ac:dyDescent="0.35">
      <c r="A1163" s="55" t="s">
        <v>48</v>
      </c>
      <c r="B1163" s="56">
        <v>42962</v>
      </c>
      <c r="K1163" s="55">
        <f t="shared" si="55"/>
        <v>0</v>
      </c>
    </row>
    <row r="1164" spans="1:11" x14ac:dyDescent="0.35">
      <c r="A1164" s="55" t="s">
        <v>48</v>
      </c>
      <c r="B1164" s="56">
        <v>42962</v>
      </c>
      <c r="K1164" s="55">
        <f t="shared" si="55"/>
        <v>0</v>
      </c>
    </row>
    <row r="1165" spans="1:11" x14ac:dyDescent="0.35">
      <c r="A1165" s="55" t="s">
        <v>48</v>
      </c>
      <c r="B1165" s="56">
        <v>42962</v>
      </c>
      <c r="C1165" s="55">
        <v>0.315</v>
      </c>
      <c r="E1165" s="55">
        <v>0.24199999999999999</v>
      </c>
      <c r="I1165" s="55">
        <v>1.1910000000000001</v>
      </c>
      <c r="K1165" s="55">
        <f t="shared" si="55"/>
        <v>1.506</v>
      </c>
    </row>
    <row r="1166" spans="1:11" x14ac:dyDescent="0.35">
      <c r="A1166" s="55" t="s">
        <v>48</v>
      </c>
      <c r="B1166" s="56">
        <v>42962</v>
      </c>
      <c r="C1166" s="55">
        <v>0.312</v>
      </c>
      <c r="E1166" s="55">
        <v>0.24199999999999999</v>
      </c>
      <c r="I1166" s="55">
        <v>1.448</v>
      </c>
      <c r="K1166" s="55">
        <f t="shared" si="55"/>
        <v>1.76</v>
      </c>
    </row>
    <row r="1167" spans="1:11" x14ac:dyDescent="0.35">
      <c r="A1167" s="54" t="s">
        <v>84</v>
      </c>
      <c r="B1167" s="13">
        <v>42968</v>
      </c>
      <c r="K1167" s="55">
        <v>1.3340000000000001</v>
      </c>
    </row>
    <row r="1168" spans="1:11" x14ac:dyDescent="0.35">
      <c r="A1168" s="54" t="s">
        <v>84</v>
      </c>
      <c r="B1168" s="13">
        <v>42968</v>
      </c>
      <c r="K1168" s="55">
        <v>1.3152000000000001</v>
      </c>
    </row>
    <row r="1169" spans="1:11" x14ac:dyDescent="0.25">
      <c r="A1169" s="37" t="s">
        <v>90</v>
      </c>
      <c r="B1169" s="13">
        <v>42968</v>
      </c>
      <c r="K1169" s="55">
        <v>1.2793999999999999</v>
      </c>
    </row>
    <row r="1170" spans="1:11" x14ac:dyDescent="0.35">
      <c r="A1170" s="41" t="s">
        <v>96</v>
      </c>
      <c r="B1170" s="13">
        <v>42968</v>
      </c>
      <c r="K1170" s="55">
        <v>1.5226</v>
      </c>
    </row>
    <row r="1171" spans="1:11" x14ac:dyDescent="0.35">
      <c r="A1171" s="55" t="s">
        <v>52</v>
      </c>
      <c r="B1171" s="56">
        <v>42969</v>
      </c>
      <c r="K1171" s="55">
        <f t="shared" ref="K1171:K1192" si="56">C1171+I1171</f>
        <v>0</v>
      </c>
    </row>
    <row r="1172" spans="1:11" x14ac:dyDescent="0.35">
      <c r="A1172" s="55" t="s">
        <v>52</v>
      </c>
      <c r="B1172" s="56">
        <v>42969</v>
      </c>
      <c r="C1172" s="55">
        <v>0.39700000000000002</v>
      </c>
      <c r="E1172" s="55">
        <v>0.46100000000000002</v>
      </c>
      <c r="I1172" s="55">
        <v>0.59199999999999997</v>
      </c>
      <c r="K1172" s="55">
        <f t="shared" si="56"/>
        <v>0.98899999999999999</v>
      </c>
    </row>
    <row r="1173" spans="1:11" x14ac:dyDescent="0.35">
      <c r="A1173" s="55" t="s">
        <v>42</v>
      </c>
      <c r="B1173" s="56">
        <v>42969</v>
      </c>
      <c r="K1173" s="55">
        <f t="shared" si="56"/>
        <v>0</v>
      </c>
    </row>
    <row r="1174" spans="1:11" x14ac:dyDescent="0.35">
      <c r="A1174" s="55" t="s">
        <v>42</v>
      </c>
      <c r="B1174" s="56">
        <v>42969</v>
      </c>
      <c r="C1174" s="55">
        <v>0.44400000000000001</v>
      </c>
      <c r="E1174" s="55">
        <v>0.23400000000000001</v>
      </c>
      <c r="I1174" s="55">
        <v>0.6</v>
      </c>
      <c r="K1174" s="55">
        <f t="shared" si="56"/>
        <v>1.044</v>
      </c>
    </row>
    <row r="1175" spans="1:11" x14ac:dyDescent="0.35">
      <c r="A1175" s="55" t="s">
        <v>50</v>
      </c>
      <c r="B1175" s="56">
        <v>42969</v>
      </c>
      <c r="K1175" s="55">
        <f t="shared" si="56"/>
        <v>0</v>
      </c>
    </row>
    <row r="1176" spans="1:11" x14ac:dyDescent="0.35">
      <c r="A1176" s="55" t="s">
        <v>50</v>
      </c>
      <c r="B1176" s="56">
        <v>42969</v>
      </c>
      <c r="C1176" s="55">
        <v>0.46400000000000002</v>
      </c>
      <c r="E1176" s="55">
        <v>0.40100000000000002</v>
      </c>
      <c r="I1176" s="55">
        <v>0.78400000000000003</v>
      </c>
      <c r="K1176" s="55">
        <f t="shared" si="56"/>
        <v>1.248</v>
      </c>
    </row>
    <row r="1177" spans="1:11" x14ac:dyDescent="0.35">
      <c r="A1177" s="55" t="s">
        <v>51</v>
      </c>
      <c r="B1177" s="56">
        <v>42969</v>
      </c>
      <c r="K1177" s="55">
        <f t="shared" si="56"/>
        <v>0</v>
      </c>
    </row>
    <row r="1178" spans="1:11" x14ac:dyDescent="0.35">
      <c r="A1178" s="55" t="s">
        <v>51</v>
      </c>
      <c r="B1178" s="56">
        <v>42969</v>
      </c>
      <c r="C1178" s="55">
        <v>0.629</v>
      </c>
      <c r="E1178" s="55">
        <v>0.36799999999999999</v>
      </c>
      <c r="I1178" s="55">
        <v>0.75600000000000001</v>
      </c>
      <c r="K1178" s="55">
        <f t="shared" si="56"/>
        <v>1.385</v>
      </c>
    </row>
    <row r="1179" spans="1:11" x14ac:dyDescent="0.35">
      <c r="A1179" s="55" t="s">
        <v>48</v>
      </c>
      <c r="B1179" s="56">
        <v>42969</v>
      </c>
      <c r="K1179" s="55">
        <f t="shared" si="56"/>
        <v>0</v>
      </c>
    </row>
    <row r="1180" spans="1:11" x14ac:dyDescent="0.35">
      <c r="A1180" s="55" t="s">
        <v>48</v>
      </c>
      <c r="B1180" s="56">
        <v>42969</v>
      </c>
      <c r="C1180" s="55">
        <v>0.439</v>
      </c>
      <c r="E1180" s="55">
        <v>0.249</v>
      </c>
      <c r="I1180" s="55">
        <v>0.61299999999999999</v>
      </c>
      <c r="K1180" s="55">
        <f t="shared" si="56"/>
        <v>1.052</v>
      </c>
    </row>
    <row r="1181" spans="1:11" x14ac:dyDescent="0.35">
      <c r="A1181" s="55" t="s">
        <v>52</v>
      </c>
      <c r="B1181" s="56">
        <v>42976</v>
      </c>
      <c r="K1181" s="55">
        <f t="shared" si="56"/>
        <v>0</v>
      </c>
    </row>
    <row r="1182" spans="1:11" x14ac:dyDescent="0.35">
      <c r="A1182" s="55" t="s">
        <v>52</v>
      </c>
      <c r="B1182" s="56">
        <v>42976</v>
      </c>
      <c r="C1182" s="55">
        <v>0.38400000000000001</v>
      </c>
      <c r="E1182" s="55">
        <v>0.376</v>
      </c>
      <c r="I1182" s="55">
        <v>0.41</v>
      </c>
      <c r="K1182" s="55">
        <f t="shared" si="56"/>
        <v>0.79400000000000004</v>
      </c>
    </row>
    <row r="1183" spans="1:11" x14ac:dyDescent="0.35">
      <c r="A1183" s="55" t="s">
        <v>42</v>
      </c>
      <c r="B1183" s="56">
        <v>42976</v>
      </c>
      <c r="K1183" s="55">
        <f t="shared" si="56"/>
        <v>0</v>
      </c>
    </row>
    <row r="1184" spans="1:11" x14ac:dyDescent="0.35">
      <c r="A1184" s="55" t="s">
        <v>42</v>
      </c>
      <c r="B1184" s="56">
        <v>42976</v>
      </c>
      <c r="K1184" s="55">
        <f t="shared" si="56"/>
        <v>0</v>
      </c>
    </row>
    <row r="1185" spans="1:11" x14ac:dyDescent="0.35">
      <c r="A1185" s="55" t="s">
        <v>42</v>
      </c>
      <c r="B1185" s="56">
        <v>42976</v>
      </c>
      <c r="C1185" s="55">
        <v>0.49099999999999999</v>
      </c>
      <c r="E1185" s="55">
        <v>0.33100000000000002</v>
      </c>
      <c r="I1185" s="55">
        <v>0.5</v>
      </c>
      <c r="K1185" s="55">
        <f t="shared" si="56"/>
        <v>0.99099999999999999</v>
      </c>
    </row>
    <row r="1186" spans="1:11" x14ac:dyDescent="0.35">
      <c r="A1186" s="55" t="s">
        <v>42</v>
      </c>
      <c r="B1186" s="56">
        <v>42976</v>
      </c>
      <c r="C1186" s="55">
        <v>0.48499999999999999</v>
      </c>
      <c r="E1186" s="55">
        <v>0.39800000000000002</v>
      </c>
      <c r="I1186" s="55">
        <v>0.45400000000000001</v>
      </c>
      <c r="K1186" s="55">
        <f t="shared" si="56"/>
        <v>0.93900000000000006</v>
      </c>
    </row>
    <row r="1187" spans="1:11" x14ac:dyDescent="0.35">
      <c r="A1187" s="55" t="s">
        <v>50</v>
      </c>
      <c r="B1187" s="56">
        <v>42976</v>
      </c>
      <c r="K1187" s="55">
        <f t="shared" si="56"/>
        <v>0</v>
      </c>
    </row>
    <row r="1188" spans="1:11" x14ac:dyDescent="0.35">
      <c r="A1188" s="55" t="s">
        <v>50</v>
      </c>
      <c r="B1188" s="56">
        <v>42976</v>
      </c>
      <c r="C1188" s="55">
        <v>0.76</v>
      </c>
      <c r="E1188" s="55">
        <v>0.626</v>
      </c>
      <c r="I1188" s="55">
        <v>0.71</v>
      </c>
      <c r="K1188" s="55">
        <f t="shared" si="56"/>
        <v>1.47</v>
      </c>
    </row>
    <row r="1189" spans="1:11" x14ac:dyDescent="0.35">
      <c r="A1189" s="55" t="s">
        <v>51</v>
      </c>
      <c r="B1189" s="56">
        <v>42976</v>
      </c>
      <c r="K1189" s="55">
        <f t="shared" si="56"/>
        <v>0</v>
      </c>
    </row>
    <row r="1190" spans="1:11" x14ac:dyDescent="0.35">
      <c r="A1190" s="55" t="s">
        <v>51</v>
      </c>
      <c r="B1190" s="56">
        <v>42976</v>
      </c>
      <c r="C1190" s="55">
        <v>0.54200000000000004</v>
      </c>
      <c r="E1190" s="55">
        <v>0.32</v>
      </c>
      <c r="I1190" s="55">
        <v>0.48899999999999999</v>
      </c>
      <c r="K1190" s="55">
        <f t="shared" si="56"/>
        <v>1.0310000000000001</v>
      </c>
    </row>
    <row r="1191" spans="1:11" x14ac:dyDescent="0.35">
      <c r="A1191" s="55" t="s">
        <v>48</v>
      </c>
      <c r="B1191" s="56">
        <v>42976</v>
      </c>
      <c r="K1191" s="55">
        <f t="shared" si="56"/>
        <v>0</v>
      </c>
    </row>
    <row r="1192" spans="1:11" x14ac:dyDescent="0.35">
      <c r="A1192" s="55" t="s">
        <v>48</v>
      </c>
      <c r="B1192" s="56">
        <v>42976</v>
      </c>
      <c r="C1192" s="55">
        <v>0.41399999999999998</v>
      </c>
      <c r="E1192" s="55">
        <v>0.29799999999999999</v>
      </c>
      <c r="I1192" s="55">
        <v>0.70699999999999996</v>
      </c>
      <c r="K1192" s="55">
        <f t="shared" si="56"/>
        <v>1.121</v>
      </c>
    </row>
    <row r="1193" spans="1:11" x14ac:dyDescent="0.35">
      <c r="A1193" s="54" t="s">
        <v>84</v>
      </c>
      <c r="B1193" s="13">
        <v>42977</v>
      </c>
      <c r="K1193" s="55">
        <v>1.4769999999999999</v>
      </c>
    </row>
    <row r="1194" spans="1:11" x14ac:dyDescent="0.25">
      <c r="A1194" s="37" t="s">
        <v>90</v>
      </c>
      <c r="B1194" s="13">
        <v>42977</v>
      </c>
      <c r="K1194" s="55">
        <v>1.4132000000000002</v>
      </c>
    </row>
    <row r="1195" spans="1:11" x14ac:dyDescent="0.25">
      <c r="A1195" s="37" t="s">
        <v>90</v>
      </c>
      <c r="B1195" s="13">
        <v>42977</v>
      </c>
      <c r="K1195" s="55">
        <v>1.6379999999999999</v>
      </c>
    </row>
    <row r="1196" spans="1:11" x14ac:dyDescent="0.35">
      <c r="A1196" s="41" t="s">
        <v>96</v>
      </c>
      <c r="B1196" s="13">
        <v>42977</v>
      </c>
      <c r="K1196" s="55">
        <v>1.1727000000000001</v>
      </c>
    </row>
    <row r="1197" spans="1:11" x14ac:dyDescent="0.35">
      <c r="A1197" s="55" t="s">
        <v>52</v>
      </c>
      <c r="B1197" s="56">
        <v>42990</v>
      </c>
      <c r="K1197" s="55">
        <f t="shared" ref="K1197:K1206" si="57">C1197+I1197</f>
        <v>0</v>
      </c>
    </row>
    <row r="1198" spans="1:11" x14ac:dyDescent="0.35">
      <c r="A1198" s="55" t="s">
        <v>52</v>
      </c>
      <c r="B1198" s="56">
        <v>42990</v>
      </c>
      <c r="C1198" s="55">
        <v>0.36599999999999999</v>
      </c>
      <c r="E1198" s="55">
        <v>0.39800000000000002</v>
      </c>
      <c r="I1198" s="55">
        <v>0.67600000000000005</v>
      </c>
      <c r="K1198" s="55">
        <f t="shared" si="57"/>
        <v>1.042</v>
      </c>
    </row>
    <row r="1199" spans="1:11" x14ac:dyDescent="0.35">
      <c r="A1199" s="55" t="s">
        <v>42</v>
      </c>
      <c r="B1199" s="56">
        <v>42990</v>
      </c>
      <c r="K1199" s="55">
        <f t="shared" si="57"/>
        <v>0</v>
      </c>
    </row>
    <row r="1200" spans="1:11" x14ac:dyDescent="0.35">
      <c r="A1200" s="55" t="s">
        <v>42</v>
      </c>
      <c r="B1200" s="56">
        <v>42990</v>
      </c>
      <c r="C1200" s="55">
        <v>0.51400000000000001</v>
      </c>
      <c r="E1200" s="55">
        <v>0.48699999999999999</v>
      </c>
      <c r="I1200" s="55">
        <v>0.86699999999999999</v>
      </c>
      <c r="K1200" s="55">
        <f t="shared" si="57"/>
        <v>1.381</v>
      </c>
    </row>
    <row r="1201" spans="1:11" x14ac:dyDescent="0.35">
      <c r="A1201" s="55" t="s">
        <v>50</v>
      </c>
      <c r="B1201" s="56">
        <v>42990</v>
      </c>
      <c r="K1201" s="55">
        <f t="shared" si="57"/>
        <v>0</v>
      </c>
    </row>
    <row r="1202" spans="1:11" x14ac:dyDescent="0.35">
      <c r="A1202" s="55" t="s">
        <v>50</v>
      </c>
      <c r="B1202" s="56">
        <v>42990</v>
      </c>
      <c r="C1202" s="55">
        <v>0.57899999999999996</v>
      </c>
      <c r="E1202" s="55">
        <v>0.622</v>
      </c>
      <c r="I1202" s="55">
        <v>1.018</v>
      </c>
      <c r="K1202" s="55">
        <f t="shared" si="57"/>
        <v>1.597</v>
      </c>
    </row>
    <row r="1203" spans="1:11" x14ac:dyDescent="0.35">
      <c r="A1203" s="55" t="s">
        <v>51</v>
      </c>
      <c r="B1203" s="56">
        <v>42990</v>
      </c>
      <c r="K1203" s="55">
        <f t="shared" si="57"/>
        <v>0</v>
      </c>
    </row>
    <row r="1204" spans="1:11" x14ac:dyDescent="0.35">
      <c r="A1204" s="55" t="s">
        <v>51</v>
      </c>
      <c r="B1204" s="56">
        <v>42990</v>
      </c>
      <c r="C1204" s="55">
        <v>0.70899999999999996</v>
      </c>
      <c r="E1204" s="55">
        <v>0.40200000000000002</v>
      </c>
      <c r="I1204" s="55">
        <v>0.94899999999999995</v>
      </c>
      <c r="K1204" s="55">
        <f t="shared" si="57"/>
        <v>1.6579999999999999</v>
      </c>
    </row>
    <row r="1205" spans="1:11" x14ac:dyDescent="0.35">
      <c r="A1205" s="55" t="s">
        <v>48</v>
      </c>
      <c r="B1205" s="56">
        <v>42990</v>
      </c>
      <c r="K1205" s="55">
        <f t="shared" si="57"/>
        <v>0</v>
      </c>
    </row>
    <row r="1206" spans="1:11" x14ac:dyDescent="0.35">
      <c r="A1206" s="55" t="s">
        <v>48</v>
      </c>
      <c r="B1206" s="56">
        <v>42990</v>
      </c>
      <c r="C1206" s="55">
        <v>0.46400000000000002</v>
      </c>
      <c r="E1206" s="55">
        <v>0.24</v>
      </c>
      <c r="I1206" s="55">
        <v>0.746</v>
      </c>
      <c r="K1206" s="55">
        <f t="shared" si="57"/>
        <v>1.21</v>
      </c>
    </row>
    <row r="1207" spans="1:11" x14ac:dyDescent="0.35">
      <c r="A1207" s="54" t="s">
        <v>84</v>
      </c>
      <c r="B1207" s="13">
        <v>42991</v>
      </c>
    </row>
    <row r="1208" spans="1:11" x14ac:dyDescent="0.25">
      <c r="A1208" s="37" t="s">
        <v>90</v>
      </c>
      <c r="B1208" s="13">
        <v>42991</v>
      </c>
    </row>
    <row r="1209" spans="1:11" x14ac:dyDescent="0.35">
      <c r="A1209" s="41" t="s">
        <v>96</v>
      </c>
      <c r="B1209" s="13">
        <v>42991</v>
      </c>
    </row>
    <row r="1210" spans="1:11" x14ac:dyDescent="0.35">
      <c r="A1210" s="54" t="s">
        <v>84</v>
      </c>
      <c r="B1210" s="13">
        <v>42996</v>
      </c>
      <c r="K1210" s="55">
        <v>1.5899999999999999</v>
      </c>
    </row>
    <row r="1211" spans="1:11" x14ac:dyDescent="0.25">
      <c r="A1211" s="37" t="s">
        <v>90</v>
      </c>
      <c r="B1211" s="13">
        <v>42996</v>
      </c>
      <c r="K1211" s="55">
        <v>1.6590000000000003</v>
      </c>
    </row>
    <row r="1212" spans="1:11" x14ac:dyDescent="0.35">
      <c r="A1212" s="41" t="s">
        <v>96</v>
      </c>
      <c r="B1212" s="13">
        <v>42996</v>
      </c>
      <c r="K1212" s="55">
        <v>1.5834999999999999</v>
      </c>
    </row>
    <row r="1213" spans="1:11" x14ac:dyDescent="0.35">
      <c r="A1213" s="55" t="s">
        <v>52</v>
      </c>
      <c r="B1213" s="56">
        <v>42997</v>
      </c>
      <c r="K1213" s="55">
        <f t="shared" ref="K1213:K1229" si="58">C1213+I1213</f>
        <v>0</v>
      </c>
    </row>
    <row r="1214" spans="1:11" x14ac:dyDescent="0.35">
      <c r="A1214" s="55" t="s">
        <v>52</v>
      </c>
      <c r="B1214" s="56">
        <v>42997</v>
      </c>
      <c r="C1214" s="55">
        <v>0.436</v>
      </c>
      <c r="E1214" s="55">
        <v>0.36299999999999999</v>
      </c>
      <c r="I1214" s="55">
        <v>0.72299999999999998</v>
      </c>
      <c r="K1214" s="55">
        <f t="shared" si="58"/>
        <v>1.159</v>
      </c>
    </row>
    <row r="1215" spans="1:11" x14ac:dyDescent="0.35">
      <c r="A1215" s="55" t="s">
        <v>42</v>
      </c>
      <c r="B1215" s="56">
        <v>42997</v>
      </c>
      <c r="K1215" s="55">
        <f t="shared" si="58"/>
        <v>0</v>
      </c>
    </row>
    <row r="1216" spans="1:11" x14ac:dyDescent="0.35">
      <c r="A1216" s="55" t="s">
        <v>42</v>
      </c>
      <c r="B1216" s="56">
        <v>42997</v>
      </c>
      <c r="C1216" s="55">
        <v>0.495</v>
      </c>
      <c r="E1216" s="55">
        <v>0.34200000000000003</v>
      </c>
      <c r="I1216" s="55">
        <v>0.83799999999999997</v>
      </c>
      <c r="K1216" s="55">
        <f t="shared" si="58"/>
        <v>1.333</v>
      </c>
    </row>
    <row r="1217" spans="1:11" x14ac:dyDescent="0.35">
      <c r="A1217" s="55" t="s">
        <v>50</v>
      </c>
      <c r="B1217" s="56">
        <v>42997</v>
      </c>
      <c r="K1217" s="55">
        <f t="shared" si="58"/>
        <v>0</v>
      </c>
    </row>
    <row r="1218" spans="1:11" x14ac:dyDescent="0.35">
      <c r="A1218" s="55" t="s">
        <v>50</v>
      </c>
      <c r="B1218" s="56">
        <v>42997</v>
      </c>
      <c r="K1218" s="55">
        <f t="shared" si="58"/>
        <v>0</v>
      </c>
    </row>
    <row r="1219" spans="1:11" x14ac:dyDescent="0.35">
      <c r="A1219" s="55" t="s">
        <v>50</v>
      </c>
      <c r="B1219" s="56">
        <v>42997</v>
      </c>
      <c r="C1219" s="55">
        <v>0.69599999999999995</v>
      </c>
      <c r="E1219" s="55">
        <v>0.86799999999999999</v>
      </c>
      <c r="I1219" s="55">
        <v>1.3480000000000001</v>
      </c>
      <c r="K1219" s="55">
        <f t="shared" si="58"/>
        <v>2.044</v>
      </c>
    </row>
    <row r="1220" spans="1:11" x14ac:dyDescent="0.35">
      <c r="A1220" s="55" t="s">
        <v>50</v>
      </c>
      <c r="B1220" s="56">
        <v>42997</v>
      </c>
      <c r="C1220" s="55">
        <v>0.67700000000000005</v>
      </c>
      <c r="E1220" s="55">
        <v>0.85099999999999998</v>
      </c>
      <c r="I1220" s="55">
        <v>1.42</v>
      </c>
      <c r="K1220" s="55">
        <f t="shared" si="58"/>
        <v>2.097</v>
      </c>
    </row>
    <row r="1221" spans="1:11" x14ac:dyDescent="0.35">
      <c r="A1221" s="55" t="s">
        <v>51</v>
      </c>
      <c r="B1221" s="56">
        <v>42997</v>
      </c>
      <c r="K1221" s="55">
        <f t="shared" si="58"/>
        <v>0</v>
      </c>
    </row>
    <row r="1222" spans="1:11" x14ac:dyDescent="0.35">
      <c r="A1222" s="55" t="s">
        <v>51</v>
      </c>
      <c r="B1222" s="56">
        <v>42997</v>
      </c>
      <c r="C1222" s="55">
        <v>0.71099999999999997</v>
      </c>
      <c r="E1222" s="55">
        <v>0.38800000000000001</v>
      </c>
      <c r="I1222" s="55">
        <v>0.73099999999999998</v>
      </c>
      <c r="K1222" s="55">
        <f t="shared" si="58"/>
        <v>1.4419999999999999</v>
      </c>
    </row>
    <row r="1223" spans="1:11" x14ac:dyDescent="0.35">
      <c r="A1223" s="55" t="s">
        <v>48</v>
      </c>
      <c r="B1223" s="56">
        <v>42997</v>
      </c>
      <c r="K1223" s="55">
        <f t="shared" si="58"/>
        <v>0</v>
      </c>
    </row>
    <row r="1224" spans="1:11" x14ac:dyDescent="0.35">
      <c r="A1224" s="55" t="s">
        <v>48</v>
      </c>
      <c r="B1224" s="56">
        <v>42997</v>
      </c>
      <c r="C1224" s="55">
        <v>0.45900000000000002</v>
      </c>
      <c r="E1224" s="55">
        <v>0.25900000000000001</v>
      </c>
      <c r="I1224" s="55">
        <v>0.60799999999999998</v>
      </c>
      <c r="K1224" s="55">
        <f t="shared" si="58"/>
        <v>1.0669999999999999</v>
      </c>
    </row>
    <row r="1225" spans="1:11" x14ac:dyDescent="0.35">
      <c r="A1225" s="55" t="s">
        <v>52</v>
      </c>
      <c r="B1225" s="56">
        <v>43005</v>
      </c>
      <c r="C1225" s="55">
        <v>0.42199999999999999</v>
      </c>
      <c r="E1225" s="55">
        <v>0.47599999999999998</v>
      </c>
      <c r="I1225" s="55">
        <v>0.65600000000000003</v>
      </c>
      <c r="K1225" s="55">
        <f t="shared" si="58"/>
        <v>1.0780000000000001</v>
      </c>
    </row>
    <row r="1226" spans="1:11" x14ac:dyDescent="0.35">
      <c r="A1226" s="55" t="s">
        <v>42</v>
      </c>
      <c r="B1226" s="56">
        <v>43005</v>
      </c>
      <c r="C1226" s="55">
        <v>0.55300000000000005</v>
      </c>
      <c r="E1226" s="55">
        <v>0.40300000000000002</v>
      </c>
      <c r="I1226" s="55">
        <v>0.66</v>
      </c>
      <c r="K1226" s="55">
        <f t="shared" si="58"/>
        <v>1.2130000000000001</v>
      </c>
    </row>
    <row r="1227" spans="1:11" x14ac:dyDescent="0.35">
      <c r="A1227" s="55" t="s">
        <v>50</v>
      </c>
      <c r="B1227" s="56">
        <v>43005</v>
      </c>
      <c r="C1227" s="55">
        <v>0.64800000000000002</v>
      </c>
      <c r="E1227" s="55">
        <v>0.61899999999999999</v>
      </c>
      <c r="I1227" s="55">
        <v>0.91400000000000003</v>
      </c>
      <c r="K1227" s="55">
        <f t="shared" si="58"/>
        <v>1.5620000000000001</v>
      </c>
    </row>
    <row r="1228" spans="1:11" x14ac:dyDescent="0.35">
      <c r="A1228" s="55" t="s">
        <v>51</v>
      </c>
      <c r="B1228" s="56">
        <v>43005</v>
      </c>
      <c r="C1228" s="55">
        <v>0.747</v>
      </c>
      <c r="E1228" s="55">
        <v>0.35099999999999998</v>
      </c>
      <c r="I1228" s="55">
        <v>0.64500000000000002</v>
      </c>
      <c r="K1228" s="55">
        <f t="shared" si="58"/>
        <v>1.3919999999999999</v>
      </c>
    </row>
    <row r="1229" spans="1:11" x14ac:dyDescent="0.35">
      <c r="A1229" s="55" t="s">
        <v>48</v>
      </c>
      <c r="B1229" s="56">
        <v>43005</v>
      </c>
      <c r="C1229" s="55">
        <v>0.46200000000000002</v>
      </c>
      <c r="E1229" s="55">
        <v>0.124</v>
      </c>
      <c r="I1229" s="55">
        <v>0.56599999999999995</v>
      </c>
      <c r="K1229" s="55">
        <f t="shared" si="58"/>
        <v>1.028</v>
      </c>
    </row>
    <row r="1230" spans="1:11" x14ac:dyDescent="0.35">
      <c r="A1230" s="54" t="s">
        <v>84</v>
      </c>
      <c r="B1230" s="13">
        <v>43005</v>
      </c>
      <c r="K1230" s="55">
        <v>1.4198</v>
      </c>
    </row>
    <row r="1231" spans="1:11" x14ac:dyDescent="0.35">
      <c r="A1231" s="54" t="s">
        <v>84</v>
      </c>
      <c r="B1231" s="13">
        <v>43005</v>
      </c>
      <c r="K1231" s="55">
        <v>1.4134</v>
      </c>
    </row>
    <row r="1232" spans="1:11" x14ac:dyDescent="0.25">
      <c r="A1232" s="37" t="s">
        <v>90</v>
      </c>
      <c r="B1232" s="13">
        <v>43005</v>
      </c>
      <c r="K1232" s="55">
        <v>1.5333000000000001</v>
      </c>
    </row>
    <row r="1233" spans="1:11" x14ac:dyDescent="0.35">
      <c r="A1233" s="41" t="s">
        <v>96</v>
      </c>
      <c r="B1233" s="13">
        <v>43005</v>
      </c>
      <c r="K1233" s="55">
        <v>1.7658999999999998</v>
      </c>
    </row>
    <row r="1235" spans="1:11" x14ac:dyDescent="0.35">
      <c r="J1235" s="49" t="s">
        <v>103</v>
      </c>
      <c r="K1235" s="50" t="s">
        <v>107</v>
      </c>
    </row>
    <row r="1236" spans="1:11" x14ac:dyDescent="0.35">
      <c r="J1236" s="60">
        <v>2010</v>
      </c>
      <c r="K1236" s="61">
        <f>AVERAGE( K2:K165)</f>
        <v>1.3657208588957062</v>
      </c>
    </row>
    <row r="1237" spans="1:11" x14ac:dyDescent="0.35">
      <c r="J1237" s="60">
        <v>2011</v>
      </c>
      <c r="K1237" s="61">
        <f>AVERAGE( K166:K314)</f>
        <v>1.2669020270270266</v>
      </c>
    </row>
    <row r="1238" spans="1:11" x14ac:dyDescent="0.35">
      <c r="J1238" s="60">
        <v>2012</v>
      </c>
      <c r="K1238" s="61">
        <f>AVERAGE( K315:K456)</f>
        <v>1.3375266187050354</v>
      </c>
    </row>
    <row r="1239" spans="1:11" x14ac:dyDescent="0.35">
      <c r="J1239" s="60">
        <v>2013</v>
      </c>
      <c r="K1239" s="61">
        <f>AVERAGE( K457:K597)</f>
        <v>1.4001626984126991</v>
      </c>
    </row>
    <row r="1240" spans="1:11" x14ac:dyDescent="0.35">
      <c r="J1240" s="60">
        <v>2014</v>
      </c>
      <c r="K1240" s="61">
        <f>AVERAGE( K598:K766)</f>
        <v>1.237181656804734</v>
      </c>
    </row>
    <row r="1241" spans="1:11" x14ac:dyDescent="0.35">
      <c r="J1241" s="60">
        <v>2015</v>
      </c>
      <c r="K1241" s="61">
        <f>AVERAGE( K767:K898)</f>
        <v>0.67685606060606085</v>
      </c>
    </row>
    <row r="1242" spans="1:11" x14ac:dyDescent="0.35">
      <c r="J1242" s="60">
        <v>2016</v>
      </c>
      <c r="K1242" s="61">
        <f>AVERAGE( K899:K1037)</f>
        <v>1.3509618705035977</v>
      </c>
    </row>
    <row r="1243" spans="1:11" x14ac:dyDescent="0.35">
      <c r="J1243" s="49">
        <v>2017</v>
      </c>
      <c r="K1243" s="61">
        <f>AVERAGE( K1038:K1233)</f>
        <v>0.85339567567567598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43"/>
  <sheetViews>
    <sheetView workbookViewId="0">
      <pane ySplit="1" topLeftCell="A1228" activePane="bottomLeft" state="frozen"/>
      <selection activeCell="D1" sqref="D1"/>
      <selection pane="bottomLeft" activeCell="E906" sqref="E906"/>
    </sheetView>
  </sheetViews>
  <sheetFormatPr defaultColWidth="9.1796875" defaultRowHeight="14.5" x14ac:dyDescent="0.35"/>
  <cols>
    <col min="1" max="1" width="10.81640625" style="55" bestFit="1" customWidth="1"/>
    <col min="2" max="2" width="18.26953125" style="55" customWidth="1"/>
    <col min="3" max="3" width="11.81640625" style="55" bestFit="1" customWidth="1"/>
    <col min="4" max="4" width="10.453125" style="55" bestFit="1" customWidth="1"/>
    <col min="5" max="5" width="13.7265625" style="55" bestFit="1" customWidth="1"/>
    <col min="6" max="6" width="14" style="55" bestFit="1" customWidth="1"/>
    <col min="7" max="7" width="14.7265625" style="55" bestFit="1" customWidth="1"/>
    <col min="8" max="8" width="10.453125" style="55" bestFit="1" customWidth="1"/>
    <col min="9" max="9" width="9.81640625" style="55" bestFit="1" customWidth="1"/>
    <col min="10" max="11" width="9.1796875" style="55"/>
    <col min="12" max="12" width="17.453125" style="55" bestFit="1" customWidth="1"/>
    <col min="13" max="16384" width="9.1796875" style="55"/>
  </cols>
  <sheetData>
    <row r="1" spans="1:9" s="53" customFormat="1" ht="58.5" customHeight="1" x14ac:dyDescent="0.35">
      <c r="A1" s="53" t="s">
        <v>0</v>
      </c>
      <c r="B1" s="53" t="s">
        <v>2</v>
      </c>
      <c r="C1" s="53" t="s">
        <v>4</v>
      </c>
      <c r="D1" s="53" t="s">
        <v>32</v>
      </c>
      <c r="E1" s="53" t="s">
        <v>33</v>
      </c>
      <c r="F1" s="53" t="s">
        <v>34</v>
      </c>
      <c r="G1" s="53" t="s">
        <v>35</v>
      </c>
      <c r="H1" s="53" t="s">
        <v>37</v>
      </c>
      <c r="I1" s="53" t="s">
        <v>38</v>
      </c>
    </row>
    <row r="2" spans="1:9" x14ac:dyDescent="0.35">
      <c r="A2" s="54" t="s">
        <v>84</v>
      </c>
      <c r="B2" s="13">
        <v>40331</v>
      </c>
      <c r="D2" s="19">
        <v>2.6</v>
      </c>
      <c r="H2" s="55">
        <v>-74.081945000000005</v>
      </c>
      <c r="I2" s="55">
        <v>40.651111999999998</v>
      </c>
    </row>
    <row r="3" spans="1:9" x14ac:dyDescent="0.35">
      <c r="A3" s="37" t="s">
        <v>90</v>
      </c>
      <c r="B3" s="13">
        <v>40331</v>
      </c>
      <c r="D3" s="19">
        <v>3.7</v>
      </c>
      <c r="H3" s="55">
        <v>-74.081945000000005</v>
      </c>
      <c r="I3" s="55">
        <v>40.651111999999998</v>
      </c>
    </row>
    <row r="4" spans="1:9" x14ac:dyDescent="0.35">
      <c r="A4" s="37" t="s">
        <v>90</v>
      </c>
      <c r="B4" s="13">
        <v>40331</v>
      </c>
      <c r="D4" s="19">
        <v>3.9</v>
      </c>
      <c r="H4" s="55">
        <v>-74.081945000000005</v>
      </c>
      <c r="I4" s="55">
        <v>40.651111999999998</v>
      </c>
    </row>
    <row r="5" spans="1:9" x14ac:dyDescent="0.35">
      <c r="A5" s="41" t="s">
        <v>96</v>
      </c>
      <c r="B5" s="13">
        <v>40331</v>
      </c>
      <c r="D5" s="19">
        <v>2.6</v>
      </c>
      <c r="H5" s="55">
        <v>-74.081945000000005</v>
      </c>
      <c r="I5" s="55">
        <v>40.651111999999998</v>
      </c>
    </row>
    <row r="6" spans="1:9" x14ac:dyDescent="0.35">
      <c r="A6" s="41" t="s">
        <v>97</v>
      </c>
      <c r="B6" s="13">
        <v>40331</v>
      </c>
      <c r="D6" s="19">
        <v>2.9</v>
      </c>
      <c r="H6" s="55">
        <v>-74.081945000000005</v>
      </c>
      <c r="I6" s="55">
        <v>40.651111999999998</v>
      </c>
    </row>
    <row r="7" spans="1:9" x14ac:dyDescent="0.35">
      <c r="A7" s="55" t="s">
        <v>52</v>
      </c>
      <c r="B7" s="56">
        <v>40332</v>
      </c>
      <c r="C7" s="55" t="s">
        <v>41</v>
      </c>
      <c r="D7" s="55">
        <v>7.9</v>
      </c>
      <c r="H7" s="55">
        <v>-74.081945000000005</v>
      </c>
      <c r="I7" s="55">
        <v>40.651111999999998</v>
      </c>
    </row>
    <row r="8" spans="1:9" x14ac:dyDescent="0.35">
      <c r="A8" s="55" t="s">
        <v>42</v>
      </c>
      <c r="B8" s="56">
        <v>40332</v>
      </c>
      <c r="C8" s="55" t="s">
        <v>41</v>
      </c>
      <c r="D8" s="55">
        <v>5.2</v>
      </c>
      <c r="H8" s="55">
        <v>-74.081945000000005</v>
      </c>
      <c r="I8" s="55">
        <v>40.651111999999998</v>
      </c>
    </row>
    <row r="9" spans="1:9" x14ac:dyDescent="0.35">
      <c r="A9" s="55" t="s">
        <v>50</v>
      </c>
      <c r="B9" s="56">
        <v>40332</v>
      </c>
      <c r="C9" s="55" t="s">
        <v>41</v>
      </c>
      <c r="D9" s="55">
        <v>8.6</v>
      </c>
      <c r="H9" s="55">
        <v>-74.081945000000005</v>
      </c>
      <c r="I9" s="55">
        <v>40.651111999999998</v>
      </c>
    </row>
    <row r="10" spans="1:9" x14ac:dyDescent="0.35">
      <c r="A10" s="55" t="s">
        <v>51</v>
      </c>
      <c r="B10" s="56">
        <v>40332</v>
      </c>
      <c r="C10" s="55" t="s">
        <v>41</v>
      </c>
      <c r="D10" s="55">
        <v>21.8</v>
      </c>
      <c r="H10" s="55">
        <v>-74.081945000000005</v>
      </c>
      <c r="I10" s="55">
        <v>40.651111999999998</v>
      </c>
    </row>
    <row r="11" spans="1:9" x14ac:dyDescent="0.35">
      <c r="A11" s="55" t="s">
        <v>48</v>
      </c>
      <c r="B11" s="56">
        <v>40332</v>
      </c>
      <c r="C11" s="55" t="s">
        <v>41</v>
      </c>
      <c r="D11" s="55">
        <v>23.3</v>
      </c>
      <c r="H11" s="55">
        <v>-74.081945000000005</v>
      </c>
      <c r="I11" s="55">
        <v>40.651111999999998</v>
      </c>
    </row>
    <row r="12" spans="1:9" x14ac:dyDescent="0.35">
      <c r="A12" s="55" t="s">
        <v>48</v>
      </c>
      <c r="B12" s="56">
        <v>40332</v>
      </c>
      <c r="C12" s="55" t="s">
        <v>41</v>
      </c>
      <c r="D12" s="55">
        <v>25.4</v>
      </c>
      <c r="H12" s="55">
        <v>-74.081945000000005</v>
      </c>
      <c r="I12" s="55">
        <v>40.651111999999998</v>
      </c>
    </row>
    <row r="13" spans="1:9" x14ac:dyDescent="0.35">
      <c r="A13" s="55" t="s">
        <v>52</v>
      </c>
      <c r="B13" s="56">
        <v>40338</v>
      </c>
      <c r="C13" s="55" t="s">
        <v>41</v>
      </c>
      <c r="D13" s="55">
        <v>4.5999999999999996</v>
      </c>
      <c r="H13" s="55">
        <v>-74.081945000000005</v>
      </c>
      <c r="I13" s="55">
        <v>40.651111999999998</v>
      </c>
    </row>
    <row r="14" spans="1:9" x14ac:dyDescent="0.35">
      <c r="A14" s="55" t="s">
        <v>42</v>
      </c>
      <c r="B14" s="56">
        <v>40338</v>
      </c>
      <c r="C14" s="55" t="s">
        <v>41</v>
      </c>
      <c r="D14" s="55">
        <v>3.9</v>
      </c>
      <c r="H14" s="55">
        <v>-74.081945000000005</v>
      </c>
      <c r="I14" s="55">
        <v>40.651111999999998</v>
      </c>
    </row>
    <row r="15" spans="1:9" x14ac:dyDescent="0.35">
      <c r="A15" s="55" t="s">
        <v>50</v>
      </c>
      <c r="B15" s="56">
        <v>40338</v>
      </c>
      <c r="C15" s="55" t="s">
        <v>41</v>
      </c>
      <c r="D15" s="55">
        <v>4.9000000000000004</v>
      </c>
      <c r="H15" s="55">
        <v>-74.081945000000005</v>
      </c>
      <c r="I15" s="55">
        <v>40.651111999999998</v>
      </c>
    </row>
    <row r="16" spans="1:9" x14ac:dyDescent="0.35">
      <c r="A16" s="55" t="s">
        <v>51</v>
      </c>
      <c r="B16" s="56">
        <v>40338</v>
      </c>
      <c r="C16" s="55" t="s">
        <v>41</v>
      </c>
      <c r="D16" s="55">
        <v>3.4</v>
      </c>
      <c r="H16" s="55">
        <v>-74.081945000000005</v>
      </c>
      <c r="I16" s="55">
        <v>40.651111999999998</v>
      </c>
    </row>
    <row r="17" spans="1:9" x14ac:dyDescent="0.35">
      <c r="A17" s="55" t="s">
        <v>51</v>
      </c>
      <c r="B17" s="56">
        <v>40338</v>
      </c>
      <c r="C17" s="55" t="s">
        <v>41</v>
      </c>
      <c r="D17" s="55">
        <v>4.2</v>
      </c>
      <c r="H17" s="55">
        <v>-74.081945000000005</v>
      </c>
      <c r="I17" s="55">
        <v>40.651111999999998</v>
      </c>
    </row>
    <row r="18" spans="1:9" x14ac:dyDescent="0.35">
      <c r="A18" s="55" t="s">
        <v>48</v>
      </c>
      <c r="B18" s="56">
        <v>40338</v>
      </c>
      <c r="C18" s="55" t="s">
        <v>41</v>
      </c>
      <c r="D18" s="55">
        <v>16.8</v>
      </c>
      <c r="H18" s="55">
        <v>-74.081945000000005</v>
      </c>
      <c r="I18" s="55">
        <v>40.651111999999998</v>
      </c>
    </row>
    <row r="19" spans="1:9" x14ac:dyDescent="0.35">
      <c r="A19" s="54" t="s">
        <v>84</v>
      </c>
      <c r="B19" s="13">
        <v>40339</v>
      </c>
      <c r="D19" s="19">
        <v>2.8</v>
      </c>
      <c r="H19" s="55">
        <v>-74.081945000000005</v>
      </c>
      <c r="I19" s="55">
        <v>40.651111999999998</v>
      </c>
    </row>
    <row r="20" spans="1:9" x14ac:dyDescent="0.35">
      <c r="A20" s="37" t="s">
        <v>90</v>
      </c>
      <c r="B20" s="13">
        <v>40339</v>
      </c>
      <c r="D20" s="19">
        <v>5.6</v>
      </c>
      <c r="H20" s="55">
        <v>-74.081945000000005</v>
      </c>
      <c r="I20" s="55">
        <v>40.651111999999998</v>
      </c>
    </row>
    <row r="21" spans="1:9" x14ac:dyDescent="0.35">
      <c r="A21" s="41" t="s">
        <v>96</v>
      </c>
      <c r="B21" s="13">
        <v>40339</v>
      </c>
      <c r="D21" s="18">
        <v>5.4</v>
      </c>
      <c r="H21" s="55">
        <v>-74.081945000000005</v>
      </c>
      <c r="I21" s="55">
        <v>40.651111999999998</v>
      </c>
    </row>
    <row r="22" spans="1:9" x14ac:dyDescent="0.35">
      <c r="A22" s="41" t="s">
        <v>96</v>
      </c>
      <c r="B22" s="13">
        <v>40339</v>
      </c>
      <c r="D22" s="18">
        <v>4.2</v>
      </c>
      <c r="H22" s="55">
        <v>-74.081945000000005</v>
      </c>
      <c r="I22" s="55">
        <v>40.651111999999998</v>
      </c>
    </row>
    <row r="23" spans="1:9" x14ac:dyDescent="0.35">
      <c r="A23" s="41" t="s">
        <v>97</v>
      </c>
      <c r="B23" s="13">
        <v>40339</v>
      </c>
      <c r="D23" s="19">
        <v>8.6999999999999993</v>
      </c>
      <c r="H23" s="55">
        <v>-74.081945000000005</v>
      </c>
      <c r="I23" s="55">
        <v>40.651111999999998</v>
      </c>
    </row>
    <row r="24" spans="1:9" x14ac:dyDescent="0.35">
      <c r="A24" s="55" t="s">
        <v>52</v>
      </c>
      <c r="B24" s="56">
        <v>40345</v>
      </c>
      <c r="C24" s="55" t="s">
        <v>41</v>
      </c>
      <c r="D24" s="55">
        <v>1.7</v>
      </c>
      <c r="H24" s="55">
        <v>-74.081945000000005</v>
      </c>
      <c r="I24" s="55">
        <v>40.651111999999998</v>
      </c>
    </row>
    <row r="25" spans="1:9" x14ac:dyDescent="0.35">
      <c r="A25" s="55" t="s">
        <v>42</v>
      </c>
      <c r="B25" s="56">
        <v>40345</v>
      </c>
      <c r="C25" s="55" t="s">
        <v>41</v>
      </c>
      <c r="D25" s="55">
        <v>2.1</v>
      </c>
      <c r="H25" s="55">
        <v>-74.081945000000005</v>
      </c>
      <c r="I25" s="55">
        <v>40.651111999999998</v>
      </c>
    </row>
    <row r="26" spans="1:9" x14ac:dyDescent="0.35">
      <c r="A26" s="55" t="s">
        <v>42</v>
      </c>
      <c r="B26" s="56">
        <v>40345</v>
      </c>
      <c r="C26" s="55" t="s">
        <v>41</v>
      </c>
      <c r="D26" s="55">
        <v>1.9</v>
      </c>
      <c r="H26" s="55">
        <v>-74.081945000000005</v>
      </c>
      <c r="I26" s="55">
        <v>40.651111999999998</v>
      </c>
    </row>
    <row r="27" spans="1:9" x14ac:dyDescent="0.35">
      <c r="A27" s="55" t="s">
        <v>50</v>
      </c>
      <c r="B27" s="56">
        <v>40345</v>
      </c>
      <c r="C27" s="55" t="s">
        <v>41</v>
      </c>
      <c r="D27" s="55">
        <v>2.2999999999999998</v>
      </c>
      <c r="H27" s="55">
        <v>-74.081945000000005</v>
      </c>
      <c r="I27" s="55">
        <v>40.651111999999998</v>
      </c>
    </row>
    <row r="28" spans="1:9" x14ac:dyDescent="0.35">
      <c r="A28" s="55" t="s">
        <v>51</v>
      </c>
      <c r="B28" s="56">
        <v>40345</v>
      </c>
      <c r="C28" s="55" t="s">
        <v>41</v>
      </c>
      <c r="D28" s="55">
        <v>2.6</v>
      </c>
      <c r="H28" s="55">
        <v>-74.081945000000005</v>
      </c>
      <c r="I28" s="55">
        <v>40.651111999999998</v>
      </c>
    </row>
    <row r="29" spans="1:9" x14ac:dyDescent="0.35">
      <c r="A29" s="55" t="s">
        <v>48</v>
      </c>
      <c r="B29" s="56">
        <v>40345</v>
      </c>
      <c r="C29" s="55" t="s">
        <v>41</v>
      </c>
      <c r="D29" s="55">
        <v>6.6</v>
      </c>
      <c r="H29" s="55">
        <v>-74.081945000000005</v>
      </c>
      <c r="I29" s="55">
        <v>40.651111999999998</v>
      </c>
    </row>
    <row r="30" spans="1:9" x14ac:dyDescent="0.35">
      <c r="A30" s="54" t="s">
        <v>84</v>
      </c>
      <c r="B30" s="13">
        <v>40345</v>
      </c>
      <c r="D30" s="19">
        <v>4.4000000000000004</v>
      </c>
      <c r="H30" s="55">
        <v>-74.081945000000005</v>
      </c>
      <c r="I30" s="55">
        <v>40.651111999999998</v>
      </c>
    </row>
    <row r="31" spans="1:9" x14ac:dyDescent="0.35">
      <c r="A31" s="37" t="s">
        <v>90</v>
      </c>
      <c r="B31" s="13">
        <v>40345</v>
      </c>
      <c r="D31" s="19">
        <v>3.7</v>
      </c>
      <c r="H31" s="55">
        <v>-74.081945000000005</v>
      </c>
      <c r="I31" s="55">
        <v>40.651111999999998</v>
      </c>
    </row>
    <row r="32" spans="1:9" x14ac:dyDescent="0.35">
      <c r="A32" s="37" t="s">
        <v>90</v>
      </c>
      <c r="B32" s="13">
        <v>40345</v>
      </c>
      <c r="D32" s="35">
        <v>3</v>
      </c>
      <c r="H32" s="55">
        <v>-74.081945000000005</v>
      </c>
      <c r="I32" s="55">
        <v>40.651111999999998</v>
      </c>
    </row>
    <row r="33" spans="1:9" x14ac:dyDescent="0.35">
      <c r="A33" s="41" t="s">
        <v>96</v>
      </c>
      <c r="B33" s="13">
        <v>40345</v>
      </c>
      <c r="D33" s="18">
        <v>2.7</v>
      </c>
      <c r="H33" s="55">
        <v>-74.081945000000005</v>
      </c>
      <c r="I33" s="55">
        <v>40.651111999999998</v>
      </c>
    </row>
    <row r="34" spans="1:9" x14ac:dyDescent="0.35">
      <c r="A34" s="41" t="s">
        <v>97</v>
      </c>
      <c r="B34" s="13">
        <v>40345</v>
      </c>
      <c r="D34" s="33">
        <v>2.5</v>
      </c>
      <c r="H34" s="55">
        <v>-74.081945000000005</v>
      </c>
      <c r="I34" s="55">
        <v>40.651111999999998</v>
      </c>
    </row>
    <row r="35" spans="1:9" x14ac:dyDescent="0.35">
      <c r="A35" s="54" t="s">
        <v>84</v>
      </c>
      <c r="B35" s="13">
        <v>40352</v>
      </c>
      <c r="D35" s="19">
        <v>6.4</v>
      </c>
      <c r="H35" s="55">
        <v>-74.081945000000005</v>
      </c>
      <c r="I35" s="55">
        <v>40.651111999999998</v>
      </c>
    </row>
    <row r="36" spans="1:9" x14ac:dyDescent="0.25">
      <c r="A36" s="37" t="s">
        <v>90</v>
      </c>
      <c r="B36" s="13">
        <v>40352</v>
      </c>
      <c r="D36" s="18">
        <v>13.7</v>
      </c>
      <c r="H36" s="55">
        <v>-74.081945000000005</v>
      </c>
      <c r="I36" s="55">
        <v>40.651111999999998</v>
      </c>
    </row>
    <row r="37" spans="1:9" x14ac:dyDescent="0.35">
      <c r="A37" s="41" t="s">
        <v>96</v>
      </c>
      <c r="B37" s="13">
        <v>40352</v>
      </c>
      <c r="D37" s="18">
        <v>10.1</v>
      </c>
      <c r="H37" s="55">
        <v>-74.081945000000005</v>
      </c>
      <c r="I37" s="55">
        <v>40.651111999999998</v>
      </c>
    </row>
    <row r="38" spans="1:9" x14ac:dyDescent="0.35">
      <c r="A38" s="41" t="s">
        <v>96</v>
      </c>
      <c r="B38" s="13">
        <v>40352</v>
      </c>
      <c r="D38" s="18">
        <v>11.2</v>
      </c>
      <c r="H38" s="55">
        <v>-74.081945000000005</v>
      </c>
      <c r="I38" s="55">
        <v>40.651111999999998</v>
      </c>
    </row>
    <row r="39" spans="1:9" x14ac:dyDescent="0.35">
      <c r="A39" s="41" t="s">
        <v>97</v>
      </c>
      <c r="B39" s="13">
        <v>40352</v>
      </c>
      <c r="D39" s="19">
        <v>8.9</v>
      </c>
      <c r="H39" s="55">
        <v>-74.081945000000005</v>
      </c>
      <c r="I39" s="55">
        <v>40.651111999999998</v>
      </c>
    </row>
    <row r="40" spans="1:9" x14ac:dyDescent="0.35">
      <c r="A40" s="54" t="s">
        <v>84</v>
      </c>
      <c r="B40" s="13">
        <v>40357</v>
      </c>
      <c r="D40" s="19">
        <v>7.9</v>
      </c>
      <c r="H40" s="55">
        <v>-74.081945000000005</v>
      </c>
      <c r="I40" s="55">
        <v>40.651111999999998</v>
      </c>
    </row>
    <row r="41" spans="1:9" x14ac:dyDescent="0.35">
      <c r="A41" s="54" t="s">
        <v>84</v>
      </c>
      <c r="B41" s="13">
        <v>40357</v>
      </c>
      <c r="D41" s="19">
        <v>6.9</v>
      </c>
      <c r="H41" s="55">
        <v>-74.081945000000005</v>
      </c>
      <c r="I41" s="55">
        <v>40.651111999999998</v>
      </c>
    </row>
    <row r="42" spans="1:9" x14ac:dyDescent="0.35">
      <c r="A42" s="37" t="s">
        <v>90</v>
      </c>
      <c r="B42" s="13">
        <v>40357</v>
      </c>
      <c r="D42" s="19">
        <v>8.8000000000000007</v>
      </c>
      <c r="H42" s="55">
        <v>-74.081945000000005</v>
      </c>
      <c r="I42" s="55">
        <v>40.651111999999998</v>
      </c>
    </row>
    <row r="43" spans="1:9" x14ac:dyDescent="0.35">
      <c r="A43" s="41" t="s">
        <v>96</v>
      </c>
      <c r="B43" s="13">
        <v>40357</v>
      </c>
      <c r="D43" s="35">
        <v>8</v>
      </c>
      <c r="H43" s="55">
        <v>-74.081945000000005</v>
      </c>
      <c r="I43" s="55">
        <v>40.651111999999998</v>
      </c>
    </row>
    <row r="44" spans="1:9" x14ac:dyDescent="0.35">
      <c r="A44" s="41" t="s">
        <v>97</v>
      </c>
      <c r="B44" s="13">
        <v>40357</v>
      </c>
      <c r="D44" s="18">
        <v>10.9</v>
      </c>
      <c r="H44" s="55">
        <v>-74.081945000000005</v>
      </c>
      <c r="I44" s="55">
        <v>40.651111999999998</v>
      </c>
    </row>
    <row r="45" spans="1:9" x14ac:dyDescent="0.35">
      <c r="A45" s="55" t="s">
        <v>52</v>
      </c>
      <c r="B45" s="56">
        <v>40360</v>
      </c>
      <c r="C45" s="55" t="s">
        <v>41</v>
      </c>
      <c r="D45" s="55">
        <v>8.6999999999999993</v>
      </c>
      <c r="H45" s="55">
        <v>-74.081945000000005</v>
      </c>
      <c r="I45" s="55">
        <v>40.651111999999998</v>
      </c>
    </row>
    <row r="46" spans="1:9" x14ac:dyDescent="0.35">
      <c r="A46" s="55" t="s">
        <v>42</v>
      </c>
      <c r="B46" s="56">
        <v>40360</v>
      </c>
      <c r="C46" s="55" t="s">
        <v>41</v>
      </c>
      <c r="D46" s="55">
        <v>15.8</v>
      </c>
      <c r="H46" s="55">
        <v>-74.081945000000005</v>
      </c>
      <c r="I46" s="55">
        <v>40.651111999999998</v>
      </c>
    </row>
    <row r="47" spans="1:9" x14ac:dyDescent="0.35">
      <c r="A47" s="55" t="s">
        <v>50</v>
      </c>
      <c r="B47" s="56">
        <v>40360</v>
      </c>
      <c r="C47" s="55" t="s">
        <v>41</v>
      </c>
      <c r="D47" s="55">
        <v>10.199999999999999</v>
      </c>
      <c r="H47" s="55">
        <v>-74.081945000000005</v>
      </c>
      <c r="I47" s="55">
        <v>40.651111999999998</v>
      </c>
    </row>
    <row r="48" spans="1:9" x14ac:dyDescent="0.35">
      <c r="A48" s="55" t="s">
        <v>51</v>
      </c>
      <c r="B48" s="56">
        <v>40360</v>
      </c>
      <c r="C48" s="55" t="s">
        <v>41</v>
      </c>
      <c r="D48" s="55">
        <v>14.9</v>
      </c>
      <c r="H48" s="55">
        <v>-74.081945000000005</v>
      </c>
      <c r="I48" s="55">
        <v>40.651111999999998</v>
      </c>
    </row>
    <row r="49" spans="1:9" x14ac:dyDescent="0.35">
      <c r="A49" s="55" t="s">
        <v>48</v>
      </c>
      <c r="B49" s="56">
        <v>40360</v>
      </c>
      <c r="C49" s="55" t="s">
        <v>41</v>
      </c>
      <c r="D49" s="55">
        <v>24</v>
      </c>
      <c r="H49" s="55">
        <v>-74.081945000000005</v>
      </c>
      <c r="I49" s="55">
        <v>40.651111999999998</v>
      </c>
    </row>
    <row r="50" spans="1:9" x14ac:dyDescent="0.35">
      <c r="A50" s="55" t="s">
        <v>52</v>
      </c>
      <c r="B50" s="56">
        <v>40367</v>
      </c>
      <c r="C50" s="55" t="s">
        <v>41</v>
      </c>
      <c r="D50" s="55">
        <v>5.5</v>
      </c>
      <c r="H50" s="55">
        <v>-74.081945000000005</v>
      </c>
      <c r="I50" s="55">
        <v>40.651111999999998</v>
      </c>
    </row>
    <row r="51" spans="1:9" x14ac:dyDescent="0.35">
      <c r="A51" s="55" t="s">
        <v>42</v>
      </c>
      <c r="B51" s="56">
        <v>40367</v>
      </c>
      <c r="C51" s="55" t="s">
        <v>41</v>
      </c>
      <c r="D51" s="55">
        <v>14.3</v>
      </c>
      <c r="H51" s="55">
        <v>-74.081945000000005</v>
      </c>
      <c r="I51" s="55">
        <v>40.651111999999998</v>
      </c>
    </row>
    <row r="52" spans="1:9" x14ac:dyDescent="0.35">
      <c r="A52" s="55" t="s">
        <v>50</v>
      </c>
      <c r="B52" s="56">
        <v>40367</v>
      </c>
      <c r="C52" s="55" t="s">
        <v>41</v>
      </c>
      <c r="D52" s="55">
        <v>28.8</v>
      </c>
      <c r="H52" s="55">
        <v>-74.081945000000005</v>
      </c>
      <c r="I52" s="55">
        <v>40.651111999999998</v>
      </c>
    </row>
    <row r="53" spans="1:9" x14ac:dyDescent="0.35">
      <c r="A53" s="55" t="s">
        <v>51</v>
      </c>
      <c r="B53" s="56">
        <v>40367</v>
      </c>
      <c r="C53" s="55" t="s">
        <v>41</v>
      </c>
      <c r="D53" s="55">
        <v>27.8</v>
      </c>
      <c r="H53" s="55">
        <v>-74.081945000000005</v>
      </c>
      <c r="I53" s="55">
        <v>40.651111999999998</v>
      </c>
    </row>
    <row r="54" spans="1:9" x14ac:dyDescent="0.35">
      <c r="A54" s="55" t="s">
        <v>48</v>
      </c>
      <c r="B54" s="56">
        <v>40367</v>
      </c>
      <c r="C54" s="55" t="s">
        <v>41</v>
      </c>
      <c r="D54" s="55">
        <v>32.200000000000003</v>
      </c>
      <c r="H54" s="55">
        <v>-74.081945000000005</v>
      </c>
      <c r="I54" s="55">
        <v>40.651111999999998</v>
      </c>
    </row>
    <row r="55" spans="1:9" x14ac:dyDescent="0.35">
      <c r="A55" s="55" t="s">
        <v>48</v>
      </c>
      <c r="B55" s="56">
        <v>40367</v>
      </c>
      <c r="C55" s="55" t="s">
        <v>41</v>
      </c>
      <c r="D55" s="55">
        <v>39.799999999999997</v>
      </c>
      <c r="H55" s="55">
        <v>-74.081945000000005</v>
      </c>
      <c r="I55" s="55">
        <v>40.651111999999998</v>
      </c>
    </row>
    <row r="56" spans="1:9" x14ac:dyDescent="0.35">
      <c r="A56" s="54" t="s">
        <v>84</v>
      </c>
      <c r="B56" s="13">
        <v>40372</v>
      </c>
      <c r="D56" s="19">
        <v>12.5</v>
      </c>
      <c r="H56" s="55">
        <v>-74.081945000000005</v>
      </c>
      <c r="I56" s="55">
        <v>40.651111999999998</v>
      </c>
    </row>
    <row r="57" spans="1:9" x14ac:dyDescent="0.35">
      <c r="A57" s="37" t="s">
        <v>90</v>
      </c>
      <c r="B57" s="13">
        <v>40372</v>
      </c>
      <c r="D57" s="19">
        <v>6.2</v>
      </c>
      <c r="H57" s="55">
        <v>-74.081945000000005</v>
      </c>
      <c r="I57" s="55">
        <v>40.651111999999998</v>
      </c>
    </row>
    <row r="58" spans="1:9" x14ac:dyDescent="0.35">
      <c r="A58" s="41" t="s">
        <v>96</v>
      </c>
      <c r="B58" s="13">
        <v>40372</v>
      </c>
      <c r="D58" s="19">
        <v>3.7</v>
      </c>
      <c r="H58" s="55">
        <v>-74.081945000000005</v>
      </c>
      <c r="I58" s="55">
        <v>40.651111999999998</v>
      </c>
    </row>
    <row r="59" spans="1:9" x14ac:dyDescent="0.35">
      <c r="A59" s="41" t="s">
        <v>96</v>
      </c>
      <c r="B59" s="13">
        <v>40372</v>
      </c>
      <c r="D59" s="19">
        <v>3.2</v>
      </c>
      <c r="H59" s="55">
        <v>-74.081945000000005</v>
      </c>
      <c r="I59" s="55">
        <v>40.651111999999998</v>
      </c>
    </row>
    <row r="60" spans="1:9" x14ac:dyDescent="0.35">
      <c r="A60" s="41" t="s">
        <v>97</v>
      </c>
      <c r="B60" s="13">
        <v>40372</v>
      </c>
      <c r="D60" s="19">
        <v>5.8</v>
      </c>
      <c r="H60" s="55">
        <v>-74.081945000000005</v>
      </c>
      <c r="I60" s="55">
        <v>40.651111999999998</v>
      </c>
    </row>
    <row r="61" spans="1:9" x14ac:dyDescent="0.35">
      <c r="A61" s="55" t="s">
        <v>52</v>
      </c>
      <c r="B61" s="56">
        <v>40373</v>
      </c>
      <c r="C61" s="55" t="s">
        <v>44</v>
      </c>
      <c r="D61" s="55">
        <v>2.8</v>
      </c>
      <c r="H61" s="55">
        <v>-74.081945000000005</v>
      </c>
      <c r="I61" s="55">
        <v>40.651111999999998</v>
      </c>
    </row>
    <row r="62" spans="1:9" x14ac:dyDescent="0.35">
      <c r="A62" s="55" t="s">
        <v>42</v>
      </c>
      <c r="B62" s="56">
        <v>40373</v>
      </c>
      <c r="C62" s="55" t="s">
        <v>44</v>
      </c>
      <c r="D62" s="55">
        <v>4.2</v>
      </c>
      <c r="H62" s="55">
        <v>-74.081945000000005</v>
      </c>
      <c r="I62" s="55">
        <v>40.651111999999998</v>
      </c>
    </row>
    <row r="63" spans="1:9" x14ac:dyDescent="0.35">
      <c r="A63" s="55" t="s">
        <v>50</v>
      </c>
      <c r="B63" s="56">
        <v>40373</v>
      </c>
      <c r="C63" s="55" t="s">
        <v>44</v>
      </c>
      <c r="D63" s="55">
        <v>4.2</v>
      </c>
      <c r="H63" s="55">
        <v>-74.081945000000005</v>
      </c>
      <c r="I63" s="55">
        <v>40.651111999999998</v>
      </c>
    </row>
    <row r="64" spans="1:9" x14ac:dyDescent="0.35">
      <c r="A64" s="55" t="s">
        <v>51</v>
      </c>
      <c r="B64" s="56">
        <v>40373</v>
      </c>
      <c r="C64" s="55" t="s">
        <v>44</v>
      </c>
      <c r="D64" s="55">
        <v>4.4000000000000004</v>
      </c>
      <c r="H64" s="55">
        <v>-74.081945000000005</v>
      </c>
      <c r="I64" s="55">
        <v>40.651111999999998</v>
      </c>
    </row>
    <row r="65" spans="1:9" x14ac:dyDescent="0.35">
      <c r="A65" s="55" t="s">
        <v>48</v>
      </c>
      <c r="B65" s="56">
        <v>40373</v>
      </c>
      <c r="C65" s="55" t="s">
        <v>44</v>
      </c>
      <c r="D65" s="55">
        <v>6.3</v>
      </c>
      <c r="H65" s="55">
        <v>-74.081945000000005</v>
      </c>
      <c r="I65" s="55">
        <v>40.651111999999998</v>
      </c>
    </row>
    <row r="66" spans="1:9" x14ac:dyDescent="0.35">
      <c r="A66" s="55" t="s">
        <v>52</v>
      </c>
      <c r="B66" s="56">
        <v>40380</v>
      </c>
      <c r="C66" s="55" t="s">
        <v>41</v>
      </c>
      <c r="D66" s="55">
        <v>17.8</v>
      </c>
      <c r="H66" s="55">
        <v>-74.081945000000005</v>
      </c>
      <c r="I66" s="55">
        <v>40.651111999999998</v>
      </c>
    </row>
    <row r="67" spans="1:9" x14ac:dyDescent="0.35">
      <c r="A67" s="55" t="s">
        <v>42</v>
      </c>
      <c r="B67" s="56">
        <v>40380</v>
      </c>
      <c r="C67" s="55" t="s">
        <v>41</v>
      </c>
      <c r="D67" s="55">
        <v>7</v>
      </c>
      <c r="H67" s="55">
        <v>-74.081945000000005</v>
      </c>
      <c r="I67" s="55">
        <v>40.651111999999998</v>
      </c>
    </row>
    <row r="68" spans="1:9" x14ac:dyDescent="0.35">
      <c r="A68" s="55" t="s">
        <v>50</v>
      </c>
      <c r="B68" s="56">
        <v>40380</v>
      </c>
      <c r="C68" s="55" t="s">
        <v>41</v>
      </c>
      <c r="D68" s="55">
        <v>7.8</v>
      </c>
      <c r="H68" s="55">
        <v>-74.081945000000005</v>
      </c>
      <c r="I68" s="55">
        <v>40.651111999999998</v>
      </c>
    </row>
    <row r="69" spans="1:9" x14ac:dyDescent="0.35">
      <c r="A69" s="55" t="s">
        <v>51</v>
      </c>
      <c r="B69" s="56">
        <v>40380</v>
      </c>
      <c r="C69" s="55" t="s">
        <v>41</v>
      </c>
      <c r="D69" s="55">
        <v>9.8000000000000007</v>
      </c>
      <c r="H69" s="55">
        <v>-74.081945000000005</v>
      </c>
      <c r="I69" s="55">
        <v>40.651111999999998</v>
      </c>
    </row>
    <row r="70" spans="1:9" x14ac:dyDescent="0.35">
      <c r="A70" s="55" t="s">
        <v>48</v>
      </c>
      <c r="B70" s="56">
        <v>40380</v>
      </c>
      <c r="C70" s="55" t="s">
        <v>41</v>
      </c>
      <c r="D70" s="55">
        <v>16.2</v>
      </c>
      <c r="H70" s="55">
        <v>-74.081945000000005</v>
      </c>
      <c r="I70" s="55">
        <v>40.651111999999998</v>
      </c>
    </row>
    <row r="71" spans="1:9" x14ac:dyDescent="0.35">
      <c r="A71" s="54" t="s">
        <v>84</v>
      </c>
      <c r="B71" s="13">
        <v>40381</v>
      </c>
      <c r="D71" s="35">
        <v>5</v>
      </c>
      <c r="H71" s="55">
        <v>-74.081945000000005</v>
      </c>
      <c r="I71" s="55">
        <v>40.651111999999998</v>
      </c>
    </row>
    <row r="72" spans="1:9" x14ac:dyDescent="0.35">
      <c r="A72" s="37" t="s">
        <v>90</v>
      </c>
      <c r="B72" s="13">
        <v>40381</v>
      </c>
      <c r="D72" s="19">
        <v>8.3000000000000007</v>
      </c>
      <c r="H72" s="55">
        <v>-74.081945000000005</v>
      </c>
      <c r="I72" s="55">
        <v>40.651111999999998</v>
      </c>
    </row>
    <row r="73" spans="1:9" x14ac:dyDescent="0.35">
      <c r="A73" s="37" t="s">
        <v>90</v>
      </c>
      <c r="B73" s="13">
        <v>40381</v>
      </c>
      <c r="D73" s="19">
        <v>9.1999999999999993</v>
      </c>
      <c r="H73" s="55">
        <v>-74.081945000000005</v>
      </c>
      <c r="I73" s="55">
        <v>40.651111999999998</v>
      </c>
    </row>
    <row r="74" spans="1:9" x14ac:dyDescent="0.35">
      <c r="A74" s="41" t="s">
        <v>96</v>
      </c>
      <c r="B74" s="13">
        <v>40381</v>
      </c>
      <c r="D74" s="19">
        <v>10.8</v>
      </c>
      <c r="H74" s="55">
        <v>-74.081945000000005</v>
      </c>
      <c r="I74" s="55">
        <v>40.651111999999998</v>
      </c>
    </row>
    <row r="75" spans="1:9" x14ac:dyDescent="0.35">
      <c r="A75" s="41" t="s">
        <v>97</v>
      </c>
      <c r="B75" s="13">
        <v>40381</v>
      </c>
      <c r="D75" s="19">
        <v>4.9000000000000004</v>
      </c>
      <c r="H75" s="55">
        <v>-74.081945000000005</v>
      </c>
      <c r="I75" s="55">
        <v>40.651111999999998</v>
      </c>
    </row>
    <row r="76" spans="1:9" x14ac:dyDescent="0.35">
      <c r="A76" s="55" t="s">
        <v>52</v>
      </c>
      <c r="B76" s="56">
        <v>40387</v>
      </c>
      <c r="C76" s="55" t="s">
        <v>41</v>
      </c>
      <c r="D76" s="55">
        <v>10.7</v>
      </c>
      <c r="H76" s="55">
        <v>-74.081945000000005</v>
      </c>
      <c r="I76" s="55">
        <v>40.651111999999998</v>
      </c>
    </row>
    <row r="77" spans="1:9" x14ac:dyDescent="0.35">
      <c r="A77" s="55" t="s">
        <v>42</v>
      </c>
      <c r="B77" s="56">
        <v>40387</v>
      </c>
      <c r="C77" s="55" t="s">
        <v>41</v>
      </c>
      <c r="D77" s="55">
        <v>14.1</v>
      </c>
      <c r="H77" s="55">
        <v>-74.081945000000005</v>
      </c>
      <c r="I77" s="55">
        <v>40.651111999999998</v>
      </c>
    </row>
    <row r="78" spans="1:9" x14ac:dyDescent="0.35">
      <c r="A78" s="55" t="s">
        <v>50</v>
      </c>
      <c r="B78" s="56">
        <v>40387</v>
      </c>
      <c r="C78" s="55" t="s">
        <v>41</v>
      </c>
      <c r="D78" s="55">
        <v>9</v>
      </c>
      <c r="H78" s="55">
        <v>-74.081945000000005</v>
      </c>
      <c r="I78" s="55">
        <v>40.651111999999998</v>
      </c>
    </row>
    <row r="79" spans="1:9" x14ac:dyDescent="0.35">
      <c r="A79" s="55" t="s">
        <v>51</v>
      </c>
      <c r="B79" s="56">
        <v>40387</v>
      </c>
      <c r="C79" s="55" t="s">
        <v>41</v>
      </c>
      <c r="D79" s="55">
        <v>38.9</v>
      </c>
      <c r="H79" s="55">
        <v>-74.081945000000005</v>
      </c>
      <c r="I79" s="55">
        <v>40.651111999999998</v>
      </c>
    </row>
    <row r="80" spans="1:9" x14ac:dyDescent="0.35">
      <c r="A80" s="55" t="s">
        <v>48</v>
      </c>
      <c r="B80" s="56">
        <v>40387</v>
      </c>
      <c r="C80" s="55" t="s">
        <v>41</v>
      </c>
      <c r="D80" s="55">
        <v>24</v>
      </c>
      <c r="H80" s="55">
        <v>-74.081945000000005</v>
      </c>
      <c r="I80" s="55">
        <v>40.651111999999998</v>
      </c>
    </row>
    <row r="81" spans="1:9" x14ac:dyDescent="0.35">
      <c r="A81" s="55" t="s">
        <v>48</v>
      </c>
      <c r="B81" s="56">
        <v>40387</v>
      </c>
      <c r="C81" s="55" t="s">
        <v>41</v>
      </c>
      <c r="D81" s="55">
        <v>24.6</v>
      </c>
      <c r="H81" s="55">
        <v>-74.081945000000005</v>
      </c>
      <c r="I81" s="55">
        <v>40.651111999999998</v>
      </c>
    </row>
    <row r="82" spans="1:9" x14ac:dyDescent="0.35">
      <c r="A82" s="54" t="s">
        <v>84</v>
      </c>
      <c r="B82" s="13">
        <v>40387</v>
      </c>
      <c r="D82" s="19">
        <v>6.7</v>
      </c>
      <c r="H82" s="55">
        <v>-74.081945000000005</v>
      </c>
      <c r="I82" s="55">
        <v>40.651111999999998</v>
      </c>
    </row>
    <row r="83" spans="1:9" x14ac:dyDescent="0.35">
      <c r="A83" s="54" t="s">
        <v>84</v>
      </c>
      <c r="B83" s="13">
        <v>40387</v>
      </c>
      <c r="D83" s="19">
        <v>7.2</v>
      </c>
      <c r="H83" s="55">
        <v>-74.081945000000005</v>
      </c>
      <c r="I83" s="55">
        <v>40.651111999999998</v>
      </c>
    </row>
    <row r="84" spans="1:9" x14ac:dyDescent="0.35">
      <c r="A84" s="37" t="s">
        <v>90</v>
      </c>
      <c r="B84" s="13">
        <v>40387</v>
      </c>
      <c r="D84" s="19">
        <v>6.6</v>
      </c>
      <c r="H84" s="55">
        <v>-74.081945000000005</v>
      </c>
      <c r="I84" s="55">
        <v>40.651111999999998</v>
      </c>
    </row>
    <row r="85" spans="1:9" x14ac:dyDescent="0.35">
      <c r="A85" s="41" t="s">
        <v>96</v>
      </c>
      <c r="B85" s="13">
        <v>40387</v>
      </c>
      <c r="D85" s="19">
        <v>6.9</v>
      </c>
      <c r="H85" s="55">
        <v>-74.081945000000005</v>
      </c>
      <c r="I85" s="55">
        <v>40.651111999999998</v>
      </c>
    </row>
    <row r="86" spans="1:9" x14ac:dyDescent="0.35">
      <c r="A86" s="41" t="s">
        <v>97</v>
      </c>
      <c r="B86" s="13">
        <v>40387</v>
      </c>
      <c r="D86" s="19">
        <v>7.7</v>
      </c>
      <c r="H86" s="55">
        <v>-74.081945000000005</v>
      </c>
      <c r="I86" s="55">
        <v>40.651111999999998</v>
      </c>
    </row>
    <row r="87" spans="1:9" x14ac:dyDescent="0.35">
      <c r="A87" s="55" t="s">
        <v>52</v>
      </c>
      <c r="B87" s="56">
        <v>40394</v>
      </c>
      <c r="C87" s="55" t="s">
        <v>41</v>
      </c>
      <c r="D87" s="55">
        <v>6.3</v>
      </c>
      <c r="H87" s="55">
        <v>-74.081945000000005</v>
      </c>
      <c r="I87" s="55">
        <v>40.651111999999998</v>
      </c>
    </row>
    <row r="88" spans="1:9" x14ac:dyDescent="0.35">
      <c r="A88" s="55" t="s">
        <v>42</v>
      </c>
      <c r="B88" s="56">
        <v>40394</v>
      </c>
      <c r="C88" s="55" t="s">
        <v>41</v>
      </c>
      <c r="D88" s="55">
        <v>5.0999999999999996</v>
      </c>
      <c r="H88" s="55">
        <v>-74.081945000000005</v>
      </c>
      <c r="I88" s="55">
        <v>40.651111999999998</v>
      </c>
    </row>
    <row r="89" spans="1:9" x14ac:dyDescent="0.35">
      <c r="A89" s="55" t="s">
        <v>50</v>
      </c>
      <c r="B89" s="56">
        <v>40394</v>
      </c>
      <c r="C89" s="55" t="s">
        <v>41</v>
      </c>
      <c r="D89" s="55">
        <v>7</v>
      </c>
      <c r="H89" s="55">
        <v>-74.081945000000005</v>
      </c>
      <c r="I89" s="55">
        <v>40.651111999999998</v>
      </c>
    </row>
    <row r="90" spans="1:9" x14ac:dyDescent="0.35">
      <c r="A90" s="55" t="s">
        <v>51</v>
      </c>
      <c r="B90" s="56">
        <v>40394</v>
      </c>
      <c r="C90" s="55" t="s">
        <v>41</v>
      </c>
      <c r="D90" s="55">
        <v>7.9</v>
      </c>
      <c r="H90" s="55">
        <v>-74.081945000000005</v>
      </c>
      <c r="I90" s="55">
        <v>40.651111999999998</v>
      </c>
    </row>
    <row r="91" spans="1:9" x14ac:dyDescent="0.35">
      <c r="A91" s="55" t="s">
        <v>48</v>
      </c>
      <c r="B91" s="56">
        <v>40394</v>
      </c>
      <c r="C91" s="55" t="s">
        <v>41</v>
      </c>
      <c r="D91" s="55">
        <v>26.5</v>
      </c>
      <c r="H91" s="55">
        <v>-74.081945000000005</v>
      </c>
      <c r="I91" s="55">
        <v>40.651111999999998</v>
      </c>
    </row>
    <row r="92" spans="1:9" x14ac:dyDescent="0.35">
      <c r="A92" s="55" t="s">
        <v>48</v>
      </c>
      <c r="B92" s="56">
        <v>40394</v>
      </c>
      <c r="C92" s="55" t="s">
        <v>41</v>
      </c>
      <c r="D92" s="55">
        <v>16.600000000000001</v>
      </c>
      <c r="H92" s="55">
        <v>-74.081945000000005</v>
      </c>
      <c r="I92" s="55">
        <v>40.651111999999998</v>
      </c>
    </row>
    <row r="93" spans="1:9" x14ac:dyDescent="0.35">
      <c r="A93" s="54" t="s">
        <v>84</v>
      </c>
      <c r="B93" s="13">
        <v>40394</v>
      </c>
      <c r="D93" s="19">
        <v>6.2</v>
      </c>
      <c r="H93" s="55">
        <v>-74.081945000000005</v>
      </c>
      <c r="I93" s="55">
        <v>40.651111999999998</v>
      </c>
    </row>
    <row r="94" spans="1:9" x14ac:dyDescent="0.35">
      <c r="A94" s="37" t="s">
        <v>90</v>
      </c>
      <c r="B94" s="13">
        <v>40394</v>
      </c>
      <c r="D94" s="19">
        <v>4.0999999999999996</v>
      </c>
      <c r="H94" s="55">
        <v>-74.081945000000005</v>
      </c>
      <c r="I94" s="55">
        <v>40.651111999999998</v>
      </c>
    </row>
    <row r="95" spans="1:9" x14ac:dyDescent="0.35">
      <c r="A95" s="37" t="s">
        <v>90</v>
      </c>
      <c r="B95" s="13">
        <v>40394</v>
      </c>
      <c r="D95" s="35">
        <v>4</v>
      </c>
      <c r="H95" s="55">
        <v>-74.081945000000005</v>
      </c>
      <c r="I95" s="55">
        <v>40.651111999999998</v>
      </c>
    </row>
    <row r="96" spans="1:9" x14ac:dyDescent="0.35">
      <c r="A96" s="41" t="s">
        <v>96</v>
      </c>
      <c r="B96" s="13">
        <v>40394</v>
      </c>
      <c r="D96" s="19">
        <v>5.2</v>
      </c>
      <c r="H96" s="55">
        <v>-74.081945000000005</v>
      </c>
      <c r="I96" s="55">
        <v>40.651111999999998</v>
      </c>
    </row>
    <row r="97" spans="1:9" x14ac:dyDescent="0.35">
      <c r="A97" s="41" t="s">
        <v>97</v>
      </c>
      <c r="B97" s="13">
        <v>40394</v>
      </c>
      <c r="D97" s="19">
        <v>5.4</v>
      </c>
      <c r="H97" s="55">
        <v>-74.081945000000005</v>
      </c>
      <c r="I97" s="55">
        <v>40.651111999999998</v>
      </c>
    </row>
    <row r="98" spans="1:9" x14ac:dyDescent="0.35">
      <c r="A98" s="55" t="s">
        <v>52</v>
      </c>
      <c r="B98" s="56">
        <v>40401</v>
      </c>
      <c r="C98" s="55" t="s">
        <v>41</v>
      </c>
      <c r="D98" s="55">
        <v>3.7</v>
      </c>
      <c r="H98" s="55">
        <v>-74.081945000000005</v>
      </c>
      <c r="I98" s="55">
        <v>40.651111999999998</v>
      </c>
    </row>
    <row r="99" spans="1:9" x14ac:dyDescent="0.35">
      <c r="A99" s="55" t="s">
        <v>42</v>
      </c>
      <c r="B99" s="56">
        <v>40401</v>
      </c>
      <c r="C99" s="55" t="s">
        <v>41</v>
      </c>
      <c r="D99" s="55">
        <v>4.3</v>
      </c>
      <c r="H99" s="55">
        <v>-74.081945000000005</v>
      </c>
      <c r="I99" s="55">
        <v>40.651111999999998</v>
      </c>
    </row>
    <row r="100" spans="1:9" x14ac:dyDescent="0.35">
      <c r="A100" s="55" t="s">
        <v>50</v>
      </c>
      <c r="B100" s="56">
        <v>40401</v>
      </c>
      <c r="C100" s="55" t="s">
        <v>41</v>
      </c>
      <c r="D100" s="55">
        <v>3.7</v>
      </c>
      <c r="H100" s="55">
        <v>-74.081945000000005</v>
      </c>
      <c r="I100" s="55">
        <v>40.651111999999998</v>
      </c>
    </row>
    <row r="101" spans="1:9" x14ac:dyDescent="0.35">
      <c r="A101" s="55" t="s">
        <v>51</v>
      </c>
      <c r="B101" s="56">
        <v>40401</v>
      </c>
      <c r="C101" s="55" t="s">
        <v>41</v>
      </c>
      <c r="D101" s="55">
        <v>8.1999999999999993</v>
      </c>
      <c r="H101" s="55">
        <v>-74.081945000000005</v>
      </c>
      <c r="I101" s="55">
        <v>40.651111999999998</v>
      </c>
    </row>
    <row r="102" spans="1:9" x14ac:dyDescent="0.35">
      <c r="A102" s="55" t="s">
        <v>48</v>
      </c>
      <c r="B102" s="56">
        <v>40401</v>
      </c>
      <c r="C102" s="55" t="s">
        <v>41</v>
      </c>
      <c r="D102" s="55">
        <v>12.6</v>
      </c>
      <c r="H102" s="55">
        <v>-74.081945000000005</v>
      </c>
      <c r="I102" s="55">
        <v>40.651111999999998</v>
      </c>
    </row>
    <row r="103" spans="1:9" x14ac:dyDescent="0.35">
      <c r="A103" s="55" t="s">
        <v>48</v>
      </c>
      <c r="B103" s="56">
        <v>40401</v>
      </c>
      <c r="C103" s="55" t="s">
        <v>41</v>
      </c>
      <c r="D103" s="55">
        <v>13.1</v>
      </c>
      <c r="H103" s="55">
        <v>-74.081945000000005</v>
      </c>
      <c r="I103" s="55">
        <v>40.651111999999998</v>
      </c>
    </row>
    <row r="104" spans="1:9" x14ac:dyDescent="0.35">
      <c r="A104" s="54" t="s">
        <v>84</v>
      </c>
      <c r="B104" s="13">
        <v>40401</v>
      </c>
      <c r="D104" s="19">
        <v>3.1</v>
      </c>
      <c r="H104" s="55">
        <v>-74.081945000000005</v>
      </c>
      <c r="I104" s="55">
        <v>40.651111999999998</v>
      </c>
    </row>
    <row r="105" spans="1:9" x14ac:dyDescent="0.35">
      <c r="A105" s="54" t="s">
        <v>84</v>
      </c>
      <c r="B105" s="13">
        <v>40401</v>
      </c>
      <c r="D105" s="19">
        <v>2.9</v>
      </c>
      <c r="H105" s="55">
        <v>-74.081945000000005</v>
      </c>
      <c r="I105" s="55">
        <v>40.651111999999998</v>
      </c>
    </row>
    <row r="106" spans="1:9" x14ac:dyDescent="0.25">
      <c r="A106" s="37" t="s">
        <v>90</v>
      </c>
      <c r="B106" s="13">
        <v>40401</v>
      </c>
      <c r="D106" s="33">
        <v>2.4</v>
      </c>
      <c r="H106" s="55">
        <v>-74.081945000000005</v>
      </c>
      <c r="I106" s="55">
        <v>40.651111999999998</v>
      </c>
    </row>
    <row r="107" spans="1:9" x14ac:dyDescent="0.35">
      <c r="A107" s="41" t="s">
        <v>96</v>
      </c>
      <c r="B107" s="13">
        <v>40401</v>
      </c>
      <c r="D107" s="19">
        <v>2.7</v>
      </c>
      <c r="H107" s="55">
        <v>-74.081945000000005</v>
      </c>
      <c r="I107" s="55">
        <v>40.651111999999998</v>
      </c>
    </row>
    <row r="108" spans="1:9" x14ac:dyDescent="0.35">
      <c r="A108" s="41" t="s">
        <v>97</v>
      </c>
      <c r="B108" s="13">
        <v>40401</v>
      </c>
      <c r="D108" s="35">
        <v>5</v>
      </c>
      <c r="H108" s="55">
        <v>-74.081945000000005</v>
      </c>
      <c r="I108" s="55">
        <v>40.651111999999998</v>
      </c>
    </row>
    <row r="109" spans="1:9" x14ac:dyDescent="0.35">
      <c r="A109" s="54" t="s">
        <v>84</v>
      </c>
      <c r="B109" s="13">
        <v>40409</v>
      </c>
      <c r="D109" s="19">
        <v>3.5</v>
      </c>
      <c r="H109" s="55">
        <v>-74.081945000000005</v>
      </c>
      <c r="I109" s="55">
        <v>40.651111999999998</v>
      </c>
    </row>
    <row r="110" spans="1:9" x14ac:dyDescent="0.35">
      <c r="A110" s="37" t="s">
        <v>90</v>
      </c>
      <c r="B110" s="13">
        <v>40409</v>
      </c>
      <c r="D110" s="19">
        <v>4.9000000000000004</v>
      </c>
      <c r="H110" s="55">
        <v>-74.081945000000005</v>
      </c>
      <c r="I110" s="55">
        <v>40.651111999999998</v>
      </c>
    </row>
    <row r="111" spans="1:9" x14ac:dyDescent="0.35">
      <c r="A111" s="37" t="s">
        <v>90</v>
      </c>
      <c r="B111" s="13">
        <v>40409</v>
      </c>
      <c r="D111" s="19">
        <v>4.9000000000000004</v>
      </c>
      <c r="H111" s="55">
        <v>-74.081945000000005</v>
      </c>
      <c r="I111" s="55">
        <v>40.651111999999998</v>
      </c>
    </row>
    <row r="112" spans="1:9" x14ac:dyDescent="0.35">
      <c r="A112" s="41" t="s">
        <v>96</v>
      </c>
      <c r="B112" s="13">
        <v>40409</v>
      </c>
      <c r="D112" s="19">
        <v>4.4000000000000004</v>
      </c>
      <c r="H112" s="55">
        <v>-74.081945000000005</v>
      </c>
      <c r="I112" s="55">
        <v>40.651111999999998</v>
      </c>
    </row>
    <row r="113" spans="1:9" x14ac:dyDescent="0.35">
      <c r="A113" s="41" t="s">
        <v>97</v>
      </c>
      <c r="B113" s="13">
        <v>40409</v>
      </c>
      <c r="D113" s="19">
        <v>4.2</v>
      </c>
      <c r="H113" s="55">
        <v>-74.081945000000005</v>
      </c>
      <c r="I113" s="55">
        <v>40.651111999999998</v>
      </c>
    </row>
    <row r="114" spans="1:9" x14ac:dyDescent="0.35">
      <c r="A114" s="55" t="s">
        <v>52</v>
      </c>
      <c r="B114" s="56">
        <v>40415</v>
      </c>
      <c r="C114" s="55" t="s">
        <v>44</v>
      </c>
      <c r="D114" s="55">
        <v>1.4</v>
      </c>
      <c r="H114" s="55">
        <v>-74.081945000000005</v>
      </c>
      <c r="I114" s="55">
        <v>40.651111999999998</v>
      </c>
    </row>
    <row r="115" spans="1:9" x14ac:dyDescent="0.35">
      <c r="A115" s="55" t="s">
        <v>42</v>
      </c>
      <c r="B115" s="56">
        <v>40415</v>
      </c>
      <c r="C115" s="55" t="s">
        <v>44</v>
      </c>
      <c r="D115" s="55">
        <v>2.7</v>
      </c>
      <c r="H115" s="55">
        <v>-74.081945000000005</v>
      </c>
      <c r="I115" s="55">
        <v>40.651111999999998</v>
      </c>
    </row>
    <row r="116" spans="1:9" x14ac:dyDescent="0.35">
      <c r="A116" s="55" t="s">
        <v>50</v>
      </c>
      <c r="B116" s="56">
        <v>40415</v>
      </c>
      <c r="C116" s="55" t="s">
        <v>44</v>
      </c>
      <c r="D116" s="55">
        <v>3</v>
      </c>
      <c r="H116" s="55">
        <v>-74.081945000000005</v>
      </c>
      <c r="I116" s="55">
        <v>40.651111999999998</v>
      </c>
    </row>
    <row r="117" spans="1:9" x14ac:dyDescent="0.35">
      <c r="A117" s="55" t="s">
        <v>51</v>
      </c>
      <c r="B117" s="56">
        <v>40415</v>
      </c>
      <c r="C117" s="55" t="s">
        <v>44</v>
      </c>
      <c r="D117" s="55">
        <v>2.2000000000000002</v>
      </c>
      <c r="H117" s="55">
        <v>-74.081945000000005</v>
      </c>
      <c r="I117" s="55">
        <v>40.651111999999998</v>
      </c>
    </row>
    <row r="118" spans="1:9" x14ac:dyDescent="0.35">
      <c r="A118" s="55" t="s">
        <v>48</v>
      </c>
      <c r="B118" s="56">
        <v>40415</v>
      </c>
      <c r="C118" s="55" t="s">
        <v>44</v>
      </c>
      <c r="D118" s="55">
        <v>6.2</v>
      </c>
      <c r="H118" s="55">
        <v>-74.081945000000005</v>
      </c>
      <c r="I118" s="55">
        <v>40.651111999999998</v>
      </c>
    </row>
    <row r="119" spans="1:9" x14ac:dyDescent="0.35">
      <c r="A119" s="54" t="s">
        <v>84</v>
      </c>
      <c r="B119" s="13">
        <v>40415</v>
      </c>
      <c r="D119" s="33">
        <v>1.8</v>
      </c>
      <c r="H119" s="55">
        <v>-74.081945000000005</v>
      </c>
      <c r="I119" s="55">
        <v>40.651111999999998</v>
      </c>
    </row>
    <row r="120" spans="1:9" x14ac:dyDescent="0.35">
      <c r="A120" s="37" t="s">
        <v>90</v>
      </c>
      <c r="B120" s="13">
        <v>40415</v>
      </c>
      <c r="D120" s="19">
        <v>2.9</v>
      </c>
      <c r="H120" s="55">
        <v>-74.081945000000005</v>
      </c>
      <c r="I120" s="55">
        <v>40.651111999999998</v>
      </c>
    </row>
    <row r="121" spans="1:9" x14ac:dyDescent="0.35">
      <c r="A121" s="41" t="s">
        <v>96</v>
      </c>
      <c r="B121" s="13">
        <v>40415</v>
      </c>
      <c r="D121" s="33">
        <v>1.8</v>
      </c>
      <c r="H121" s="55">
        <v>-74.081945000000005</v>
      </c>
      <c r="I121" s="55">
        <v>40.651111999999998</v>
      </c>
    </row>
    <row r="122" spans="1:9" x14ac:dyDescent="0.35">
      <c r="A122" s="41" t="s">
        <v>96</v>
      </c>
      <c r="B122" s="13">
        <v>40415</v>
      </c>
      <c r="D122" s="33">
        <v>1.7</v>
      </c>
      <c r="H122" s="55">
        <v>-74.081945000000005</v>
      </c>
      <c r="I122" s="55">
        <v>40.651111999999998</v>
      </c>
    </row>
    <row r="123" spans="1:9" x14ac:dyDescent="0.35">
      <c r="A123" s="41" t="s">
        <v>97</v>
      </c>
      <c r="B123" s="13">
        <v>40415</v>
      </c>
      <c r="D123" s="19">
        <v>5.8</v>
      </c>
      <c r="H123" s="55">
        <v>-74.081945000000005</v>
      </c>
      <c r="I123" s="55">
        <v>40.651111999999998</v>
      </c>
    </row>
    <row r="124" spans="1:9" x14ac:dyDescent="0.35">
      <c r="A124" s="55" t="s">
        <v>52</v>
      </c>
      <c r="B124" s="56">
        <v>40422</v>
      </c>
      <c r="C124" s="55" t="s">
        <v>41</v>
      </c>
      <c r="D124" s="55">
        <v>24.6</v>
      </c>
      <c r="H124" s="55">
        <v>-74.081945000000005</v>
      </c>
      <c r="I124" s="55">
        <v>40.651111999999998</v>
      </c>
    </row>
    <row r="125" spans="1:9" x14ac:dyDescent="0.35">
      <c r="A125" s="55" t="s">
        <v>42</v>
      </c>
      <c r="B125" s="56">
        <v>40422</v>
      </c>
      <c r="C125" s="55" t="s">
        <v>41</v>
      </c>
      <c r="D125" s="55">
        <v>12.2</v>
      </c>
      <c r="H125" s="55">
        <v>-74.081945000000005</v>
      </c>
      <c r="I125" s="55">
        <v>40.651111999999998</v>
      </c>
    </row>
    <row r="126" spans="1:9" x14ac:dyDescent="0.35">
      <c r="A126" s="55" t="s">
        <v>50</v>
      </c>
      <c r="B126" s="56">
        <v>40422</v>
      </c>
      <c r="C126" s="55" t="s">
        <v>41</v>
      </c>
      <c r="D126" s="55">
        <v>15</v>
      </c>
      <c r="H126" s="55">
        <v>-74.081945000000005</v>
      </c>
      <c r="I126" s="55">
        <v>40.651111999999998</v>
      </c>
    </row>
    <row r="127" spans="1:9" x14ac:dyDescent="0.35">
      <c r="A127" s="55" t="s">
        <v>51</v>
      </c>
      <c r="B127" s="56">
        <v>40422</v>
      </c>
      <c r="C127" s="55" t="s">
        <v>41</v>
      </c>
      <c r="D127" s="55">
        <v>13.6</v>
      </c>
      <c r="H127" s="55">
        <v>-74.081945000000005</v>
      </c>
      <c r="I127" s="55">
        <v>40.651111999999998</v>
      </c>
    </row>
    <row r="128" spans="1:9" x14ac:dyDescent="0.35">
      <c r="A128" s="55" t="s">
        <v>48</v>
      </c>
      <c r="B128" s="56">
        <v>40422</v>
      </c>
      <c r="C128" s="55" t="s">
        <v>41</v>
      </c>
      <c r="D128" s="55">
        <v>53.2</v>
      </c>
      <c r="H128" s="55">
        <v>-74.081945000000005</v>
      </c>
      <c r="I128" s="55">
        <v>40.651111999999998</v>
      </c>
    </row>
    <row r="129" spans="1:9" x14ac:dyDescent="0.35">
      <c r="A129" s="55" t="s">
        <v>48</v>
      </c>
      <c r="B129" s="56">
        <v>40422</v>
      </c>
      <c r="C129" s="55" t="s">
        <v>41</v>
      </c>
      <c r="D129" s="55">
        <v>48.8</v>
      </c>
      <c r="H129" s="55">
        <v>-74.081945000000005</v>
      </c>
      <c r="I129" s="55">
        <v>40.651111999999998</v>
      </c>
    </row>
    <row r="130" spans="1:9" x14ac:dyDescent="0.35">
      <c r="A130" s="54" t="s">
        <v>84</v>
      </c>
      <c r="B130" s="13">
        <v>40423</v>
      </c>
      <c r="D130" s="19">
        <v>6.5</v>
      </c>
      <c r="H130" s="55">
        <v>-74.081945000000005</v>
      </c>
      <c r="I130" s="55">
        <v>40.651111999999998</v>
      </c>
    </row>
    <row r="131" spans="1:9" x14ac:dyDescent="0.35">
      <c r="A131" s="37" t="s">
        <v>90</v>
      </c>
      <c r="B131" s="13">
        <v>40423</v>
      </c>
      <c r="D131" s="19">
        <v>5.5</v>
      </c>
      <c r="H131" s="55">
        <v>-74.081945000000005</v>
      </c>
      <c r="I131" s="55">
        <v>40.651111999999998</v>
      </c>
    </row>
    <row r="132" spans="1:9" x14ac:dyDescent="0.35">
      <c r="A132" s="37" t="s">
        <v>90</v>
      </c>
      <c r="B132" s="13">
        <v>40423</v>
      </c>
      <c r="D132" s="19">
        <v>5.4</v>
      </c>
      <c r="H132" s="55">
        <v>-74.081945000000005</v>
      </c>
      <c r="I132" s="55">
        <v>40.651111999999998</v>
      </c>
    </row>
    <row r="133" spans="1:9" x14ac:dyDescent="0.35">
      <c r="A133" s="41" t="s">
        <v>96</v>
      </c>
      <c r="B133" s="13">
        <v>40423</v>
      </c>
      <c r="D133" s="19">
        <v>5.5</v>
      </c>
      <c r="H133" s="55">
        <v>-74.081945000000005</v>
      </c>
      <c r="I133" s="55">
        <v>40.651111999999998</v>
      </c>
    </row>
    <row r="134" spans="1:9" x14ac:dyDescent="0.35">
      <c r="A134" s="41" t="s">
        <v>97</v>
      </c>
      <c r="B134" s="13">
        <v>40423</v>
      </c>
      <c r="D134" s="19">
        <v>6.2</v>
      </c>
      <c r="H134" s="55">
        <v>-74.081945000000005</v>
      </c>
      <c r="I134" s="55">
        <v>40.651111999999998</v>
      </c>
    </row>
    <row r="135" spans="1:9" x14ac:dyDescent="0.35">
      <c r="A135" s="55" t="s">
        <v>52</v>
      </c>
      <c r="B135" s="56">
        <v>40430</v>
      </c>
      <c r="C135" s="55" t="s">
        <v>41</v>
      </c>
      <c r="D135" s="55">
        <v>12.8</v>
      </c>
      <c r="H135" s="55">
        <v>-74.081945000000005</v>
      </c>
      <c r="I135" s="55">
        <v>40.651111999999998</v>
      </c>
    </row>
    <row r="136" spans="1:9" x14ac:dyDescent="0.35">
      <c r="A136" s="55" t="s">
        <v>42</v>
      </c>
      <c r="B136" s="56">
        <v>40430</v>
      </c>
      <c r="C136" s="55" t="s">
        <v>41</v>
      </c>
      <c r="D136" s="55">
        <v>10.6</v>
      </c>
      <c r="H136" s="55">
        <v>-74.081945000000005</v>
      </c>
      <c r="I136" s="55">
        <v>40.651111999999998</v>
      </c>
    </row>
    <row r="137" spans="1:9" x14ac:dyDescent="0.35">
      <c r="A137" s="55" t="s">
        <v>50</v>
      </c>
      <c r="B137" s="56">
        <v>40430</v>
      </c>
      <c r="C137" s="55" t="s">
        <v>41</v>
      </c>
      <c r="D137" s="55">
        <v>13.5</v>
      </c>
      <c r="H137" s="55">
        <v>-74.153000000000006</v>
      </c>
      <c r="I137" s="55">
        <v>40.641170000000002</v>
      </c>
    </row>
    <row r="138" spans="1:9" x14ac:dyDescent="0.35">
      <c r="A138" s="55" t="s">
        <v>51</v>
      </c>
      <c r="B138" s="56">
        <v>40430</v>
      </c>
      <c r="C138" s="55" t="s">
        <v>41</v>
      </c>
      <c r="D138" s="55">
        <v>7.6</v>
      </c>
      <c r="H138" s="55">
        <v>-74.153000000000006</v>
      </c>
      <c r="I138" s="55">
        <v>40.641170000000002</v>
      </c>
    </row>
    <row r="139" spans="1:9" x14ac:dyDescent="0.35">
      <c r="A139" s="55" t="s">
        <v>48</v>
      </c>
      <c r="B139" s="56">
        <v>40430</v>
      </c>
      <c r="C139" s="55" t="s">
        <v>41</v>
      </c>
      <c r="D139" s="55">
        <v>26.73</v>
      </c>
      <c r="H139" s="55">
        <v>-74.153000000000006</v>
      </c>
      <c r="I139" s="55">
        <v>40.641170000000002</v>
      </c>
    </row>
    <row r="140" spans="1:9" x14ac:dyDescent="0.35">
      <c r="A140" s="55" t="s">
        <v>52</v>
      </c>
      <c r="B140" s="56">
        <v>40436</v>
      </c>
      <c r="C140" s="55" t="s">
        <v>41</v>
      </c>
      <c r="D140" s="55">
        <v>5.3</v>
      </c>
      <c r="H140" s="55">
        <v>-74.153000000000006</v>
      </c>
      <c r="I140" s="55">
        <v>40.641170000000002</v>
      </c>
    </row>
    <row r="141" spans="1:9" x14ac:dyDescent="0.35">
      <c r="A141" s="55" t="s">
        <v>42</v>
      </c>
      <c r="B141" s="56">
        <v>40436</v>
      </c>
      <c r="C141" s="55" t="s">
        <v>41</v>
      </c>
      <c r="D141" s="55">
        <v>7.8</v>
      </c>
      <c r="H141" s="55">
        <v>-74.153000000000006</v>
      </c>
      <c r="I141" s="55">
        <v>40.641170000000002</v>
      </c>
    </row>
    <row r="142" spans="1:9" x14ac:dyDescent="0.35">
      <c r="A142" s="55" t="s">
        <v>50</v>
      </c>
      <c r="B142" s="56">
        <v>40436</v>
      </c>
      <c r="C142" s="55" t="s">
        <v>41</v>
      </c>
      <c r="D142" s="55">
        <v>8.4</v>
      </c>
      <c r="H142" s="55">
        <v>-74.153000000000006</v>
      </c>
      <c r="I142" s="55">
        <v>40.641170000000002</v>
      </c>
    </row>
    <row r="143" spans="1:9" x14ac:dyDescent="0.35">
      <c r="A143" s="55" t="s">
        <v>51</v>
      </c>
      <c r="B143" s="56">
        <v>40436</v>
      </c>
      <c r="C143" s="55" t="s">
        <v>41</v>
      </c>
      <c r="D143" s="55">
        <v>7.1</v>
      </c>
      <c r="H143" s="55">
        <v>-74.153000000000006</v>
      </c>
      <c r="I143" s="55">
        <v>40.641170000000002</v>
      </c>
    </row>
    <row r="144" spans="1:9" x14ac:dyDescent="0.35">
      <c r="A144" s="55" t="s">
        <v>48</v>
      </c>
      <c r="B144" s="56">
        <v>40436</v>
      </c>
      <c r="C144" s="55" t="s">
        <v>41</v>
      </c>
      <c r="D144" s="55">
        <v>90.4</v>
      </c>
      <c r="H144" s="55">
        <v>-74.153000000000006</v>
      </c>
      <c r="I144" s="55">
        <v>40.641170000000002</v>
      </c>
    </row>
    <row r="145" spans="1:9" x14ac:dyDescent="0.35">
      <c r="A145" s="54" t="s">
        <v>84</v>
      </c>
      <c r="B145" s="13">
        <v>40436</v>
      </c>
      <c r="D145" s="19">
        <v>3.6</v>
      </c>
      <c r="H145" s="55">
        <v>-74.153000000000006</v>
      </c>
      <c r="I145" s="55">
        <v>40.641170000000002</v>
      </c>
    </row>
    <row r="146" spans="1:9" x14ac:dyDescent="0.35">
      <c r="A146" s="54" t="s">
        <v>84</v>
      </c>
      <c r="B146" s="13">
        <v>40436</v>
      </c>
      <c r="D146" s="19">
        <v>3.6</v>
      </c>
      <c r="H146" s="55">
        <v>-74.153000000000006</v>
      </c>
      <c r="I146" s="55">
        <v>40.641170000000002</v>
      </c>
    </row>
    <row r="147" spans="1:9" x14ac:dyDescent="0.35">
      <c r="A147" s="37" t="s">
        <v>90</v>
      </c>
      <c r="B147" s="13">
        <v>40436</v>
      </c>
      <c r="D147" s="19">
        <v>5.9</v>
      </c>
      <c r="H147" s="55">
        <v>-74.153000000000006</v>
      </c>
      <c r="I147" s="55">
        <v>40.641170000000002</v>
      </c>
    </row>
    <row r="148" spans="1:9" x14ac:dyDescent="0.35">
      <c r="A148" s="41" t="s">
        <v>96</v>
      </c>
      <c r="B148" s="13">
        <v>40436</v>
      </c>
      <c r="D148" s="19">
        <v>5.6</v>
      </c>
      <c r="H148" s="55">
        <v>-74.153000000000006</v>
      </c>
      <c r="I148" s="55">
        <v>40.641170000000002</v>
      </c>
    </row>
    <row r="149" spans="1:9" x14ac:dyDescent="0.35">
      <c r="A149" s="41" t="s">
        <v>97</v>
      </c>
      <c r="B149" s="13">
        <v>40436</v>
      </c>
      <c r="D149" s="19">
        <v>5.2</v>
      </c>
      <c r="H149" s="55">
        <v>-74.153000000000006</v>
      </c>
      <c r="I149" s="55">
        <v>40.641170000000002</v>
      </c>
    </row>
    <row r="150" spans="1:9" x14ac:dyDescent="0.35">
      <c r="A150" s="55" t="s">
        <v>52</v>
      </c>
      <c r="B150" s="56">
        <v>40443</v>
      </c>
      <c r="C150" s="55" t="s">
        <v>41</v>
      </c>
      <c r="H150" s="55">
        <v>-74.153000000000006</v>
      </c>
      <c r="I150" s="55">
        <v>40.641170000000002</v>
      </c>
    </row>
    <row r="151" spans="1:9" x14ac:dyDescent="0.35">
      <c r="A151" s="55" t="s">
        <v>42</v>
      </c>
      <c r="B151" s="56">
        <v>40443</v>
      </c>
      <c r="C151" s="55" t="s">
        <v>41</v>
      </c>
      <c r="D151" s="55">
        <v>5.0999999999999996</v>
      </c>
      <c r="H151" s="55">
        <v>-74.153000000000006</v>
      </c>
      <c r="I151" s="55">
        <v>40.641170000000002</v>
      </c>
    </row>
    <row r="152" spans="1:9" x14ac:dyDescent="0.35">
      <c r="A152" s="55" t="s">
        <v>42</v>
      </c>
      <c r="B152" s="56">
        <v>40443</v>
      </c>
      <c r="C152" s="55" t="s">
        <v>41</v>
      </c>
      <c r="D152" s="55">
        <v>4.3</v>
      </c>
      <c r="H152" s="55">
        <v>-74.153000000000006</v>
      </c>
      <c r="I152" s="55">
        <v>40.641170000000002</v>
      </c>
    </row>
    <row r="153" spans="1:9" x14ac:dyDescent="0.35">
      <c r="A153" s="55" t="s">
        <v>50</v>
      </c>
      <c r="B153" s="56">
        <v>40443</v>
      </c>
      <c r="C153" s="55" t="s">
        <v>41</v>
      </c>
      <c r="D153" s="55">
        <v>5.3</v>
      </c>
      <c r="H153" s="55">
        <v>-74.153000000000006</v>
      </c>
      <c r="I153" s="55">
        <v>40.641170000000002</v>
      </c>
    </row>
    <row r="154" spans="1:9" x14ac:dyDescent="0.35">
      <c r="A154" s="55" t="s">
        <v>51</v>
      </c>
      <c r="B154" s="56">
        <v>40443</v>
      </c>
      <c r="C154" s="55" t="s">
        <v>41</v>
      </c>
      <c r="D154" s="55">
        <v>3.1</v>
      </c>
      <c r="H154" s="55">
        <v>-74.153000000000006</v>
      </c>
      <c r="I154" s="55">
        <v>40.641170000000002</v>
      </c>
    </row>
    <row r="155" spans="1:9" x14ac:dyDescent="0.35">
      <c r="A155" s="55" t="s">
        <v>48</v>
      </c>
      <c r="B155" s="56">
        <v>40443</v>
      </c>
      <c r="C155" s="55" t="s">
        <v>41</v>
      </c>
      <c r="D155" s="55">
        <v>3.3</v>
      </c>
      <c r="H155" s="55">
        <v>-74.153000000000006</v>
      </c>
      <c r="I155" s="55">
        <v>40.641170000000002</v>
      </c>
    </row>
    <row r="156" spans="1:9" x14ac:dyDescent="0.35">
      <c r="A156" s="54" t="s">
        <v>84</v>
      </c>
      <c r="B156" s="13">
        <v>40443</v>
      </c>
      <c r="D156" s="19">
        <v>3.4</v>
      </c>
      <c r="H156" s="55">
        <v>-74.153000000000006</v>
      </c>
      <c r="I156" s="55">
        <v>40.641170000000002</v>
      </c>
    </row>
    <row r="157" spans="1:9" x14ac:dyDescent="0.35">
      <c r="A157" s="54" t="s">
        <v>84</v>
      </c>
      <c r="B157" s="13">
        <v>40443</v>
      </c>
      <c r="D157" s="19">
        <v>2.9</v>
      </c>
      <c r="H157" s="55">
        <v>-74.153000000000006</v>
      </c>
      <c r="I157" s="55">
        <v>40.641170000000002</v>
      </c>
    </row>
    <row r="158" spans="1:9" x14ac:dyDescent="0.35">
      <c r="A158" s="37" t="s">
        <v>90</v>
      </c>
      <c r="B158" s="13">
        <v>40443</v>
      </c>
      <c r="D158" s="19">
        <v>3.1</v>
      </c>
      <c r="H158" s="55">
        <v>-74.153000000000006</v>
      </c>
      <c r="I158" s="55">
        <v>40.641170000000002</v>
      </c>
    </row>
    <row r="159" spans="1:9" x14ac:dyDescent="0.35">
      <c r="A159" s="41" t="s">
        <v>96</v>
      </c>
      <c r="B159" s="13">
        <v>40443</v>
      </c>
      <c r="D159" s="33">
        <v>2.4</v>
      </c>
      <c r="H159" s="55">
        <v>-74.153000000000006</v>
      </c>
      <c r="I159" s="55">
        <v>40.641170000000002</v>
      </c>
    </row>
    <row r="160" spans="1:9" x14ac:dyDescent="0.35">
      <c r="A160" s="41" t="s">
        <v>97</v>
      </c>
      <c r="B160" s="13">
        <v>40443</v>
      </c>
      <c r="D160" s="19">
        <v>2.6</v>
      </c>
      <c r="H160" s="55">
        <v>-74.153000000000006</v>
      </c>
      <c r="I160" s="55">
        <v>40.641170000000002</v>
      </c>
    </row>
    <row r="161" spans="1:9" x14ac:dyDescent="0.35">
      <c r="A161" s="54" t="s">
        <v>84</v>
      </c>
      <c r="B161" s="13">
        <v>40449</v>
      </c>
      <c r="D161" s="19">
        <v>3.5</v>
      </c>
      <c r="H161" s="55">
        <v>-74.153000000000006</v>
      </c>
      <c r="I161" s="55">
        <v>40.641170000000002</v>
      </c>
    </row>
    <row r="162" spans="1:9" x14ac:dyDescent="0.35">
      <c r="A162" s="37" t="s">
        <v>90</v>
      </c>
      <c r="B162" s="13">
        <v>40449</v>
      </c>
      <c r="D162" s="19">
        <v>3.2</v>
      </c>
      <c r="H162" s="55">
        <v>-74.153000000000006</v>
      </c>
      <c r="I162" s="55">
        <v>40.641170000000002</v>
      </c>
    </row>
    <row r="163" spans="1:9" x14ac:dyDescent="0.25">
      <c r="A163" s="37" t="s">
        <v>90</v>
      </c>
      <c r="B163" s="13">
        <v>40449</v>
      </c>
      <c r="D163" s="33">
        <v>2.2999999999999998</v>
      </c>
      <c r="H163" s="55">
        <v>-74.153000000000006</v>
      </c>
      <c r="I163" s="55">
        <v>40.641170000000002</v>
      </c>
    </row>
    <row r="164" spans="1:9" x14ac:dyDescent="0.35">
      <c r="A164" s="41" t="s">
        <v>96</v>
      </c>
      <c r="B164" s="13">
        <v>40449</v>
      </c>
      <c r="D164" s="33">
        <v>2.1</v>
      </c>
      <c r="H164" s="55">
        <v>-74.153000000000006</v>
      </c>
      <c r="I164" s="55">
        <v>40.641170000000002</v>
      </c>
    </row>
    <row r="165" spans="1:9" x14ac:dyDescent="0.35">
      <c r="A165" s="41" t="s">
        <v>97</v>
      </c>
      <c r="B165" s="13">
        <v>40449</v>
      </c>
      <c r="D165" s="33">
        <v>1.7</v>
      </c>
      <c r="H165" s="55">
        <v>-74.153000000000006</v>
      </c>
      <c r="I165" s="55">
        <v>40.641170000000002</v>
      </c>
    </row>
    <row r="166" spans="1:9" x14ac:dyDescent="0.35">
      <c r="A166" s="55" t="s">
        <v>52</v>
      </c>
      <c r="B166" s="56">
        <v>40696</v>
      </c>
      <c r="C166" s="55" t="s">
        <v>41</v>
      </c>
      <c r="D166" s="55">
        <v>4.8</v>
      </c>
      <c r="F166" s="55">
        <v>4.8</v>
      </c>
      <c r="H166" s="55">
        <v>-74.153000000000006</v>
      </c>
      <c r="I166" s="55">
        <v>40.641167000000003</v>
      </c>
    </row>
    <row r="167" spans="1:9" x14ac:dyDescent="0.35">
      <c r="A167" s="55" t="s">
        <v>42</v>
      </c>
      <c r="B167" s="56">
        <v>40696</v>
      </c>
      <c r="C167" s="55" t="s">
        <v>41</v>
      </c>
      <c r="D167" s="55">
        <v>7.4</v>
      </c>
      <c r="F167" s="55">
        <v>6.3</v>
      </c>
      <c r="H167" s="55">
        <v>-74.153000000000006</v>
      </c>
      <c r="I167" s="55">
        <v>40.641167000000003</v>
      </c>
    </row>
    <row r="168" spans="1:9" x14ac:dyDescent="0.35">
      <c r="A168" s="55" t="s">
        <v>50</v>
      </c>
      <c r="B168" s="56">
        <v>40696</v>
      </c>
      <c r="C168" s="55" t="s">
        <v>41</v>
      </c>
      <c r="D168" s="55">
        <v>5.2</v>
      </c>
      <c r="F168" s="55">
        <v>4.8</v>
      </c>
      <c r="H168" s="55">
        <v>-74.153000000000006</v>
      </c>
      <c r="I168" s="55">
        <v>40.641167000000003</v>
      </c>
    </row>
    <row r="169" spans="1:9" x14ac:dyDescent="0.35">
      <c r="A169" s="55" t="s">
        <v>51</v>
      </c>
      <c r="B169" s="56">
        <v>40696</v>
      </c>
      <c r="C169" s="55" t="s">
        <v>41</v>
      </c>
      <c r="D169" s="55">
        <v>2.9</v>
      </c>
      <c r="F169" s="55">
        <v>3.1</v>
      </c>
      <c r="H169" s="55">
        <v>-74.153000000000006</v>
      </c>
      <c r="I169" s="55">
        <v>40.641167000000003</v>
      </c>
    </row>
    <row r="170" spans="1:9" x14ac:dyDescent="0.35">
      <c r="A170" s="55" t="s">
        <v>48</v>
      </c>
      <c r="B170" s="56">
        <v>40696</v>
      </c>
      <c r="C170" s="55" t="s">
        <v>41</v>
      </c>
      <c r="D170" s="55">
        <v>10.8</v>
      </c>
      <c r="F170" s="55">
        <v>6.7</v>
      </c>
      <c r="H170" s="55">
        <v>-74.153000000000006</v>
      </c>
      <c r="I170" s="55">
        <v>40.641167000000003</v>
      </c>
    </row>
    <row r="171" spans="1:9" x14ac:dyDescent="0.35">
      <c r="A171" s="54" t="s">
        <v>84</v>
      </c>
      <c r="B171" s="13">
        <v>40696</v>
      </c>
      <c r="D171" s="19">
        <v>6.32</v>
      </c>
      <c r="H171" s="55">
        <v>-74.153000000000006</v>
      </c>
      <c r="I171" s="55">
        <v>40.641167000000003</v>
      </c>
    </row>
    <row r="172" spans="1:9" x14ac:dyDescent="0.35">
      <c r="A172" s="37" t="s">
        <v>90</v>
      </c>
      <c r="B172" s="13">
        <v>40696</v>
      </c>
      <c r="D172" s="19">
        <v>5.84</v>
      </c>
      <c r="H172" s="55">
        <v>-74.153000000000006</v>
      </c>
      <c r="I172" s="55">
        <v>40.641167000000003</v>
      </c>
    </row>
    <row r="173" spans="1:9" x14ac:dyDescent="0.35">
      <c r="A173" s="41" t="s">
        <v>96</v>
      </c>
      <c r="B173" s="13">
        <v>40696</v>
      </c>
      <c r="D173" s="19">
        <v>3.29</v>
      </c>
      <c r="H173" s="55">
        <v>-74.153000000000006</v>
      </c>
      <c r="I173" s="55">
        <v>40.641167000000003</v>
      </c>
    </row>
    <row r="174" spans="1:9" x14ac:dyDescent="0.35">
      <c r="A174" s="41" t="s">
        <v>96</v>
      </c>
      <c r="B174" s="13">
        <v>40696</v>
      </c>
      <c r="D174" s="19">
        <v>3.31</v>
      </c>
      <c r="H174" s="55">
        <v>-74.153000000000006</v>
      </c>
      <c r="I174" s="55">
        <v>40.641167000000003</v>
      </c>
    </row>
    <row r="175" spans="1:9" x14ac:dyDescent="0.35">
      <c r="A175" s="41" t="s">
        <v>97</v>
      </c>
      <c r="B175" s="13">
        <v>40696</v>
      </c>
      <c r="D175" s="35">
        <v>3</v>
      </c>
      <c r="H175" s="55">
        <v>-74.153000000000006</v>
      </c>
      <c r="I175" s="55">
        <v>40.641167000000003</v>
      </c>
    </row>
    <row r="176" spans="1:9" x14ac:dyDescent="0.35">
      <c r="A176" s="55" t="s">
        <v>52</v>
      </c>
      <c r="B176" s="56">
        <v>40702</v>
      </c>
      <c r="C176" s="55" t="s">
        <v>41</v>
      </c>
      <c r="D176" s="55">
        <v>2.1</v>
      </c>
      <c r="H176" s="55">
        <v>-74.153000000000006</v>
      </c>
      <c r="I176" s="55">
        <v>40.641167000000003</v>
      </c>
    </row>
    <row r="177" spans="1:9" x14ac:dyDescent="0.35">
      <c r="A177" s="55" t="s">
        <v>42</v>
      </c>
      <c r="B177" s="56">
        <v>40702</v>
      </c>
      <c r="C177" s="55" t="s">
        <v>41</v>
      </c>
      <c r="D177" s="55">
        <v>8.3000000000000007</v>
      </c>
      <c r="H177" s="55">
        <v>-74.153000000000006</v>
      </c>
      <c r="I177" s="55">
        <v>40.641167000000003</v>
      </c>
    </row>
    <row r="178" spans="1:9" x14ac:dyDescent="0.35">
      <c r="A178" s="55" t="s">
        <v>42</v>
      </c>
      <c r="B178" s="56">
        <v>40702</v>
      </c>
      <c r="C178" s="55" t="s">
        <v>41</v>
      </c>
      <c r="D178" s="55">
        <v>9.5</v>
      </c>
      <c r="H178" s="55">
        <v>-74.153000000000006</v>
      </c>
      <c r="I178" s="55">
        <v>40.641167000000003</v>
      </c>
    </row>
    <row r="179" spans="1:9" x14ac:dyDescent="0.35">
      <c r="A179" s="55" t="s">
        <v>50</v>
      </c>
      <c r="B179" s="56">
        <v>40702</v>
      </c>
      <c r="C179" s="55" t="s">
        <v>41</v>
      </c>
      <c r="D179" s="55">
        <v>7.2</v>
      </c>
      <c r="H179" s="55">
        <v>-74.153000000000006</v>
      </c>
      <c r="I179" s="55">
        <v>40.641167000000003</v>
      </c>
    </row>
    <row r="180" spans="1:9" x14ac:dyDescent="0.35">
      <c r="A180" s="55" t="s">
        <v>51</v>
      </c>
      <c r="B180" s="56">
        <v>40702</v>
      </c>
      <c r="C180" s="55" t="s">
        <v>41</v>
      </c>
      <c r="D180" s="55">
        <v>9.5</v>
      </c>
      <c r="H180" s="55">
        <v>-74.153000000000006</v>
      </c>
      <c r="I180" s="55">
        <v>40.641167000000003</v>
      </c>
    </row>
    <row r="181" spans="1:9" x14ac:dyDescent="0.35">
      <c r="A181" s="55" t="s">
        <v>48</v>
      </c>
      <c r="B181" s="56">
        <v>40702</v>
      </c>
      <c r="C181" s="55" t="s">
        <v>41</v>
      </c>
      <c r="D181" s="55">
        <v>65.5</v>
      </c>
      <c r="H181" s="55">
        <v>-74.153000000000006</v>
      </c>
      <c r="I181" s="55">
        <v>40.641167000000003</v>
      </c>
    </row>
    <row r="182" spans="1:9" x14ac:dyDescent="0.35">
      <c r="A182" s="54" t="s">
        <v>84</v>
      </c>
      <c r="B182" s="13">
        <v>40703</v>
      </c>
      <c r="D182" s="19">
        <v>9.6999999999999993</v>
      </c>
      <c r="H182" s="55">
        <v>-74.153000000000006</v>
      </c>
      <c r="I182" s="55">
        <v>40.641167000000003</v>
      </c>
    </row>
    <row r="183" spans="1:9" x14ac:dyDescent="0.35">
      <c r="A183" s="54" t="s">
        <v>84</v>
      </c>
      <c r="B183" s="13">
        <v>40703</v>
      </c>
      <c r="D183" s="35">
        <v>7</v>
      </c>
      <c r="H183" s="55">
        <v>-74.153000000000006</v>
      </c>
      <c r="I183" s="55">
        <v>40.641167000000003</v>
      </c>
    </row>
    <row r="184" spans="1:9" x14ac:dyDescent="0.35">
      <c r="A184" s="37" t="s">
        <v>90</v>
      </c>
      <c r="B184" s="13">
        <v>40703</v>
      </c>
      <c r="D184" s="19">
        <v>4.4000000000000004</v>
      </c>
      <c r="H184" s="55">
        <v>-74.153000000000006</v>
      </c>
      <c r="I184" s="55">
        <v>40.641167000000003</v>
      </c>
    </row>
    <row r="185" spans="1:9" x14ac:dyDescent="0.35">
      <c r="A185" s="41" t="s">
        <v>96</v>
      </c>
      <c r="B185" s="13">
        <v>40703</v>
      </c>
      <c r="D185" s="19">
        <v>4.0999999999999996</v>
      </c>
      <c r="H185" s="55">
        <v>-74.153000000000006</v>
      </c>
      <c r="I185" s="55">
        <v>40.641167000000003</v>
      </c>
    </row>
    <row r="186" spans="1:9" x14ac:dyDescent="0.35">
      <c r="A186" s="41" t="s">
        <v>97</v>
      </c>
      <c r="B186" s="13">
        <v>40703</v>
      </c>
      <c r="D186" s="19">
        <v>8.5</v>
      </c>
      <c r="H186" s="55">
        <v>-74.153000000000006</v>
      </c>
      <c r="I186" s="55">
        <v>40.641167000000003</v>
      </c>
    </row>
    <row r="187" spans="1:9" x14ac:dyDescent="0.35">
      <c r="A187" s="55" t="s">
        <v>52</v>
      </c>
      <c r="B187" s="56">
        <v>40709</v>
      </c>
      <c r="C187" s="55" t="s">
        <v>44</v>
      </c>
      <c r="D187" s="55">
        <v>1.8</v>
      </c>
      <c r="H187" s="55">
        <v>-74.153000000000006</v>
      </c>
      <c r="I187" s="55">
        <v>40.641167000000003</v>
      </c>
    </row>
    <row r="188" spans="1:9" x14ac:dyDescent="0.35">
      <c r="A188" s="55" t="s">
        <v>42</v>
      </c>
      <c r="B188" s="56">
        <v>40709</v>
      </c>
      <c r="C188" s="55" t="s">
        <v>44</v>
      </c>
      <c r="D188" s="55">
        <v>2.6</v>
      </c>
      <c r="H188" s="55">
        <v>-74.153000000000006</v>
      </c>
      <c r="I188" s="55">
        <v>40.641167000000003</v>
      </c>
    </row>
    <row r="189" spans="1:9" x14ac:dyDescent="0.35">
      <c r="A189" s="55" t="s">
        <v>50</v>
      </c>
      <c r="B189" s="56">
        <v>40709</v>
      </c>
      <c r="C189" s="55" t="s">
        <v>44</v>
      </c>
      <c r="D189" s="55">
        <v>2.9</v>
      </c>
      <c r="H189" s="55">
        <v>-74.153000000000006</v>
      </c>
      <c r="I189" s="55">
        <v>40.641167000000003</v>
      </c>
    </row>
    <row r="190" spans="1:9" x14ac:dyDescent="0.35">
      <c r="A190" s="55" t="s">
        <v>51</v>
      </c>
      <c r="B190" s="56">
        <v>40709</v>
      </c>
      <c r="C190" s="55" t="s">
        <v>44</v>
      </c>
      <c r="D190" s="55">
        <v>2.6</v>
      </c>
      <c r="H190" s="55">
        <v>-74.153000000000006</v>
      </c>
      <c r="I190" s="55">
        <v>40.641167000000003</v>
      </c>
    </row>
    <row r="191" spans="1:9" x14ac:dyDescent="0.35">
      <c r="A191" s="55" t="s">
        <v>48</v>
      </c>
      <c r="B191" s="56">
        <v>40709</v>
      </c>
      <c r="C191" s="55" t="s">
        <v>44</v>
      </c>
      <c r="D191" s="55">
        <v>8.1</v>
      </c>
      <c r="H191" s="55">
        <v>-74.153000000000006</v>
      </c>
      <c r="I191" s="55">
        <v>40.641167000000003</v>
      </c>
    </row>
    <row r="192" spans="1:9" x14ac:dyDescent="0.35">
      <c r="A192" s="55" t="s">
        <v>48</v>
      </c>
      <c r="B192" s="56">
        <v>40709</v>
      </c>
      <c r="C192" s="55" t="s">
        <v>44</v>
      </c>
      <c r="D192" s="55">
        <v>5.5</v>
      </c>
      <c r="H192" s="55">
        <v>-74.153000000000006</v>
      </c>
      <c r="I192" s="55">
        <v>40.641167000000003</v>
      </c>
    </row>
    <row r="193" spans="1:9" x14ac:dyDescent="0.35">
      <c r="A193" s="55" t="s">
        <v>52</v>
      </c>
      <c r="B193" s="56">
        <v>40716</v>
      </c>
      <c r="C193" s="55" t="s">
        <v>41</v>
      </c>
      <c r="D193" s="55">
        <v>2.4</v>
      </c>
      <c r="H193" s="55">
        <v>-74.153000000000006</v>
      </c>
      <c r="I193" s="55">
        <v>40.641167000000003</v>
      </c>
    </row>
    <row r="194" spans="1:9" x14ac:dyDescent="0.35">
      <c r="A194" s="55" t="s">
        <v>42</v>
      </c>
      <c r="B194" s="56">
        <v>40716</v>
      </c>
      <c r="C194" s="55" t="s">
        <v>41</v>
      </c>
      <c r="D194" s="55">
        <v>5.9</v>
      </c>
      <c r="H194" s="55">
        <v>-74.153000000000006</v>
      </c>
      <c r="I194" s="55">
        <v>40.641167000000003</v>
      </c>
    </row>
    <row r="195" spans="1:9" x14ac:dyDescent="0.35">
      <c r="A195" s="55" t="s">
        <v>50</v>
      </c>
      <c r="B195" s="56">
        <v>40716</v>
      </c>
      <c r="C195" s="55" t="s">
        <v>41</v>
      </c>
      <c r="D195" s="55">
        <v>6.7</v>
      </c>
      <c r="H195" s="55">
        <v>-74.153000000000006</v>
      </c>
      <c r="I195" s="55">
        <v>40.641167000000003</v>
      </c>
    </row>
    <row r="196" spans="1:9" x14ac:dyDescent="0.35">
      <c r="A196" s="55" t="s">
        <v>51</v>
      </c>
      <c r="B196" s="56">
        <v>40716</v>
      </c>
      <c r="C196" s="55" t="s">
        <v>41</v>
      </c>
      <c r="D196" s="55">
        <v>5</v>
      </c>
      <c r="H196" s="55">
        <v>-74.153000000000006</v>
      </c>
      <c r="I196" s="55">
        <v>40.641167000000003</v>
      </c>
    </row>
    <row r="197" spans="1:9" x14ac:dyDescent="0.35">
      <c r="A197" s="55" t="s">
        <v>48</v>
      </c>
      <c r="B197" s="56">
        <v>40716</v>
      </c>
      <c r="C197" s="55" t="s">
        <v>41</v>
      </c>
      <c r="D197" s="55">
        <v>41.4</v>
      </c>
      <c r="H197" s="55">
        <v>-74.153000000000006</v>
      </c>
      <c r="I197" s="55">
        <v>40.641167000000003</v>
      </c>
    </row>
    <row r="198" spans="1:9" x14ac:dyDescent="0.35">
      <c r="A198" s="54" t="s">
        <v>84</v>
      </c>
      <c r="B198" s="13">
        <v>40716</v>
      </c>
      <c r="D198" s="19">
        <v>2.5</v>
      </c>
      <c r="H198" s="55">
        <v>-74.153000000000006</v>
      </c>
      <c r="I198" s="55">
        <v>40.641167000000003</v>
      </c>
    </row>
    <row r="199" spans="1:9" x14ac:dyDescent="0.35">
      <c r="A199" s="37" t="s">
        <v>90</v>
      </c>
      <c r="B199" s="13">
        <v>40716</v>
      </c>
      <c r="D199" s="19" t="s">
        <v>86</v>
      </c>
      <c r="H199" s="55">
        <v>-74.153000000000006</v>
      </c>
      <c r="I199" s="55">
        <v>40.641167000000003</v>
      </c>
    </row>
    <row r="200" spans="1:9" x14ac:dyDescent="0.35">
      <c r="A200" s="41" t="s">
        <v>96</v>
      </c>
      <c r="B200" s="13">
        <v>40716</v>
      </c>
      <c r="D200" s="19">
        <v>3.3</v>
      </c>
      <c r="H200" s="55">
        <v>-74.153000000000006</v>
      </c>
      <c r="I200" s="55">
        <v>40.641167000000003</v>
      </c>
    </row>
    <row r="201" spans="1:9" x14ac:dyDescent="0.35">
      <c r="A201" s="41" t="s">
        <v>96</v>
      </c>
      <c r="B201" s="13">
        <v>40716</v>
      </c>
      <c r="D201" s="19">
        <v>2.6</v>
      </c>
      <c r="H201" s="55">
        <v>-74.153000000000006</v>
      </c>
      <c r="I201" s="55">
        <v>40.641167000000003</v>
      </c>
    </row>
    <row r="202" spans="1:9" x14ac:dyDescent="0.35">
      <c r="A202" s="41" t="s">
        <v>97</v>
      </c>
      <c r="B202" s="13">
        <v>40716</v>
      </c>
      <c r="D202" s="19">
        <v>3.3</v>
      </c>
      <c r="H202" s="55">
        <v>-74.153000000000006</v>
      </c>
      <c r="I202" s="55">
        <v>40.641167000000003</v>
      </c>
    </row>
    <row r="203" spans="1:9" x14ac:dyDescent="0.35">
      <c r="A203" s="55" t="s">
        <v>52</v>
      </c>
      <c r="B203" s="56">
        <v>40723</v>
      </c>
      <c r="C203" s="55" t="s">
        <v>41</v>
      </c>
      <c r="D203" s="55">
        <v>6.6</v>
      </c>
      <c r="H203" s="55">
        <v>-74.153000000000006</v>
      </c>
      <c r="I203" s="55">
        <v>40.641167000000003</v>
      </c>
    </row>
    <row r="204" spans="1:9" x14ac:dyDescent="0.35">
      <c r="A204" s="55" t="s">
        <v>42</v>
      </c>
      <c r="B204" s="56">
        <v>40723</v>
      </c>
      <c r="C204" s="55" t="s">
        <v>41</v>
      </c>
      <c r="D204" s="55">
        <v>7.6</v>
      </c>
      <c r="H204" s="55">
        <v>-74.153000000000006</v>
      </c>
      <c r="I204" s="55">
        <v>40.641167000000003</v>
      </c>
    </row>
    <row r="205" spans="1:9" x14ac:dyDescent="0.35">
      <c r="A205" s="55" t="s">
        <v>50</v>
      </c>
      <c r="B205" s="56">
        <v>40723</v>
      </c>
      <c r="C205" s="55" t="s">
        <v>41</v>
      </c>
      <c r="D205" s="55">
        <v>7.9</v>
      </c>
      <c r="H205" s="55">
        <v>-74.153000000000006</v>
      </c>
      <c r="I205" s="55">
        <v>40.641167000000003</v>
      </c>
    </row>
    <row r="206" spans="1:9" x14ac:dyDescent="0.35">
      <c r="A206" s="55" t="s">
        <v>51</v>
      </c>
      <c r="B206" s="56">
        <v>40723</v>
      </c>
      <c r="C206" s="55" t="s">
        <v>41</v>
      </c>
      <c r="D206" s="55">
        <v>8.4</v>
      </c>
      <c r="H206" s="55">
        <v>-74.153000000000006</v>
      </c>
      <c r="I206" s="55">
        <v>40.641167000000003</v>
      </c>
    </row>
    <row r="207" spans="1:9" x14ac:dyDescent="0.35">
      <c r="A207" s="55" t="s">
        <v>48</v>
      </c>
      <c r="B207" s="56">
        <v>40723</v>
      </c>
      <c r="C207" s="55" t="s">
        <v>41</v>
      </c>
      <c r="D207" s="55">
        <v>10.4</v>
      </c>
      <c r="H207" s="55">
        <v>-74.153000000000006</v>
      </c>
      <c r="I207" s="55">
        <v>40.641167000000003</v>
      </c>
    </row>
    <row r="208" spans="1:9" x14ac:dyDescent="0.35">
      <c r="A208" s="54" t="s">
        <v>84</v>
      </c>
      <c r="B208" s="13">
        <v>40724</v>
      </c>
      <c r="D208" s="35">
        <v>3</v>
      </c>
      <c r="H208" s="55">
        <v>-74.153000000000006</v>
      </c>
      <c r="I208" s="55">
        <v>40.641167000000003</v>
      </c>
    </row>
    <row r="209" spans="1:9" x14ac:dyDescent="0.35">
      <c r="A209" s="37" t="s">
        <v>90</v>
      </c>
      <c r="B209" s="13">
        <v>40724</v>
      </c>
      <c r="D209" s="19">
        <v>4.0999999999999996</v>
      </c>
      <c r="H209" s="55">
        <v>-74.153000000000006</v>
      </c>
      <c r="I209" s="55">
        <v>40.641167000000003</v>
      </c>
    </row>
    <row r="210" spans="1:9" x14ac:dyDescent="0.35">
      <c r="A210" s="41" t="s">
        <v>96</v>
      </c>
      <c r="B210" s="13">
        <v>40724</v>
      </c>
      <c r="D210" s="35">
        <v>6</v>
      </c>
      <c r="H210" s="55">
        <v>-74.153000000000006</v>
      </c>
      <c r="I210" s="55">
        <v>40.641167000000003</v>
      </c>
    </row>
    <row r="211" spans="1:9" x14ac:dyDescent="0.35">
      <c r="A211" s="41" t="s">
        <v>96</v>
      </c>
      <c r="B211" s="13">
        <v>40724</v>
      </c>
      <c r="D211" s="19">
        <v>5.7</v>
      </c>
      <c r="H211" s="55">
        <v>-74.153000000000006</v>
      </c>
      <c r="I211" s="55">
        <v>40.641167000000003</v>
      </c>
    </row>
    <row r="212" spans="1:9" x14ac:dyDescent="0.35">
      <c r="A212" s="41" t="s">
        <v>97</v>
      </c>
      <c r="B212" s="13">
        <v>40724</v>
      </c>
      <c r="D212" s="19">
        <v>6.9</v>
      </c>
      <c r="H212" s="55">
        <v>-74.153000000000006</v>
      </c>
      <c r="I212" s="55">
        <v>40.641167000000003</v>
      </c>
    </row>
    <row r="213" spans="1:9" x14ac:dyDescent="0.35">
      <c r="A213" s="54" t="s">
        <v>84</v>
      </c>
      <c r="B213" s="13">
        <v>40731</v>
      </c>
      <c r="D213" s="19">
        <v>4.8</v>
      </c>
      <c r="H213" s="55">
        <v>-74.153000000000006</v>
      </c>
      <c r="I213" s="55">
        <v>40.641167000000003</v>
      </c>
    </row>
    <row r="214" spans="1:9" x14ac:dyDescent="0.35">
      <c r="A214" s="37" t="s">
        <v>90</v>
      </c>
      <c r="B214" s="13">
        <v>40731</v>
      </c>
      <c r="D214" s="19">
        <v>3.8</v>
      </c>
      <c r="H214" s="55">
        <v>-74.153000000000006</v>
      </c>
      <c r="I214" s="55">
        <v>40.641167000000003</v>
      </c>
    </row>
    <row r="215" spans="1:9" x14ac:dyDescent="0.35">
      <c r="A215" s="41" t="s">
        <v>96</v>
      </c>
      <c r="B215" s="13">
        <v>40731</v>
      </c>
      <c r="D215" s="35">
        <v>3</v>
      </c>
      <c r="H215" s="55">
        <v>-74.153000000000006</v>
      </c>
      <c r="I215" s="55">
        <v>40.641167000000003</v>
      </c>
    </row>
    <row r="216" spans="1:9" x14ac:dyDescent="0.35">
      <c r="A216" s="41" t="s">
        <v>96</v>
      </c>
      <c r="B216" s="13">
        <v>40731</v>
      </c>
      <c r="D216" s="19">
        <v>2.7</v>
      </c>
      <c r="H216" s="55">
        <v>-74.153000000000006</v>
      </c>
      <c r="I216" s="55">
        <v>40.641167000000003</v>
      </c>
    </row>
    <row r="217" spans="1:9" x14ac:dyDescent="0.35">
      <c r="A217" s="41" t="s">
        <v>97</v>
      </c>
      <c r="B217" s="13">
        <v>40731</v>
      </c>
      <c r="D217" s="19">
        <v>2.7</v>
      </c>
      <c r="H217" s="55">
        <v>-74.153000000000006</v>
      </c>
      <c r="I217" s="55">
        <v>40.641167000000003</v>
      </c>
    </row>
    <row r="218" spans="1:9" x14ac:dyDescent="0.35">
      <c r="A218" s="54" t="s">
        <v>84</v>
      </c>
      <c r="B218" s="13">
        <v>40736</v>
      </c>
      <c r="D218" s="19">
        <v>7.3</v>
      </c>
      <c r="H218" s="55">
        <v>-74.153000000000006</v>
      </c>
      <c r="I218" s="55">
        <v>40.641167000000003</v>
      </c>
    </row>
    <row r="219" spans="1:9" x14ac:dyDescent="0.35">
      <c r="A219" s="37" t="s">
        <v>90</v>
      </c>
      <c r="B219" s="13">
        <v>40736</v>
      </c>
      <c r="D219" s="19">
        <v>7.8</v>
      </c>
      <c r="H219" s="55">
        <v>-74.153000000000006</v>
      </c>
      <c r="I219" s="55">
        <v>40.641167000000003</v>
      </c>
    </row>
    <row r="220" spans="1:9" x14ac:dyDescent="0.35">
      <c r="A220" s="37" t="s">
        <v>90</v>
      </c>
      <c r="B220" s="13">
        <v>40736</v>
      </c>
      <c r="D220" s="19">
        <v>8.4</v>
      </c>
      <c r="H220" s="55">
        <v>-74.153000000000006</v>
      </c>
      <c r="I220" s="55">
        <v>40.641167000000003</v>
      </c>
    </row>
    <row r="221" spans="1:9" x14ac:dyDescent="0.35">
      <c r="A221" s="41" t="s">
        <v>96</v>
      </c>
      <c r="B221" s="13">
        <v>40736</v>
      </c>
      <c r="D221" s="19">
        <v>19.2</v>
      </c>
      <c r="H221" s="55">
        <v>-74.153000000000006</v>
      </c>
      <c r="I221" s="55">
        <v>40.641167000000003</v>
      </c>
    </row>
    <row r="222" spans="1:9" x14ac:dyDescent="0.35">
      <c r="A222" s="41" t="s">
        <v>97</v>
      </c>
      <c r="B222" s="13">
        <v>40736</v>
      </c>
      <c r="D222" s="35">
        <v>9</v>
      </c>
      <c r="H222" s="55">
        <v>-74.153000000000006</v>
      </c>
      <c r="I222" s="55">
        <v>40.641167000000003</v>
      </c>
    </row>
    <row r="223" spans="1:9" x14ac:dyDescent="0.35">
      <c r="A223" s="55" t="s">
        <v>52</v>
      </c>
      <c r="B223" s="56">
        <v>40738</v>
      </c>
      <c r="C223" s="55" t="s">
        <v>41</v>
      </c>
      <c r="D223" s="55">
        <v>5.4</v>
      </c>
      <c r="H223" s="55">
        <v>-74.153000000000006</v>
      </c>
      <c r="I223" s="55">
        <v>40.641167000000003</v>
      </c>
    </row>
    <row r="224" spans="1:9" x14ac:dyDescent="0.35">
      <c r="A224" s="55" t="s">
        <v>42</v>
      </c>
      <c r="B224" s="56">
        <v>40738</v>
      </c>
      <c r="C224" s="55" t="s">
        <v>41</v>
      </c>
      <c r="D224" s="55">
        <v>4.9000000000000004</v>
      </c>
      <c r="H224" s="55">
        <v>-74.153000000000006</v>
      </c>
      <c r="I224" s="55">
        <v>40.641167000000003</v>
      </c>
    </row>
    <row r="225" spans="1:9" x14ac:dyDescent="0.35">
      <c r="A225" s="55" t="s">
        <v>50</v>
      </c>
      <c r="B225" s="56">
        <v>40738</v>
      </c>
      <c r="C225" s="55" t="s">
        <v>41</v>
      </c>
      <c r="D225" s="55">
        <v>9.9</v>
      </c>
      <c r="H225" s="55">
        <v>-74.153000000000006</v>
      </c>
      <c r="I225" s="55">
        <v>40.641167000000003</v>
      </c>
    </row>
    <row r="226" spans="1:9" x14ac:dyDescent="0.35">
      <c r="A226" s="55" t="s">
        <v>51</v>
      </c>
      <c r="B226" s="56">
        <v>40738</v>
      </c>
      <c r="C226" s="55" t="s">
        <v>41</v>
      </c>
      <c r="D226" s="55">
        <v>5.6</v>
      </c>
      <c r="H226" s="55">
        <v>-74.153000000000006</v>
      </c>
      <c r="I226" s="55">
        <v>40.641167000000003</v>
      </c>
    </row>
    <row r="227" spans="1:9" x14ac:dyDescent="0.35">
      <c r="A227" s="55" t="s">
        <v>51</v>
      </c>
      <c r="B227" s="56">
        <v>40738</v>
      </c>
      <c r="C227" s="55" t="s">
        <v>41</v>
      </c>
      <c r="D227" s="55">
        <v>5.8</v>
      </c>
      <c r="H227" s="55">
        <v>-74.153000000000006</v>
      </c>
      <c r="I227" s="55">
        <v>40.641167000000003</v>
      </c>
    </row>
    <row r="228" spans="1:9" x14ac:dyDescent="0.35">
      <c r="A228" s="55" t="s">
        <v>48</v>
      </c>
      <c r="B228" s="56">
        <v>40738</v>
      </c>
      <c r="C228" s="55" t="s">
        <v>41</v>
      </c>
      <c r="D228" s="55">
        <v>14.1</v>
      </c>
      <c r="H228" s="55">
        <v>-74.153000000000006</v>
      </c>
      <c r="I228" s="55">
        <v>40.641167000000003</v>
      </c>
    </row>
    <row r="229" spans="1:9" x14ac:dyDescent="0.35">
      <c r="A229" s="55" t="s">
        <v>52</v>
      </c>
      <c r="B229" s="56">
        <v>40750</v>
      </c>
      <c r="C229" s="55" t="s">
        <v>41</v>
      </c>
      <c r="D229" s="55">
        <v>4.0999999999999996</v>
      </c>
      <c r="H229" s="55">
        <v>-74.153000000000006</v>
      </c>
      <c r="I229" s="55">
        <v>40.641167000000003</v>
      </c>
    </row>
    <row r="230" spans="1:9" x14ac:dyDescent="0.35">
      <c r="A230" s="55" t="s">
        <v>42</v>
      </c>
      <c r="B230" s="56">
        <v>40750</v>
      </c>
      <c r="C230" s="55" t="s">
        <v>41</v>
      </c>
      <c r="D230" s="55">
        <v>6.3</v>
      </c>
      <c r="H230" s="55">
        <v>-74.153000000000006</v>
      </c>
      <c r="I230" s="55">
        <v>40.641167000000003</v>
      </c>
    </row>
    <row r="231" spans="1:9" x14ac:dyDescent="0.35">
      <c r="A231" s="55" t="s">
        <v>50</v>
      </c>
      <c r="B231" s="56">
        <v>40750</v>
      </c>
      <c r="C231" s="55" t="s">
        <v>41</v>
      </c>
      <c r="D231" s="55">
        <v>8</v>
      </c>
      <c r="H231" s="55">
        <v>-74.153000000000006</v>
      </c>
      <c r="I231" s="55">
        <v>40.641167000000003</v>
      </c>
    </row>
    <row r="232" spans="1:9" x14ac:dyDescent="0.35">
      <c r="A232" s="55" t="s">
        <v>51</v>
      </c>
      <c r="B232" s="56">
        <v>40750</v>
      </c>
      <c r="C232" s="55" t="s">
        <v>41</v>
      </c>
      <c r="D232" s="55">
        <v>4.7</v>
      </c>
      <c r="H232" s="55">
        <v>-74.153000000000006</v>
      </c>
      <c r="I232" s="55">
        <v>40.641167000000003</v>
      </c>
    </row>
    <row r="233" spans="1:9" x14ac:dyDescent="0.35">
      <c r="A233" s="55" t="s">
        <v>51</v>
      </c>
      <c r="B233" s="56">
        <v>40750</v>
      </c>
      <c r="C233" s="55" t="s">
        <v>41</v>
      </c>
      <c r="D233" s="55">
        <v>2.9</v>
      </c>
      <c r="H233" s="55">
        <v>-74.153000000000006</v>
      </c>
      <c r="I233" s="55">
        <v>40.641167000000003</v>
      </c>
    </row>
    <row r="234" spans="1:9" x14ac:dyDescent="0.35">
      <c r="A234" s="55" t="s">
        <v>48</v>
      </c>
      <c r="B234" s="56">
        <v>40750</v>
      </c>
      <c r="C234" s="55" t="s">
        <v>41</v>
      </c>
      <c r="D234" s="55">
        <v>8.3000000000000007</v>
      </c>
      <c r="H234" s="55">
        <v>-74.153000000000006</v>
      </c>
      <c r="I234" s="55">
        <v>40.641167000000003</v>
      </c>
    </row>
    <row r="235" spans="1:9" x14ac:dyDescent="0.35">
      <c r="A235" s="54" t="s">
        <v>84</v>
      </c>
      <c r="B235" s="13">
        <v>40751</v>
      </c>
      <c r="D235" s="19">
        <v>6.1</v>
      </c>
      <c r="H235" s="55">
        <v>-74.153000000000006</v>
      </c>
      <c r="I235" s="55">
        <v>40.641167000000003</v>
      </c>
    </row>
    <row r="236" spans="1:9" x14ac:dyDescent="0.35">
      <c r="A236" s="37" t="s">
        <v>90</v>
      </c>
      <c r="B236" s="13">
        <v>40751</v>
      </c>
      <c r="D236" s="19">
        <v>8.5</v>
      </c>
      <c r="H236" s="55">
        <v>-74.153000000000006</v>
      </c>
      <c r="I236" s="55">
        <v>40.641167000000003</v>
      </c>
    </row>
    <row r="237" spans="1:9" x14ac:dyDescent="0.35">
      <c r="A237" s="37" t="s">
        <v>90</v>
      </c>
      <c r="B237" s="13">
        <v>40751</v>
      </c>
      <c r="D237" s="19">
        <v>9.3000000000000007</v>
      </c>
      <c r="H237" s="55">
        <v>-74.153000000000006</v>
      </c>
      <c r="I237" s="55">
        <v>40.641167000000003</v>
      </c>
    </row>
    <row r="238" spans="1:9" x14ac:dyDescent="0.35">
      <c r="A238" s="41" t="s">
        <v>96</v>
      </c>
      <c r="B238" s="13">
        <v>40751</v>
      </c>
      <c r="D238" s="19">
        <v>6.1</v>
      </c>
      <c r="H238" s="55">
        <v>-74.153000000000006</v>
      </c>
      <c r="I238" s="55">
        <v>40.641167000000003</v>
      </c>
    </row>
    <row r="239" spans="1:9" x14ac:dyDescent="0.35">
      <c r="A239" s="41" t="s">
        <v>97</v>
      </c>
      <c r="B239" s="13">
        <v>40751</v>
      </c>
      <c r="D239" s="19">
        <v>6.1</v>
      </c>
      <c r="H239" s="55">
        <v>-74.153000000000006</v>
      </c>
      <c r="I239" s="55">
        <v>40.641167000000003</v>
      </c>
    </row>
    <row r="240" spans="1:9" x14ac:dyDescent="0.35">
      <c r="A240" s="55" t="s">
        <v>52</v>
      </c>
      <c r="B240" s="56">
        <v>40757</v>
      </c>
      <c r="C240" s="55" t="s">
        <v>41</v>
      </c>
      <c r="D240" s="55">
        <v>2.7</v>
      </c>
      <c r="H240" s="55">
        <v>-74.153000000000006</v>
      </c>
      <c r="I240" s="55">
        <v>40.641167000000003</v>
      </c>
    </row>
    <row r="241" spans="1:9" x14ac:dyDescent="0.35">
      <c r="A241" s="55" t="s">
        <v>42</v>
      </c>
      <c r="B241" s="56">
        <v>40757</v>
      </c>
      <c r="C241" s="55" t="s">
        <v>41</v>
      </c>
      <c r="D241" s="55">
        <v>6</v>
      </c>
      <c r="H241" s="55">
        <v>-74.153000000000006</v>
      </c>
      <c r="I241" s="55">
        <v>40.641167000000003</v>
      </c>
    </row>
    <row r="242" spans="1:9" x14ac:dyDescent="0.35">
      <c r="A242" s="55" t="s">
        <v>50</v>
      </c>
      <c r="B242" s="56">
        <v>40757</v>
      </c>
      <c r="C242" s="55" t="s">
        <v>41</v>
      </c>
      <c r="D242" s="55">
        <v>6.3</v>
      </c>
      <c r="H242" s="55">
        <v>-74.153000000000006</v>
      </c>
      <c r="I242" s="55">
        <v>40.641167000000003</v>
      </c>
    </row>
    <row r="243" spans="1:9" x14ac:dyDescent="0.35">
      <c r="A243" s="55" t="s">
        <v>51</v>
      </c>
      <c r="B243" s="56">
        <v>40757</v>
      </c>
      <c r="C243" s="55" t="s">
        <v>41</v>
      </c>
      <c r="D243" s="55">
        <v>10</v>
      </c>
      <c r="H243" s="55">
        <v>-74.153000000000006</v>
      </c>
      <c r="I243" s="55">
        <v>40.641167000000003</v>
      </c>
    </row>
    <row r="244" spans="1:9" x14ac:dyDescent="0.35">
      <c r="A244" s="55" t="s">
        <v>48</v>
      </c>
      <c r="B244" s="56">
        <v>40757</v>
      </c>
      <c r="C244" s="55" t="s">
        <v>41</v>
      </c>
      <c r="D244" s="55">
        <v>17.899999999999999</v>
      </c>
      <c r="H244" s="55">
        <v>-74.153000000000006</v>
      </c>
      <c r="I244" s="55">
        <v>40.641167000000003</v>
      </c>
    </row>
    <row r="245" spans="1:9" x14ac:dyDescent="0.35">
      <c r="A245" s="54" t="s">
        <v>84</v>
      </c>
      <c r="B245" s="13">
        <v>40758</v>
      </c>
      <c r="D245" s="19">
        <v>13.2</v>
      </c>
      <c r="H245" s="55">
        <v>-74.153000000000006</v>
      </c>
      <c r="I245" s="55">
        <v>40.641167000000003</v>
      </c>
    </row>
    <row r="246" spans="1:9" x14ac:dyDescent="0.35">
      <c r="A246" s="54" t="s">
        <v>84</v>
      </c>
      <c r="B246" s="13">
        <v>40758</v>
      </c>
      <c r="D246" s="19">
        <v>12.9</v>
      </c>
      <c r="H246" s="55">
        <v>-74.153000000000006</v>
      </c>
      <c r="I246" s="55">
        <v>40.641167000000003</v>
      </c>
    </row>
    <row r="247" spans="1:9" x14ac:dyDescent="0.35">
      <c r="A247" s="37" t="s">
        <v>90</v>
      </c>
      <c r="B247" s="13">
        <v>40758</v>
      </c>
      <c r="D247" s="19">
        <v>7.93</v>
      </c>
      <c r="H247" s="55">
        <v>-74.153000000000006</v>
      </c>
      <c r="I247" s="55">
        <v>40.641167000000003</v>
      </c>
    </row>
    <row r="248" spans="1:9" x14ac:dyDescent="0.35">
      <c r="A248" s="41" t="s">
        <v>96</v>
      </c>
      <c r="B248" s="13">
        <v>40758</v>
      </c>
      <c r="D248" s="19">
        <v>8.0500000000000007</v>
      </c>
      <c r="H248" s="55">
        <v>-74.153000000000006</v>
      </c>
      <c r="I248" s="55">
        <v>40.641167000000003</v>
      </c>
    </row>
    <row r="249" spans="1:9" x14ac:dyDescent="0.35">
      <c r="A249" s="41" t="s">
        <v>97</v>
      </c>
      <c r="B249" s="13">
        <v>40758</v>
      </c>
      <c r="D249" s="19">
        <v>2.94</v>
      </c>
      <c r="H249" s="55">
        <v>-74.153000000000006</v>
      </c>
      <c r="I249" s="55">
        <v>40.641167000000003</v>
      </c>
    </row>
    <row r="250" spans="1:9" x14ac:dyDescent="0.35">
      <c r="A250" s="55" t="s">
        <v>52</v>
      </c>
      <c r="B250" s="56">
        <v>40765</v>
      </c>
      <c r="C250" s="55" t="s">
        <v>44</v>
      </c>
      <c r="D250" s="55">
        <v>2.1</v>
      </c>
      <c r="H250" s="55">
        <v>-74.153000000000006</v>
      </c>
      <c r="I250" s="55">
        <v>40.641167000000003</v>
      </c>
    </row>
    <row r="251" spans="1:9" x14ac:dyDescent="0.35">
      <c r="A251" s="55" t="s">
        <v>42</v>
      </c>
      <c r="B251" s="56">
        <v>40765</v>
      </c>
      <c r="C251" s="55" t="s">
        <v>44</v>
      </c>
      <c r="D251" s="55">
        <v>10.5</v>
      </c>
      <c r="H251" s="55">
        <v>-74.153000000000006</v>
      </c>
      <c r="I251" s="55">
        <v>40.641167000000003</v>
      </c>
    </row>
    <row r="252" spans="1:9" x14ac:dyDescent="0.35">
      <c r="A252" s="55" t="s">
        <v>50</v>
      </c>
      <c r="B252" s="56">
        <v>40765</v>
      </c>
      <c r="C252" s="55" t="s">
        <v>44</v>
      </c>
      <c r="D252" s="55">
        <v>8</v>
      </c>
      <c r="H252" s="55">
        <v>-74.153000000000006</v>
      </c>
      <c r="I252" s="55">
        <v>40.641167000000003</v>
      </c>
    </row>
    <row r="253" spans="1:9" x14ac:dyDescent="0.35">
      <c r="A253" s="55" t="s">
        <v>50</v>
      </c>
      <c r="B253" s="56">
        <v>40765</v>
      </c>
      <c r="C253" s="55" t="s">
        <v>44</v>
      </c>
      <c r="D253" s="55">
        <v>8.5</v>
      </c>
      <c r="H253" s="55">
        <v>-74.153000000000006</v>
      </c>
      <c r="I253" s="55">
        <v>40.641167000000003</v>
      </c>
    </row>
    <row r="254" spans="1:9" x14ac:dyDescent="0.35">
      <c r="A254" s="55" t="s">
        <v>51</v>
      </c>
      <c r="B254" s="56">
        <v>40765</v>
      </c>
      <c r="C254" s="55" t="s">
        <v>44</v>
      </c>
      <c r="D254" s="55">
        <v>12.2</v>
      </c>
      <c r="H254" s="55">
        <v>-74.153000000000006</v>
      </c>
      <c r="I254" s="55">
        <v>40.641167000000003</v>
      </c>
    </row>
    <row r="255" spans="1:9" x14ac:dyDescent="0.35">
      <c r="A255" s="55" t="s">
        <v>48</v>
      </c>
      <c r="B255" s="56">
        <v>40765</v>
      </c>
      <c r="C255" s="55" t="s">
        <v>44</v>
      </c>
      <c r="D255" s="55">
        <v>9.8000000000000007</v>
      </c>
      <c r="H255" s="55">
        <v>-74.153000000000006</v>
      </c>
      <c r="I255" s="55">
        <v>40.641167000000003</v>
      </c>
    </row>
    <row r="256" spans="1:9" x14ac:dyDescent="0.35">
      <c r="A256" s="54" t="s">
        <v>84</v>
      </c>
      <c r="B256" s="13">
        <v>40766</v>
      </c>
      <c r="D256" s="19">
        <v>6.3</v>
      </c>
      <c r="H256" s="55">
        <v>-74.153000000000006</v>
      </c>
      <c r="I256" s="55">
        <v>40.641167000000003</v>
      </c>
    </row>
    <row r="257" spans="1:9" x14ac:dyDescent="0.35">
      <c r="A257" s="54" t="s">
        <v>84</v>
      </c>
      <c r="B257" s="13">
        <v>40766</v>
      </c>
      <c r="D257" s="19">
        <v>5.5</v>
      </c>
      <c r="H257" s="55">
        <v>-74.153000000000006</v>
      </c>
      <c r="I257" s="55">
        <v>40.641167000000003</v>
      </c>
    </row>
    <row r="258" spans="1:9" x14ac:dyDescent="0.35">
      <c r="A258" s="37" t="s">
        <v>90</v>
      </c>
      <c r="B258" s="13">
        <v>40766</v>
      </c>
      <c r="D258" s="19">
        <v>7.2</v>
      </c>
      <c r="H258" s="55">
        <v>-74.153000000000006</v>
      </c>
      <c r="I258" s="55">
        <v>40.641167000000003</v>
      </c>
    </row>
    <row r="259" spans="1:9" x14ac:dyDescent="0.35">
      <c r="A259" s="41" t="s">
        <v>96</v>
      </c>
      <c r="B259" s="13">
        <v>40766</v>
      </c>
      <c r="D259" s="19">
        <v>7.9</v>
      </c>
      <c r="H259" s="55">
        <v>-74.153000000000006</v>
      </c>
      <c r="I259" s="55">
        <v>40.641167000000003</v>
      </c>
    </row>
    <row r="260" spans="1:9" x14ac:dyDescent="0.35">
      <c r="A260" s="41" t="s">
        <v>97</v>
      </c>
      <c r="B260" s="13">
        <v>40766</v>
      </c>
      <c r="D260" s="35">
        <v>9</v>
      </c>
      <c r="H260" s="55">
        <v>-74.153000000000006</v>
      </c>
      <c r="I260" s="55">
        <v>40.641167000000003</v>
      </c>
    </row>
    <row r="261" spans="1:9" x14ac:dyDescent="0.35">
      <c r="A261" s="55" t="s">
        <v>52</v>
      </c>
      <c r="B261" s="56">
        <v>40771</v>
      </c>
      <c r="C261" s="55" t="s">
        <v>44</v>
      </c>
      <c r="D261" s="55">
        <v>2.4</v>
      </c>
      <c r="H261" s="55">
        <v>-74.153000000000006</v>
      </c>
      <c r="I261" s="55">
        <v>40.641167000000003</v>
      </c>
    </row>
    <row r="262" spans="1:9" x14ac:dyDescent="0.35">
      <c r="A262" s="55" t="s">
        <v>42</v>
      </c>
      <c r="B262" s="56">
        <v>40771</v>
      </c>
      <c r="C262" s="55" t="s">
        <v>44</v>
      </c>
      <c r="D262" s="55">
        <v>2.6</v>
      </c>
      <c r="H262" s="55">
        <v>-74.153000000000006</v>
      </c>
      <c r="I262" s="55">
        <v>40.641167000000003</v>
      </c>
    </row>
    <row r="263" spans="1:9" x14ac:dyDescent="0.35">
      <c r="A263" s="55" t="s">
        <v>50</v>
      </c>
      <c r="B263" s="56">
        <v>40771</v>
      </c>
      <c r="C263" s="55" t="s">
        <v>44</v>
      </c>
      <c r="D263" s="55">
        <v>4</v>
      </c>
      <c r="H263" s="55">
        <v>-74.153000000000006</v>
      </c>
      <c r="I263" s="55">
        <v>40.641167000000003</v>
      </c>
    </row>
    <row r="264" spans="1:9" x14ac:dyDescent="0.35">
      <c r="A264" s="55" t="s">
        <v>50</v>
      </c>
      <c r="B264" s="56">
        <v>40771</v>
      </c>
      <c r="C264" s="55" t="s">
        <v>44</v>
      </c>
      <c r="D264" s="55">
        <v>4.3</v>
      </c>
      <c r="H264" s="55">
        <v>-74.195830000000001</v>
      </c>
      <c r="I264" s="55">
        <v>40.637500000000003</v>
      </c>
    </row>
    <row r="265" spans="1:9" x14ac:dyDescent="0.35">
      <c r="A265" s="55" t="s">
        <v>51</v>
      </c>
      <c r="B265" s="56">
        <v>40771</v>
      </c>
      <c r="C265" s="55" t="s">
        <v>44</v>
      </c>
      <c r="D265" s="55">
        <v>2.5</v>
      </c>
      <c r="H265" s="55">
        <v>-74.195830000000001</v>
      </c>
      <c r="I265" s="55">
        <v>40.637500000000003</v>
      </c>
    </row>
    <row r="266" spans="1:9" x14ac:dyDescent="0.35">
      <c r="A266" s="55" t="s">
        <v>48</v>
      </c>
      <c r="B266" s="56">
        <v>40771</v>
      </c>
      <c r="C266" s="55" t="s">
        <v>44</v>
      </c>
      <c r="D266" s="55">
        <v>4.5999999999999996</v>
      </c>
      <c r="H266" s="55">
        <v>-74.195830000000001</v>
      </c>
      <c r="I266" s="55">
        <v>40.637500000000003</v>
      </c>
    </row>
    <row r="267" spans="1:9" x14ac:dyDescent="0.35">
      <c r="A267" s="54" t="s">
        <v>84</v>
      </c>
      <c r="B267" s="13">
        <v>40777</v>
      </c>
      <c r="D267" s="19">
        <v>6.9</v>
      </c>
      <c r="H267" s="55">
        <v>-74.195830000000001</v>
      </c>
      <c r="I267" s="55">
        <v>40.637500000000003</v>
      </c>
    </row>
    <row r="268" spans="1:9" x14ac:dyDescent="0.35">
      <c r="A268" s="37" t="s">
        <v>90</v>
      </c>
      <c r="B268" s="13">
        <v>40777</v>
      </c>
      <c r="D268" s="19">
        <v>4.5999999999999996</v>
      </c>
      <c r="H268" s="55">
        <v>-74.195830000000001</v>
      </c>
      <c r="I268" s="55">
        <v>40.637500000000003</v>
      </c>
    </row>
    <row r="269" spans="1:9" x14ac:dyDescent="0.35">
      <c r="A269" s="41" t="s">
        <v>96</v>
      </c>
      <c r="B269" s="13">
        <v>40777</v>
      </c>
      <c r="D269" s="19">
        <v>3.6</v>
      </c>
      <c r="H269" s="55">
        <v>-74.195830000000001</v>
      </c>
      <c r="I269" s="55">
        <v>40.637500000000003</v>
      </c>
    </row>
    <row r="270" spans="1:9" x14ac:dyDescent="0.35">
      <c r="A270" s="41" t="s">
        <v>96</v>
      </c>
      <c r="B270" s="13">
        <v>40777</v>
      </c>
      <c r="D270" s="19">
        <v>4.7</v>
      </c>
      <c r="H270" s="55">
        <v>-74.195830000000001</v>
      </c>
      <c r="I270" s="55">
        <v>40.637500000000003</v>
      </c>
    </row>
    <row r="271" spans="1:9" x14ac:dyDescent="0.35">
      <c r="A271" s="41" t="s">
        <v>97</v>
      </c>
      <c r="B271" s="13">
        <v>40777</v>
      </c>
      <c r="D271" s="19">
        <v>3.9</v>
      </c>
      <c r="H271" s="55">
        <v>-74.195830000000001</v>
      </c>
      <c r="I271" s="55">
        <v>40.637500000000003</v>
      </c>
    </row>
    <row r="272" spans="1:9" x14ac:dyDescent="0.35">
      <c r="A272" s="55" t="s">
        <v>52</v>
      </c>
      <c r="B272" s="56">
        <v>40778</v>
      </c>
      <c r="C272" s="55" t="s">
        <v>41</v>
      </c>
      <c r="D272" s="55">
        <v>6.8</v>
      </c>
      <c r="H272" s="55">
        <v>-74.195830000000001</v>
      </c>
      <c r="I272" s="55">
        <v>40.637500000000003</v>
      </c>
    </row>
    <row r="273" spans="1:9" x14ac:dyDescent="0.35">
      <c r="A273" s="55" t="s">
        <v>42</v>
      </c>
      <c r="B273" s="56">
        <v>40778</v>
      </c>
      <c r="C273" s="55" t="s">
        <v>41</v>
      </c>
      <c r="D273" s="55">
        <v>5</v>
      </c>
      <c r="H273" s="55">
        <v>-74.195830000000001</v>
      </c>
      <c r="I273" s="55">
        <v>40.637500000000003</v>
      </c>
    </row>
    <row r="274" spans="1:9" x14ac:dyDescent="0.35">
      <c r="A274" s="55" t="s">
        <v>50</v>
      </c>
      <c r="B274" s="56">
        <v>40778</v>
      </c>
      <c r="C274" s="55" t="s">
        <v>41</v>
      </c>
      <c r="D274" s="55">
        <v>5.0999999999999996</v>
      </c>
      <c r="H274" s="55">
        <v>-74.195830000000001</v>
      </c>
      <c r="I274" s="55">
        <v>40.637500000000003</v>
      </c>
    </row>
    <row r="275" spans="1:9" x14ac:dyDescent="0.35">
      <c r="A275" s="55" t="s">
        <v>51</v>
      </c>
      <c r="B275" s="56">
        <v>40778</v>
      </c>
      <c r="C275" s="55" t="s">
        <v>41</v>
      </c>
      <c r="D275" s="55">
        <v>7.2</v>
      </c>
      <c r="H275" s="55">
        <v>-74.195830000000001</v>
      </c>
      <c r="I275" s="55">
        <v>40.637500000000003</v>
      </c>
    </row>
    <row r="276" spans="1:9" x14ac:dyDescent="0.35">
      <c r="A276" s="55" t="s">
        <v>48</v>
      </c>
      <c r="B276" s="56">
        <v>40778</v>
      </c>
      <c r="C276" s="55" t="s">
        <v>41</v>
      </c>
      <c r="D276" s="55">
        <v>6.2</v>
      </c>
      <c r="H276" s="55">
        <v>-74.195830000000001</v>
      </c>
      <c r="I276" s="55">
        <v>40.637500000000003</v>
      </c>
    </row>
    <row r="277" spans="1:9" x14ac:dyDescent="0.35">
      <c r="A277" s="55" t="s">
        <v>48</v>
      </c>
      <c r="B277" s="56">
        <v>40778</v>
      </c>
      <c r="C277" s="55" t="s">
        <v>41</v>
      </c>
      <c r="D277" s="55">
        <v>7.2</v>
      </c>
      <c r="H277" s="55">
        <v>-74.195830000000001</v>
      </c>
      <c r="I277" s="55">
        <v>40.637500000000003</v>
      </c>
    </row>
    <row r="278" spans="1:9" x14ac:dyDescent="0.35">
      <c r="A278" s="55" t="s">
        <v>52</v>
      </c>
      <c r="B278" s="56">
        <v>40786</v>
      </c>
      <c r="C278" s="55" t="s">
        <v>41</v>
      </c>
      <c r="D278" s="55">
        <v>2.4</v>
      </c>
      <c r="H278" s="55">
        <v>-74.195830000000001</v>
      </c>
      <c r="I278" s="55">
        <v>40.637500000000003</v>
      </c>
    </row>
    <row r="279" spans="1:9" x14ac:dyDescent="0.35">
      <c r="A279" s="55" t="s">
        <v>42</v>
      </c>
      <c r="B279" s="56">
        <v>40786</v>
      </c>
      <c r="C279" s="55" t="s">
        <v>41</v>
      </c>
      <c r="D279" s="55">
        <v>2.7</v>
      </c>
      <c r="H279" s="55">
        <v>-74.195830000000001</v>
      </c>
      <c r="I279" s="55">
        <v>40.637500000000003</v>
      </c>
    </row>
    <row r="280" spans="1:9" x14ac:dyDescent="0.35">
      <c r="A280" s="55" t="s">
        <v>50</v>
      </c>
      <c r="B280" s="56">
        <v>40786</v>
      </c>
      <c r="C280" s="55" t="s">
        <v>41</v>
      </c>
      <c r="D280" s="55">
        <v>2.2000000000000002</v>
      </c>
      <c r="H280" s="55">
        <v>-74.195830000000001</v>
      </c>
      <c r="I280" s="55">
        <v>40.637500000000003</v>
      </c>
    </row>
    <row r="281" spans="1:9" x14ac:dyDescent="0.35">
      <c r="A281" s="55" t="s">
        <v>51</v>
      </c>
      <c r="B281" s="56">
        <v>40786</v>
      </c>
      <c r="C281" s="55" t="s">
        <v>41</v>
      </c>
      <c r="D281" s="55">
        <v>2.1</v>
      </c>
      <c r="H281" s="55">
        <v>-74.195830000000001</v>
      </c>
      <c r="I281" s="55">
        <v>40.637500000000003</v>
      </c>
    </row>
    <row r="282" spans="1:9" x14ac:dyDescent="0.35">
      <c r="A282" s="55" t="s">
        <v>48</v>
      </c>
      <c r="B282" s="56">
        <v>40786</v>
      </c>
      <c r="C282" s="55" t="s">
        <v>41</v>
      </c>
      <c r="D282" s="55">
        <v>4.4000000000000004</v>
      </c>
      <c r="H282" s="55">
        <v>-74.195830000000001</v>
      </c>
      <c r="I282" s="55">
        <v>40.637500000000003</v>
      </c>
    </row>
    <row r="283" spans="1:9" x14ac:dyDescent="0.35">
      <c r="A283" s="54" t="s">
        <v>84</v>
      </c>
      <c r="B283" s="13">
        <v>40798</v>
      </c>
      <c r="D283" s="19">
        <v>7.56</v>
      </c>
      <c r="H283" s="55">
        <v>-74.195830000000001</v>
      </c>
      <c r="I283" s="55">
        <v>40.637500000000003</v>
      </c>
    </row>
    <row r="284" spans="1:9" x14ac:dyDescent="0.35">
      <c r="A284" s="37" t="s">
        <v>90</v>
      </c>
      <c r="B284" s="13">
        <v>40798</v>
      </c>
      <c r="D284" s="19">
        <v>5.95</v>
      </c>
      <c r="H284" s="55">
        <v>-74.195830000000001</v>
      </c>
      <c r="I284" s="55">
        <v>40.637500000000003</v>
      </c>
    </row>
    <row r="285" spans="1:9" x14ac:dyDescent="0.35">
      <c r="A285" s="37" t="s">
        <v>90</v>
      </c>
      <c r="B285" s="13">
        <v>40798</v>
      </c>
      <c r="D285" s="19">
        <v>5.56</v>
      </c>
      <c r="H285" s="55">
        <v>-74.195830000000001</v>
      </c>
      <c r="I285" s="55">
        <v>40.637500000000003</v>
      </c>
    </row>
    <row r="286" spans="1:9" x14ac:dyDescent="0.35">
      <c r="A286" s="41" t="s">
        <v>96</v>
      </c>
      <c r="B286" s="13">
        <v>40798</v>
      </c>
      <c r="D286" s="19">
        <v>10.3</v>
      </c>
      <c r="H286" s="55">
        <v>-74.195830000000001</v>
      </c>
      <c r="I286" s="55">
        <v>40.637500000000003</v>
      </c>
    </row>
    <row r="287" spans="1:9" x14ac:dyDescent="0.35">
      <c r="A287" s="41" t="s">
        <v>97</v>
      </c>
      <c r="B287" s="13">
        <v>40798</v>
      </c>
      <c r="D287" s="19">
        <v>8.84</v>
      </c>
      <c r="H287" s="55">
        <v>-74.195830000000001</v>
      </c>
      <c r="I287" s="55">
        <v>40.637500000000003</v>
      </c>
    </row>
    <row r="288" spans="1:9" x14ac:dyDescent="0.35">
      <c r="A288" s="55" t="s">
        <v>52</v>
      </c>
      <c r="B288" s="56">
        <v>40799</v>
      </c>
      <c r="C288" s="55" t="s">
        <v>41</v>
      </c>
      <c r="D288" s="55">
        <v>1</v>
      </c>
      <c r="H288" s="55">
        <v>-74.195830000000001</v>
      </c>
      <c r="I288" s="55">
        <v>40.637500000000003</v>
      </c>
    </row>
    <row r="289" spans="1:9" x14ac:dyDescent="0.35">
      <c r="A289" s="55" t="s">
        <v>42</v>
      </c>
      <c r="B289" s="56">
        <v>40799</v>
      </c>
      <c r="C289" s="55" t="s">
        <v>41</v>
      </c>
      <c r="D289" s="55">
        <v>1.9</v>
      </c>
      <c r="H289" s="55">
        <v>-74.195830000000001</v>
      </c>
      <c r="I289" s="55">
        <v>40.637500000000003</v>
      </c>
    </row>
    <row r="290" spans="1:9" x14ac:dyDescent="0.35">
      <c r="A290" s="55" t="s">
        <v>50</v>
      </c>
      <c r="B290" s="56">
        <v>40799</v>
      </c>
      <c r="C290" s="55" t="s">
        <v>41</v>
      </c>
      <c r="D290" s="55">
        <v>1.7</v>
      </c>
      <c r="H290" s="55">
        <v>-74.195830000000001</v>
      </c>
      <c r="I290" s="55">
        <v>40.637500000000003</v>
      </c>
    </row>
    <row r="291" spans="1:9" x14ac:dyDescent="0.35">
      <c r="A291" s="55" t="s">
        <v>51</v>
      </c>
      <c r="B291" s="56">
        <v>40799</v>
      </c>
      <c r="C291" s="55" t="s">
        <v>41</v>
      </c>
      <c r="D291" s="55">
        <v>1.3</v>
      </c>
      <c r="H291" s="55">
        <v>-74.195830000000001</v>
      </c>
      <c r="I291" s="55">
        <v>40.637500000000003</v>
      </c>
    </row>
    <row r="292" spans="1:9" x14ac:dyDescent="0.35">
      <c r="A292" s="55" t="s">
        <v>51</v>
      </c>
      <c r="B292" s="56">
        <v>40799</v>
      </c>
      <c r="C292" s="55" t="s">
        <v>41</v>
      </c>
      <c r="D292" s="55">
        <v>1.6</v>
      </c>
      <c r="H292" s="55">
        <v>-74.195830000000001</v>
      </c>
      <c r="I292" s="55">
        <v>40.637500000000003</v>
      </c>
    </row>
    <row r="293" spans="1:9" x14ac:dyDescent="0.35">
      <c r="A293" s="55" t="s">
        <v>48</v>
      </c>
      <c r="B293" s="56">
        <v>40799</v>
      </c>
      <c r="C293" s="55" t="s">
        <v>41</v>
      </c>
      <c r="D293" s="55">
        <v>2</v>
      </c>
      <c r="H293" s="55">
        <v>-74.195830000000001</v>
      </c>
      <c r="I293" s="55">
        <v>40.637500000000003</v>
      </c>
    </row>
    <row r="294" spans="1:9" x14ac:dyDescent="0.35">
      <c r="A294" s="54" t="s">
        <v>84</v>
      </c>
      <c r="B294" s="13">
        <v>40805</v>
      </c>
      <c r="D294" s="36">
        <v>1.46</v>
      </c>
      <c r="H294" s="55">
        <v>-74.195830000000001</v>
      </c>
      <c r="I294" s="55">
        <v>40.637500000000003</v>
      </c>
    </row>
    <row r="295" spans="1:9" x14ac:dyDescent="0.25">
      <c r="A295" s="37" t="s">
        <v>90</v>
      </c>
      <c r="B295" s="13">
        <v>40805</v>
      </c>
      <c r="D295" s="36">
        <v>1.38</v>
      </c>
      <c r="H295" s="55">
        <v>-74.195830000000001</v>
      </c>
      <c r="I295" s="55">
        <v>40.637500000000003</v>
      </c>
    </row>
    <row r="296" spans="1:9" x14ac:dyDescent="0.35">
      <c r="A296" s="41" t="s">
        <v>96</v>
      </c>
      <c r="B296" s="13">
        <v>40805</v>
      </c>
      <c r="D296" s="45">
        <v>1.6</v>
      </c>
      <c r="H296" s="55">
        <v>-74.195830000000001</v>
      </c>
      <c r="I296" s="55">
        <v>40.637500000000003</v>
      </c>
    </row>
    <row r="297" spans="1:9" x14ac:dyDescent="0.35">
      <c r="A297" s="41" t="s">
        <v>96</v>
      </c>
      <c r="B297" s="13">
        <v>40805</v>
      </c>
      <c r="D297" s="46">
        <v>1.95</v>
      </c>
      <c r="H297" s="55">
        <v>-74.195830000000001</v>
      </c>
      <c r="I297" s="55">
        <v>40.637500000000003</v>
      </c>
    </row>
    <row r="298" spans="1:9" x14ac:dyDescent="0.35">
      <c r="A298" s="41" t="s">
        <v>97</v>
      </c>
      <c r="B298" s="13">
        <v>40805</v>
      </c>
      <c r="D298" s="19">
        <v>2.0499999999999998</v>
      </c>
      <c r="H298" s="55">
        <v>-74.195830000000001</v>
      </c>
      <c r="I298" s="55">
        <v>40.637500000000003</v>
      </c>
    </row>
    <row r="299" spans="1:9" x14ac:dyDescent="0.35">
      <c r="A299" s="55" t="s">
        <v>52</v>
      </c>
      <c r="B299" s="56">
        <v>40806</v>
      </c>
      <c r="C299" s="55" t="s">
        <v>41</v>
      </c>
      <c r="D299" s="55">
        <v>1.4</v>
      </c>
      <c r="H299" s="55">
        <v>-74.195830000000001</v>
      </c>
      <c r="I299" s="55">
        <v>40.637500000000003</v>
      </c>
    </row>
    <row r="300" spans="1:9" x14ac:dyDescent="0.35">
      <c r="A300" s="55" t="s">
        <v>42</v>
      </c>
      <c r="B300" s="56">
        <v>40806</v>
      </c>
      <c r="C300" s="55" t="s">
        <v>41</v>
      </c>
      <c r="D300" s="55">
        <v>1.7</v>
      </c>
      <c r="H300" s="55">
        <v>-74.195830000000001</v>
      </c>
      <c r="I300" s="55">
        <v>40.637500000000003</v>
      </c>
    </row>
    <row r="301" spans="1:9" x14ac:dyDescent="0.35">
      <c r="A301" s="55" t="s">
        <v>50</v>
      </c>
      <c r="B301" s="56">
        <v>40806</v>
      </c>
      <c r="C301" s="55" t="s">
        <v>41</v>
      </c>
      <c r="D301" s="55">
        <v>2.6</v>
      </c>
      <c r="H301" s="55">
        <v>-74.195830000000001</v>
      </c>
      <c r="I301" s="55">
        <v>40.637500000000003</v>
      </c>
    </row>
    <row r="302" spans="1:9" x14ac:dyDescent="0.35">
      <c r="A302" s="55" t="s">
        <v>51</v>
      </c>
      <c r="B302" s="56">
        <v>40806</v>
      </c>
      <c r="C302" s="55" t="s">
        <v>41</v>
      </c>
      <c r="D302" s="55">
        <v>3.3</v>
      </c>
      <c r="H302" s="55">
        <v>-74.195830000000001</v>
      </c>
      <c r="I302" s="55">
        <v>40.637500000000003</v>
      </c>
    </row>
    <row r="303" spans="1:9" x14ac:dyDescent="0.35">
      <c r="A303" s="55" t="s">
        <v>51</v>
      </c>
      <c r="B303" s="56">
        <v>40806</v>
      </c>
      <c r="C303" s="55" t="s">
        <v>41</v>
      </c>
      <c r="D303" s="55">
        <v>2.6</v>
      </c>
      <c r="H303" s="55">
        <v>-74.195830000000001</v>
      </c>
      <c r="I303" s="55">
        <v>40.637500000000003</v>
      </c>
    </row>
    <row r="304" spans="1:9" x14ac:dyDescent="0.35">
      <c r="A304" s="55" t="s">
        <v>48</v>
      </c>
      <c r="B304" s="56">
        <v>40806</v>
      </c>
      <c r="C304" s="55" t="s">
        <v>41</v>
      </c>
      <c r="D304" s="55">
        <v>1.8</v>
      </c>
      <c r="H304" s="55">
        <v>-74.195830000000001</v>
      </c>
      <c r="I304" s="55">
        <v>40.637500000000003</v>
      </c>
    </row>
    <row r="305" spans="1:9" x14ac:dyDescent="0.35">
      <c r="A305" s="55" t="s">
        <v>52</v>
      </c>
      <c r="B305" s="56">
        <v>40813</v>
      </c>
      <c r="C305" s="55" t="s">
        <v>41</v>
      </c>
      <c r="D305" s="55">
        <v>1.8</v>
      </c>
      <c r="H305" s="55">
        <v>-74.195830000000001</v>
      </c>
      <c r="I305" s="55">
        <v>40.637500000000003</v>
      </c>
    </row>
    <row r="306" spans="1:9" x14ac:dyDescent="0.35">
      <c r="A306" s="55" t="s">
        <v>42</v>
      </c>
      <c r="B306" s="56">
        <v>40813</v>
      </c>
      <c r="C306" s="55" t="s">
        <v>41</v>
      </c>
      <c r="D306" s="55">
        <v>1.3</v>
      </c>
      <c r="H306" s="55">
        <v>-74.195830000000001</v>
      </c>
      <c r="I306" s="55">
        <v>40.637500000000003</v>
      </c>
    </row>
    <row r="307" spans="1:9" x14ac:dyDescent="0.35">
      <c r="A307" s="55" t="s">
        <v>50</v>
      </c>
      <c r="B307" s="56">
        <v>40813</v>
      </c>
      <c r="C307" s="55" t="s">
        <v>41</v>
      </c>
      <c r="D307" s="55">
        <v>1.1000000000000001</v>
      </c>
      <c r="H307" s="55">
        <v>-74.195830000000001</v>
      </c>
      <c r="I307" s="55">
        <v>40.637500000000003</v>
      </c>
    </row>
    <row r="308" spans="1:9" x14ac:dyDescent="0.35">
      <c r="A308" s="55" t="s">
        <v>51</v>
      </c>
      <c r="B308" s="56">
        <v>40813</v>
      </c>
      <c r="C308" s="55" t="s">
        <v>41</v>
      </c>
      <c r="D308" s="55">
        <v>2.1</v>
      </c>
      <c r="H308" s="55">
        <v>-74.195830000000001</v>
      </c>
      <c r="I308" s="55">
        <v>40.637500000000003</v>
      </c>
    </row>
    <row r="309" spans="1:9" x14ac:dyDescent="0.35">
      <c r="A309" s="55" t="s">
        <v>48</v>
      </c>
      <c r="B309" s="56">
        <v>40813</v>
      </c>
      <c r="C309" s="55" t="s">
        <v>41</v>
      </c>
      <c r="D309" s="55">
        <v>4.9000000000000004</v>
      </c>
      <c r="H309" s="55">
        <v>-74.195830000000001</v>
      </c>
      <c r="I309" s="55">
        <v>40.637500000000003</v>
      </c>
    </row>
    <row r="310" spans="1:9" x14ac:dyDescent="0.35">
      <c r="A310" s="54" t="s">
        <v>84</v>
      </c>
      <c r="B310" s="13">
        <v>40814</v>
      </c>
      <c r="D310" s="19">
        <v>2.17</v>
      </c>
      <c r="H310" s="55">
        <v>-74.195832999999993</v>
      </c>
      <c r="I310" s="55">
        <v>40.637500000000003</v>
      </c>
    </row>
    <row r="311" spans="1:9" x14ac:dyDescent="0.35">
      <c r="A311" s="37" t="s">
        <v>90</v>
      </c>
      <c r="B311" s="38">
        <v>40814</v>
      </c>
      <c r="D311" s="19">
        <v>2.85</v>
      </c>
      <c r="H311" s="55">
        <v>-74.195832999999993</v>
      </c>
      <c r="I311" s="55">
        <v>40.637500000000003</v>
      </c>
    </row>
    <row r="312" spans="1:9" x14ac:dyDescent="0.35">
      <c r="A312" s="37" t="s">
        <v>90</v>
      </c>
      <c r="B312" s="38">
        <v>40814</v>
      </c>
      <c r="D312" s="19">
        <v>2.5499999999999998</v>
      </c>
      <c r="H312" s="55">
        <v>-74.195832999999993</v>
      </c>
      <c r="I312" s="55">
        <v>40.637500000000003</v>
      </c>
    </row>
    <row r="313" spans="1:9" x14ac:dyDescent="0.35">
      <c r="A313" s="41" t="s">
        <v>96</v>
      </c>
      <c r="B313" s="38">
        <v>40814</v>
      </c>
      <c r="D313" s="19">
        <v>1.92</v>
      </c>
      <c r="H313" s="55">
        <v>-74.195832999999993</v>
      </c>
      <c r="I313" s="55">
        <v>40.637500000000003</v>
      </c>
    </row>
    <row r="314" spans="1:9" x14ac:dyDescent="0.35">
      <c r="A314" s="41" t="s">
        <v>97</v>
      </c>
      <c r="B314" s="38">
        <v>40814</v>
      </c>
      <c r="D314" s="19">
        <v>7.6</v>
      </c>
      <c r="H314" s="55">
        <v>-74.195832999999993</v>
      </c>
      <c r="I314" s="55">
        <v>40.637500000000003</v>
      </c>
    </row>
    <row r="315" spans="1:9" x14ac:dyDescent="0.35">
      <c r="A315" s="54" t="s">
        <v>84</v>
      </c>
      <c r="B315" s="13">
        <v>41064</v>
      </c>
      <c r="D315" s="14">
        <v>1.4</v>
      </c>
      <c r="H315" s="55">
        <v>-74.195832999999993</v>
      </c>
      <c r="I315" s="55">
        <v>40.637500000000003</v>
      </c>
    </row>
    <row r="316" spans="1:9" x14ac:dyDescent="0.25">
      <c r="A316" s="37" t="s">
        <v>90</v>
      </c>
      <c r="B316" s="13">
        <v>41064</v>
      </c>
      <c r="D316" s="14">
        <v>2.2000000000000002</v>
      </c>
      <c r="H316" s="55">
        <v>-74.195832999999993</v>
      </c>
      <c r="I316" s="55">
        <v>40.637500000000003</v>
      </c>
    </row>
    <row r="317" spans="1:9" x14ac:dyDescent="0.35">
      <c r="A317" s="41" t="s">
        <v>96</v>
      </c>
      <c r="B317" s="13">
        <v>41064</v>
      </c>
      <c r="D317" s="16">
        <v>3.3</v>
      </c>
      <c r="H317" s="55">
        <v>-74.195832999999993</v>
      </c>
      <c r="I317" s="55">
        <v>40.637500000000003</v>
      </c>
    </row>
    <row r="318" spans="1:9" x14ac:dyDescent="0.35">
      <c r="A318" s="41" t="s">
        <v>96</v>
      </c>
      <c r="B318" s="13">
        <v>41064</v>
      </c>
      <c r="D318" s="16">
        <v>3</v>
      </c>
      <c r="H318" s="55">
        <v>-74.195832999999993</v>
      </c>
      <c r="I318" s="55">
        <v>40.637500000000003</v>
      </c>
    </row>
    <row r="319" spans="1:9" x14ac:dyDescent="0.35">
      <c r="A319" s="41" t="s">
        <v>97</v>
      </c>
      <c r="B319" s="13">
        <v>41064</v>
      </c>
      <c r="D319" s="19">
        <v>7.92</v>
      </c>
      <c r="H319" s="55">
        <v>-74.195832999999993</v>
      </c>
      <c r="I319" s="55">
        <v>40.637500000000003</v>
      </c>
    </row>
    <row r="320" spans="1:9" x14ac:dyDescent="0.35">
      <c r="A320" s="55" t="s">
        <v>52</v>
      </c>
      <c r="B320" s="56">
        <v>41065</v>
      </c>
      <c r="C320" s="55" t="s">
        <v>41</v>
      </c>
      <c r="D320" s="55">
        <v>1.3</v>
      </c>
      <c r="H320" s="55">
        <v>-74.195832999999993</v>
      </c>
      <c r="I320" s="55">
        <v>40.637500000000003</v>
      </c>
    </row>
    <row r="321" spans="1:9" x14ac:dyDescent="0.35">
      <c r="A321" s="55" t="s">
        <v>42</v>
      </c>
      <c r="B321" s="56">
        <v>41065</v>
      </c>
      <c r="C321" s="55" t="s">
        <v>41</v>
      </c>
      <c r="D321" s="55">
        <v>1.7</v>
      </c>
      <c r="H321" s="55">
        <v>-74.195832999999993</v>
      </c>
      <c r="I321" s="55">
        <v>40.637500000000003</v>
      </c>
    </row>
    <row r="322" spans="1:9" x14ac:dyDescent="0.35">
      <c r="A322" s="55" t="s">
        <v>50</v>
      </c>
      <c r="B322" s="56">
        <v>41065</v>
      </c>
      <c r="C322" s="55" t="s">
        <v>41</v>
      </c>
      <c r="D322" s="55">
        <v>1.8</v>
      </c>
      <c r="H322" s="55">
        <v>-74.195832999999993</v>
      </c>
      <c r="I322" s="55">
        <v>40.637500000000003</v>
      </c>
    </row>
    <row r="323" spans="1:9" x14ac:dyDescent="0.35">
      <c r="A323" s="55" t="s">
        <v>51</v>
      </c>
      <c r="B323" s="56">
        <v>41065</v>
      </c>
      <c r="C323" s="55" t="s">
        <v>41</v>
      </c>
      <c r="D323" s="55">
        <v>2.1</v>
      </c>
      <c r="H323" s="55">
        <v>-74.195832999999993</v>
      </c>
      <c r="I323" s="55">
        <v>40.637500000000003</v>
      </c>
    </row>
    <row r="324" spans="1:9" x14ac:dyDescent="0.35">
      <c r="A324" s="55" t="s">
        <v>51</v>
      </c>
      <c r="B324" s="56">
        <v>41065</v>
      </c>
      <c r="C324" s="55" t="s">
        <v>41</v>
      </c>
      <c r="D324" s="55">
        <v>4.2</v>
      </c>
      <c r="H324" s="55">
        <v>-74.195832999999993</v>
      </c>
      <c r="I324" s="55">
        <v>40.637500000000003</v>
      </c>
    </row>
    <row r="325" spans="1:9" x14ac:dyDescent="0.35">
      <c r="A325" s="55" t="s">
        <v>48</v>
      </c>
      <c r="B325" s="56">
        <v>41065</v>
      </c>
      <c r="C325" s="55" t="s">
        <v>41</v>
      </c>
      <c r="D325" s="55">
        <v>4.5</v>
      </c>
      <c r="H325" s="55">
        <v>-74.195832999999993</v>
      </c>
      <c r="I325" s="55">
        <v>40.637500000000003</v>
      </c>
    </row>
    <row r="326" spans="1:9" x14ac:dyDescent="0.35">
      <c r="A326" s="55" t="s">
        <v>52</v>
      </c>
      <c r="B326" s="56">
        <v>41072</v>
      </c>
      <c r="C326" s="55" t="s">
        <v>41</v>
      </c>
      <c r="D326" s="55">
        <v>2.8</v>
      </c>
      <c r="H326" s="55">
        <v>-74.195832999999993</v>
      </c>
      <c r="I326" s="55">
        <v>40.637500000000003</v>
      </c>
    </row>
    <row r="327" spans="1:9" x14ac:dyDescent="0.35">
      <c r="A327" s="55" t="s">
        <v>42</v>
      </c>
      <c r="B327" s="56">
        <v>41072</v>
      </c>
      <c r="C327" s="55" t="s">
        <v>41</v>
      </c>
      <c r="D327" s="55">
        <v>3.1</v>
      </c>
      <c r="H327" s="55">
        <v>-74.195832999999993</v>
      </c>
      <c r="I327" s="55">
        <v>40.637500000000003</v>
      </c>
    </row>
    <row r="328" spans="1:9" x14ac:dyDescent="0.35">
      <c r="A328" s="55" t="s">
        <v>50</v>
      </c>
      <c r="B328" s="56">
        <v>41072</v>
      </c>
      <c r="C328" s="55" t="s">
        <v>41</v>
      </c>
      <c r="D328" s="55">
        <v>3.1</v>
      </c>
      <c r="H328" s="55">
        <v>-74.195832999999993</v>
      </c>
      <c r="I328" s="55">
        <v>40.637500000000003</v>
      </c>
    </row>
    <row r="329" spans="1:9" x14ac:dyDescent="0.35">
      <c r="A329" s="55" t="s">
        <v>51</v>
      </c>
      <c r="B329" s="56">
        <v>41072</v>
      </c>
      <c r="C329" s="55" t="s">
        <v>41</v>
      </c>
      <c r="D329" s="55">
        <v>3.2</v>
      </c>
      <c r="H329" s="55">
        <v>-74.195832999999993</v>
      </c>
      <c r="I329" s="55">
        <v>40.637500000000003</v>
      </c>
    </row>
    <row r="330" spans="1:9" x14ac:dyDescent="0.35">
      <c r="A330" s="55" t="s">
        <v>51</v>
      </c>
      <c r="B330" s="56">
        <v>41072</v>
      </c>
      <c r="C330" s="55" t="s">
        <v>41</v>
      </c>
      <c r="D330" s="55">
        <v>3.3</v>
      </c>
      <c r="H330" s="55">
        <v>-74.195832999999993</v>
      </c>
      <c r="I330" s="55">
        <v>40.637500000000003</v>
      </c>
    </row>
    <row r="331" spans="1:9" x14ac:dyDescent="0.35">
      <c r="A331" s="55" t="s">
        <v>48</v>
      </c>
      <c r="B331" s="56">
        <v>41072</v>
      </c>
      <c r="C331" s="55" t="s">
        <v>41</v>
      </c>
      <c r="D331" s="55">
        <v>19.399999999999999</v>
      </c>
      <c r="H331" s="55">
        <v>-74.195832999999993</v>
      </c>
      <c r="I331" s="55">
        <v>40.637500000000003</v>
      </c>
    </row>
    <row r="332" spans="1:9" x14ac:dyDescent="0.35">
      <c r="A332" s="54" t="s">
        <v>84</v>
      </c>
      <c r="B332" s="13">
        <v>41072</v>
      </c>
      <c r="D332" s="18">
        <v>4.2699999999999996</v>
      </c>
      <c r="H332" s="55">
        <v>-74.195832999999993</v>
      </c>
      <c r="I332" s="55">
        <v>40.637500000000003</v>
      </c>
    </row>
    <row r="333" spans="1:9" x14ac:dyDescent="0.35">
      <c r="A333" s="54" t="s">
        <v>84</v>
      </c>
      <c r="B333" s="13">
        <v>41072</v>
      </c>
      <c r="D333" s="18">
        <v>3.56</v>
      </c>
      <c r="H333" s="55">
        <v>-74.195832999999993</v>
      </c>
      <c r="I333" s="55">
        <v>40.637500000000003</v>
      </c>
    </row>
    <row r="334" spans="1:9" x14ac:dyDescent="0.25">
      <c r="A334" s="37" t="s">
        <v>90</v>
      </c>
      <c r="B334" s="13">
        <v>41072</v>
      </c>
      <c r="D334" s="18">
        <v>4.7699999999999996</v>
      </c>
      <c r="H334" s="55">
        <v>-74.195832999999993</v>
      </c>
      <c r="I334" s="55">
        <v>40.637500000000003</v>
      </c>
    </row>
    <row r="335" spans="1:9" x14ac:dyDescent="0.35">
      <c r="A335" s="41" t="s">
        <v>96</v>
      </c>
      <c r="B335" s="13">
        <v>41072</v>
      </c>
      <c r="D335" s="19">
        <v>11.8</v>
      </c>
      <c r="H335" s="55">
        <v>-74.195832999999993</v>
      </c>
      <c r="I335" s="55">
        <v>40.637500000000003</v>
      </c>
    </row>
    <row r="336" spans="1:9" x14ac:dyDescent="0.35">
      <c r="A336" s="41" t="s">
        <v>97</v>
      </c>
      <c r="B336" s="13">
        <v>41072</v>
      </c>
      <c r="D336" s="19">
        <v>4.72</v>
      </c>
      <c r="H336" s="55">
        <v>-74.195832999999993</v>
      </c>
      <c r="I336" s="55">
        <v>40.637500000000003</v>
      </c>
    </row>
    <row r="337" spans="1:9" x14ac:dyDescent="0.35">
      <c r="A337" s="55" t="s">
        <v>52</v>
      </c>
      <c r="B337" s="56">
        <v>41079</v>
      </c>
      <c r="C337" s="55" t="s">
        <v>41</v>
      </c>
      <c r="D337" s="55">
        <v>2.9</v>
      </c>
      <c r="H337" s="55">
        <v>-74.195832999999993</v>
      </c>
      <c r="I337" s="55">
        <v>40.637500000000003</v>
      </c>
    </row>
    <row r="338" spans="1:9" x14ac:dyDescent="0.35">
      <c r="A338" s="55" t="s">
        <v>42</v>
      </c>
      <c r="B338" s="56">
        <v>41079</v>
      </c>
      <c r="C338" s="55" t="s">
        <v>41</v>
      </c>
      <c r="D338" s="55">
        <v>6.1</v>
      </c>
      <c r="H338" s="55">
        <v>-74.195832999999993</v>
      </c>
      <c r="I338" s="55">
        <v>40.637500000000003</v>
      </c>
    </row>
    <row r="339" spans="1:9" x14ac:dyDescent="0.35">
      <c r="A339" s="55" t="s">
        <v>50</v>
      </c>
      <c r="B339" s="56">
        <v>41079</v>
      </c>
      <c r="C339" s="55" t="s">
        <v>41</v>
      </c>
      <c r="D339" s="55">
        <v>7.8</v>
      </c>
      <c r="H339" s="55">
        <v>-74.195832999999993</v>
      </c>
      <c r="I339" s="55">
        <v>40.637500000000003</v>
      </c>
    </row>
    <row r="340" spans="1:9" x14ac:dyDescent="0.35">
      <c r="A340" s="55" t="s">
        <v>51</v>
      </c>
      <c r="B340" s="56">
        <v>41079</v>
      </c>
      <c r="C340" s="55" t="s">
        <v>41</v>
      </c>
      <c r="D340" s="55">
        <v>4.5</v>
      </c>
      <c r="H340" s="55">
        <v>-74.195832999999993</v>
      </c>
      <c r="I340" s="55">
        <v>40.637500000000003</v>
      </c>
    </row>
    <row r="341" spans="1:9" x14ac:dyDescent="0.35">
      <c r="A341" s="55" t="s">
        <v>48</v>
      </c>
      <c r="B341" s="56">
        <v>41079</v>
      </c>
      <c r="C341" s="55" t="s">
        <v>41</v>
      </c>
      <c r="D341" s="55">
        <v>9</v>
      </c>
      <c r="H341" s="55">
        <v>-74.195832999999993</v>
      </c>
      <c r="I341" s="55">
        <v>40.637500000000003</v>
      </c>
    </row>
    <row r="342" spans="1:9" x14ac:dyDescent="0.35">
      <c r="A342" s="54" t="s">
        <v>84</v>
      </c>
      <c r="B342" s="13">
        <v>41081</v>
      </c>
      <c r="D342" s="14">
        <v>9.6999999999999993</v>
      </c>
      <c r="H342" s="55">
        <v>-74.195832999999993</v>
      </c>
      <c r="I342" s="55">
        <v>40.637500000000003</v>
      </c>
    </row>
    <row r="343" spans="1:9" x14ac:dyDescent="0.25">
      <c r="A343" s="37" t="s">
        <v>90</v>
      </c>
      <c r="B343" s="13">
        <v>41081</v>
      </c>
      <c r="D343" s="14">
        <v>5.0999999999999996</v>
      </c>
      <c r="H343" s="55">
        <v>-74.195832999999993</v>
      </c>
      <c r="I343" s="55">
        <v>40.637500000000003</v>
      </c>
    </row>
    <row r="344" spans="1:9" x14ac:dyDescent="0.35">
      <c r="A344" s="41" t="s">
        <v>96</v>
      </c>
      <c r="B344" s="13">
        <v>41081</v>
      </c>
      <c r="D344" s="19">
        <v>6.75</v>
      </c>
      <c r="H344" s="55">
        <v>-74.195832999999993</v>
      </c>
      <c r="I344" s="55">
        <v>40.637500000000003</v>
      </c>
    </row>
    <row r="345" spans="1:9" x14ac:dyDescent="0.35">
      <c r="A345" s="41" t="s">
        <v>96</v>
      </c>
      <c r="B345" s="13">
        <v>41081</v>
      </c>
      <c r="D345" s="19">
        <v>6.15</v>
      </c>
      <c r="H345" s="55">
        <v>-74.195832999999993</v>
      </c>
      <c r="I345" s="55">
        <v>40.637500000000003</v>
      </c>
    </row>
    <row r="346" spans="1:9" x14ac:dyDescent="0.35">
      <c r="A346" s="41" t="s">
        <v>97</v>
      </c>
      <c r="B346" s="13">
        <v>41081</v>
      </c>
      <c r="D346" s="19">
        <v>6.25</v>
      </c>
      <c r="H346" s="55">
        <v>-74.195832999999993</v>
      </c>
      <c r="I346" s="55">
        <v>40.637500000000003</v>
      </c>
    </row>
    <row r="347" spans="1:9" x14ac:dyDescent="0.35">
      <c r="A347" s="55" t="s">
        <v>52</v>
      </c>
      <c r="B347" s="56">
        <v>41086</v>
      </c>
      <c r="C347" s="55" t="s">
        <v>44</v>
      </c>
      <c r="D347" s="55">
        <v>0.3</v>
      </c>
      <c r="H347" s="55">
        <v>-74.195832999999993</v>
      </c>
      <c r="I347" s="55">
        <v>40.637500000000003</v>
      </c>
    </row>
    <row r="348" spans="1:9" x14ac:dyDescent="0.35">
      <c r="A348" s="55" t="s">
        <v>42</v>
      </c>
      <c r="B348" s="56">
        <v>41086</v>
      </c>
      <c r="C348" s="55" t="s">
        <v>44</v>
      </c>
      <c r="D348" s="55">
        <v>0.5</v>
      </c>
      <c r="H348" s="55">
        <v>-74.195832999999993</v>
      </c>
      <c r="I348" s="55">
        <v>40.637500000000003</v>
      </c>
    </row>
    <row r="349" spans="1:9" x14ac:dyDescent="0.35">
      <c r="A349" s="55" t="s">
        <v>50</v>
      </c>
      <c r="B349" s="56">
        <v>41086</v>
      </c>
      <c r="C349" s="55" t="s">
        <v>44</v>
      </c>
      <c r="D349" s="55">
        <v>0.4</v>
      </c>
      <c r="H349" s="55">
        <v>-74.195832999999993</v>
      </c>
      <c r="I349" s="55">
        <v>40.637500000000003</v>
      </c>
    </row>
    <row r="350" spans="1:9" x14ac:dyDescent="0.35">
      <c r="A350" s="55" t="s">
        <v>51</v>
      </c>
      <c r="B350" s="56">
        <v>41086</v>
      </c>
      <c r="C350" s="55" t="s">
        <v>44</v>
      </c>
      <c r="D350" s="55">
        <v>1.4</v>
      </c>
      <c r="H350" s="55">
        <v>-74.195832999999993</v>
      </c>
      <c r="I350" s="55">
        <v>40.637500000000003</v>
      </c>
    </row>
    <row r="351" spans="1:9" x14ac:dyDescent="0.35">
      <c r="A351" s="55" t="s">
        <v>48</v>
      </c>
      <c r="B351" s="56">
        <v>41086</v>
      </c>
      <c r="C351" s="55" t="s">
        <v>44</v>
      </c>
      <c r="D351" s="55">
        <v>1</v>
      </c>
      <c r="H351" s="55">
        <v>-74.195832999999993</v>
      </c>
      <c r="I351" s="55">
        <v>40.637500000000003</v>
      </c>
    </row>
    <row r="352" spans="1:9" x14ac:dyDescent="0.35">
      <c r="A352" s="54" t="s">
        <v>84</v>
      </c>
      <c r="B352" s="13">
        <v>41087</v>
      </c>
      <c r="D352" s="18">
        <v>4.3600000000000003</v>
      </c>
      <c r="H352" s="55">
        <v>-74.195832999999993</v>
      </c>
      <c r="I352" s="55">
        <v>40.637500000000003</v>
      </c>
    </row>
    <row r="353" spans="1:9" x14ac:dyDescent="0.35">
      <c r="A353" s="54" t="s">
        <v>84</v>
      </c>
      <c r="B353" s="13">
        <v>41087</v>
      </c>
      <c r="D353" s="14">
        <v>5</v>
      </c>
      <c r="H353" s="55">
        <v>-74.195832999999993</v>
      </c>
      <c r="I353" s="55">
        <v>40.637500000000003</v>
      </c>
    </row>
    <row r="354" spans="1:9" x14ac:dyDescent="0.25">
      <c r="A354" s="37" t="s">
        <v>90</v>
      </c>
      <c r="B354" s="13">
        <v>41087</v>
      </c>
      <c r="D354" s="18">
        <v>4.66</v>
      </c>
      <c r="H354" s="55">
        <v>-74.195832999999993</v>
      </c>
      <c r="I354" s="55">
        <v>40.637500000000003</v>
      </c>
    </row>
    <row r="355" spans="1:9" x14ac:dyDescent="0.35">
      <c r="A355" s="41" t="s">
        <v>96</v>
      </c>
      <c r="B355" s="13">
        <v>41087</v>
      </c>
      <c r="D355" s="19">
        <v>4.6900000000000004</v>
      </c>
      <c r="H355" s="55">
        <v>-74.195832999999993</v>
      </c>
      <c r="I355" s="55">
        <v>40.637500000000003</v>
      </c>
    </row>
    <row r="356" spans="1:9" x14ac:dyDescent="0.35">
      <c r="A356" s="41" t="s">
        <v>97</v>
      </c>
      <c r="B356" s="13">
        <v>41087</v>
      </c>
      <c r="D356" s="16">
        <v>5.4</v>
      </c>
      <c r="H356" s="55">
        <v>-74.195832999999993</v>
      </c>
      <c r="I356" s="55">
        <v>40.637500000000003</v>
      </c>
    </row>
    <row r="357" spans="1:9" x14ac:dyDescent="0.35">
      <c r="A357" s="54" t="s">
        <v>84</v>
      </c>
      <c r="B357" s="13">
        <v>41099</v>
      </c>
      <c r="D357" s="18">
        <v>3.29</v>
      </c>
      <c r="H357" s="55">
        <v>-74.195832999999993</v>
      </c>
      <c r="I357" s="55">
        <v>40.637500000000003</v>
      </c>
    </row>
    <row r="358" spans="1:9" x14ac:dyDescent="0.35">
      <c r="A358" s="54" t="s">
        <v>84</v>
      </c>
      <c r="B358" s="13">
        <v>41099</v>
      </c>
      <c r="D358" s="14">
        <v>3</v>
      </c>
      <c r="H358" s="55">
        <v>-74.195832999999993</v>
      </c>
      <c r="I358" s="55">
        <v>40.637500000000003</v>
      </c>
    </row>
    <row r="359" spans="1:9" x14ac:dyDescent="0.25">
      <c r="A359" s="37" t="s">
        <v>90</v>
      </c>
      <c r="B359" s="13">
        <v>41099</v>
      </c>
      <c r="D359" s="18">
        <v>5.55</v>
      </c>
      <c r="H359" s="55">
        <v>-74.195832999999993</v>
      </c>
      <c r="I359" s="55">
        <v>40.637500000000003</v>
      </c>
    </row>
    <row r="360" spans="1:9" x14ac:dyDescent="0.35">
      <c r="A360" s="41" t="s">
        <v>96</v>
      </c>
      <c r="B360" s="13">
        <v>41099</v>
      </c>
      <c r="D360" s="19">
        <v>4.01</v>
      </c>
      <c r="H360" s="55">
        <v>-74.195832999999993</v>
      </c>
      <c r="I360" s="55">
        <v>40.637500000000003</v>
      </c>
    </row>
    <row r="361" spans="1:9" x14ac:dyDescent="0.35">
      <c r="A361" s="41" t="s">
        <v>97</v>
      </c>
      <c r="B361" s="13">
        <v>41099</v>
      </c>
      <c r="D361" s="19">
        <v>5.25</v>
      </c>
      <c r="H361" s="55">
        <v>-74.195832999999993</v>
      </c>
      <c r="I361" s="55">
        <v>40.637500000000003</v>
      </c>
    </row>
    <row r="362" spans="1:9" x14ac:dyDescent="0.35">
      <c r="A362" s="55" t="s">
        <v>52</v>
      </c>
      <c r="B362" s="56">
        <v>41100</v>
      </c>
      <c r="C362" s="55" t="s">
        <v>41</v>
      </c>
      <c r="D362" s="55">
        <v>3.5</v>
      </c>
      <c r="H362" s="55">
        <v>-74.195832999999993</v>
      </c>
      <c r="I362" s="55">
        <v>40.637500000000003</v>
      </c>
    </row>
    <row r="363" spans="1:9" x14ac:dyDescent="0.35">
      <c r="A363" s="55" t="s">
        <v>42</v>
      </c>
      <c r="B363" s="56">
        <v>41100</v>
      </c>
      <c r="C363" s="55" t="s">
        <v>41</v>
      </c>
      <c r="D363" s="55">
        <v>2.9</v>
      </c>
      <c r="H363" s="55">
        <v>-74.195832999999993</v>
      </c>
      <c r="I363" s="55">
        <v>40.637500000000003</v>
      </c>
    </row>
    <row r="364" spans="1:9" x14ac:dyDescent="0.35">
      <c r="A364" s="55" t="s">
        <v>50</v>
      </c>
      <c r="B364" s="56">
        <v>41100</v>
      </c>
      <c r="C364" s="55" t="s">
        <v>41</v>
      </c>
      <c r="D364" s="55">
        <v>4.5</v>
      </c>
      <c r="H364" s="55">
        <v>-74.195832999999993</v>
      </c>
      <c r="I364" s="55">
        <v>40.637500000000003</v>
      </c>
    </row>
    <row r="365" spans="1:9" x14ac:dyDescent="0.35">
      <c r="A365" s="55" t="s">
        <v>50</v>
      </c>
      <c r="B365" s="56">
        <v>41100</v>
      </c>
      <c r="C365" s="55" t="s">
        <v>41</v>
      </c>
      <c r="D365" s="55">
        <v>3.3</v>
      </c>
      <c r="H365" s="55">
        <v>-74.195832999999993</v>
      </c>
      <c r="I365" s="55">
        <v>40.637500000000003</v>
      </c>
    </row>
    <row r="366" spans="1:9" x14ac:dyDescent="0.35">
      <c r="A366" s="55" t="s">
        <v>51</v>
      </c>
      <c r="B366" s="56">
        <v>41100</v>
      </c>
      <c r="C366" s="55" t="s">
        <v>41</v>
      </c>
      <c r="D366" s="55">
        <v>2.5</v>
      </c>
      <c r="H366" s="55">
        <v>-74.195832999999993</v>
      </c>
      <c r="I366" s="55">
        <v>40.637500000000003</v>
      </c>
    </row>
    <row r="367" spans="1:9" x14ac:dyDescent="0.35">
      <c r="A367" s="55" t="s">
        <v>48</v>
      </c>
      <c r="B367" s="56">
        <v>41100</v>
      </c>
      <c r="C367" s="55" t="s">
        <v>41</v>
      </c>
      <c r="D367" s="55">
        <v>17</v>
      </c>
      <c r="H367" s="55">
        <v>-74.195832999999993</v>
      </c>
      <c r="I367" s="55">
        <v>40.637500000000003</v>
      </c>
    </row>
    <row r="368" spans="1:9" x14ac:dyDescent="0.35">
      <c r="A368" s="55" t="s">
        <v>52</v>
      </c>
      <c r="B368" s="56">
        <v>41107</v>
      </c>
      <c r="C368" s="55" t="s">
        <v>41</v>
      </c>
      <c r="D368" s="55">
        <v>1.4</v>
      </c>
      <c r="H368" s="55">
        <v>-74.195832999999993</v>
      </c>
      <c r="I368" s="55">
        <v>40.637500000000003</v>
      </c>
    </row>
    <row r="369" spans="1:9" x14ac:dyDescent="0.35">
      <c r="A369" s="55" t="s">
        <v>42</v>
      </c>
      <c r="B369" s="56">
        <v>41107</v>
      </c>
      <c r="C369" s="55" t="s">
        <v>41</v>
      </c>
      <c r="D369" s="55">
        <v>2.4</v>
      </c>
      <c r="H369" s="55">
        <v>-74.195832999999993</v>
      </c>
      <c r="I369" s="55">
        <v>40.637500000000003</v>
      </c>
    </row>
    <row r="370" spans="1:9" x14ac:dyDescent="0.35">
      <c r="A370" s="55" t="s">
        <v>50</v>
      </c>
      <c r="B370" s="56">
        <v>41107</v>
      </c>
      <c r="C370" s="55" t="s">
        <v>41</v>
      </c>
      <c r="D370" s="55">
        <v>7.5</v>
      </c>
      <c r="H370" s="55">
        <v>-74.195832999999993</v>
      </c>
      <c r="I370" s="55">
        <v>40.637500000000003</v>
      </c>
    </row>
    <row r="371" spans="1:9" x14ac:dyDescent="0.35">
      <c r="A371" s="55" t="s">
        <v>50</v>
      </c>
      <c r="B371" s="56">
        <v>41107</v>
      </c>
      <c r="C371" s="55" t="s">
        <v>41</v>
      </c>
      <c r="D371" s="55">
        <v>6</v>
      </c>
      <c r="H371" s="55">
        <v>-74.195832999999993</v>
      </c>
      <c r="I371" s="55">
        <v>40.637500000000003</v>
      </c>
    </row>
    <row r="372" spans="1:9" x14ac:dyDescent="0.35">
      <c r="A372" s="55" t="s">
        <v>51</v>
      </c>
      <c r="B372" s="56">
        <v>41107</v>
      </c>
      <c r="C372" s="55" t="s">
        <v>41</v>
      </c>
      <c r="D372" s="55">
        <v>7</v>
      </c>
      <c r="H372" s="55">
        <v>-74.195832999999993</v>
      </c>
      <c r="I372" s="55">
        <v>40.637500000000003</v>
      </c>
    </row>
    <row r="373" spans="1:9" x14ac:dyDescent="0.35">
      <c r="A373" s="55" t="s">
        <v>48</v>
      </c>
      <c r="B373" s="56">
        <v>41107</v>
      </c>
      <c r="C373" s="55" t="s">
        <v>41</v>
      </c>
      <c r="D373" s="55">
        <v>6.6</v>
      </c>
      <c r="H373" s="55">
        <v>-74.195832999999993</v>
      </c>
      <c r="I373" s="55">
        <v>40.637500000000003</v>
      </c>
    </row>
    <row r="374" spans="1:9" x14ac:dyDescent="0.35">
      <c r="A374" s="54" t="s">
        <v>84</v>
      </c>
      <c r="B374" s="13">
        <v>41108</v>
      </c>
      <c r="D374" s="18">
        <v>26.2</v>
      </c>
      <c r="H374" s="55">
        <v>-74.195832999999993</v>
      </c>
      <c r="I374" s="55">
        <v>40.637500000000003</v>
      </c>
    </row>
    <row r="375" spans="1:9" x14ac:dyDescent="0.35">
      <c r="A375" s="41" t="s">
        <v>96</v>
      </c>
      <c r="B375" s="13">
        <v>41108</v>
      </c>
      <c r="D375" s="19">
        <v>25.7</v>
      </c>
      <c r="H375" s="55">
        <v>-74.195832999999993</v>
      </c>
      <c r="I375" s="55">
        <v>40.637500000000003</v>
      </c>
    </row>
    <row r="376" spans="1:9" x14ac:dyDescent="0.35">
      <c r="A376" s="41" t="s">
        <v>96</v>
      </c>
      <c r="B376" s="13">
        <v>41108</v>
      </c>
      <c r="D376" s="19">
        <v>22.7</v>
      </c>
      <c r="H376" s="55">
        <v>-74.195832999999993</v>
      </c>
      <c r="I376" s="55">
        <v>40.637500000000003</v>
      </c>
    </row>
    <row r="377" spans="1:9" x14ac:dyDescent="0.35">
      <c r="A377" s="41" t="s">
        <v>97</v>
      </c>
      <c r="B377" s="13">
        <v>41108</v>
      </c>
      <c r="D377" s="19">
        <v>20.100000000000001</v>
      </c>
      <c r="H377" s="55">
        <v>-74.195832999999993</v>
      </c>
      <c r="I377" s="55">
        <v>40.637500000000003</v>
      </c>
    </row>
    <row r="378" spans="1:9" x14ac:dyDescent="0.35">
      <c r="A378" s="55" t="s">
        <v>52</v>
      </c>
      <c r="B378" s="56">
        <v>41122</v>
      </c>
      <c r="C378" s="55" t="s">
        <v>44</v>
      </c>
      <c r="D378" s="55">
        <v>5.5</v>
      </c>
      <c r="H378" s="55">
        <v>-74.195832999999993</v>
      </c>
      <c r="I378" s="55">
        <v>40.637500000000003</v>
      </c>
    </row>
    <row r="379" spans="1:9" x14ac:dyDescent="0.35">
      <c r="A379" s="55" t="s">
        <v>42</v>
      </c>
      <c r="B379" s="56">
        <v>41122</v>
      </c>
      <c r="C379" s="55" t="s">
        <v>44</v>
      </c>
      <c r="D379" s="55">
        <v>2.5</v>
      </c>
      <c r="H379" s="55">
        <v>-74.195832999999993</v>
      </c>
      <c r="I379" s="55">
        <v>40.637500000000003</v>
      </c>
    </row>
    <row r="380" spans="1:9" x14ac:dyDescent="0.35">
      <c r="A380" s="55" t="s">
        <v>50</v>
      </c>
      <c r="B380" s="56">
        <v>41122</v>
      </c>
      <c r="C380" s="55" t="s">
        <v>44</v>
      </c>
      <c r="D380" s="55">
        <v>2</v>
      </c>
      <c r="H380" s="55">
        <v>-74.195832999999993</v>
      </c>
      <c r="I380" s="55">
        <v>40.637500000000003</v>
      </c>
    </row>
    <row r="381" spans="1:9" x14ac:dyDescent="0.35">
      <c r="A381" s="55" t="s">
        <v>50</v>
      </c>
      <c r="B381" s="56">
        <v>41122</v>
      </c>
      <c r="C381" s="55" t="s">
        <v>44</v>
      </c>
      <c r="D381" s="55">
        <v>3</v>
      </c>
      <c r="H381" s="55">
        <v>-74.195832999999993</v>
      </c>
      <c r="I381" s="55">
        <v>40.637500000000003</v>
      </c>
    </row>
    <row r="382" spans="1:9" x14ac:dyDescent="0.35">
      <c r="A382" s="55" t="s">
        <v>51</v>
      </c>
      <c r="B382" s="56">
        <v>41122</v>
      </c>
      <c r="C382" s="55" t="s">
        <v>44</v>
      </c>
      <c r="D382" s="55">
        <v>1.4</v>
      </c>
      <c r="H382" s="55">
        <v>-74.195832999999993</v>
      </c>
      <c r="I382" s="55">
        <v>40.637500000000003</v>
      </c>
    </row>
    <row r="383" spans="1:9" x14ac:dyDescent="0.35">
      <c r="A383" s="55" t="s">
        <v>48</v>
      </c>
      <c r="B383" s="56">
        <v>41122</v>
      </c>
      <c r="C383" s="55" t="s">
        <v>44</v>
      </c>
      <c r="D383" s="55">
        <v>2.9</v>
      </c>
      <c r="H383" s="55">
        <v>-74.195832999999993</v>
      </c>
      <c r="I383" s="55">
        <v>40.637500000000003</v>
      </c>
    </row>
    <row r="384" spans="1:9" x14ac:dyDescent="0.35">
      <c r="A384" s="54" t="s">
        <v>84</v>
      </c>
      <c r="B384" s="13">
        <v>41123</v>
      </c>
      <c r="D384" s="18">
        <v>0.72899999999999998</v>
      </c>
      <c r="H384" s="55">
        <v>-74.195832999999993</v>
      </c>
      <c r="I384" s="55">
        <v>40.637500000000003</v>
      </c>
    </row>
    <row r="385" spans="1:9" x14ac:dyDescent="0.25">
      <c r="A385" s="37" t="s">
        <v>90</v>
      </c>
      <c r="B385" s="13">
        <v>41123</v>
      </c>
      <c r="D385" s="18">
        <v>0.88900000000000001</v>
      </c>
      <c r="H385" s="55">
        <v>-74.195832999999993</v>
      </c>
      <c r="I385" s="55">
        <v>40.637500000000003</v>
      </c>
    </row>
    <row r="386" spans="1:9" x14ac:dyDescent="0.35">
      <c r="A386" s="41" t="s">
        <v>96</v>
      </c>
      <c r="B386" s="13">
        <v>41123</v>
      </c>
      <c r="D386" s="19">
        <v>1.28</v>
      </c>
      <c r="H386" s="55">
        <v>-74.195832999999993</v>
      </c>
      <c r="I386" s="55">
        <v>40.637500000000003</v>
      </c>
    </row>
    <row r="387" spans="1:9" x14ac:dyDescent="0.35">
      <c r="A387" s="41" t="s">
        <v>97</v>
      </c>
      <c r="B387" s="13">
        <v>41123</v>
      </c>
      <c r="D387" s="19">
        <v>1.19</v>
      </c>
      <c r="H387" s="55">
        <v>-74.195832999999993</v>
      </c>
      <c r="I387" s="55">
        <v>40.637500000000003</v>
      </c>
    </row>
    <row r="388" spans="1:9" x14ac:dyDescent="0.35">
      <c r="A388" s="55" t="s">
        <v>52</v>
      </c>
      <c r="B388" s="56">
        <v>41128</v>
      </c>
      <c r="C388" s="55" t="s">
        <v>41</v>
      </c>
      <c r="D388" s="55">
        <v>2.2999999999999998</v>
      </c>
      <c r="H388" s="55">
        <v>-74.195832999999993</v>
      </c>
      <c r="I388" s="55">
        <v>40.637500000000003</v>
      </c>
    </row>
    <row r="389" spans="1:9" x14ac:dyDescent="0.35">
      <c r="A389" s="55" t="s">
        <v>42</v>
      </c>
      <c r="B389" s="56">
        <v>41128</v>
      </c>
      <c r="C389" s="55" t="s">
        <v>41</v>
      </c>
      <c r="D389" s="55">
        <v>2.8</v>
      </c>
      <c r="H389" s="55">
        <v>-74.195832999999993</v>
      </c>
      <c r="I389" s="55">
        <v>40.637500000000003</v>
      </c>
    </row>
    <row r="390" spans="1:9" x14ac:dyDescent="0.35">
      <c r="A390" s="55" t="s">
        <v>50</v>
      </c>
      <c r="B390" s="56">
        <v>41128</v>
      </c>
      <c r="C390" s="55" t="s">
        <v>41</v>
      </c>
      <c r="D390" s="55">
        <v>3</v>
      </c>
      <c r="H390" s="55">
        <v>-74.195832999999993</v>
      </c>
      <c r="I390" s="55">
        <v>40.637500000000003</v>
      </c>
    </row>
    <row r="391" spans="1:9" x14ac:dyDescent="0.35">
      <c r="A391" s="55" t="s">
        <v>51</v>
      </c>
      <c r="B391" s="56">
        <v>41128</v>
      </c>
      <c r="C391" s="55" t="s">
        <v>41</v>
      </c>
      <c r="D391" s="55">
        <v>8.5</v>
      </c>
      <c r="H391" s="55">
        <v>-74.195832999999993</v>
      </c>
      <c r="I391" s="55">
        <v>40.637500000000003</v>
      </c>
    </row>
    <row r="392" spans="1:9" x14ac:dyDescent="0.35">
      <c r="A392" s="55" t="s">
        <v>48</v>
      </c>
      <c r="B392" s="56">
        <v>41128</v>
      </c>
      <c r="C392" s="55" t="s">
        <v>41</v>
      </c>
      <c r="D392" s="55">
        <v>22.6</v>
      </c>
      <c r="H392" s="55">
        <v>-74.195832999999993</v>
      </c>
      <c r="I392" s="55">
        <v>40.637500000000003</v>
      </c>
    </row>
    <row r="393" spans="1:9" x14ac:dyDescent="0.35">
      <c r="A393" s="55" t="s">
        <v>48</v>
      </c>
      <c r="B393" s="56">
        <v>41128</v>
      </c>
      <c r="C393" s="55" t="s">
        <v>41</v>
      </c>
      <c r="D393" s="55">
        <v>25</v>
      </c>
      <c r="H393" s="55">
        <v>-74.195832999999993</v>
      </c>
      <c r="I393" s="55">
        <v>40.637500000000003</v>
      </c>
    </row>
    <row r="394" spans="1:9" x14ac:dyDescent="0.35">
      <c r="A394" s="55" t="s">
        <v>52</v>
      </c>
      <c r="B394" s="56">
        <v>41135</v>
      </c>
      <c r="C394" s="55" t="s">
        <v>41</v>
      </c>
      <c r="D394" s="55">
        <v>4.8</v>
      </c>
      <c r="H394" s="55">
        <v>-74.195832999999993</v>
      </c>
      <c r="I394" s="55">
        <v>40.637500000000003</v>
      </c>
    </row>
    <row r="395" spans="1:9" x14ac:dyDescent="0.35">
      <c r="A395" s="55" t="s">
        <v>42</v>
      </c>
      <c r="B395" s="56">
        <v>41135</v>
      </c>
      <c r="C395" s="55" t="s">
        <v>41</v>
      </c>
      <c r="D395" s="55">
        <v>5.5</v>
      </c>
      <c r="H395" s="55">
        <v>-74.195832999999993</v>
      </c>
      <c r="I395" s="55">
        <v>40.637500000000003</v>
      </c>
    </row>
    <row r="396" spans="1:9" x14ac:dyDescent="0.35">
      <c r="A396" s="55" t="s">
        <v>50</v>
      </c>
      <c r="B396" s="56">
        <v>41135</v>
      </c>
      <c r="C396" s="55" t="s">
        <v>41</v>
      </c>
      <c r="D396" s="55">
        <v>8.6</v>
      </c>
      <c r="H396" s="55">
        <v>-74.195832999999993</v>
      </c>
      <c r="I396" s="55">
        <v>40.637500000000003</v>
      </c>
    </row>
    <row r="397" spans="1:9" x14ac:dyDescent="0.35">
      <c r="A397" s="55" t="s">
        <v>51</v>
      </c>
      <c r="B397" s="56">
        <v>41135</v>
      </c>
      <c r="C397" s="55" t="s">
        <v>41</v>
      </c>
      <c r="D397" s="55">
        <v>14.2</v>
      </c>
      <c r="H397" s="55">
        <v>-74.195832999999993</v>
      </c>
      <c r="I397" s="55">
        <v>40.637500000000003</v>
      </c>
    </row>
    <row r="398" spans="1:9" x14ac:dyDescent="0.35">
      <c r="A398" s="55" t="s">
        <v>48</v>
      </c>
      <c r="B398" s="56">
        <v>41135</v>
      </c>
      <c r="C398" s="55" t="s">
        <v>41</v>
      </c>
      <c r="D398" s="55">
        <v>17.399999999999999</v>
      </c>
      <c r="H398" s="55">
        <v>-74.195832999999993</v>
      </c>
      <c r="I398" s="55">
        <v>40.637500000000003</v>
      </c>
    </row>
    <row r="399" spans="1:9" x14ac:dyDescent="0.35">
      <c r="A399" s="54" t="s">
        <v>84</v>
      </c>
      <c r="B399" s="13">
        <v>41137</v>
      </c>
      <c r="D399" s="14">
        <v>2.6</v>
      </c>
      <c r="H399" s="55">
        <v>-74.195832999999993</v>
      </c>
      <c r="I399" s="55">
        <v>40.637500000000003</v>
      </c>
    </row>
    <row r="400" spans="1:9" x14ac:dyDescent="0.25">
      <c r="A400" s="37" t="s">
        <v>90</v>
      </c>
      <c r="B400" s="13">
        <v>41137</v>
      </c>
      <c r="D400" s="18">
        <v>5.17</v>
      </c>
      <c r="H400" s="55">
        <v>-74.195832999999993</v>
      </c>
      <c r="I400" s="55">
        <v>40.637500000000003</v>
      </c>
    </row>
    <row r="401" spans="1:9" x14ac:dyDescent="0.35">
      <c r="A401" s="41" t="s">
        <v>96</v>
      </c>
      <c r="B401" s="13">
        <v>41137</v>
      </c>
      <c r="D401" s="19">
        <v>4.08</v>
      </c>
      <c r="H401" s="55">
        <v>-74.195832999999993</v>
      </c>
      <c r="I401" s="55">
        <v>40.637500000000003</v>
      </c>
    </row>
    <row r="402" spans="1:9" x14ac:dyDescent="0.35">
      <c r="A402" s="41" t="s">
        <v>96</v>
      </c>
      <c r="B402" s="13">
        <v>41137</v>
      </c>
      <c r="D402" s="19">
        <v>5.05</v>
      </c>
      <c r="H402" s="55">
        <v>-74.195832999999993</v>
      </c>
      <c r="I402" s="55">
        <v>40.637500000000003</v>
      </c>
    </row>
    <row r="403" spans="1:9" x14ac:dyDescent="0.35">
      <c r="A403" s="41" t="s">
        <v>97</v>
      </c>
      <c r="B403" s="13">
        <v>41137</v>
      </c>
      <c r="D403" s="19">
        <v>4.2699999999999996</v>
      </c>
      <c r="H403" s="55">
        <v>-74.195832999999993</v>
      </c>
      <c r="I403" s="55">
        <v>40.637500000000003</v>
      </c>
    </row>
    <row r="404" spans="1:9" x14ac:dyDescent="0.35">
      <c r="A404" s="55" t="s">
        <v>52</v>
      </c>
      <c r="B404" s="56">
        <v>41142</v>
      </c>
      <c r="C404" s="55" t="s">
        <v>41</v>
      </c>
      <c r="D404" s="55">
        <v>1.8</v>
      </c>
      <c r="H404" s="55">
        <v>-74.195832999999993</v>
      </c>
      <c r="I404" s="55">
        <v>40.637500000000003</v>
      </c>
    </row>
    <row r="405" spans="1:9" x14ac:dyDescent="0.35">
      <c r="A405" s="55" t="s">
        <v>42</v>
      </c>
      <c r="B405" s="56">
        <v>41142</v>
      </c>
      <c r="C405" s="55" t="s">
        <v>41</v>
      </c>
      <c r="D405" s="55">
        <v>3.1</v>
      </c>
      <c r="H405" s="55">
        <v>-74.195832999999993</v>
      </c>
      <c r="I405" s="55">
        <v>40.637500000000003</v>
      </c>
    </row>
    <row r="406" spans="1:9" x14ac:dyDescent="0.35">
      <c r="A406" s="55" t="s">
        <v>50</v>
      </c>
      <c r="B406" s="56">
        <v>41142</v>
      </c>
      <c r="C406" s="55" t="s">
        <v>41</v>
      </c>
      <c r="D406" s="55">
        <v>3.1</v>
      </c>
      <c r="H406" s="55">
        <v>-74.195832999999993</v>
      </c>
      <c r="I406" s="55">
        <v>40.637500000000003</v>
      </c>
    </row>
    <row r="407" spans="1:9" x14ac:dyDescent="0.35">
      <c r="A407" s="55" t="s">
        <v>51</v>
      </c>
      <c r="B407" s="56">
        <v>41142</v>
      </c>
      <c r="C407" s="55" t="s">
        <v>41</v>
      </c>
      <c r="D407" s="55">
        <v>8.9</v>
      </c>
      <c r="H407" s="55">
        <v>-74.195832999999993</v>
      </c>
      <c r="I407" s="55">
        <v>40.637500000000003</v>
      </c>
    </row>
    <row r="408" spans="1:9" x14ac:dyDescent="0.35">
      <c r="A408" s="55" t="s">
        <v>48</v>
      </c>
      <c r="B408" s="56">
        <v>41142</v>
      </c>
      <c r="C408" s="55" t="s">
        <v>41</v>
      </c>
      <c r="D408" s="55">
        <v>6.3</v>
      </c>
      <c r="H408" s="55">
        <v>-74.211669999999998</v>
      </c>
      <c r="I408" s="55">
        <v>40.567</v>
      </c>
    </row>
    <row r="409" spans="1:9" x14ac:dyDescent="0.35">
      <c r="A409" s="55" t="s">
        <v>48</v>
      </c>
      <c r="B409" s="56">
        <v>41142</v>
      </c>
      <c r="C409" s="55" t="s">
        <v>41</v>
      </c>
      <c r="D409" s="55">
        <v>6.7</v>
      </c>
      <c r="H409" s="55">
        <v>-74.211669999999998</v>
      </c>
      <c r="I409" s="55">
        <v>40.567</v>
      </c>
    </row>
    <row r="410" spans="1:9" x14ac:dyDescent="0.35">
      <c r="A410" s="54" t="s">
        <v>84</v>
      </c>
      <c r="B410" s="13">
        <v>41144</v>
      </c>
      <c r="D410" s="18">
        <v>8.2899999999999991</v>
      </c>
      <c r="H410" s="55">
        <v>-74.211669999999998</v>
      </c>
      <c r="I410" s="55">
        <v>40.567</v>
      </c>
    </row>
    <row r="411" spans="1:9" x14ac:dyDescent="0.35">
      <c r="A411" s="54" t="s">
        <v>84</v>
      </c>
      <c r="B411" s="13">
        <v>41144</v>
      </c>
      <c r="D411" s="18">
        <v>5.18</v>
      </c>
      <c r="H411" s="55">
        <v>-74.211669999999998</v>
      </c>
      <c r="I411" s="55">
        <v>40.567</v>
      </c>
    </row>
    <row r="412" spans="1:9" x14ac:dyDescent="0.25">
      <c r="A412" s="37" t="s">
        <v>90</v>
      </c>
      <c r="B412" s="13">
        <v>41144</v>
      </c>
      <c r="D412" s="18">
        <v>3.32</v>
      </c>
      <c r="H412" s="55">
        <v>-74.211669999999998</v>
      </c>
      <c r="I412" s="55">
        <v>40.567</v>
      </c>
    </row>
    <row r="413" spans="1:9" x14ac:dyDescent="0.35">
      <c r="A413" s="41" t="s">
        <v>96</v>
      </c>
      <c r="B413" s="13">
        <v>41144</v>
      </c>
      <c r="D413" s="19">
        <v>1.78</v>
      </c>
      <c r="H413" s="55">
        <v>-74.211669999999998</v>
      </c>
      <c r="I413" s="55">
        <v>40.567</v>
      </c>
    </row>
    <row r="414" spans="1:9" x14ac:dyDescent="0.35">
      <c r="A414" s="41" t="s">
        <v>97</v>
      </c>
      <c r="B414" s="13">
        <v>41144</v>
      </c>
      <c r="D414" s="19">
        <v>3.48</v>
      </c>
      <c r="H414" s="55">
        <v>-74.211669999999998</v>
      </c>
      <c r="I414" s="55">
        <v>40.567</v>
      </c>
    </row>
    <row r="415" spans="1:9" x14ac:dyDescent="0.35">
      <c r="A415" s="55" t="s">
        <v>52</v>
      </c>
      <c r="B415" s="56">
        <v>41149</v>
      </c>
      <c r="C415" s="55" t="s">
        <v>44</v>
      </c>
      <c r="D415" s="55">
        <v>1.3</v>
      </c>
      <c r="H415" s="55">
        <v>-74.211669999999998</v>
      </c>
      <c r="I415" s="55">
        <v>40.567</v>
      </c>
    </row>
    <row r="416" spans="1:9" x14ac:dyDescent="0.35">
      <c r="A416" s="55" t="s">
        <v>42</v>
      </c>
      <c r="B416" s="56">
        <v>41149</v>
      </c>
      <c r="C416" s="55" t="s">
        <v>44</v>
      </c>
      <c r="D416" s="55">
        <v>2.2000000000000002</v>
      </c>
      <c r="H416" s="55">
        <v>-74.211669999999998</v>
      </c>
      <c r="I416" s="55">
        <v>40.567</v>
      </c>
    </row>
    <row r="417" spans="1:9" x14ac:dyDescent="0.35">
      <c r="A417" s="55" t="s">
        <v>50</v>
      </c>
      <c r="B417" s="56">
        <v>41149</v>
      </c>
      <c r="C417" s="55" t="s">
        <v>44</v>
      </c>
      <c r="D417" s="55">
        <v>2.9</v>
      </c>
      <c r="H417" s="55">
        <v>-74.211669999999998</v>
      </c>
      <c r="I417" s="55">
        <v>40.567</v>
      </c>
    </row>
    <row r="418" spans="1:9" x14ac:dyDescent="0.35">
      <c r="A418" s="55" t="s">
        <v>51</v>
      </c>
      <c r="B418" s="56">
        <v>41149</v>
      </c>
      <c r="C418" s="55" t="s">
        <v>44</v>
      </c>
      <c r="D418" s="55">
        <v>2.5</v>
      </c>
      <c r="H418" s="55">
        <v>-74.211669999999998</v>
      </c>
      <c r="I418" s="55">
        <v>40.567</v>
      </c>
    </row>
    <row r="419" spans="1:9" x14ac:dyDescent="0.35">
      <c r="A419" s="55" t="s">
        <v>48</v>
      </c>
      <c r="B419" s="56">
        <v>41149</v>
      </c>
      <c r="C419" s="55" t="s">
        <v>44</v>
      </c>
      <c r="D419" s="55">
        <v>5</v>
      </c>
      <c r="H419" s="55">
        <v>-74.211669999999998</v>
      </c>
      <c r="I419" s="55">
        <v>40.567</v>
      </c>
    </row>
    <row r="420" spans="1:9" x14ac:dyDescent="0.35">
      <c r="A420" s="55" t="s">
        <v>52</v>
      </c>
      <c r="B420" s="56">
        <v>41157</v>
      </c>
      <c r="C420" s="55" t="s">
        <v>44</v>
      </c>
      <c r="D420" s="55">
        <v>3.2</v>
      </c>
      <c r="H420" s="55">
        <v>-74.211669999999998</v>
      </c>
      <c r="I420" s="55">
        <v>40.567</v>
      </c>
    </row>
    <row r="421" spans="1:9" x14ac:dyDescent="0.35">
      <c r="A421" s="55" t="s">
        <v>42</v>
      </c>
      <c r="B421" s="56">
        <v>41157</v>
      </c>
      <c r="C421" s="55" t="s">
        <v>44</v>
      </c>
      <c r="D421" s="55">
        <v>6</v>
      </c>
      <c r="H421" s="55">
        <v>-74.211669999999998</v>
      </c>
      <c r="I421" s="55">
        <v>40.567</v>
      </c>
    </row>
    <row r="422" spans="1:9" x14ac:dyDescent="0.35">
      <c r="A422" s="55" t="s">
        <v>50</v>
      </c>
      <c r="B422" s="56">
        <v>41157</v>
      </c>
      <c r="C422" s="55" t="s">
        <v>44</v>
      </c>
      <c r="D422" s="55">
        <v>3</v>
      </c>
      <c r="H422" s="55">
        <v>-74.211669999999998</v>
      </c>
      <c r="I422" s="55">
        <v>40.567</v>
      </c>
    </row>
    <row r="423" spans="1:9" x14ac:dyDescent="0.35">
      <c r="A423" s="55" t="s">
        <v>51</v>
      </c>
      <c r="B423" s="56">
        <v>41157</v>
      </c>
      <c r="C423" s="55" t="s">
        <v>44</v>
      </c>
      <c r="D423" s="55">
        <v>4.7</v>
      </c>
      <c r="H423" s="55">
        <v>-74.211669999999998</v>
      </c>
      <c r="I423" s="55">
        <v>40.567</v>
      </c>
    </row>
    <row r="424" spans="1:9" x14ac:dyDescent="0.35">
      <c r="A424" s="55" t="s">
        <v>48</v>
      </c>
      <c r="B424" s="56">
        <v>41157</v>
      </c>
      <c r="C424" s="55" t="s">
        <v>44</v>
      </c>
      <c r="D424" s="55">
        <v>20.399999999999999</v>
      </c>
      <c r="H424" s="55">
        <v>-74.211669999999998</v>
      </c>
      <c r="I424" s="55">
        <v>40.567</v>
      </c>
    </row>
    <row r="425" spans="1:9" x14ac:dyDescent="0.35">
      <c r="A425" s="54" t="s">
        <v>84</v>
      </c>
      <c r="B425" s="13">
        <v>41158</v>
      </c>
      <c r="D425" s="18">
        <v>3.98</v>
      </c>
      <c r="H425" s="55">
        <v>-74.211669999999998</v>
      </c>
      <c r="I425" s="55">
        <v>40.567</v>
      </c>
    </row>
    <row r="426" spans="1:9" x14ac:dyDescent="0.25">
      <c r="A426" s="37" t="s">
        <v>90</v>
      </c>
      <c r="B426" s="13">
        <v>41158</v>
      </c>
      <c r="D426" s="18">
        <v>3.24</v>
      </c>
      <c r="H426" s="55">
        <v>-74.211669999999998</v>
      </c>
      <c r="I426" s="55">
        <v>40.567</v>
      </c>
    </row>
    <row r="427" spans="1:9" x14ac:dyDescent="0.35">
      <c r="A427" s="41" t="s">
        <v>96</v>
      </c>
      <c r="B427" s="13">
        <v>41158</v>
      </c>
      <c r="D427" s="19">
        <v>3.43</v>
      </c>
      <c r="H427" s="55">
        <v>-74.211669999999998</v>
      </c>
      <c r="I427" s="55">
        <v>40.567</v>
      </c>
    </row>
    <row r="428" spans="1:9" x14ac:dyDescent="0.35">
      <c r="A428" s="41" t="s">
        <v>96</v>
      </c>
      <c r="B428" s="13">
        <v>41158</v>
      </c>
      <c r="D428" s="19">
        <v>3.68</v>
      </c>
      <c r="H428" s="55">
        <v>-74.211669999999998</v>
      </c>
      <c r="I428" s="55">
        <v>40.567</v>
      </c>
    </row>
    <row r="429" spans="1:9" x14ac:dyDescent="0.35">
      <c r="A429" s="41" t="s">
        <v>97</v>
      </c>
      <c r="B429" s="13">
        <v>41158</v>
      </c>
      <c r="D429" s="19">
        <v>3.49</v>
      </c>
      <c r="H429" s="55">
        <v>-74.211669999999998</v>
      </c>
      <c r="I429" s="55">
        <v>40.567</v>
      </c>
    </row>
    <row r="430" spans="1:9" x14ac:dyDescent="0.35">
      <c r="A430" s="55" t="s">
        <v>52</v>
      </c>
      <c r="B430" s="56">
        <v>41163</v>
      </c>
      <c r="C430" s="55" t="s">
        <v>41</v>
      </c>
      <c r="D430" s="55">
        <v>3.24</v>
      </c>
      <c r="H430" s="55">
        <v>-74.211669999999998</v>
      </c>
      <c r="I430" s="55">
        <v>40.567</v>
      </c>
    </row>
    <row r="431" spans="1:9" x14ac:dyDescent="0.35">
      <c r="A431" s="55" t="s">
        <v>42</v>
      </c>
      <c r="B431" s="56">
        <v>41163</v>
      </c>
      <c r="C431" s="55" t="s">
        <v>41</v>
      </c>
      <c r="D431" s="55">
        <v>4.3499999999999996</v>
      </c>
      <c r="H431" s="55">
        <v>-74.211669999999998</v>
      </c>
      <c r="I431" s="55">
        <v>40.567</v>
      </c>
    </row>
    <row r="432" spans="1:9" x14ac:dyDescent="0.35">
      <c r="A432" s="55" t="s">
        <v>50</v>
      </c>
      <c r="B432" s="56">
        <v>41163</v>
      </c>
      <c r="C432" s="55" t="s">
        <v>41</v>
      </c>
      <c r="D432" s="55">
        <v>3.84</v>
      </c>
      <c r="H432" s="55">
        <v>-74.211669999999998</v>
      </c>
      <c r="I432" s="55">
        <v>40.567</v>
      </c>
    </row>
    <row r="433" spans="1:9" x14ac:dyDescent="0.35">
      <c r="A433" s="55" t="s">
        <v>51</v>
      </c>
      <c r="B433" s="56">
        <v>41163</v>
      </c>
      <c r="C433" s="55" t="s">
        <v>41</v>
      </c>
      <c r="D433" s="55">
        <v>4.9000000000000004</v>
      </c>
      <c r="H433" s="55">
        <v>-74.211669999999998</v>
      </c>
      <c r="I433" s="55">
        <v>40.567</v>
      </c>
    </row>
    <row r="434" spans="1:9" x14ac:dyDescent="0.35">
      <c r="A434" s="55" t="s">
        <v>48</v>
      </c>
      <c r="B434" s="56">
        <v>41163</v>
      </c>
      <c r="C434" s="55" t="s">
        <v>41</v>
      </c>
      <c r="D434" s="55">
        <v>8.44</v>
      </c>
      <c r="H434" s="55">
        <v>-74.211669999999998</v>
      </c>
      <c r="I434" s="55">
        <v>40.567</v>
      </c>
    </row>
    <row r="435" spans="1:9" x14ac:dyDescent="0.35">
      <c r="A435" s="55" t="s">
        <v>48</v>
      </c>
      <c r="B435" s="56">
        <v>41163</v>
      </c>
      <c r="C435" s="55" t="s">
        <v>41</v>
      </c>
      <c r="D435" s="55">
        <v>7.58</v>
      </c>
      <c r="H435" s="55">
        <v>-74.211669999999998</v>
      </c>
      <c r="I435" s="55">
        <v>40.567</v>
      </c>
    </row>
    <row r="436" spans="1:9" x14ac:dyDescent="0.35">
      <c r="A436" s="54" t="s">
        <v>84</v>
      </c>
      <c r="B436" s="13">
        <v>41164</v>
      </c>
      <c r="D436" s="18">
        <v>4.66</v>
      </c>
      <c r="H436" s="55">
        <v>-74.211669999999998</v>
      </c>
      <c r="I436" s="55">
        <v>40.567</v>
      </c>
    </row>
    <row r="437" spans="1:9" x14ac:dyDescent="0.25">
      <c r="A437" s="37" t="s">
        <v>90</v>
      </c>
      <c r="B437" s="13">
        <v>41164</v>
      </c>
      <c r="D437" s="14">
        <v>1.6</v>
      </c>
      <c r="H437" s="55">
        <v>-74.211669999999998</v>
      </c>
      <c r="I437" s="55">
        <v>40.567</v>
      </c>
    </row>
    <row r="438" spans="1:9" x14ac:dyDescent="0.25">
      <c r="A438" s="37" t="s">
        <v>90</v>
      </c>
      <c r="B438" s="13">
        <v>41164</v>
      </c>
      <c r="D438" s="18">
        <v>3.46</v>
      </c>
      <c r="H438" s="55">
        <v>-74.211669999999998</v>
      </c>
      <c r="I438" s="55">
        <v>40.567</v>
      </c>
    </row>
    <row r="439" spans="1:9" x14ac:dyDescent="0.35">
      <c r="A439" s="41" t="s">
        <v>96</v>
      </c>
      <c r="B439" s="13">
        <v>41164</v>
      </c>
      <c r="D439" s="19">
        <v>3.99</v>
      </c>
      <c r="H439" s="55">
        <v>-74.211669999999998</v>
      </c>
      <c r="I439" s="55">
        <v>40.567</v>
      </c>
    </row>
    <row r="440" spans="1:9" x14ac:dyDescent="0.35">
      <c r="A440" s="41" t="s">
        <v>97</v>
      </c>
      <c r="B440" s="13">
        <v>41164</v>
      </c>
      <c r="D440" s="19">
        <v>4.82</v>
      </c>
      <c r="H440" s="55">
        <v>-74.211669999999998</v>
      </c>
      <c r="I440" s="55">
        <v>40.567</v>
      </c>
    </row>
    <row r="441" spans="1:9" x14ac:dyDescent="0.35">
      <c r="A441" s="54" t="s">
        <v>84</v>
      </c>
      <c r="B441" s="13">
        <v>41170</v>
      </c>
      <c r="D441" s="14">
        <v>2.4</v>
      </c>
      <c r="H441" s="55">
        <v>-74.211669999999998</v>
      </c>
      <c r="I441" s="55">
        <v>40.567</v>
      </c>
    </row>
    <row r="442" spans="1:9" x14ac:dyDescent="0.25">
      <c r="A442" s="37" t="s">
        <v>90</v>
      </c>
      <c r="B442" s="13">
        <v>41170</v>
      </c>
      <c r="D442" s="18">
        <v>0.92100000000000004</v>
      </c>
      <c r="H442" s="55">
        <v>-74.211669999999998</v>
      </c>
      <c r="I442" s="55">
        <v>40.567</v>
      </c>
    </row>
    <row r="443" spans="1:9" x14ac:dyDescent="0.25">
      <c r="A443" s="37" t="s">
        <v>90</v>
      </c>
      <c r="B443" s="13">
        <v>41170</v>
      </c>
      <c r="D443" s="18">
        <v>1.93</v>
      </c>
      <c r="H443" s="55">
        <v>-74.211669999999998</v>
      </c>
      <c r="I443" s="55">
        <v>40.567</v>
      </c>
    </row>
    <row r="444" spans="1:9" x14ac:dyDescent="0.35">
      <c r="A444" s="41" t="s">
        <v>96</v>
      </c>
      <c r="B444" s="13">
        <v>41170</v>
      </c>
      <c r="D444" s="19">
        <v>12.1</v>
      </c>
      <c r="H444" s="55">
        <v>-74.211669999999998</v>
      </c>
      <c r="I444" s="55">
        <v>40.567</v>
      </c>
    </row>
    <row r="445" spans="1:9" x14ac:dyDescent="0.35">
      <c r="A445" s="41" t="s">
        <v>97</v>
      </c>
      <c r="B445" s="13">
        <v>41170</v>
      </c>
      <c r="D445" s="19">
        <v>5.99</v>
      </c>
      <c r="H445" s="55">
        <v>-74.211669999999998</v>
      </c>
      <c r="I445" s="55">
        <v>40.567</v>
      </c>
    </row>
    <row r="446" spans="1:9" x14ac:dyDescent="0.35">
      <c r="A446" s="54" t="s">
        <v>84</v>
      </c>
      <c r="B446" s="13">
        <v>41176</v>
      </c>
      <c r="D446" s="18">
        <v>3.24</v>
      </c>
      <c r="H446" s="55">
        <v>-74.211669999999998</v>
      </c>
      <c r="I446" s="55">
        <v>40.567</v>
      </c>
    </row>
    <row r="447" spans="1:9" x14ac:dyDescent="0.25">
      <c r="A447" s="37" t="s">
        <v>90</v>
      </c>
      <c r="B447" s="13">
        <v>41176</v>
      </c>
      <c r="D447" s="18">
        <v>2.0099999999999998</v>
      </c>
      <c r="H447" s="55">
        <v>-74.211669999999998</v>
      </c>
      <c r="I447" s="55">
        <v>40.567</v>
      </c>
    </row>
    <row r="448" spans="1:9" x14ac:dyDescent="0.35">
      <c r="A448" s="41" t="s">
        <v>96</v>
      </c>
      <c r="B448" s="13">
        <v>41176</v>
      </c>
      <c r="D448" s="19">
        <v>2.19</v>
      </c>
      <c r="H448" s="55">
        <v>-74.211669999999998</v>
      </c>
      <c r="I448" s="55">
        <v>40.567</v>
      </c>
    </row>
    <row r="449" spans="1:9" x14ac:dyDescent="0.35">
      <c r="A449" s="41" t="s">
        <v>96</v>
      </c>
      <c r="B449" s="13">
        <v>41176</v>
      </c>
      <c r="D449" s="19">
        <v>4.92</v>
      </c>
      <c r="H449" s="55">
        <v>-74.211669999999998</v>
      </c>
      <c r="I449" s="55">
        <v>40.567</v>
      </c>
    </row>
    <row r="450" spans="1:9" x14ac:dyDescent="0.35">
      <c r="A450" s="41" t="s">
        <v>97</v>
      </c>
      <c r="B450" s="13">
        <v>41176</v>
      </c>
      <c r="D450" s="19">
        <v>2.97</v>
      </c>
      <c r="H450" s="55">
        <v>-74.211669999999998</v>
      </c>
      <c r="I450" s="55">
        <v>40.567</v>
      </c>
    </row>
    <row r="451" spans="1:9" x14ac:dyDescent="0.35">
      <c r="A451" s="55" t="s">
        <v>52</v>
      </c>
      <c r="B451" s="56">
        <v>41177</v>
      </c>
      <c r="C451" s="55" t="s">
        <v>41</v>
      </c>
      <c r="D451" s="55">
        <v>2.38</v>
      </c>
      <c r="H451" s="55">
        <v>-74.211669999999998</v>
      </c>
      <c r="I451" s="55">
        <v>40.567</v>
      </c>
    </row>
    <row r="452" spans="1:9" x14ac:dyDescent="0.35">
      <c r="A452" s="55" t="s">
        <v>42</v>
      </c>
      <c r="B452" s="56">
        <v>41177</v>
      </c>
      <c r="C452" s="55" t="s">
        <v>41</v>
      </c>
      <c r="D452" s="55">
        <v>2.63</v>
      </c>
      <c r="H452" s="55">
        <v>-74.211669999999998</v>
      </c>
      <c r="I452" s="55">
        <v>40.567</v>
      </c>
    </row>
    <row r="453" spans="1:9" x14ac:dyDescent="0.35">
      <c r="A453" s="55" t="s">
        <v>50</v>
      </c>
      <c r="B453" s="56">
        <v>41177</v>
      </c>
      <c r="C453" s="55" t="s">
        <v>41</v>
      </c>
      <c r="D453" s="55">
        <v>3.57</v>
      </c>
      <c r="H453" s="55">
        <v>-74.211669999999998</v>
      </c>
      <c r="I453" s="55">
        <v>40.567</v>
      </c>
    </row>
    <row r="454" spans="1:9" x14ac:dyDescent="0.35">
      <c r="A454" s="55" t="s">
        <v>50</v>
      </c>
      <c r="B454" s="56">
        <v>41177</v>
      </c>
      <c r="C454" s="55" t="s">
        <v>41</v>
      </c>
      <c r="D454" s="55">
        <v>2.83</v>
      </c>
      <c r="H454" s="55">
        <v>-74.211669999999998</v>
      </c>
      <c r="I454" s="55">
        <v>40.567</v>
      </c>
    </row>
    <row r="455" spans="1:9" x14ac:dyDescent="0.35">
      <c r="A455" s="55" t="s">
        <v>51</v>
      </c>
      <c r="B455" s="56">
        <v>41177</v>
      </c>
      <c r="C455" s="55" t="s">
        <v>41</v>
      </c>
      <c r="D455" s="55">
        <v>3.81</v>
      </c>
      <c r="H455" s="55">
        <v>-74.211667000000006</v>
      </c>
      <c r="I455" s="55">
        <v>40.567</v>
      </c>
    </row>
    <row r="456" spans="1:9" x14ac:dyDescent="0.35">
      <c r="A456" s="55" t="s">
        <v>48</v>
      </c>
      <c r="B456" s="56">
        <v>41177</v>
      </c>
      <c r="C456" s="55" t="s">
        <v>41</v>
      </c>
      <c r="D456" s="55">
        <v>5.2</v>
      </c>
      <c r="H456" s="55">
        <v>-74.211667000000006</v>
      </c>
      <c r="I456" s="55">
        <v>40.567</v>
      </c>
    </row>
    <row r="457" spans="1:9" x14ac:dyDescent="0.35">
      <c r="A457" s="55" t="s">
        <v>52</v>
      </c>
      <c r="B457" s="56">
        <v>41429</v>
      </c>
      <c r="C457" s="55" t="s">
        <v>44</v>
      </c>
      <c r="D457" s="55">
        <v>2.5499999999999998</v>
      </c>
      <c r="H457" s="55">
        <v>-74.211667000000006</v>
      </c>
      <c r="I457" s="55">
        <v>40.567</v>
      </c>
    </row>
    <row r="458" spans="1:9" x14ac:dyDescent="0.35">
      <c r="A458" s="55" t="s">
        <v>42</v>
      </c>
      <c r="B458" s="56">
        <v>41429</v>
      </c>
      <c r="C458" s="55" t="s">
        <v>44</v>
      </c>
      <c r="D458" s="55">
        <v>2.36</v>
      </c>
      <c r="H458" s="55">
        <v>-74.211667000000006</v>
      </c>
      <c r="I458" s="55">
        <v>40.567</v>
      </c>
    </row>
    <row r="459" spans="1:9" x14ac:dyDescent="0.35">
      <c r="A459" s="55" t="s">
        <v>50</v>
      </c>
      <c r="B459" s="56">
        <v>41429</v>
      </c>
      <c r="C459" s="55" t="s">
        <v>44</v>
      </c>
      <c r="D459" s="55">
        <v>3.94</v>
      </c>
      <c r="H459" s="55">
        <v>-74.211667000000006</v>
      </c>
      <c r="I459" s="55">
        <v>40.567</v>
      </c>
    </row>
    <row r="460" spans="1:9" x14ac:dyDescent="0.35">
      <c r="A460" s="55" t="s">
        <v>51</v>
      </c>
      <c r="B460" s="56">
        <v>41429</v>
      </c>
      <c r="C460" s="55" t="s">
        <v>44</v>
      </c>
      <c r="D460" s="55">
        <v>2.98</v>
      </c>
      <c r="H460" s="55">
        <v>-74.211667000000006</v>
      </c>
      <c r="I460" s="55">
        <v>40.567</v>
      </c>
    </row>
    <row r="461" spans="1:9" x14ac:dyDescent="0.35">
      <c r="A461" s="55" t="s">
        <v>48</v>
      </c>
      <c r="B461" s="56">
        <v>41429</v>
      </c>
      <c r="C461" s="55" t="s">
        <v>44</v>
      </c>
      <c r="D461" s="55">
        <v>7.32</v>
      </c>
      <c r="H461" s="55">
        <v>-74.211667000000006</v>
      </c>
      <c r="I461" s="55">
        <v>40.567</v>
      </c>
    </row>
    <row r="462" spans="1:9" x14ac:dyDescent="0.35">
      <c r="A462" s="55" t="s">
        <v>48</v>
      </c>
      <c r="B462" s="56">
        <v>41429</v>
      </c>
      <c r="C462" s="55" t="s">
        <v>44</v>
      </c>
      <c r="D462" s="55">
        <v>6.24</v>
      </c>
      <c r="H462" s="55">
        <v>-74.211667000000006</v>
      </c>
      <c r="I462" s="55">
        <v>40.567</v>
      </c>
    </row>
    <row r="463" spans="1:9" x14ac:dyDescent="0.35">
      <c r="A463" s="54" t="s">
        <v>84</v>
      </c>
      <c r="B463" s="13">
        <v>41431</v>
      </c>
      <c r="D463" s="18">
        <v>2.5099999999999998</v>
      </c>
      <c r="H463" s="55">
        <v>-74.211667000000006</v>
      </c>
      <c r="I463" s="55">
        <v>40.567</v>
      </c>
    </row>
    <row r="464" spans="1:9" x14ac:dyDescent="0.25">
      <c r="A464" s="37" t="s">
        <v>90</v>
      </c>
      <c r="B464" s="13">
        <v>41431</v>
      </c>
      <c r="D464" s="18">
        <v>1.95</v>
      </c>
      <c r="H464" s="55">
        <v>-74.211667000000006</v>
      </c>
      <c r="I464" s="55">
        <v>40.567</v>
      </c>
    </row>
    <row r="465" spans="1:9" x14ac:dyDescent="0.35">
      <c r="A465" s="41" t="s">
        <v>96</v>
      </c>
      <c r="B465" s="13">
        <v>41431</v>
      </c>
      <c r="D465" s="18">
        <v>1.35</v>
      </c>
      <c r="H465" s="55">
        <v>-74.211667000000006</v>
      </c>
      <c r="I465" s="55">
        <v>40.567</v>
      </c>
    </row>
    <row r="466" spans="1:9" x14ac:dyDescent="0.35">
      <c r="A466" s="41" t="s">
        <v>96</v>
      </c>
      <c r="B466" s="13">
        <v>41431</v>
      </c>
      <c r="D466" s="18">
        <v>1.54</v>
      </c>
      <c r="H466" s="55">
        <v>-74.211667000000006</v>
      </c>
      <c r="I466" s="55">
        <v>40.567</v>
      </c>
    </row>
    <row r="467" spans="1:9" x14ac:dyDescent="0.35">
      <c r="A467" s="41" t="s">
        <v>97</v>
      </c>
      <c r="B467" s="13">
        <v>41431</v>
      </c>
      <c r="D467" s="18">
        <v>2.06</v>
      </c>
      <c r="H467" s="55">
        <v>-74.211667000000006</v>
      </c>
      <c r="I467" s="55">
        <v>40.567</v>
      </c>
    </row>
    <row r="468" spans="1:9" x14ac:dyDescent="0.35">
      <c r="A468" s="55" t="s">
        <v>52</v>
      </c>
      <c r="B468" s="56">
        <v>41436</v>
      </c>
      <c r="C468" s="55" t="s">
        <v>44</v>
      </c>
      <c r="D468" s="55">
        <v>2.41</v>
      </c>
      <c r="H468" s="55">
        <v>-74.211667000000006</v>
      </c>
      <c r="I468" s="55">
        <v>40.567</v>
      </c>
    </row>
    <row r="469" spans="1:9" x14ac:dyDescent="0.35">
      <c r="A469" s="55" t="s">
        <v>42</v>
      </c>
      <c r="B469" s="56">
        <v>41436</v>
      </c>
      <c r="C469" s="55" t="s">
        <v>44</v>
      </c>
      <c r="D469" s="55">
        <v>2.7</v>
      </c>
      <c r="H469" s="55">
        <v>-74.211667000000006</v>
      </c>
      <c r="I469" s="55">
        <v>40.567</v>
      </c>
    </row>
    <row r="470" spans="1:9" x14ac:dyDescent="0.35">
      <c r="A470" s="55" t="s">
        <v>50</v>
      </c>
      <c r="B470" s="56">
        <v>41436</v>
      </c>
      <c r="C470" s="55" t="s">
        <v>44</v>
      </c>
      <c r="D470" s="55">
        <v>2.86</v>
      </c>
      <c r="H470" s="55">
        <v>-74.211667000000006</v>
      </c>
      <c r="I470" s="55">
        <v>40.567</v>
      </c>
    </row>
    <row r="471" spans="1:9" x14ac:dyDescent="0.35">
      <c r="A471" s="55" t="s">
        <v>51</v>
      </c>
      <c r="B471" s="56">
        <v>41436</v>
      </c>
      <c r="C471" s="55" t="s">
        <v>44</v>
      </c>
      <c r="D471" s="55">
        <v>4.9800000000000004</v>
      </c>
      <c r="H471" s="55">
        <v>-74.211667000000006</v>
      </c>
      <c r="I471" s="55">
        <v>40.567</v>
      </c>
    </row>
    <row r="472" spans="1:9" x14ac:dyDescent="0.35">
      <c r="A472" s="55" t="s">
        <v>48</v>
      </c>
      <c r="B472" s="56">
        <v>41436</v>
      </c>
      <c r="C472" s="55" t="s">
        <v>44</v>
      </c>
      <c r="D472" s="55">
        <v>24.04</v>
      </c>
      <c r="H472" s="55">
        <v>-74.211667000000006</v>
      </c>
      <c r="I472" s="55">
        <v>40.567</v>
      </c>
    </row>
    <row r="473" spans="1:9" x14ac:dyDescent="0.35">
      <c r="A473" s="55" t="s">
        <v>48</v>
      </c>
      <c r="B473" s="56">
        <v>41436</v>
      </c>
      <c r="C473" s="55" t="s">
        <v>44</v>
      </c>
      <c r="D473" s="55">
        <v>22.56</v>
      </c>
      <c r="H473" s="55">
        <v>-74.211667000000006</v>
      </c>
      <c r="I473" s="55">
        <v>40.567</v>
      </c>
    </row>
    <row r="474" spans="1:9" x14ac:dyDescent="0.35">
      <c r="A474" s="55" t="s">
        <v>52</v>
      </c>
      <c r="B474" s="56">
        <v>41443</v>
      </c>
      <c r="C474" s="55" t="s">
        <v>41</v>
      </c>
      <c r="D474" s="55">
        <v>3.56</v>
      </c>
      <c r="H474" s="55">
        <v>-74.211667000000006</v>
      </c>
      <c r="I474" s="55">
        <v>40.567</v>
      </c>
    </row>
    <row r="475" spans="1:9" x14ac:dyDescent="0.35">
      <c r="A475" s="55" t="s">
        <v>42</v>
      </c>
      <c r="B475" s="56">
        <v>41443</v>
      </c>
      <c r="C475" s="55" t="s">
        <v>41</v>
      </c>
      <c r="D475" s="55">
        <v>2.72</v>
      </c>
      <c r="H475" s="55">
        <v>-74.211667000000006</v>
      </c>
      <c r="I475" s="55">
        <v>40.567</v>
      </c>
    </row>
    <row r="476" spans="1:9" x14ac:dyDescent="0.35">
      <c r="A476" s="55" t="s">
        <v>50</v>
      </c>
      <c r="B476" s="56">
        <v>41443</v>
      </c>
      <c r="C476" s="55" t="s">
        <v>41</v>
      </c>
      <c r="D476" s="55">
        <v>3.14</v>
      </c>
      <c r="H476" s="55">
        <v>-74.211667000000006</v>
      </c>
      <c r="I476" s="55">
        <v>40.567</v>
      </c>
    </row>
    <row r="477" spans="1:9" x14ac:dyDescent="0.35">
      <c r="A477" s="55" t="s">
        <v>51</v>
      </c>
      <c r="B477" s="56">
        <v>41443</v>
      </c>
      <c r="C477" s="55" t="s">
        <v>41</v>
      </c>
      <c r="D477" s="55">
        <v>3.73</v>
      </c>
      <c r="H477" s="55">
        <v>-74.211667000000006</v>
      </c>
      <c r="I477" s="55">
        <v>40.567</v>
      </c>
    </row>
    <row r="478" spans="1:9" x14ac:dyDescent="0.35">
      <c r="A478" s="55" t="s">
        <v>48</v>
      </c>
      <c r="B478" s="56">
        <v>41443</v>
      </c>
      <c r="C478" s="55" t="s">
        <v>41</v>
      </c>
      <c r="D478" s="55">
        <v>16.52</v>
      </c>
      <c r="H478" s="55">
        <v>-74.211667000000006</v>
      </c>
      <c r="I478" s="55">
        <v>40.567</v>
      </c>
    </row>
    <row r="479" spans="1:9" x14ac:dyDescent="0.35">
      <c r="A479" s="54" t="s">
        <v>84</v>
      </c>
      <c r="B479" s="13">
        <v>41445</v>
      </c>
      <c r="D479" s="18">
        <v>6.84</v>
      </c>
      <c r="H479" s="55">
        <v>-74.211667000000006</v>
      </c>
      <c r="I479" s="55">
        <v>40.567</v>
      </c>
    </row>
    <row r="480" spans="1:9" x14ac:dyDescent="0.25">
      <c r="A480" s="37" t="s">
        <v>90</v>
      </c>
      <c r="B480" s="13">
        <v>41445</v>
      </c>
      <c r="D480" s="18">
        <v>3.51</v>
      </c>
      <c r="H480" s="55">
        <v>-74.211667000000006</v>
      </c>
      <c r="I480" s="55">
        <v>40.567</v>
      </c>
    </row>
    <row r="481" spans="1:9" x14ac:dyDescent="0.25">
      <c r="A481" s="37" t="s">
        <v>90</v>
      </c>
      <c r="B481" s="13">
        <v>41445</v>
      </c>
      <c r="D481" s="18">
        <v>2.95</v>
      </c>
      <c r="H481" s="55">
        <v>-74.211667000000006</v>
      </c>
      <c r="I481" s="55">
        <v>40.567</v>
      </c>
    </row>
    <row r="482" spans="1:9" x14ac:dyDescent="0.35">
      <c r="A482" s="41" t="s">
        <v>96</v>
      </c>
      <c r="B482" s="13">
        <v>41445</v>
      </c>
      <c r="D482" s="18">
        <v>2.61</v>
      </c>
      <c r="H482" s="55">
        <v>-74.211667000000006</v>
      </c>
      <c r="I482" s="55">
        <v>40.567</v>
      </c>
    </row>
    <row r="483" spans="1:9" x14ac:dyDescent="0.35">
      <c r="A483" s="41" t="s">
        <v>97</v>
      </c>
      <c r="B483" s="13">
        <v>41445</v>
      </c>
      <c r="D483" s="14">
        <v>3</v>
      </c>
      <c r="H483" s="55">
        <v>-74.211667000000006</v>
      </c>
      <c r="I483" s="55">
        <v>40.567</v>
      </c>
    </row>
    <row r="484" spans="1:9" x14ac:dyDescent="0.35">
      <c r="A484" s="55" t="s">
        <v>52</v>
      </c>
      <c r="B484" s="56">
        <v>41450</v>
      </c>
      <c r="H484" s="55">
        <v>-74.211667000000006</v>
      </c>
      <c r="I484" s="55">
        <v>40.567</v>
      </c>
    </row>
    <row r="485" spans="1:9" x14ac:dyDescent="0.35">
      <c r="A485" s="55" t="s">
        <v>42</v>
      </c>
      <c r="B485" s="56">
        <v>41450</v>
      </c>
      <c r="H485" s="55">
        <v>-74.211667000000006</v>
      </c>
      <c r="I485" s="55">
        <v>40.567</v>
      </c>
    </row>
    <row r="486" spans="1:9" x14ac:dyDescent="0.35">
      <c r="A486" s="55" t="s">
        <v>50</v>
      </c>
      <c r="B486" s="56">
        <v>41450</v>
      </c>
      <c r="H486" s="55">
        <v>-74.211667000000006</v>
      </c>
      <c r="I486" s="55">
        <v>40.567</v>
      </c>
    </row>
    <row r="487" spans="1:9" x14ac:dyDescent="0.35">
      <c r="A487" s="55" t="s">
        <v>51</v>
      </c>
      <c r="B487" s="56">
        <v>41450</v>
      </c>
      <c r="H487" s="55">
        <v>-74.211667000000006</v>
      </c>
      <c r="I487" s="55">
        <v>40.567</v>
      </c>
    </row>
    <row r="488" spans="1:9" x14ac:dyDescent="0.35">
      <c r="A488" s="55" t="s">
        <v>48</v>
      </c>
      <c r="B488" s="56">
        <v>41450</v>
      </c>
      <c r="H488" s="55">
        <v>-74.211667000000006</v>
      </c>
      <c r="I488" s="55">
        <v>40.567</v>
      </c>
    </row>
    <row r="489" spans="1:9" x14ac:dyDescent="0.35">
      <c r="A489" s="54" t="s">
        <v>84</v>
      </c>
      <c r="B489" s="13">
        <v>41457</v>
      </c>
      <c r="D489" s="18">
        <v>3.76</v>
      </c>
      <c r="H489" s="55">
        <v>-74.211667000000006</v>
      </c>
      <c r="I489" s="55">
        <v>40.567</v>
      </c>
    </row>
    <row r="490" spans="1:9" x14ac:dyDescent="0.25">
      <c r="A490" s="37" t="s">
        <v>90</v>
      </c>
      <c r="B490" s="13">
        <v>41457</v>
      </c>
      <c r="D490" s="18">
        <v>1.94</v>
      </c>
      <c r="H490" s="55">
        <v>-74.211667000000006</v>
      </c>
      <c r="I490" s="55">
        <v>40.567</v>
      </c>
    </row>
    <row r="491" spans="1:9" x14ac:dyDescent="0.35">
      <c r="A491" s="41" t="s">
        <v>96</v>
      </c>
      <c r="B491" s="13">
        <v>41457</v>
      </c>
      <c r="D491" s="18">
        <v>2.67</v>
      </c>
      <c r="H491" s="55">
        <v>-74.211667000000006</v>
      </c>
      <c r="I491" s="55">
        <v>40.567</v>
      </c>
    </row>
    <row r="492" spans="1:9" x14ac:dyDescent="0.35">
      <c r="A492" s="41" t="s">
        <v>96</v>
      </c>
      <c r="B492" s="13">
        <v>41457</v>
      </c>
      <c r="D492" s="18">
        <v>1.94</v>
      </c>
      <c r="H492" s="55">
        <v>-74.211667000000006</v>
      </c>
      <c r="I492" s="55">
        <v>40.567</v>
      </c>
    </row>
    <row r="493" spans="1:9" x14ac:dyDescent="0.35">
      <c r="A493" s="41" t="s">
        <v>97</v>
      </c>
      <c r="B493" s="13">
        <v>41457</v>
      </c>
      <c r="D493" s="18">
        <v>2.17</v>
      </c>
      <c r="H493" s="55">
        <v>-74.211667000000006</v>
      </c>
      <c r="I493" s="55">
        <v>40.567</v>
      </c>
    </row>
    <row r="494" spans="1:9" x14ac:dyDescent="0.35">
      <c r="A494" s="55" t="s">
        <v>52</v>
      </c>
      <c r="B494" s="56">
        <v>41465</v>
      </c>
      <c r="C494" s="55" t="s">
        <v>41</v>
      </c>
      <c r="D494" s="55">
        <v>1.88</v>
      </c>
      <c r="H494" s="55">
        <v>-74.211667000000006</v>
      </c>
      <c r="I494" s="55">
        <v>40.567</v>
      </c>
    </row>
    <row r="495" spans="1:9" x14ac:dyDescent="0.35">
      <c r="A495" s="55" t="s">
        <v>42</v>
      </c>
      <c r="B495" s="56">
        <v>41465</v>
      </c>
      <c r="C495" s="55" t="s">
        <v>41</v>
      </c>
      <c r="D495" s="55">
        <v>2.5499999999999998</v>
      </c>
      <c r="H495" s="55">
        <v>-74.211667000000006</v>
      </c>
      <c r="I495" s="55">
        <v>40.567</v>
      </c>
    </row>
    <row r="496" spans="1:9" x14ac:dyDescent="0.35">
      <c r="A496" s="55" t="s">
        <v>50</v>
      </c>
      <c r="B496" s="56">
        <v>41465</v>
      </c>
      <c r="C496" s="55" t="s">
        <v>41</v>
      </c>
      <c r="D496" s="55">
        <v>4.47</v>
      </c>
      <c r="H496" s="55">
        <v>-74.211667000000006</v>
      </c>
      <c r="I496" s="55">
        <v>40.567</v>
      </c>
    </row>
    <row r="497" spans="1:9" x14ac:dyDescent="0.35">
      <c r="A497" s="55" t="s">
        <v>50</v>
      </c>
      <c r="B497" s="56">
        <v>41465</v>
      </c>
      <c r="C497" s="55" t="s">
        <v>41</v>
      </c>
      <c r="D497" s="55">
        <v>4.26</v>
      </c>
      <c r="H497" s="55">
        <v>-74.211667000000006</v>
      </c>
      <c r="I497" s="55">
        <v>40.567</v>
      </c>
    </row>
    <row r="498" spans="1:9" x14ac:dyDescent="0.35">
      <c r="A498" s="55" t="s">
        <v>51</v>
      </c>
      <c r="B498" s="56">
        <v>41465</v>
      </c>
      <c r="C498" s="55" t="s">
        <v>41</v>
      </c>
      <c r="D498" s="55">
        <v>2.06</v>
      </c>
      <c r="H498" s="55">
        <v>-74.211667000000006</v>
      </c>
      <c r="I498" s="55">
        <v>40.567</v>
      </c>
    </row>
    <row r="499" spans="1:9" x14ac:dyDescent="0.35">
      <c r="A499" s="55" t="s">
        <v>48</v>
      </c>
      <c r="B499" s="56">
        <v>41465</v>
      </c>
      <c r="C499" s="55" t="s">
        <v>41</v>
      </c>
      <c r="D499" s="55">
        <v>18.12</v>
      </c>
      <c r="H499" s="55">
        <v>-74.211667000000006</v>
      </c>
      <c r="I499" s="55">
        <v>40.567</v>
      </c>
    </row>
    <row r="500" spans="1:9" x14ac:dyDescent="0.35">
      <c r="A500" s="54" t="s">
        <v>84</v>
      </c>
      <c r="B500" s="13">
        <v>41465</v>
      </c>
      <c r="D500" s="18">
        <v>3.26</v>
      </c>
      <c r="H500" s="55">
        <v>-74.211667000000006</v>
      </c>
      <c r="I500" s="55">
        <v>40.567</v>
      </c>
    </row>
    <row r="501" spans="1:9" x14ac:dyDescent="0.35">
      <c r="A501" s="54" t="s">
        <v>84</v>
      </c>
      <c r="B501" s="13">
        <v>41465</v>
      </c>
      <c r="D501" s="18">
        <v>2.76</v>
      </c>
      <c r="H501" s="55">
        <v>-74.211667000000006</v>
      </c>
      <c r="I501" s="55">
        <v>40.567</v>
      </c>
    </row>
    <row r="502" spans="1:9" x14ac:dyDescent="0.25">
      <c r="A502" s="37" t="s">
        <v>90</v>
      </c>
      <c r="B502" s="13">
        <v>41465</v>
      </c>
      <c r="D502" s="18">
        <v>3.92</v>
      </c>
      <c r="H502" s="55">
        <v>-74.211667000000006</v>
      </c>
      <c r="I502" s="55">
        <v>40.567</v>
      </c>
    </row>
    <row r="503" spans="1:9" x14ac:dyDescent="0.35">
      <c r="A503" s="41" t="s">
        <v>96</v>
      </c>
      <c r="B503" s="13">
        <v>41465</v>
      </c>
      <c r="D503" s="18">
        <v>8.83</v>
      </c>
      <c r="H503" s="55">
        <v>-74.211667000000006</v>
      </c>
      <c r="I503" s="55">
        <v>40.567</v>
      </c>
    </row>
    <row r="504" spans="1:9" x14ac:dyDescent="0.35">
      <c r="A504" s="41" t="s">
        <v>97</v>
      </c>
      <c r="B504" s="13">
        <v>41465</v>
      </c>
      <c r="D504" s="18">
        <v>6.01</v>
      </c>
      <c r="H504" s="55">
        <v>-74.211667000000006</v>
      </c>
      <c r="I504" s="55">
        <v>40.567</v>
      </c>
    </row>
    <row r="505" spans="1:9" x14ac:dyDescent="0.35">
      <c r="A505" s="54" t="s">
        <v>84</v>
      </c>
      <c r="B505" s="13">
        <v>41472</v>
      </c>
      <c r="D505" s="18">
        <v>4.1100000000000003</v>
      </c>
      <c r="H505" s="55">
        <v>-74.211667000000006</v>
      </c>
      <c r="I505" s="55">
        <v>40.567</v>
      </c>
    </row>
    <row r="506" spans="1:9" x14ac:dyDescent="0.25">
      <c r="A506" s="37" t="s">
        <v>90</v>
      </c>
      <c r="B506" s="13">
        <v>41472</v>
      </c>
      <c r="D506" s="18">
        <v>3.48</v>
      </c>
      <c r="H506" s="55">
        <v>-74.211667000000006</v>
      </c>
      <c r="I506" s="55">
        <v>40.567</v>
      </c>
    </row>
    <row r="507" spans="1:9" x14ac:dyDescent="0.25">
      <c r="A507" s="37" t="s">
        <v>90</v>
      </c>
      <c r="B507" s="13">
        <v>41472</v>
      </c>
      <c r="D507" s="18">
        <v>3.51</v>
      </c>
      <c r="H507" s="55">
        <v>-74.211667000000006</v>
      </c>
      <c r="I507" s="55">
        <v>40.567</v>
      </c>
    </row>
    <row r="508" spans="1:9" x14ac:dyDescent="0.35">
      <c r="A508" s="41" t="s">
        <v>96</v>
      </c>
      <c r="B508" s="13">
        <v>41472</v>
      </c>
      <c r="D508" s="18">
        <v>5.25</v>
      </c>
      <c r="H508" s="55">
        <v>-74.211667000000006</v>
      </c>
      <c r="I508" s="55">
        <v>40.567</v>
      </c>
    </row>
    <row r="509" spans="1:9" x14ac:dyDescent="0.35">
      <c r="A509" s="41" t="s">
        <v>97</v>
      </c>
      <c r="B509" s="13">
        <v>41472</v>
      </c>
      <c r="D509" s="18">
        <v>4.6399999999999997</v>
      </c>
      <c r="H509" s="55">
        <v>-74.211667000000006</v>
      </c>
      <c r="I509" s="55">
        <v>40.567</v>
      </c>
    </row>
    <row r="510" spans="1:9" x14ac:dyDescent="0.35">
      <c r="A510" s="55" t="s">
        <v>52</v>
      </c>
      <c r="B510" s="56">
        <v>41478</v>
      </c>
      <c r="C510" s="55" t="s">
        <v>44</v>
      </c>
      <c r="D510" s="55">
        <v>4.3</v>
      </c>
      <c r="H510" s="55">
        <v>-74.211667000000006</v>
      </c>
      <c r="I510" s="55">
        <v>40.567</v>
      </c>
    </row>
    <row r="511" spans="1:9" x14ac:dyDescent="0.35">
      <c r="A511" s="55" t="s">
        <v>42</v>
      </c>
      <c r="B511" s="56">
        <v>41478</v>
      </c>
      <c r="C511" s="55" t="s">
        <v>44</v>
      </c>
      <c r="D511" s="55">
        <v>4.2</v>
      </c>
      <c r="H511" s="55">
        <v>-74.258830000000003</v>
      </c>
      <c r="I511" s="55">
        <v>40.508830000000003</v>
      </c>
    </row>
    <row r="512" spans="1:9" x14ac:dyDescent="0.35">
      <c r="A512" s="55" t="s">
        <v>50</v>
      </c>
      <c r="B512" s="56">
        <v>41478</v>
      </c>
      <c r="C512" s="55" t="s">
        <v>44</v>
      </c>
      <c r="D512" s="55">
        <v>8.5</v>
      </c>
      <c r="H512" s="55">
        <v>-74.258830000000003</v>
      </c>
      <c r="I512" s="55">
        <v>40.508830000000003</v>
      </c>
    </row>
    <row r="513" spans="1:9" x14ac:dyDescent="0.35">
      <c r="A513" s="55" t="s">
        <v>51</v>
      </c>
      <c r="B513" s="56">
        <v>41478</v>
      </c>
      <c r="C513" s="55" t="s">
        <v>44</v>
      </c>
      <c r="D513" s="55">
        <v>4.4000000000000004</v>
      </c>
      <c r="H513" s="55">
        <v>-74.258830000000003</v>
      </c>
      <c r="I513" s="55">
        <v>40.508830000000003</v>
      </c>
    </row>
    <row r="514" spans="1:9" x14ac:dyDescent="0.35">
      <c r="A514" s="55" t="s">
        <v>48</v>
      </c>
      <c r="B514" s="56">
        <v>41478</v>
      </c>
      <c r="C514" s="55" t="s">
        <v>44</v>
      </c>
      <c r="D514" s="55">
        <v>13.2</v>
      </c>
      <c r="H514" s="55">
        <v>-74.258830000000003</v>
      </c>
      <c r="I514" s="55">
        <v>40.508830000000003</v>
      </c>
    </row>
    <row r="515" spans="1:9" x14ac:dyDescent="0.35">
      <c r="A515" s="55" t="s">
        <v>48</v>
      </c>
      <c r="B515" s="56">
        <v>41478</v>
      </c>
      <c r="C515" s="55" t="s">
        <v>44</v>
      </c>
      <c r="D515" s="55">
        <v>13.4</v>
      </c>
      <c r="H515" s="55">
        <v>-74.258830000000003</v>
      </c>
      <c r="I515" s="55">
        <v>40.508830000000003</v>
      </c>
    </row>
    <row r="516" spans="1:9" x14ac:dyDescent="0.35">
      <c r="A516" s="54" t="s">
        <v>84</v>
      </c>
      <c r="B516" s="13">
        <v>41479</v>
      </c>
      <c r="D516" s="18">
        <v>2.73</v>
      </c>
      <c r="H516" s="55">
        <v>-74.258830000000003</v>
      </c>
      <c r="I516" s="55">
        <v>40.508830000000003</v>
      </c>
    </row>
    <row r="517" spans="1:9" x14ac:dyDescent="0.25">
      <c r="A517" s="37" t="s">
        <v>90</v>
      </c>
      <c r="B517" s="13">
        <v>41479</v>
      </c>
      <c r="D517" s="18">
        <v>2.25</v>
      </c>
      <c r="H517" s="55">
        <v>-74.258830000000003</v>
      </c>
      <c r="I517" s="55">
        <v>40.508830000000003</v>
      </c>
    </row>
    <row r="518" spans="1:9" x14ac:dyDescent="0.35">
      <c r="A518" s="41" t="s">
        <v>96</v>
      </c>
      <c r="B518" s="13">
        <v>41479</v>
      </c>
      <c r="D518" s="14">
        <v>3.1</v>
      </c>
      <c r="H518" s="55">
        <v>-74.258830000000003</v>
      </c>
      <c r="I518" s="55">
        <v>40.508830000000003</v>
      </c>
    </row>
    <row r="519" spans="1:9" x14ac:dyDescent="0.35">
      <c r="A519" s="41" t="s">
        <v>96</v>
      </c>
      <c r="B519" s="13">
        <v>41479</v>
      </c>
      <c r="D519" s="18">
        <v>3.03</v>
      </c>
      <c r="H519" s="55">
        <v>-74.258830000000003</v>
      </c>
      <c r="I519" s="55">
        <v>40.508830000000003</v>
      </c>
    </row>
    <row r="520" spans="1:9" x14ac:dyDescent="0.35">
      <c r="A520" s="41" t="s">
        <v>97</v>
      </c>
      <c r="B520" s="13">
        <v>41479</v>
      </c>
      <c r="D520" s="14">
        <v>5.0999999999999996</v>
      </c>
      <c r="H520" s="55">
        <v>-74.258830000000003</v>
      </c>
      <c r="I520" s="55">
        <v>40.508830000000003</v>
      </c>
    </row>
    <row r="521" spans="1:9" x14ac:dyDescent="0.35">
      <c r="A521" s="55" t="s">
        <v>52</v>
      </c>
      <c r="B521" s="56">
        <v>41485</v>
      </c>
      <c r="C521" s="55" t="s">
        <v>41</v>
      </c>
      <c r="D521" s="55">
        <v>2.4</v>
      </c>
      <c r="H521" s="55">
        <v>-74.258830000000003</v>
      </c>
      <c r="I521" s="55">
        <v>40.508830000000003</v>
      </c>
    </row>
    <row r="522" spans="1:9" x14ac:dyDescent="0.35">
      <c r="A522" s="55" t="s">
        <v>42</v>
      </c>
      <c r="B522" s="56">
        <v>41485</v>
      </c>
      <c r="C522" s="55" t="s">
        <v>41</v>
      </c>
      <c r="D522" s="55">
        <v>5</v>
      </c>
      <c r="H522" s="55">
        <v>-74.258830000000003</v>
      </c>
      <c r="I522" s="55">
        <v>40.508830000000003</v>
      </c>
    </row>
    <row r="523" spans="1:9" x14ac:dyDescent="0.35">
      <c r="A523" s="55" t="s">
        <v>50</v>
      </c>
      <c r="B523" s="56">
        <v>41485</v>
      </c>
      <c r="C523" s="55" t="s">
        <v>41</v>
      </c>
      <c r="D523" s="55">
        <v>5.8</v>
      </c>
      <c r="H523" s="55">
        <v>-74.258830000000003</v>
      </c>
      <c r="I523" s="55">
        <v>40.508830000000003</v>
      </c>
    </row>
    <row r="524" spans="1:9" x14ac:dyDescent="0.35">
      <c r="A524" s="55" t="s">
        <v>51</v>
      </c>
      <c r="B524" s="56">
        <v>41485</v>
      </c>
      <c r="C524" s="55" t="s">
        <v>41</v>
      </c>
      <c r="D524" s="55">
        <v>10.1</v>
      </c>
      <c r="H524" s="55">
        <v>-74.258830000000003</v>
      </c>
      <c r="I524" s="55">
        <v>40.508830000000003</v>
      </c>
    </row>
    <row r="525" spans="1:9" x14ac:dyDescent="0.35">
      <c r="A525" s="55" t="s">
        <v>51</v>
      </c>
      <c r="B525" s="56">
        <v>41485</v>
      </c>
      <c r="C525" s="55" t="s">
        <v>41</v>
      </c>
      <c r="D525" s="55">
        <v>7.7</v>
      </c>
      <c r="H525" s="55">
        <v>-74.258830000000003</v>
      </c>
      <c r="I525" s="55">
        <v>40.508830000000003</v>
      </c>
    </row>
    <row r="526" spans="1:9" x14ac:dyDescent="0.35">
      <c r="A526" s="55" t="s">
        <v>48</v>
      </c>
      <c r="B526" s="56">
        <v>41485</v>
      </c>
      <c r="C526" s="55" t="s">
        <v>41</v>
      </c>
      <c r="D526" s="55">
        <v>25.6</v>
      </c>
      <c r="H526" s="55">
        <v>-74.258830000000003</v>
      </c>
      <c r="I526" s="55">
        <v>40.508830000000003</v>
      </c>
    </row>
    <row r="527" spans="1:9" x14ac:dyDescent="0.35">
      <c r="A527" s="54" t="s">
        <v>84</v>
      </c>
      <c r="B527" s="13">
        <v>41487</v>
      </c>
      <c r="D527" s="18">
        <v>4.62</v>
      </c>
      <c r="H527" s="55">
        <v>-74.258830000000003</v>
      </c>
      <c r="I527" s="55">
        <v>40.508830000000003</v>
      </c>
    </row>
    <row r="528" spans="1:9" x14ac:dyDescent="0.25">
      <c r="A528" s="37" t="s">
        <v>90</v>
      </c>
      <c r="B528" s="13">
        <v>41487</v>
      </c>
      <c r="D528" s="18">
        <v>6.71</v>
      </c>
      <c r="H528" s="55">
        <v>-74.258830000000003</v>
      </c>
      <c r="I528" s="55">
        <v>40.508830000000003</v>
      </c>
    </row>
    <row r="529" spans="1:9" x14ac:dyDescent="0.25">
      <c r="A529" s="37" t="s">
        <v>90</v>
      </c>
      <c r="B529" s="13">
        <v>41487</v>
      </c>
      <c r="D529" s="18">
        <v>6.31</v>
      </c>
      <c r="H529" s="55">
        <v>-74.258830000000003</v>
      </c>
      <c r="I529" s="55">
        <v>40.508830000000003</v>
      </c>
    </row>
    <row r="530" spans="1:9" x14ac:dyDescent="0.35">
      <c r="A530" s="41" t="s">
        <v>96</v>
      </c>
      <c r="B530" s="13">
        <v>41487</v>
      </c>
      <c r="D530" s="18">
        <v>6.34</v>
      </c>
      <c r="H530" s="55">
        <v>-74.258830000000003</v>
      </c>
      <c r="I530" s="55">
        <v>40.508830000000003</v>
      </c>
    </row>
    <row r="531" spans="1:9" x14ac:dyDescent="0.35">
      <c r="A531" s="41" t="s">
        <v>97</v>
      </c>
      <c r="B531" s="13">
        <v>41487</v>
      </c>
      <c r="D531" s="18">
        <v>6.01</v>
      </c>
      <c r="H531" s="55">
        <v>-74.258830000000003</v>
      </c>
      <c r="I531" s="55">
        <v>40.508830000000003</v>
      </c>
    </row>
    <row r="532" spans="1:9" x14ac:dyDescent="0.35">
      <c r="A532" s="55" t="s">
        <v>52</v>
      </c>
      <c r="B532" s="56">
        <v>41492</v>
      </c>
      <c r="C532" s="55" t="s">
        <v>41</v>
      </c>
      <c r="D532" s="55">
        <v>3.5</v>
      </c>
      <c r="H532" s="55">
        <v>-74.258830000000003</v>
      </c>
      <c r="I532" s="55">
        <v>40.508830000000003</v>
      </c>
    </row>
    <row r="533" spans="1:9" x14ac:dyDescent="0.35">
      <c r="A533" s="55" t="s">
        <v>42</v>
      </c>
      <c r="B533" s="56">
        <v>41492</v>
      </c>
      <c r="C533" s="55" t="s">
        <v>41</v>
      </c>
      <c r="D533" s="55">
        <v>4.7</v>
      </c>
      <c r="H533" s="55">
        <v>-74.258830000000003</v>
      </c>
      <c r="I533" s="55">
        <v>40.508830000000003</v>
      </c>
    </row>
    <row r="534" spans="1:9" x14ac:dyDescent="0.35">
      <c r="A534" s="55" t="s">
        <v>50</v>
      </c>
      <c r="B534" s="56">
        <v>41492</v>
      </c>
      <c r="C534" s="55" t="s">
        <v>41</v>
      </c>
      <c r="D534" s="55">
        <v>4.7</v>
      </c>
      <c r="H534" s="55">
        <v>-74.258830000000003</v>
      </c>
      <c r="I534" s="55">
        <v>40.508830000000003</v>
      </c>
    </row>
    <row r="535" spans="1:9" x14ac:dyDescent="0.35">
      <c r="A535" s="55" t="s">
        <v>51</v>
      </c>
      <c r="B535" s="56">
        <v>41492</v>
      </c>
      <c r="C535" s="55" t="s">
        <v>41</v>
      </c>
      <c r="D535" s="55">
        <v>9.5</v>
      </c>
      <c r="H535" s="55">
        <v>-74.258830000000003</v>
      </c>
      <c r="I535" s="55">
        <v>40.508830000000003</v>
      </c>
    </row>
    <row r="536" spans="1:9" x14ac:dyDescent="0.35">
      <c r="A536" s="55" t="s">
        <v>48</v>
      </c>
      <c r="B536" s="56">
        <v>41492</v>
      </c>
      <c r="C536" s="55" t="s">
        <v>41</v>
      </c>
      <c r="D536" s="55">
        <v>8.5</v>
      </c>
      <c r="H536" s="55">
        <v>-74.258830000000003</v>
      </c>
      <c r="I536" s="55">
        <v>40.508830000000003</v>
      </c>
    </row>
    <row r="537" spans="1:9" x14ac:dyDescent="0.35">
      <c r="A537" s="55" t="s">
        <v>48</v>
      </c>
      <c r="B537" s="56">
        <v>41492</v>
      </c>
      <c r="C537" s="55" t="s">
        <v>41</v>
      </c>
      <c r="D537" s="55">
        <v>10.4</v>
      </c>
      <c r="H537" s="55">
        <v>-74.258830000000003</v>
      </c>
      <c r="I537" s="55">
        <v>40.508830000000003</v>
      </c>
    </row>
    <row r="538" spans="1:9" x14ac:dyDescent="0.35">
      <c r="A538" s="54" t="s">
        <v>84</v>
      </c>
      <c r="B538" s="13">
        <v>41493</v>
      </c>
      <c r="D538" s="18">
        <v>1.63</v>
      </c>
      <c r="H538" s="55">
        <v>-74.258830000000003</v>
      </c>
      <c r="I538" s="55">
        <v>40.508830000000003</v>
      </c>
    </row>
    <row r="539" spans="1:9" x14ac:dyDescent="0.35">
      <c r="A539" s="54" t="s">
        <v>84</v>
      </c>
      <c r="B539" s="13">
        <v>41493</v>
      </c>
      <c r="D539" s="18">
        <v>2.5099999999999998</v>
      </c>
      <c r="H539" s="55">
        <v>-74.258830000000003</v>
      </c>
      <c r="I539" s="55">
        <v>40.508830000000003</v>
      </c>
    </row>
    <row r="540" spans="1:9" x14ac:dyDescent="0.25">
      <c r="A540" s="37" t="s">
        <v>90</v>
      </c>
      <c r="B540" s="13">
        <v>41493</v>
      </c>
      <c r="D540" s="14">
        <v>7.8</v>
      </c>
      <c r="H540" s="55">
        <v>-74.258830000000003</v>
      </c>
      <c r="I540" s="55">
        <v>40.508830000000003</v>
      </c>
    </row>
    <row r="541" spans="1:9" x14ac:dyDescent="0.35">
      <c r="A541" s="41" t="s">
        <v>96</v>
      </c>
      <c r="B541" s="13">
        <v>41493</v>
      </c>
      <c r="D541" s="18">
        <v>3.37</v>
      </c>
      <c r="H541" s="55">
        <v>-74.258830000000003</v>
      </c>
      <c r="I541" s="55">
        <v>40.508830000000003</v>
      </c>
    </row>
    <row r="542" spans="1:9" x14ac:dyDescent="0.35">
      <c r="A542" s="41" t="s">
        <v>97</v>
      </c>
      <c r="B542" s="13">
        <v>41493</v>
      </c>
      <c r="D542" s="18">
        <v>4.83</v>
      </c>
      <c r="H542" s="55">
        <v>-74.258830000000003</v>
      </c>
      <c r="I542" s="55">
        <v>40.508830000000003</v>
      </c>
    </row>
    <row r="543" spans="1:9" x14ac:dyDescent="0.35">
      <c r="A543" s="55" t="s">
        <v>52</v>
      </c>
      <c r="B543" s="56">
        <v>41499</v>
      </c>
      <c r="C543" s="55" t="s">
        <v>44</v>
      </c>
      <c r="D543" s="55">
        <v>3.9</v>
      </c>
      <c r="H543" s="55">
        <v>-74.258830000000003</v>
      </c>
      <c r="I543" s="55">
        <v>40.508830000000003</v>
      </c>
    </row>
    <row r="544" spans="1:9" x14ac:dyDescent="0.35">
      <c r="A544" s="55" t="s">
        <v>42</v>
      </c>
      <c r="B544" s="56">
        <v>41499</v>
      </c>
      <c r="C544" s="55" t="s">
        <v>44</v>
      </c>
      <c r="D544" s="55">
        <v>2.5</v>
      </c>
      <c r="H544" s="55">
        <v>-74.258830000000003</v>
      </c>
      <c r="I544" s="55">
        <v>40.508830000000003</v>
      </c>
    </row>
    <row r="545" spans="1:9" x14ac:dyDescent="0.35">
      <c r="A545" s="55" t="s">
        <v>50</v>
      </c>
      <c r="B545" s="56">
        <v>41499</v>
      </c>
      <c r="C545" s="55" t="s">
        <v>44</v>
      </c>
      <c r="D545" s="55">
        <v>2.4</v>
      </c>
      <c r="H545" s="55">
        <v>-74.258830000000003</v>
      </c>
      <c r="I545" s="55">
        <v>40.508830000000003</v>
      </c>
    </row>
    <row r="546" spans="1:9" x14ac:dyDescent="0.35">
      <c r="A546" s="55" t="s">
        <v>51</v>
      </c>
      <c r="B546" s="56">
        <v>41499</v>
      </c>
      <c r="C546" s="55" t="s">
        <v>44</v>
      </c>
      <c r="D546" s="55">
        <v>7.4</v>
      </c>
      <c r="H546" s="55">
        <v>-74.258830000000003</v>
      </c>
      <c r="I546" s="55">
        <v>40.508830000000003</v>
      </c>
    </row>
    <row r="547" spans="1:9" x14ac:dyDescent="0.35">
      <c r="A547" s="55" t="s">
        <v>48</v>
      </c>
      <c r="B547" s="56">
        <v>41499</v>
      </c>
      <c r="C547" s="55" t="s">
        <v>44</v>
      </c>
      <c r="D547" s="55">
        <v>16.7</v>
      </c>
      <c r="H547" s="55">
        <v>-74.258830000000003</v>
      </c>
      <c r="I547" s="55">
        <v>40.508830000000003</v>
      </c>
    </row>
    <row r="548" spans="1:9" x14ac:dyDescent="0.35">
      <c r="A548" s="54" t="s">
        <v>84</v>
      </c>
      <c r="B548" s="13">
        <v>41499</v>
      </c>
      <c r="D548" s="18">
        <v>2.87</v>
      </c>
      <c r="H548" s="55">
        <v>-74.258830000000003</v>
      </c>
      <c r="I548" s="55">
        <v>40.508830000000003</v>
      </c>
    </row>
    <row r="549" spans="1:9" x14ac:dyDescent="0.25">
      <c r="A549" s="37" t="s">
        <v>90</v>
      </c>
      <c r="B549" s="13">
        <v>41499</v>
      </c>
      <c r="D549" s="18">
        <v>3.27</v>
      </c>
      <c r="H549" s="55">
        <v>-74.258830000000003</v>
      </c>
      <c r="I549" s="55">
        <v>40.508830000000003</v>
      </c>
    </row>
    <row r="550" spans="1:9" x14ac:dyDescent="0.35">
      <c r="A550" s="41" t="s">
        <v>96</v>
      </c>
      <c r="B550" s="13">
        <v>41499</v>
      </c>
      <c r="D550" s="18">
        <v>3.73</v>
      </c>
      <c r="H550" s="55">
        <v>-74.258830000000003</v>
      </c>
      <c r="I550" s="55">
        <v>40.508830000000003</v>
      </c>
    </row>
    <row r="551" spans="1:9" x14ac:dyDescent="0.35">
      <c r="A551" s="41" t="s">
        <v>96</v>
      </c>
      <c r="B551" s="13">
        <v>41499</v>
      </c>
      <c r="D551" s="14">
        <v>4.4000000000000004</v>
      </c>
      <c r="H551" s="55">
        <v>-74.258830000000003</v>
      </c>
      <c r="I551" s="55">
        <v>40.508830000000003</v>
      </c>
    </row>
    <row r="552" spans="1:9" x14ac:dyDescent="0.35">
      <c r="A552" s="41" t="s">
        <v>97</v>
      </c>
      <c r="B552" s="13">
        <v>41499</v>
      </c>
      <c r="D552" s="18">
        <v>5.04</v>
      </c>
      <c r="H552" s="55">
        <v>-74.258830000000003</v>
      </c>
      <c r="I552" s="55">
        <v>40.508830000000003</v>
      </c>
    </row>
    <row r="553" spans="1:9" x14ac:dyDescent="0.35">
      <c r="A553" s="55" t="s">
        <v>52</v>
      </c>
      <c r="B553" s="56">
        <v>41506</v>
      </c>
      <c r="C553" s="55" t="s">
        <v>41</v>
      </c>
      <c r="D553" s="55">
        <v>2.2000000000000002</v>
      </c>
      <c r="H553" s="55">
        <v>-74.258830000000003</v>
      </c>
      <c r="I553" s="55">
        <v>40.508830000000003</v>
      </c>
    </row>
    <row r="554" spans="1:9" x14ac:dyDescent="0.35">
      <c r="A554" s="55" t="s">
        <v>42</v>
      </c>
      <c r="B554" s="56">
        <v>41506</v>
      </c>
      <c r="C554" s="55" t="s">
        <v>41</v>
      </c>
      <c r="D554" s="55">
        <v>3.8</v>
      </c>
      <c r="H554" s="55">
        <v>-74.258830000000003</v>
      </c>
      <c r="I554" s="55">
        <v>40.508830000000003</v>
      </c>
    </row>
    <row r="555" spans="1:9" x14ac:dyDescent="0.35">
      <c r="A555" s="55" t="s">
        <v>50</v>
      </c>
      <c r="B555" s="56">
        <v>41506</v>
      </c>
      <c r="C555" s="55" t="s">
        <v>41</v>
      </c>
      <c r="D555" s="55">
        <v>4.3</v>
      </c>
      <c r="H555" s="55">
        <v>-74.258830000000003</v>
      </c>
      <c r="I555" s="55">
        <v>40.508830000000003</v>
      </c>
    </row>
    <row r="556" spans="1:9" x14ac:dyDescent="0.35">
      <c r="A556" s="55" t="s">
        <v>51</v>
      </c>
      <c r="B556" s="56">
        <v>41506</v>
      </c>
      <c r="C556" s="55" t="s">
        <v>41</v>
      </c>
      <c r="D556" s="55">
        <v>4</v>
      </c>
      <c r="H556" s="55">
        <v>-74.258830000000003</v>
      </c>
      <c r="I556" s="55">
        <v>40.508830000000003</v>
      </c>
    </row>
    <row r="557" spans="1:9" x14ac:dyDescent="0.35">
      <c r="A557" s="55" t="s">
        <v>48</v>
      </c>
      <c r="B557" s="56">
        <v>41506</v>
      </c>
      <c r="C557" s="55" t="s">
        <v>41</v>
      </c>
      <c r="D557" s="55">
        <v>5.3</v>
      </c>
      <c r="H557" s="55">
        <v>-74.258830000000003</v>
      </c>
      <c r="I557" s="55">
        <v>40.508830000000003</v>
      </c>
    </row>
    <row r="558" spans="1:9" x14ac:dyDescent="0.35">
      <c r="A558" s="54" t="s">
        <v>84</v>
      </c>
      <c r="B558" s="13">
        <v>41508</v>
      </c>
      <c r="D558" s="18">
        <v>2.34</v>
      </c>
      <c r="H558" s="55">
        <v>-74.258830000000003</v>
      </c>
      <c r="I558" s="55">
        <v>40.508830000000003</v>
      </c>
    </row>
    <row r="559" spans="1:9" x14ac:dyDescent="0.25">
      <c r="A559" s="37" t="s">
        <v>90</v>
      </c>
      <c r="B559" s="13">
        <v>41508</v>
      </c>
      <c r="D559" s="18">
        <v>2.98</v>
      </c>
      <c r="H559" s="55">
        <v>-74.258830000000003</v>
      </c>
      <c r="I559" s="55">
        <v>40.508830000000003</v>
      </c>
    </row>
    <row r="560" spans="1:9" x14ac:dyDescent="0.25">
      <c r="A560" s="37" t="s">
        <v>90</v>
      </c>
      <c r="B560" s="13">
        <v>41508</v>
      </c>
      <c r="D560" s="18">
        <v>2.36</v>
      </c>
      <c r="H560" s="55">
        <v>-74.258830000000003</v>
      </c>
      <c r="I560" s="55">
        <v>40.508830000000003</v>
      </c>
    </row>
    <row r="561" spans="1:9" x14ac:dyDescent="0.35">
      <c r="A561" s="41" t="s">
        <v>96</v>
      </c>
      <c r="B561" s="13">
        <v>41508</v>
      </c>
      <c r="D561" s="18">
        <v>2.91</v>
      </c>
      <c r="H561" s="55">
        <v>-74.258830000000003</v>
      </c>
      <c r="I561" s="55">
        <v>40.508830000000003</v>
      </c>
    </row>
    <row r="562" spans="1:9" x14ac:dyDescent="0.35">
      <c r="A562" s="41" t="s">
        <v>97</v>
      </c>
      <c r="B562" s="13">
        <v>41508</v>
      </c>
      <c r="D562" s="18">
        <v>4.47</v>
      </c>
      <c r="H562" s="55">
        <v>-74.258830000000003</v>
      </c>
      <c r="I562" s="55">
        <v>40.508830000000003</v>
      </c>
    </row>
    <row r="563" spans="1:9" x14ac:dyDescent="0.35">
      <c r="A563" s="55" t="s">
        <v>52</v>
      </c>
      <c r="B563" s="56">
        <v>41513</v>
      </c>
      <c r="C563" s="55" t="s">
        <v>41</v>
      </c>
      <c r="D563" s="55">
        <v>3.1</v>
      </c>
      <c r="H563" s="55">
        <v>-74.258830000000003</v>
      </c>
      <c r="I563" s="55">
        <v>40.508830000000003</v>
      </c>
    </row>
    <row r="564" spans="1:9" x14ac:dyDescent="0.35">
      <c r="A564" s="55" t="s">
        <v>42</v>
      </c>
      <c r="B564" s="56">
        <v>41513</v>
      </c>
      <c r="C564" s="55" t="s">
        <v>41</v>
      </c>
      <c r="D564" s="55">
        <v>3</v>
      </c>
      <c r="H564" s="55">
        <v>-74.258830000000003</v>
      </c>
      <c r="I564" s="55">
        <v>40.508830000000003</v>
      </c>
    </row>
    <row r="565" spans="1:9" x14ac:dyDescent="0.35">
      <c r="A565" s="55" t="s">
        <v>50</v>
      </c>
      <c r="B565" s="56">
        <v>41513</v>
      </c>
      <c r="C565" s="55" t="s">
        <v>41</v>
      </c>
      <c r="D565" s="55">
        <v>3.6</v>
      </c>
      <c r="H565" s="55">
        <v>-74.258830000000003</v>
      </c>
      <c r="I565" s="55">
        <v>40.508830000000003</v>
      </c>
    </row>
    <row r="566" spans="1:9" x14ac:dyDescent="0.35">
      <c r="A566" s="55" t="s">
        <v>51</v>
      </c>
      <c r="B566" s="56">
        <v>41513</v>
      </c>
      <c r="C566" s="55" t="s">
        <v>41</v>
      </c>
      <c r="D566" s="55">
        <v>4.9000000000000004</v>
      </c>
      <c r="H566" s="55">
        <v>-74.258830000000003</v>
      </c>
      <c r="I566" s="55">
        <v>40.508830000000003</v>
      </c>
    </row>
    <row r="567" spans="1:9" x14ac:dyDescent="0.35">
      <c r="A567" s="55" t="s">
        <v>48</v>
      </c>
      <c r="B567" s="56">
        <v>41513</v>
      </c>
      <c r="C567" s="55" t="s">
        <v>41</v>
      </c>
      <c r="D567" s="55">
        <v>43.9</v>
      </c>
      <c r="H567" s="55">
        <v>-74.258830000000003</v>
      </c>
      <c r="I567" s="55">
        <v>40.508830000000003</v>
      </c>
    </row>
    <row r="568" spans="1:9" x14ac:dyDescent="0.35">
      <c r="A568" s="54" t="s">
        <v>84</v>
      </c>
      <c r="B568" s="13">
        <v>41514</v>
      </c>
      <c r="D568" s="18">
        <v>5.65</v>
      </c>
      <c r="H568" s="55">
        <v>-74.258830000000003</v>
      </c>
      <c r="I568" s="55">
        <v>40.508830000000003</v>
      </c>
    </row>
    <row r="569" spans="1:9" x14ac:dyDescent="0.25">
      <c r="A569" s="37" t="s">
        <v>90</v>
      </c>
      <c r="B569" s="13">
        <v>41514</v>
      </c>
      <c r="D569" s="18">
        <v>3.19</v>
      </c>
      <c r="H569" s="55">
        <v>-74.258832999999996</v>
      </c>
      <c r="I569" s="55">
        <v>40.508833000000003</v>
      </c>
    </row>
    <row r="570" spans="1:9" x14ac:dyDescent="0.35">
      <c r="A570" s="41" t="s">
        <v>96</v>
      </c>
      <c r="B570" s="13">
        <v>41514</v>
      </c>
      <c r="D570" s="46">
        <v>2.71</v>
      </c>
      <c r="H570" s="55">
        <v>-74.258832999999996</v>
      </c>
      <c r="I570" s="55">
        <v>40.508833000000003</v>
      </c>
    </row>
    <row r="571" spans="1:9" x14ac:dyDescent="0.35">
      <c r="A571" s="41" t="s">
        <v>97</v>
      </c>
      <c r="B571" s="13">
        <v>41514</v>
      </c>
      <c r="D571" s="14">
        <v>3</v>
      </c>
      <c r="H571" s="55">
        <v>-74.258832999999996</v>
      </c>
      <c r="I571" s="55">
        <v>40.508833000000003</v>
      </c>
    </row>
    <row r="572" spans="1:9" x14ac:dyDescent="0.35">
      <c r="A572" s="41" t="s">
        <v>97</v>
      </c>
      <c r="B572" s="13">
        <v>41514</v>
      </c>
      <c r="D572" s="18">
        <v>2.68</v>
      </c>
      <c r="H572" s="55">
        <v>-74.258832999999996</v>
      </c>
      <c r="I572" s="55">
        <v>40.508833000000003</v>
      </c>
    </row>
    <row r="573" spans="1:9" x14ac:dyDescent="0.35">
      <c r="A573" s="55" t="s">
        <v>52</v>
      </c>
      <c r="B573" s="56">
        <v>41527</v>
      </c>
      <c r="C573" s="55" t="s">
        <v>41</v>
      </c>
      <c r="D573" s="55">
        <v>2.8</v>
      </c>
      <c r="H573" s="55">
        <v>-74.258832999999996</v>
      </c>
      <c r="I573" s="55">
        <v>40.508833000000003</v>
      </c>
    </row>
    <row r="574" spans="1:9" x14ac:dyDescent="0.35">
      <c r="A574" s="55" t="s">
        <v>42</v>
      </c>
      <c r="B574" s="56">
        <v>41527</v>
      </c>
      <c r="C574" s="55" t="s">
        <v>41</v>
      </c>
      <c r="D574" s="55">
        <v>2.2999999999999998</v>
      </c>
      <c r="H574" s="55">
        <v>-74.258832999999996</v>
      </c>
      <c r="I574" s="55">
        <v>40.508833000000003</v>
      </c>
    </row>
    <row r="575" spans="1:9" x14ac:dyDescent="0.35">
      <c r="A575" s="55" t="s">
        <v>50</v>
      </c>
      <c r="B575" s="56">
        <v>41527</v>
      </c>
      <c r="C575" s="55" t="s">
        <v>41</v>
      </c>
      <c r="D575" s="55">
        <v>2.5</v>
      </c>
      <c r="H575" s="55">
        <v>-74.258832999999996</v>
      </c>
      <c r="I575" s="55">
        <v>40.508833000000003</v>
      </c>
    </row>
    <row r="576" spans="1:9" x14ac:dyDescent="0.35">
      <c r="A576" s="55" t="s">
        <v>51</v>
      </c>
      <c r="B576" s="56">
        <v>41527</v>
      </c>
      <c r="C576" s="55" t="s">
        <v>41</v>
      </c>
      <c r="D576" s="55">
        <v>5.6</v>
      </c>
      <c r="H576" s="55">
        <v>-74.258832999999996</v>
      </c>
      <c r="I576" s="55">
        <v>40.508833000000003</v>
      </c>
    </row>
    <row r="577" spans="1:9" x14ac:dyDescent="0.35">
      <c r="A577" s="55" t="s">
        <v>48</v>
      </c>
      <c r="B577" s="56">
        <v>41527</v>
      </c>
      <c r="C577" s="55" t="s">
        <v>41</v>
      </c>
      <c r="D577" s="55">
        <v>33.299999999999997</v>
      </c>
      <c r="H577" s="55">
        <v>-74.258832999999996</v>
      </c>
      <c r="I577" s="55">
        <v>40.508833000000003</v>
      </c>
    </row>
    <row r="578" spans="1:9" x14ac:dyDescent="0.35">
      <c r="A578" s="54" t="s">
        <v>84</v>
      </c>
      <c r="B578" s="13">
        <v>41527</v>
      </c>
      <c r="D578" s="18">
        <v>5.54</v>
      </c>
      <c r="H578" s="55">
        <v>-74.258832999999996</v>
      </c>
      <c r="I578" s="55">
        <v>40.508833000000003</v>
      </c>
    </row>
    <row r="579" spans="1:9" x14ac:dyDescent="0.25">
      <c r="A579" s="37" t="s">
        <v>90</v>
      </c>
      <c r="B579" s="13">
        <v>41527</v>
      </c>
      <c r="D579" s="14">
        <v>5.3</v>
      </c>
      <c r="H579" s="55">
        <v>-74.258832999999996</v>
      </c>
      <c r="I579" s="55">
        <v>40.508833000000003</v>
      </c>
    </row>
    <row r="580" spans="1:9" x14ac:dyDescent="0.35">
      <c r="A580" s="41" t="s">
        <v>96</v>
      </c>
      <c r="B580" s="13">
        <v>41527</v>
      </c>
      <c r="D580" s="18">
        <v>4.59</v>
      </c>
      <c r="H580" s="55">
        <v>-74.258832999999996</v>
      </c>
      <c r="I580" s="55">
        <v>40.508833000000003</v>
      </c>
    </row>
    <row r="581" spans="1:9" x14ac:dyDescent="0.35">
      <c r="A581" s="41" t="s">
        <v>96</v>
      </c>
      <c r="B581" s="13">
        <v>41527</v>
      </c>
      <c r="D581" s="18">
        <v>5.56</v>
      </c>
      <c r="H581" s="55">
        <v>-74.258832999999996</v>
      </c>
      <c r="I581" s="55">
        <v>40.508833000000003</v>
      </c>
    </row>
    <row r="582" spans="1:9" x14ac:dyDescent="0.35">
      <c r="A582" s="41" t="s">
        <v>97</v>
      </c>
      <c r="B582" s="13">
        <v>41527</v>
      </c>
      <c r="D582" s="18">
        <v>3.52</v>
      </c>
      <c r="H582" s="55">
        <v>-74.258832999999996</v>
      </c>
      <c r="I582" s="55">
        <v>40.508833000000003</v>
      </c>
    </row>
    <row r="583" spans="1:9" x14ac:dyDescent="0.35">
      <c r="A583" s="54" t="s">
        <v>84</v>
      </c>
      <c r="B583" s="13">
        <v>41533</v>
      </c>
      <c r="D583" s="14">
        <v>1.8</v>
      </c>
      <c r="H583" s="55">
        <v>-74.258832999999996</v>
      </c>
      <c r="I583" s="55">
        <v>40.508833000000003</v>
      </c>
    </row>
    <row r="584" spans="1:9" x14ac:dyDescent="0.35">
      <c r="A584" s="54" t="s">
        <v>84</v>
      </c>
      <c r="B584" s="13">
        <v>41533</v>
      </c>
      <c r="D584" s="18">
        <v>2.08</v>
      </c>
      <c r="H584" s="55">
        <v>-74.258832999999996</v>
      </c>
      <c r="I584" s="55">
        <v>40.508833000000003</v>
      </c>
    </row>
    <row r="585" spans="1:9" x14ac:dyDescent="0.25">
      <c r="A585" s="37" t="s">
        <v>90</v>
      </c>
      <c r="B585" s="13">
        <v>41533</v>
      </c>
      <c r="D585" s="18">
        <v>2.42</v>
      </c>
      <c r="H585" s="55">
        <v>-74.258832999999996</v>
      </c>
      <c r="I585" s="55">
        <v>40.508833000000003</v>
      </c>
    </row>
    <row r="586" spans="1:9" x14ac:dyDescent="0.35">
      <c r="A586" s="41" t="s">
        <v>96</v>
      </c>
      <c r="B586" s="13">
        <v>41533</v>
      </c>
      <c r="D586" s="18">
        <v>2.66</v>
      </c>
      <c r="H586" s="55">
        <v>-74.258832999999996</v>
      </c>
      <c r="I586" s="55">
        <v>40.508833000000003</v>
      </c>
    </row>
    <row r="587" spans="1:9" x14ac:dyDescent="0.35">
      <c r="A587" s="41" t="s">
        <v>97</v>
      </c>
      <c r="B587" s="13">
        <v>41533</v>
      </c>
      <c r="D587" s="18">
        <v>3.24</v>
      </c>
      <c r="H587" s="55">
        <v>-74.258832999999996</v>
      </c>
      <c r="I587" s="55">
        <v>40.508833000000003</v>
      </c>
    </row>
    <row r="588" spans="1:9" x14ac:dyDescent="0.35">
      <c r="A588" s="55" t="s">
        <v>52</v>
      </c>
      <c r="B588" s="56">
        <v>41534</v>
      </c>
      <c r="C588" s="55" t="s">
        <v>41</v>
      </c>
      <c r="D588" s="55">
        <v>2.7</v>
      </c>
      <c r="H588" s="55">
        <v>-74.258832999999996</v>
      </c>
      <c r="I588" s="55">
        <v>40.508833000000003</v>
      </c>
    </row>
    <row r="589" spans="1:9" x14ac:dyDescent="0.35">
      <c r="A589" s="55" t="s">
        <v>42</v>
      </c>
      <c r="B589" s="56">
        <v>41534</v>
      </c>
      <c r="C589" s="55" t="s">
        <v>41</v>
      </c>
      <c r="D589" s="55">
        <v>3.3</v>
      </c>
      <c r="H589" s="55">
        <v>-74.258832999999996</v>
      </c>
      <c r="I589" s="55">
        <v>40.508833000000003</v>
      </c>
    </row>
    <row r="590" spans="1:9" x14ac:dyDescent="0.35">
      <c r="A590" s="55" t="s">
        <v>50</v>
      </c>
      <c r="B590" s="56">
        <v>41534</v>
      </c>
      <c r="C590" s="55" t="s">
        <v>41</v>
      </c>
      <c r="D590" s="55">
        <v>2.7</v>
      </c>
      <c r="H590" s="55">
        <v>-74.258832999999996</v>
      </c>
      <c r="I590" s="55">
        <v>40.508833000000003</v>
      </c>
    </row>
    <row r="591" spans="1:9" x14ac:dyDescent="0.35">
      <c r="A591" s="55" t="s">
        <v>51</v>
      </c>
      <c r="B591" s="56">
        <v>41534</v>
      </c>
      <c r="C591" s="55" t="s">
        <v>41</v>
      </c>
      <c r="D591" s="55">
        <v>3.3</v>
      </c>
      <c r="H591" s="55">
        <v>-74.258832999999996</v>
      </c>
      <c r="I591" s="55">
        <v>40.508833000000003</v>
      </c>
    </row>
    <row r="592" spans="1:9" x14ac:dyDescent="0.35">
      <c r="A592" s="55" t="s">
        <v>48</v>
      </c>
      <c r="B592" s="56">
        <v>41534</v>
      </c>
      <c r="C592" s="55" t="s">
        <v>41</v>
      </c>
      <c r="D592" s="55">
        <v>7.7</v>
      </c>
      <c r="H592" s="55">
        <v>-74.258832999999996</v>
      </c>
      <c r="I592" s="55">
        <v>40.508833000000003</v>
      </c>
    </row>
    <row r="593" spans="1:9" x14ac:dyDescent="0.35">
      <c r="A593" s="54" t="s">
        <v>84</v>
      </c>
      <c r="B593" s="13">
        <v>41540</v>
      </c>
      <c r="D593" s="18">
        <v>2.34</v>
      </c>
      <c r="H593" s="55">
        <v>-74.258832999999996</v>
      </c>
      <c r="I593" s="55">
        <v>40.508833000000003</v>
      </c>
    </row>
    <row r="594" spans="1:9" x14ac:dyDescent="0.25">
      <c r="A594" s="37" t="s">
        <v>90</v>
      </c>
      <c r="B594" s="13">
        <v>41540</v>
      </c>
      <c r="D594" s="18">
        <v>2.0699999999999998</v>
      </c>
      <c r="H594" s="55">
        <v>-74.258832999999996</v>
      </c>
      <c r="I594" s="55">
        <v>40.508833000000003</v>
      </c>
    </row>
    <row r="595" spans="1:9" x14ac:dyDescent="0.25">
      <c r="A595" s="37" t="s">
        <v>90</v>
      </c>
      <c r="B595" s="13">
        <v>41540</v>
      </c>
      <c r="D595" s="18">
        <v>2.84</v>
      </c>
      <c r="H595" s="55">
        <v>-74.258832999999996</v>
      </c>
      <c r="I595" s="55">
        <v>40.508833000000003</v>
      </c>
    </row>
    <row r="596" spans="1:9" x14ac:dyDescent="0.35">
      <c r="A596" s="41" t="s">
        <v>96</v>
      </c>
      <c r="B596" s="13">
        <v>41540</v>
      </c>
      <c r="D596" s="18">
        <v>3.23</v>
      </c>
      <c r="H596" s="55">
        <v>-74.258832999999996</v>
      </c>
      <c r="I596" s="55">
        <v>40.508833000000003</v>
      </c>
    </row>
    <row r="597" spans="1:9" x14ac:dyDescent="0.35">
      <c r="A597" s="41" t="s">
        <v>97</v>
      </c>
      <c r="B597" s="13">
        <v>41540</v>
      </c>
      <c r="D597" s="18">
        <v>3.51</v>
      </c>
      <c r="H597" s="55">
        <v>-74.258832999999996</v>
      </c>
      <c r="I597" s="55">
        <v>40.508833000000003</v>
      </c>
    </row>
    <row r="598" spans="1:9" x14ac:dyDescent="0.35">
      <c r="A598" s="55" t="s">
        <v>52</v>
      </c>
      <c r="B598" s="56">
        <v>41794</v>
      </c>
      <c r="C598" s="55" t="s">
        <v>44</v>
      </c>
      <c r="D598" s="55">
        <v>2.8</v>
      </c>
      <c r="H598" s="55">
        <v>-74.258832999999996</v>
      </c>
      <c r="I598" s="55">
        <v>40.508833000000003</v>
      </c>
    </row>
    <row r="599" spans="1:9" x14ac:dyDescent="0.35">
      <c r="A599" s="55" t="s">
        <v>42</v>
      </c>
      <c r="B599" s="56">
        <v>41794</v>
      </c>
      <c r="C599" s="55" t="s">
        <v>44</v>
      </c>
      <c r="D599" s="55">
        <v>3.9</v>
      </c>
      <c r="H599" s="55">
        <v>-74.258832999999996</v>
      </c>
      <c r="I599" s="55">
        <v>40.508833000000003</v>
      </c>
    </row>
    <row r="600" spans="1:9" x14ac:dyDescent="0.35">
      <c r="A600" s="55" t="s">
        <v>50</v>
      </c>
      <c r="B600" s="56">
        <v>41794</v>
      </c>
      <c r="C600" s="55" t="s">
        <v>44</v>
      </c>
      <c r="D600" s="55">
        <v>10.3</v>
      </c>
      <c r="H600" s="55">
        <v>-74.258832999999996</v>
      </c>
      <c r="I600" s="55">
        <v>40.508833000000003</v>
      </c>
    </row>
    <row r="601" spans="1:9" x14ac:dyDescent="0.35">
      <c r="A601" s="55" t="s">
        <v>51</v>
      </c>
      <c r="B601" s="56">
        <v>41794</v>
      </c>
      <c r="C601" s="55" t="s">
        <v>44</v>
      </c>
      <c r="D601" s="55">
        <v>6.3</v>
      </c>
      <c r="H601" s="55">
        <v>-74.258832999999996</v>
      </c>
      <c r="I601" s="55">
        <v>40.508833000000003</v>
      </c>
    </row>
    <row r="602" spans="1:9" x14ac:dyDescent="0.35">
      <c r="A602" s="55" t="s">
        <v>48</v>
      </c>
      <c r="B602" s="56">
        <v>41794</v>
      </c>
      <c r="C602" s="55" t="s">
        <v>44</v>
      </c>
      <c r="D602" s="55">
        <v>27.4</v>
      </c>
      <c r="H602" s="55">
        <v>-74.258832999999996</v>
      </c>
      <c r="I602" s="55">
        <v>40.508833000000003</v>
      </c>
    </row>
    <row r="603" spans="1:9" x14ac:dyDescent="0.35">
      <c r="A603" s="54" t="s">
        <v>84</v>
      </c>
      <c r="B603" s="13">
        <v>41795</v>
      </c>
      <c r="D603" s="18">
        <v>6.51</v>
      </c>
      <c r="H603" s="55">
        <v>-74.258832999999996</v>
      </c>
      <c r="I603" s="55">
        <v>40.508833000000003</v>
      </c>
    </row>
    <row r="604" spans="1:9" x14ac:dyDescent="0.35">
      <c r="A604" s="54" t="s">
        <v>84</v>
      </c>
      <c r="B604" s="13">
        <v>41795</v>
      </c>
      <c r="D604" s="14">
        <v>5.7</v>
      </c>
      <c r="H604" s="55">
        <v>-74.258832999999996</v>
      </c>
      <c r="I604" s="55">
        <v>40.508833000000003</v>
      </c>
    </row>
    <row r="605" spans="1:9" x14ac:dyDescent="0.25">
      <c r="A605" s="37" t="s">
        <v>90</v>
      </c>
      <c r="B605" s="13">
        <v>41795</v>
      </c>
      <c r="D605" s="18">
        <v>3.81</v>
      </c>
      <c r="H605" s="55">
        <v>-74.258832999999996</v>
      </c>
      <c r="I605" s="55">
        <v>40.508833000000003</v>
      </c>
    </row>
    <row r="606" spans="1:9" x14ac:dyDescent="0.35">
      <c r="A606" s="41" t="s">
        <v>96</v>
      </c>
      <c r="B606" s="13">
        <v>41795</v>
      </c>
      <c r="D606" s="14">
        <v>4.8</v>
      </c>
      <c r="H606" s="55">
        <v>-74.258832999999996</v>
      </c>
      <c r="I606" s="55">
        <v>40.508833000000003</v>
      </c>
    </row>
    <row r="607" spans="1:9" x14ac:dyDescent="0.35">
      <c r="A607" s="41" t="s">
        <v>97</v>
      </c>
      <c r="B607" s="13">
        <v>41795</v>
      </c>
      <c r="D607" s="18">
        <v>5.22</v>
      </c>
      <c r="H607" s="55">
        <v>-74.258832999999996</v>
      </c>
      <c r="I607" s="55">
        <v>40.508833000000003</v>
      </c>
    </row>
    <row r="608" spans="1:9" x14ac:dyDescent="0.35">
      <c r="A608" s="55" t="s">
        <v>52</v>
      </c>
      <c r="B608" s="56">
        <v>41801</v>
      </c>
      <c r="C608" s="55" t="s">
        <v>44</v>
      </c>
      <c r="D608" s="55">
        <v>7.4</v>
      </c>
      <c r="H608" s="55">
        <v>-74.258832999999996</v>
      </c>
      <c r="I608" s="55">
        <v>40.508833000000003</v>
      </c>
    </row>
    <row r="609" spans="1:9" x14ac:dyDescent="0.35">
      <c r="A609" s="55" t="s">
        <v>52</v>
      </c>
      <c r="B609" s="56">
        <v>41801</v>
      </c>
      <c r="C609" s="55" t="s">
        <v>44</v>
      </c>
      <c r="D609" s="55">
        <v>6.4</v>
      </c>
      <c r="H609" s="55">
        <v>-74.258832999999996</v>
      </c>
      <c r="I609" s="55">
        <v>40.508833000000003</v>
      </c>
    </row>
    <row r="610" spans="1:9" x14ac:dyDescent="0.35">
      <c r="A610" s="55" t="s">
        <v>42</v>
      </c>
      <c r="B610" s="56">
        <v>41801</v>
      </c>
      <c r="C610" s="55" t="s">
        <v>44</v>
      </c>
      <c r="D610" s="55">
        <v>7.4</v>
      </c>
      <c r="H610" s="55">
        <v>-74.258832999999996</v>
      </c>
      <c r="I610" s="55">
        <v>40.508833000000003</v>
      </c>
    </row>
    <row r="611" spans="1:9" x14ac:dyDescent="0.35">
      <c r="A611" s="55" t="s">
        <v>50</v>
      </c>
      <c r="B611" s="56">
        <v>41801</v>
      </c>
      <c r="C611" s="55" t="s">
        <v>44</v>
      </c>
      <c r="D611" s="55">
        <v>5.5</v>
      </c>
      <c r="H611" s="55">
        <v>-74.258832999999996</v>
      </c>
      <c r="I611" s="55">
        <v>40.508833000000003</v>
      </c>
    </row>
    <row r="612" spans="1:9" x14ac:dyDescent="0.35">
      <c r="A612" s="55" t="s">
        <v>51</v>
      </c>
      <c r="B612" s="56">
        <v>41801</v>
      </c>
      <c r="C612" s="55" t="s">
        <v>44</v>
      </c>
      <c r="D612" s="55">
        <v>13</v>
      </c>
      <c r="H612" s="55">
        <v>-74.258832999999996</v>
      </c>
      <c r="I612" s="55">
        <v>40.508833000000003</v>
      </c>
    </row>
    <row r="613" spans="1:9" x14ac:dyDescent="0.35">
      <c r="A613" s="55" t="s">
        <v>48</v>
      </c>
      <c r="B613" s="56">
        <v>41801</v>
      </c>
      <c r="C613" s="55" t="s">
        <v>44</v>
      </c>
      <c r="D613" s="55">
        <v>49.4</v>
      </c>
      <c r="H613" s="55">
        <v>-74.258832999999996</v>
      </c>
      <c r="I613" s="55">
        <v>40.508833000000003</v>
      </c>
    </row>
    <row r="614" spans="1:9" x14ac:dyDescent="0.35">
      <c r="A614" s="54" t="s">
        <v>84</v>
      </c>
      <c r="B614" s="13">
        <v>41801</v>
      </c>
      <c r="D614" s="14">
        <v>4.5</v>
      </c>
      <c r="H614" s="55">
        <v>-74.258832999999996</v>
      </c>
      <c r="I614" s="55">
        <v>40.508833000000003</v>
      </c>
    </row>
    <row r="615" spans="1:9" x14ac:dyDescent="0.25">
      <c r="A615" s="37" t="s">
        <v>90</v>
      </c>
      <c r="B615" s="13">
        <v>41801</v>
      </c>
      <c r="D615" s="18">
        <v>3.13</v>
      </c>
      <c r="H615" s="55">
        <v>-74.258832999999996</v>
      </c>
      <c r="I615" s="55">
        <v>40.508833000000003</v>
      </c>
    </row>
    <row r="616" spans="1:9" x14ac:dyDescent="0.35">
      <c r="A616" s="41" t="s">
        <v>96</v>
      </c>
      <c r="B616" s="13">
        <v>41801</v>
      </c>
      <c r="D616" s="14">
        <v>4.5</v>
      </c>
      <c r="H616" s="55">
        <v>-74.258832999999996</v>
      </c>
      <c r="I616" s="55">
        <v>40.508833000000003</v>
      </c>
    </row>
    <row r="617" spans="1:9" x14ac:dyDescent="0.35">
      <c r="A617" s="41" t="s">
        <v>96</v>
      </c>
      <c r="B617" s="13">
        <v>41801</v>
      </c>
      <c r="D617" s="18">
        <v>6.97</v>
      </c>
      <c r="H617" s="55">
        <v>-74.258832999999996</v>
      </c>
      <c r="I617" s="55">
        <v>40.508833000000003</v>
      </c>
    </row>
    <row r="618" spans="1:9" x14ac:dyDescent="0.35">
      <c r="A618" s="41" t="s">
        <v>97</v>
      </c>
      <c r="B618" s="13">
        <v>41801</v>
      </c>
      <c r="D618" s="18">
        <v>12.1</v>
      </c>
      <c r="H618" s="55">
        <v>-74.258832999999996</v>
      </c>
      <c r="I618" s="55">
        <v>40.508833000000003</v>
      </c>
    </row>
    <row r="619" spans="1:9" x14ac:dyDescent="0.35">
      <c r="A619" s="55" t="s">
        <v>52</v>
      </c>
      <c r="B619" s="56">
        <v>41808</v>
      </c>
      <c r="C619" s="55" t="s">
        <v>41</v>
      </c>
      <c r="D619" s="55">
        <v>3.2</v>
      </c>
      <c r="H619" s="55">
        <v>-74.258832999999996</v>
      </c>
      <c r="I619" s="55">
        <v>40.508833000000003</v>
      </c>
    </row>
    <row r="620" spans="1:9" x14ac:dyDescent="0.35">
      <c r="A620" s="55" t="s">
        <v>52</v>
      </c>
      <c r="B620" s="56">
        <v>41808</v>
      </c>
      <c r="C620" s="55" t="s">
        <v>41</v>
      </c>
      <c r="D620" s="55">
        <v>2.1</v>
      </c>
      <c r="H620" s="55">
        <v>-74.258832999999996</v>
      </c>
      <c r="I620" s="55">
        <v>40.508833000000003</v>
      </c>
    </row>
    <row r="621" spans="1:9" x14ac:dyDescent="0.35">
      <c r="A621" s="55" t="s">
        <v>42</v>
      </c>
      <c r="B621" s="56">
        <v>41808</v>
      </c>
      <c r="C621" s="55" t="s">
        <v>41</v>
      </c>
      <c r="D621" s="55">
        <v>2.4</v>
      </c>
      <c r="H621" s="55">
        <v>-74.258832999999996</v>
      </c>
      <c r="I621" s="55">
        <v>40.508833000000003</v>
      </c>
    </row>
    <row r="622" spans="1:9" x14ac:dyDescent="0.35">
      <c r="A622" s="55" t="s">
        <v>50</v>
      </c>
      <c r="B622" s="56">
        <v>41808</v>
      </c>
      <c r="C622" s="55" t="s">
        <v>41</v>
      </c>
      <c r="D622" s="55">
        <v>2.1</v>
      </c>
      <c r="H622" s="55">
        <v>-74.258832999999996</v>
      </c>
      <c r="I622" s="55">
        <v>40.508833000000003</v>
      </c>
    </row>
    <row r="623" spans="1:9" x14ac:dyDescent="0.35">
      <c r="A623" s="55" t="s">
        <v>51</v>
      </c>
      <c r="B623" s="56">
        <v>41808</v>
      </c>
      <c r="C623" s="55" t="s">
        <v>41</v>
      </c>
      <c r="D623" s="55">
        <v>10.8</v>
      </c>
      <c r="H623" s="55">
        <v>-74.258832999999996</v>
      </c>
      <c r="I623" s="55">
        <v>40.508833000000003</v>
      </c>
    </row>
    <row r="624" spans="1:9" x14ac:dyDescent="0.35">
      <c r="A624" s="55" t="s">
        <v>48</v>
      </c>
      <c r="B624" s="56">
        <v>41808</v>
      </c>
      <c r="C624" s="55" t="s">
        <v>41</v>
      </c>
      <c r="D624" s="55">
        <v>31.4</v>
      </c>
      <c r="H624" s="55">
        <v>-74.258832999999996</v>
      </c>
      <c r="I624" s="55">
        <v>40.508833000000003</v>
      </c>
    </row>
    <row r="625" spans="1:9" x14ac:dyDescent="0.35">
      <c r="A625" s="54" t="s">
        <v>84</v>
      </c>
      <c r="B625" s="13">
        <v>41809</v>
      </c>
      <c r="D625" s="18">
        <v>2.56</v>
      </c>
      <c r="H625" s="55">
        <v>-74.258832999999996</v>
      </c>
      <c r="I625" s="55">
        <v>40.508833000000003</v>
      </c>
    </row>
    <row r="626" spans="1:9" x14ac:dyDescent="0.25">
      <c r="A626" s="37" t="s">
        <v>90</v>
      </c>
      <c r="B626" s="13">
        <v>41809</v>
      </c>
      <c r="D626" s="14">
        <v>3.3</v>
      </c>
      <c r="H626" s="55">
        <v>-74.258832999999996</v>
      </c>
      <c r="I626" s="55">
        <v>40.508833000000003</v>
      </c>
    </row>
    <row r="627" spans="1:9" x14ac:dyDescent="0.25">
      <c r="A627" s="37" t="s">
        <v>90</v>
      </c>
      <c r="B627" s="13">
        <v>41809</v>
      </c>
      <c r="D627" s="18">
        <v>2.75</v>
      </c>
      <c r="H627" s="55">
        <v>-74.258832999999996</v>
      </c>
      <c r="I627" s="55">
        <v>40.508833000000003</v>
      </c>
    </row>
    <row r="628" spans="1:9" x14ac:dyDescent="0.35">
      <c r="A628" s="41" t="s">
        <v>96</v>
      </c>
      <c r="B628" s="13">
        <v>41809</v>
      </c>
      <c r="D628" s="18">
        <v>2.74</v>
      </c>
      <c r="H628" s="55">
        <v>-74.258832999999996</v>
      </c>
      <c r="I628" s="55">
        <v>40.508833000000003</v>
      </c>
    </row>
    <row r="629" spans="1:9" x14ac:dyDescent="0.35">
      <c r="A629" s="41" t="s">
        <v>97</v>
      </c>
      <c r="B629" s="13">
        <v>41809</v>
      </c>
      <c r="D629" s="18">
        <v>4.28</v>
      </c>
      <c r="H629" s="55">
        <v>-74.258832999999996</v>
      </c>
      <c r="I629" s="55">
        <v>40.508833000000003</v>
      </c>
    </row>
    <row r="630" spans="1:9" x14ac:dyDescent="0.35">
      <c r="A630" s="55" t="s">
        <v>52</v>
      </c>
      <c r="B630" s="56">
        <v>41815</v>
      </c>
      <c r="C630" s="55" t="s">
        <v>41</v>
      </c>
      <c r="D630" s="55">
        <v>40.799999999999997</v>
      </c>
      <c r="H630" s="55">
        <v>-74.258832999999996</v>
      </c>
      <c r="I630" s="55">
        <v>40.508833000000003</v>
      </c>
    </row>
    <row r="631" spans="1:9" x14ac:dyDescent="0.35">
      <c r="A631" s="55" t="s">
        <v>52</v>
      </c>
      <c r="B631" s="56">
        <v>41815</v>
      </c>
      <c r="C631" s="55" t="s">
        <v>41</v>
      </c>
      <c r="D631" s="55">
        <v>9.1999999999999993</v>
      </c>
      <c r="H631" s="55">
        <v>-74.258832999999996</v>
      </c>
      <c r="I631" s="55">
        <v>40.508833000000003</v>
      </c>
    </row>
    <row r="632" spans="1:9" x14ac:dyDescent="0.35">
      <c r="A632" s="55" t="s">
        <v>42</v>
      </c>
      <c r="B632" s="56">
        <v>41815</v>
      </c>
      <c r="C632" s="55" t="s">
        <v>41</v>
      </c>
      <c r="D632" s="55">
        <v>4.8</v>
      </c>
      <c r="H632" s="55">
        <v>-74.258832999999996</v>
      </c>
      <c r="I632" s="55">
        <v>40.508833000000003</v>
      </c>
    </row>
    <row r="633" spans="1:9" x14ac:dyDescent="0.35">
      <c r="A633" s="55" t="s">
        <v>50</v>
      </c>
      <c r="B633" s="56">
        <v>41815</v>
      </c>
      <c r="C633" s="55" t="s">
        <v>41</v>
      </c>
      <c r="D633" s="55">
        <v>4.5</v>
      </c>
      <c r="H633" s="55">
        <v>-74.258832999999996</v>
      </c>
      <c r="I633" s="55">
        <v>40.508833000000003</v>
      </c>
    </row>
    <row r="634" spans="1:9" x14ac:dyDescent="0.35">
      <c r="A634" s="55" t="s">
        <v>51</v>
      </c>
      <c r="B634" s="56">
        <v>41815</v>
      </c>
      <c r="C634" s="55" t="s">
        <v>41</v>
      </c>
      <c r="D634" s="55">
        <v>5.2</v>
      </c>
      <c r="H634" s="55">
        <v>-74.258832999999996</v>
      </c>
      <c r="I634" s="55">
        <v>40.508833000000003</v>
      </c>
    </row>
    <row r="635" spans="1:9" x14ac:dyDescent="0.35">
      <c r="A635" s="55" t="s">
        <v>48</v>
      </c>
      <c r="B635" s="56">
        <v>41815</v>
      </c>
      <c r="C635" s="55" t="s">
        <v>41</v>
      </c>
      <c r="D635" s="55">
        <v>10.3</v>
      </c>
      <c r="H635" s="55">
        <v>-74.258832999999996</v>
      </c>
      <c r="I635" s="55">
        <v>40.508833000000003</v>
      </c>
    </row>
    <row r="636" spans="1:9" x14ac:dyDescent="0.35">
      <c r="A636" s="54" t="s">
        <v>84</v>
      </c>
      <c r="B636" s="13">
        <v>41816</v>
      </c>
      <c r="D636" s="18">
        <v>9.15</v>
      </c>
      <c r="H636" s="55">
        <v>-74.258832999999996</v>
      </c>
      <c r="I636" s="55">
        <v>40.508833000000003</v>
      </c>
    </row>
    <row r="637" spans="1:9" x14ac:dyDescent="0.35">
      <c r="A637" s="54" t="s">
        <v>84</v>
      </c>
      <c r="B637" s="13">
        <v>41816</v>
      </c>
      <c r="D637" s="18">
        <v>6.92</v>
      </c>
      <c r="H637" s="55">
        <v>-74.258832999999996</v>
      </c>
      <c r="I637" s="55">
        <v>40.508833000000003</v>
      </c>
    </row>
    <row r="638" spans="1:9" x14ac:dyDescent="0.25">
      <c r="A638" s="37" t="s">
        <v>90</v>
      </c>
      <c r="B638" s="13">
        <v>41816</v>
      </c>
      <c r="D638" s="18">
        <v>16.100000000000001</v>
      </c>
      <c r="H638" s="55">
        <v>-74.258832999999996</v>
      </c>
      <c r="I638" s="55">
        <v>40.508833000000003</v>
      </c>
    </row>
    <row r="639" spans="1:9" x14ac:dyDescent="0.35">
      <c r="A639" s="41" t="s">
        <v>96</v>
      </c>
      <c r="B639" s="13">
        <v>41816</v>
      </c>
      <c r="D639" s="18">
        <v>4.74</v>
      </c>
      <c r="H639" s="55">
        <v>-74.258832999999996</v>
      </c>
      <c r="I639" s="55">
        <v>40.508833000000003</v>
      </c>
    </row>
    <row r="640" spans="1:9" x14ac:dyDescent="0.35">
      <c r="A640" s="41" t="s">
        <v>97</v>
      </c>
      <c r="B640" s="13">
        <v>41816</v>
      </c>
      <c r="D640" s="18">
        <v>9.3699999999999992</v>
      </c>
      <c r="H640" s="55">
        <v>-74.258832999999996</v>
      </c>
      <c r="I640" s="55">
        <v>40.508833000000003</v>
      </c>
    </row>
    <row r="641" spans="1:9" x14ac:dyDescent="0.35">
      <c r="A641" s="55" t="s">
        <v>52</v>
      </c>
      <c r="B641" s="56">
        <v>41822</v>
      </c>
      <c r="C641" s="55" t="s">
        <v>41</v>
      </c>
      <c r="D641" s="55">
        <v>2.4</v>
      </c>
      <c r="H641" s="55">
        <v>-74.258832999999996</v>
      </c>
      <c r="I641" s="55">
        <v>40.508833000000003</v>
      </c>
    </row>
    <row r="642" spans="1:9" x14ac:dyDescent="0.35">
      <c r="A642" s="55" t="s">
        <v>42</v>
      </c>
      <c r="B642" s="56">
        <v>41822</v>
      </c>
      <c r="C642" s="55" t="s">
        <v>41</v>
      </c>
      <c r="D642" s="55">
        <v>2.5</v>
      </c>
      <c r="H642" s="55">
        <v>-74.258832999999996</v>
      </c>
      <c r="I642" s="55">
        <v>40.508833000000003</v>
      </c>
    </row>
    <row r="643" spans="1:9" x14ac:dyDescent="0.35">
      <c r="A643" s="55" t="s">
        <v>50</v>
      </c>
      <c r="B643" s="56">
        <v>41822</v>
      </c>
      <c r="C643" s="55" t="s">
        <v>41</v>
      </c>
      <c r="D643" s="55">
        <v>2.4</v>
      </c>
      <c r="H643" s="55">
        <v>-74.258832999999996</v>
      </c>
      <c r="I643" s="55">
        <v>40.508833000000003</v>
      </c>
    </row>
    <row r="644" spans="1:9" x14ac:dyDescent="0.35">
      <c r="A644" s="55" t="s">
        <v>50</v>
      </c>
      <c r="B644" s="56">
        <v>41822</v>
      </c>
      <c r="C644" s="55" t="s">
        <v>41</v>
      </c>
      <c r="D644" s="55">
        <v>2.7</v>
      </c>
      <c r="H644" s="55">
        <v>-74.258832999999996</v>
      </c>
      <c r="I644" s="55">
        <v>40.508833000000003</v>
      </c>
    </row>
    <row r="645" spans="1:9" x14ac:dyDescent="0.35">
      <c r="A645" s="55" t="s">
        <v>51</v>
      </c>
      <c r="B645" s="56">
        <v>41822</v>
      </c>
      <c r="C645" s="55" t="s">
        <v>41</v>
      </c>
      <c r="D645" s="55">
        <v>9.1999999999999993</v>
      </c>
      <c r="H645" s="55">
        <v>-74.258832999999996</v>
      </c>
      <c r="I645" s="55">
        <v>40.508833000000003</v>
      </c>
    </row>
    <row r="646" spans="1:9" x14ac:dyDescent="0.35">
      <c r="A646" s="55" t="s">
        <v>48</v>
      </c>
      <c r="B646" s="56">
        <v>41822</v>
      </c>
      <c r="C646" s="55" t="s">
        <v>41</v>
      </c>
      <c r="D646" s="55">
        <v>198</v>
      </c>
      <c r="H646" s="55">
        <v>-74.258832999999996</v>
      </c>
      <c r="I646" s="55">
        <v>40.508833000000003</v>
      </c>
    </row>
    <row r="647" spans="1:9" x14ac:dyDescent="0.35">
      <c r="A647" s="54" t="s">
        <v>84</v>
      </c>
      <c r="B647" s="13">
        <v>41822</v>
      </c>
      <c r="D647" s="18">
        <v>5.66</v>
      </c>
      <c r="H647" s="55">
        <v>-74.258832999999996</v>
      </c>
      <c r="I647" s="55">
        <v>40.508833000000003</v>
      </c>
    </row>
    <row r="648" spans="1:9" x14ac:dyDescent="0.25">
      <c r="A648" s="37" t="s">
        <v>90</v>
      </c>
      <c r="B648" s="13">
        <v>41822</v>
      </c>
      <c r="D648" s="18">
        <v>6.74</v>
      </c>
      <c r="H648" s="55">
        <v>-74.258832999999996</v>
      </c>
      <c r="I648" s="55">
        <v>40.508833000000003</v>
      </c>
    </row>
    <row r="649" spans="1:9" x14ac:dyDescent="0.35">
      <c r="A649" s="41" t="s">
        <v>96</v>
      </c>
      <c r="B649" s="13">
        <v>41822</v>
      </c>
      <c r="D649" s="18">
        <v>7.07</v>
      </c>
      <c r="H649" s="55">
        <v>-74.258832999999996</v>
      </c>
      <c r="I649" s="55">
        <v>40.508833000000003</v>
      </c>
    </row>
    <row r="650" spans="1:9" x14ac:dyDescent="0.35">
      <c r="A650" s="41" t="s">
        <v>96</v>
      </c>
      <c r="B650" s="13">
        <v>41822</v>
      </c>
      <c r="D650" s="18">
        <v>9.68</v>
      </c>
      <c r="H650" s="55">
        <v>-74.258832999999996</v>
      </c>
      <c r="I650" s="55">
        <v>40.508833000000003</v>
      </c>
    </row>
    <row r="651" spans="1:9" x14ac:dyDescent="0.35">
      <c r="A651" s="41" t="s">
        <v>97</v>
      </c>
      <c r="B651" s="13">
        <v>41822</v>
      </c>
      <c r="D651" s="18">
        <v>6.39</v>
      </c>
      <c r="H651" s="55">
        <v>-74.258832999999996</v>
      </c>
      <c r="I651" s="55">
        <v>40.508833000000003</v>
      </c>
    </row>
    <row r="652" spans="1:9" x14ac:dyDescent="0.35">
      <c r="A652" s="55" t="s">
        <v>52</v>
      </c>
      <c r="B652" s="56">
        <v>41828</v>
      </c>
      <c r="C652" s="55" t="s">
        <v>41</v>
      </c>
      <c r="D652" s="55">
        <v>5.51</v>
      </c>
      <c r="H652" s="55">
        <v>-74.258832999999996</v>
      </c>
      <c r="I652" s="55">
        <v>40.508833000000003</v>
      </c>
    </row>
    <row r="653" spans="1:9" x14ac:dyDescent="0.35">
      <c r="A653" s="55" t="s">
        <v>52</v>
      </c>
      <c r="B653" s="56">
        <v>41828</v>
      </c>
      <c r="C653" s="55" t="s">
        <v>41</v>
      </c>
      <c r="D653" s="55">
        <v>5.7</v>
      </c>
      <c r="H653" s="55">
        <v>-74.258832999999996</v>
      </c>
      <c r="I653" s="55">
        <v>40.508833000000003</v>
      </c>
    </row>
    <row r="654" spans="1:9" x14ac:dyDescent="0.35">
      <c r="A654" s="55" t="s">
        <v>42</v>
      </c>
      <c r="B654" s="56">
        <v>41828</v>
      </c>
      <c r="C654" s="55" t="s">
        <v>41</v>
      </c>
      <c r="D654" s="55">
        <v>7</v>
      </c>
      <c r="H654" s="55">
        <v>-74.258832999999996</v>
      </c>
      <c r="I654" s="55">
        <v>40.508833000000003</v>
      </c>
    </row>
    <row r="655" spans="1:9" x14ac:dyDescent="0.35">
      <c r="A655" s="55" t="s">
        <v>50</v>
      </c>
      <c r="B655" s="56">
        <v>41828</v>
      </c>
      <c r="C655" s="55" t="s">
        <v>41</v>
      </c>
      <c r="D655" s="55">
        <v>14.2</v>
      </c>
      <c r="H655" s="55">
        <v>-74.258832999999996</v>
      </c>
      <c r="I655" s="55">
        <v>40.508833000000003</v>
      </c>
    </row>
    <row r="656" spans="1:9" x14ac:dyDescent="0.35">
      <c r="A656" s="55" t="s">
        <v>51</v>
      </c>
      <c r="B656" s="56">
        <v>41828</v>
      </c>
      <c r="C656" s="55" t="s">
        <v>41</v>
      </c>
      <c r="D656" s="55">
        <v>19.8</v>
      </c>
      <c r="H656" s="55">
        <v>-74.258832999999996</v>
      </c>
      <c r="I656" s="55">
        <v>40.508833000000003</v>
      </c>
    </row>
    <row r="657" spans="1:9" x14ac:dyDescent="0.35">
      <c r="A657" s="55" t="s">
        <v>48</v>
      </c>
      <c r="B657" s="56">
        <v>41828</v>
      </c>
      <c r="C657" s="55" t="s">
        <v>41</v>
      </c>
      <c r="D657" s="55">
        <v>13</v>
      </c>
      <c r="H657" s="55">
        <v>-74.258832999999996</v>
      </c>
      <c r="I657" s="55">
        <v>40.508833000000003</v>
      </c>
    </row>
    <row r="658" spans="1:9" x14ac:dyDescent="0.35">
      <c r="A658" s="54" t="s">
        <v>84</v>
      </c>
      <c r="B658" s="13">
        <v>41830</v>
      </c>
      <c r="D658" s="18">
        <v>4.57</v>
      </c>
      <c r="H658" s="55">
        <v>-74.258832999999996</v>
      </c>
      <c r="I658" s="55">
        <v>40.508833000000003</v>
      </c>
    </row>
    <row r="659" spans="1:9" x14ac:dyDescent="0.25">
      <c r="A659" s="37" t="s">
        <v>90</v>
      </c>
      <c r="B659" s="13">
        <v>41830</v>
      </c>
      <c r="D659" s="18">
        <v>4.01</v>
      </c>
      <c r="H659" s="55">
        <v>-74.258832999999996</v>
      </c>
      <c r="I659" s="55">
        <v>40.508833000000003</v>
      </c>
    </row>
    <row r="660" spans="1:9" x14ac:dyDescent="0.25">
      <c r="A660" s="37" t="s">
        <v>90</v>
      </c>
      <c r="B660" s="13">
        <v>41830</v>
      </c>
      <c r="D660" s="18">
        <v>4.0599999999999996</v>
      </c>
      <c r="H660" s="55">
        <v>-74.258832999999996</v>
      </c>
      <c r="I660" s="55">
        <v>40.508833000000003</v>
      </c>
    </row>
    <row r="661" spans="1:9" x14ac:dyDescent="0.35">
      <c r="A661" s="41" t="s">
        <v>96</v>
      </c>
      <c r="B661" s="13">
        <v>41830</v>
      </c>
      <c r="D661" s="18">
        <v>4.18</v>
      </c>
      <c r="H661" s="55">
        <v>-74.258832999999996</v>
      </c>
      <c r="I661" s="55">
        <v>40.508833000000003</v>
      </c>
    </row>
    <row r="662" spans="1:9" x14ac:dyDescent="0.35">
      <c r="A662" s="41" t="s">
        <v>97</v>
      </c>
      <c r="B662" s="13">
        <v>41830</v>
      </c>
      <c r="D662" s="47">
        <v>10</v>
      </c>
      <c r="H662" s="55">
        <v>-74.258832999999996</v>
      </c>
      <c r="I662" s="55">
        <v>40.508833000000003</v>
      </c>
    </row>
    <row r="663" spans="1:9" x14ac:dyDescent="0.35">
      <c r="A663" s="55" t="s">
        <v>52</v>
      </c>
      <c r="B663" s="56">
        <v>41835</v>
      </c>
      <c r="C663" s="55" t="s">
        <v>44</v>
      </c>
      <c r="D663" s="55">
        <v>1.5</v>
      </c>
      <c r="H663" s="55">
        <v>-74.258832999999996</v>
      </c>
      <c r="I663" s="55">
        <v>40.508833000000003</v>
      </c>
    </row>
    <row r="664" spans="1:9" x14ac:dyDescent="0.35">
      <c r="A664" s="55" t="s">
        <v>42</v>
      </c>
      <c r="B664" s="56">
        <v>41835</v>
      </c>
      <c r="C664" s="55" t="s">
        <v>44</v>
      </c>
      <c r="D664" s="55">
        <v>1.5</v>
      </c>
      <c r="H664" s="55">
        <v>-74.258832999999996</v>
      </c>
      <c r="I664" s="55">
        <v>40.508833000000003</v>
      </c>
    </row>
    <row r="665" spans="1:9" x14ac:dyDescent="0.35">
      <c r="A665" s="55" t="s">
        <v>50</v>
      </c>
      <c r="B665" s="56">
        <v>41835</v>
      </c>
      <c r="C665" s="55" t="s">
        <v>44</v>
      </c>
      <c r="D665" s="55">
        <v>1.4</v>
      </c>
      <c r="H665" s="55">
        <v>-74.258832999999996</v>
      </c>
      <c r="I665" s="55">
        <v>40.508833000000003</v>
      </c>
    </row>
    <row r="666" spans="1:9" x14ac:dyDescent="0.35">
      <c r="A666" s="55" t="s">
        <v>51</v>
      </c>
      <c r="B666" s="56">
        <v>41835</v>
      </c>
      <c r="C666" s="55" t="s">
        <v>44</v>
      </c>
      <c r="D666" s="55">
        <v>5.6</v>
      </c>
      <c r="H666" s="55">
        <v>-74.258832999999996</v>
      </c>
      <c r="I666" s="55">
        <v>40.508833000000003</v>
      </c>
    </row>
    <row r="667" spans="1:9" x14ac:dyDescent="0.35">
      <c r="A667" s="55" t="s">
        <v>48</v>
      </c>
      <c r="B667" s="56">
        <v>41835</v>
      </c>
      <c r="C667" s="55" t="s">
        <v>44</v>
      </c>
      <c r="D667" s="55">
        <v>14.2</v>
      </c>
      <c r="H667" s="55">
        <v>-74.258832999999996</v>
      </c>
      <c r="I667" s="55">
        <v>40.508833000000003</v>
      </c>
    </row>
    <row r="668" spans="1:9" x14ac:dyDescent="0.35">
      <c r="A668" s="54" t="s">
        <v>84</v>
      </c>
      <c r="B668" s="13">
        <v>41835</v>
      </c>
      <c r="D668" s="18">
        <v>3.03</v>
      </c>
      <c r="H668" s="55">
        <v>-74.258832999999996</v>
      </c>
      <c r="I668" s="55">
        <v>40.508833000000003</v>
      </c>
    </row>
    <row r="669" spans="1:9" x14ac:dyDescent="0.25">
      <c r="A669" s="37" t="s">
        <v>90</v>
      </c>
      <c r="B669" s="13">
        <v>41835</v>
      </c>
      <c r="D669" s="18">
        <v>2.72</v>
      </c>
      <c r="H669" s="55">
        <v>-74.258832999999996</v>
      </c>
      <c r="I669" s="55">
        <v>40.508833000000003</v>
      </c>
    </row>
    <row r="670" spans="1:9" x14ac:dyDescent="0.35">
      <c r="A670" s="41" t="s">
        <v>96</v>
      </c>
      <c r="B670" s="13">
        <v>41835</v>
      </c>
      <c r="D670" s="18">
        <v>3.08</v>
      </c>
      <c r="H670" s="55">
        <v>-74.258832999999996</v>
      </c>
      <c r="I670" s="55">
        <v>40.508833000000003</v>
      </c>
    </row>
    <row r="671" spans="1:9" x14ac:dyDescent="0.35">
      <c r="A671" s="41" t="s">
        <v>96</v>
      </c>
      <c r="B671" s="13">
        <v>41835</v>
      </c>
      <c r="D671" s="18">
        <v>2.98</v>
      </c>
      <c r="H671" s="55">
        <v>-74.258832999999996</v>
      </c>
      <c r="I671" s="55">
        <v>40.508833000000003</v>
      </c>
    </row>
    <row r="672" spans="1:9" x14ac:dyDescent="0.35">
      <c r="A672" s="41" t="s">
        <v>97</v>
      </c>
      <c r="B672" s="13">
        <v>41835</v>
      </c>
      <c r="D672" s="18">
        <v>3.32</v>
      </c>
      <c r="H672" s="55">
        <v>-74.258832999999996</v>
      </c>
      <c r="I672" s="55">
        <v>40.508833000000003</v>
      </c>
    </row>
    <row r="673" spans="1:9" x14ac:dyDescent="0.35">
      <c r="A673" s="55" t="s">
        <v>52</v>
      </c>
      <c r="B673" s="56">
        <v>41843</v>
      </c>
      <c r="C673" s="55" t="s">
        <v>41</v>
      </c>
      <c r="D673" s="55">
        <v>5.7</v>
      </c>
      <c r="H673" s="55">
        <v>-74.258832999999996</v>
      </c>
      <c r="I673" s="55">
        <v>40.508833000000003</v>
      </c>
    </row>
    <row r="674" spans="1:9" x14ac:dyDescent="0.35">
      <c r="A674" s="55" t="s">
        <v>42</v>
      </c>
      <c r="B674" s="56">
        <v>41843</v>
      </c>
      <c r="C674" s="55" t="s">
        <v>41</v>
      </c>
      <c r="D674" s="55">
        <v>4.7</v>
      </c>
      <c r="H674" s="55">
        <v>-74.258832999999996</v>
      </c>
      <c r="I674" s="55">
        <v>40.508833000000003</v>
      </c>
    </row>
    <row r="675" spans="1:9" x14ac:dyDescent="0.35">
      <c r="A675" s="55" t="s">
        <v>50</v>
      </c>
      <c r="B675" s="56">
        <v>41843</v>
      </c>
      <c r="C675" s="55" t="s">
        <v>41</v>
      </c>
      <c r="D675" s="55">
        <v>9.3000000000000007</v>
      </c>
    </row>
    <row r="676" spans="1:9" x14ac:dyDescent="0.35">
      <c r="A676" s="55" t="s">
        <v>50</v>
      </c>
      <c r="B676" s="56">
        <v>41843</v>
      </c>
      <c r="C676" s="55" t="s">
        <v>41</v>
      </c>
      <c r="D676" s="55">
        <v>6.9</v>
      </c>
    </row>
    <row r="677" spans="1:9" x14ac:dyDescent="0.35">
      <c r="A677" s="55" t="s">
        <v>51</v>
      </c>
      <c r="B677" s="56">
        <v>41843</v>
      </c>
      <c r="C677" s="55" t="s">
        <v>41</v>
      </c>
      <c r="D677" s="55">
        <v>11.8</v>
      </c>
    </row>
    <row r="678" spans="1:9" x14ac:dyDescent="0.35">
      <c r="A678" s="55" t="s">
        <v>48</v>
      </c>
      <c r="B678" s="56">
        <v>41843</v>
      </c>
      <c r="C678" s="55" t="s">
        <v>41</v>
      </c>
      <c r="D678" s="55">
        <v>5.4</v>
      </c>
    </row>
    <row r="679" spans="1:9" x14ac:dyDescent="0.35">
      <c r="A679" s="54" t="s">
        <v>84</v>
      </c>
      <c r="B679" s="13">
        <v>41848</v>
      </c>
      <c r="D679" s="18">
        <v>1.47</v>
      </c>
    </row>
    <row r="680" spans="1:9" x14ac:dyDescent="0.35">
      <c r="A680" s="54" t="s">
        <v>84</v>
      </c>
      <c r="B680" s="13">
        <v>41848</v>
      </c>
      <c r="D680" s="18">
        <v>1.71</v>
      </c>
    </row>
    <row r="681" spans="1:9" x14ac:dyDescent="0.25">
      <c r="A681" s="37" t="s">
        <v>90</v>
      </c>
      <c r="B681" s="13">
        <v>41848</v>
      </c>
      <c r="D681" s="18">
        <v>2.58</v>
      </c>
    </row>
    <row r="682" spans="1:9" x14ac:dyDescent="0.35">
      <c r="A682" s="41" t="s">
        <v>96</v>
      </c>
      <c r="B682" s="13">
        <v>41848</v>
      </c>
      <c r="D682" s="18">
        <v>2.82</v>
      </c>
    </row>
    <row r="683" spans="1:9" x14ac:dyDescent="0.35">
      <c r="A683" s="41" t="s">
        <v>97</v>
      </c>
      <c r="B683" s="13">
        <v>41848</v>
      </c>
      <c r="D683" s="18">
        <v>2.82</v>
      </c>
    </row>
    <row r="684" spans="1:9" x14ac:dyDescent="0.35">
      <c r="A684" s="55" t="s">
        <v>52</v>
      </c>
      <c r="B684" s="56">
        <v>41850</v>
      </c>
      <c r="C684" s="55" t="s">
        <v>41</v>
      </c>
      <c r="D684" s="55">
        <v>4.3</v>
      </c>
    </row>
    <row r="685" spans="1:9" x14ac:dyDescent="0.35">
      <c r="A685" s="55" t="s">
        <v>42</v>
      </c>
      <c r="B685" s="56">
        <v>41850</v>
      </c>
      <c r="C685" s="55" t="s">
        <v>41</v>
      </c>
      <c r="D685" s="55">
        <v>4.0999999999999996</v>
      </c>
    </row>
    <row r="686" spans="1:9" x14ac:dyDescent="0.35">
      <c r="A686" s="55" t="s">
        <v>50</v>
      </c>
      <c r="B686" s="56">
        <v>41850</v>
      </c>
      <c r="C686" s="55" t="s">
        <v>41</v>
      </c>
      <c r="D686" s="55">
        <v>5.4</v>
      </c>
    </row>
    <row r="687" spans="1:9" x14ac:dyDescent="0.35">
      <c r="A687" s="55" t="s">
        <v>51</v>
      </c>
      <c r="B687" s="56">
        <v>41850</v>
      </c>
      <c r="C687" s="55" t="s">
        <v>41</v>
      </c>
      <c r="D687" s="55">
        <v>7</v>
      </c>
    </row>
    <row r="688" spans="1:9" x14ac:dyDescent="0.35">
      <c r="A688" s="55" t="s">
        <v>51</v>
      </c>
      <c r="B688" s="56">
        <v>41850</v>
      </c>
      <c r="C688" s="55" t="s">
        <v>41</v>
      </c>
      <c r="D688" s="55">
        <v>6.7</v>
      </c>
    </row>
    <row r="689" spans="1:4" x14ac:dyDescent="0.35">
      <c r="A689" s="55" t="s">
        <v>48</v>
      </c>
      <c r="B689" s="56">
        <v>41850</v>
      </c>
      <c r="C689" s="55" t="s">
        <v>41</v>
      </c>
      <c r="D689" s="55">
        <v>22.8</v>
      </c>
    </row>
    <row r="690" spans="1:4" x14ac:dyDescent="0.35">
      <c r="A690" s="54" t="s">
        <v>84</v>
      </c>
      <c r="B690" s="13">
        <v>41855</v>
      </c>
      <c r="D690" s="18">
        <v>1.49</v>
      </c>
    </row>
    <row r="691" spans="1:4" x14ac:dyDescent="0.25">
      <c r="A691" s="37" t="s">
        <v>90</v>
      </c>
      <c r="B691" s="13">
        <v>41855</v>
      </c>
      <c r="D691" s="18">
        <v>2.88</v>
      </c>
    </row>
    <row r="692" spans="1:4" x14ac:dyDescent="0.25">
      <c r="A692" s="37" t="s">
        <v>90</v>
      </c>
      <c r="B692" s="13">
        <v>41855</v>
      </c>
      <c r="D692" s="18">
        <v>1.92</v>
      </c>
    </row>
    <row r="693" spans="1:4" x14ac:dyDescent="0.35">
      <c r="A693" s="41" t="s">
        <v>96</v>
      </c>
      <c r="B693" s="13">
        <v>41855</v>
      </c>
      <c r="D693" s="14">
        <v>3</v>
      </c>
    </row>
    <row r="694" spans="1:4" x14ac:dyDescent="0.35">
      <c r="A694" s="41" t="s">
        <v>97</v>
      </c>
      <c r="B694" s="13">
        <v>41855</v>
      </c>
      <c r="D694" s="14">
        <v>3.8</v>
      </c>
    </row>
    <row r="695" spans="1:4" x14ac:dyDescent="0.35">
      <c r="A695" s="55" t="s">
        <v>52</v>
      </c>
      <c r="B695" s="56">
        <v>41857</v>
      </c>
      <c r="C695" s="55" t="s">
        <v>41</v>
      </c>
      <c r="D695" s="55">
        <v>8.32</v>
      </c>
    </row>
    <row r="696" spans="1:4" x14ac:dyDescent="0.35">
      <c r="A696" s="55" t="s">
        <v>42</v>
      </c>
      <c r="B696" s="56">
        <v>41857</v>
      </c>
      <c r="C696" s="55" t="s">
        <v>41</v>
      </c>
      <c r="D696" s="55">
        <v>7.14</v>
      </c>
    </row>
    <row r="697" spans="1:4" x14ac:dyDescent="0.35">
      <c r="A697" s="55" t="s">
        <v>50</v>
      </c>
      <c r="B697" s="56">
        <v>41857</v>
      </c>
      <c r="C697" s="55" t="s">
        <v>41</v>
      </c>
      <c r="D697" s="55">
        <v>10.4</v>
      </c>
    </row>
    <row r="698" spans="1:4" x14ac:dyDescent="0.35">
      <c r="A698" s="55" t="s">
        <v>51</v>
      </c>
      <c r="B698" s="56">
        <v>41857</v>
      </c>
      <c r="C698" s="55" t="s">
        <v>41</v>
      </c>
      <c r="D698" s="55">
        <v>28.6</v>
      </c>
    </row>
    <row r="699" spans="1:4" x14ac:dyDescent="0.35">
      <c r="A699" s="55" t="s">
        <v>48</v>
      </c>
      <c r="B699" s="56">
        <v>41857</v>
      </c>
      <c r="C699" s="55" t="s">
        <v>41</v>
      </c>
      <c r="D699" s="55">
        <v>14.5</v>
      </c>
    </row>
    <row r="700" spans="1:4" x14ac:dyDescent="0.35">
      <c r="A700" s="54" t="s">
        <v>84</v>
      </c>
      <c r="B700" s="13">
        <v>41863</v>
      </c>
      <c r="D700" s="18">
        <v>11.7</v>
      </c>
    </row>
    <row r="701" spans="1:4" x14ac:dyDescent="0.25">
      <c r="A701" s="37" t="s">
        <v>90</v>
      </c>
      <c r="B701" s="13">
        <v>41863</v>
      </c>
      <c r="D701" s="18">
        <v>9.25</v>
      </c>
    </row>
    <row r="702" spans="1:4" x14ac:dyDescent="0.35">
      <c r="A702" s="41" t="s">
        <v>96</v>
      </c>
      <c r="B702" s="13">
        <v>41863</v>
      </c>
      <c r="D702" s="18">
        <v>16.3</v>
      </c>
    </row>
    <row r="703" spans="1:4" x14ac:dyDescent="0.35">
      <c r="A703" s="41" t="s">
        <v>96</v>
      </c>
      <c r="B703" s="13">
        <v>41863</v>
      </c>
      <c r="D703" s="18">
        <v>14.5</v>
      </c>
    </row>
    <row r="704" spans="1:4" x14ac:dyDescent="0.35">
      <c r="A704" s="41" t="s">
        <v>97</v>
      </c>
      <c r="B704" s="13">
        <v>41863</v>
      </c>
      <c r="D704" s="18">
        <v>14.5</v>
      </c>
    </row>
    <row r="705" spans="1:4" x14ac:dyDescent="0.35">
      <c r="A705" s="55" t="s">
        <v>52</v>
      </c>
      <c r="B705" s="56">
        <v>41864</v>
      </c>
      <c r="C705" s="55" t="s">
        <v>44</v>
      </c>
      <c r="D705" s="55">
        <v>1.95</v>
      </c>
    </row>
    <row r="706" spans="1:4" x14ac:dyDescent="0.35">
      <c r="A706" s="55" t="s">
        <v>42</v>
      </c>
      <c r="B706" s="56">
        <v>41864</v>
      </c>
      <c r="C706" s="55" t="s">
        <v>44</v>
      </c>
      <c r="D706" s="55">
        <v>3.47</v>
      </c>
    </row>
    <row r="707" spans="1:4" x14ac:dyDescent="0.35">
      <c r="A707" s="55" t="s">
        <v>50</v>
      </c>
      <c r="B707" s="56">
        <v>41864</v>
      </c>
      <c r="C707" s="55" t="s">
        <v>44</v>
      </c>
      <c r="D707" s="55">
        <v>3.82</v>
      </c>
    </row>
    <row r="708" spans="1:4" x14ac:dyDescent="0.35">
      <c r="A708" s="55" t="s">
        <v>51</v>
      </c>
      <c r="B708" s="56">
        <v>41864</v>
      </c>
      <c r="C708" s="55" t="s">
        <v>44</v>
      </c>
      <c r="D708" s="55">
        <v>6.51</v>
      </c>
    </row>
    <row r="709" spans="1:4" x14ac:dyDescent="0.35">
      <c r="A709" s="55" t="s">
        <v>48</v>
      </c>
      <c r="B709" s="56">
        <v>41864</v>
      </c>
      <c r="C709" s="55" t="s">
        <v>44</v>
      </c>
      <c r="D709" s="55">
        <v>7.63</v>
      </c>
    </row>
    <row r="710" spans="1:4" x14ac:dyDescent="0.35">
      <c r="A710" s="55" t="s">
        <v>52</v>
      </c>
      <c r="B710" s="56">
        <v>41871</v>
      </c>
      <c r="C710" s="55" t="s">
        <v>41</v>
      </c>
      <c r="D710" s="55">
        <v>3.06</v>
      </c>
    </row>
    <row r="711" spans="1:4" x14ac:dyDescent="0.35">
      <c r="A711" s="55" t="s">
        <v>42</v>
      </c>
      <c r="B711" s="56">
        <v>41871</v>
      </c>
      <c r="C711" s="55" t="s">
        <v>41</v>
      </c>
      <c r="D711" s="55">
        <v>4.3600000000000003</v>
      </c>
    </row>
    <row r="712" spans="1:4" x14ac:dyDescent="0.35">
      <c r="A712" s="55" t="s">
        <v>50</v>
      </c>
      <c r="B712" s="56">
        <v>41871</v>
      </c>
      <c r="C712" s="55" t="s">
        <v>41</v>
      </c>
      <c r="D712" s="55">
        <v>6.68</v>
      </c>
    </row>
    <row r="713" spans="1:4" x14ac:dyDescent="0.35">
      <c r="A713" s="55" t="s">
        <v>50</v>
      </c>
      <c r="B713" s="56">
        <v>41871</v>
      </c>
      <c r="C713" s="55" t="s">
        <v>41</v>
      </c>
      <c r="D713" s="55">
        <v>6.72</v>
      </c>
    </row>
    <row r="714" spans="1:4" x14ac:dyDescent="0.35">
      <c r="A714" s="55" t="s">
        <v>51</v>
      </c>
      <c r="B714" s="56">
        <v>41871</v>
      </c>
      <c r="C714" s="55" t="s">
        <v>41</v>
      </c>
      <c r="D714" s="55">
        <v>6.59</v>
      </c>
    </row>
    <row r="715" spans="1:4" x14ac:dyDescent="0.35">
      <c r="A715" s="55" t="s">
        <v>48</v>
      </c>
      <c r="B715" s="56">
        <v>41871</v>
      </c>
      <c r="C715" s="55" t="s">
        <v>41</v>
      </c>
      <c r="D715" s="55">
        <v>6.38</v>
      </c>
    </row>
    <row r="716" spans="1:4" x14ac:dyDescent="0.35">
      <c r="A716" s="54" t="s">
        <v>84</v>
      </c>
      <c r="B716" s="13">
        <v>41871</v>
      </c>
      <c r="D716" s="18">
        <v>7.25</v>
      </c>
    </row>
    <row r="717" spans="1:4" x14ac:dyDescent="0.35">
      <c r="A717" s="54" t="s">
        <v>84</v>
      </c>
      <c r="B717" s="13">
        <v>41871</v>
      </c>
      <c r="D717" s="18">
        <v>8.5299999999999994</v>
      </c>
    </row>
    <row r="718" spans="1:4" x14ac:dyDescent="0.25">
      <c r="A718" s="37" t="s">
        <v>90</v>
      </c>
      <c r="B718" s="13">
        <v>41871</v>
      </c>
      <c r="D718" s="18">
        <v>16.8</v>
      </c>
    </row>
    <row r="719" spans="1:4" x14ac:dyDescent="0.35">
      <c r="A719" s="41" t="s">
        <v>96</v>
      </c>
      <c r="B719" s="13">
        <v>41871</v>
      </c>
      <c r="D719" s="18">
        <v>13.2</v>
      </c>
    </row>
    <row r="720" spans="1:4" x14ac:dyDescent="0.35">
      <c r="A720" s="41" t="s">
        <v>97</v>
      </c>
      <c r="B720" s="13">
        <v>41871</v>
      </c>
      <c r="D720" s="18">
        <v>107.2</v>
      </c>
    </row>
    <row r="721" spans="1:4" x14ac:dyDescent="0.35">
      <c r="A721" s="55" t="s">
        <v>52</v>
      </c>
      <c r="B721" s="56">
        <v>41878</v>
      </c>
      <c r="C721" s="55" t="s">
        <v>41</v>
      </c>
      <c r="D721" s="55">
        <v>4.82</v>
      </c>
    </row>
    <row r="722" spans="1:4" x14ac:dyDescent="0.35">
      <c r="A722" s="55" t="s">
        <v>42</v>
      </c>
      <c r="B722" s="56">
        <v>41878</v>
      </c>
      <c r="C722" s="55" t="s">
        <v>41</v>
      </c>
      <c r="D722" s="55">
        <v>7.65</v>
      </c>
    </row>
    <row r="723" spans="1:4" x14ac:dyDescent="0.35">
      <c r="A723" s="55" t="s">
        <v>50</v>
      </c>
      <c r="B723" s="56">
        <v>41878</v>
      </c>
      <c r="C723" s="55" t="s">
        <v>41</v>
      </c>
      <c r="D723" s="55">
        <v>6.73</v>
      </c>
    </row>
    <row r="724" spans="1:4" x14ac:dyDescent="0.35">
      <c r="A724" s="55" t="s">
        <v>51</v>
      </c>
      <c r="B724" s="56">
        <v>41878</v>
      </c>
      <c r="C724" s="55" t="s">
        <v>41</v>
      </c>
      <c r="D724" s="55">
        <v>7.84</v>
      </c>
    </row>
    <row r="725" spans="1:4" x14ac:dyDescent="0.35">
      <c r="A725" s="55" t="s">
        <v>48</v>
      </c>
      <c r="B725" s="56">
        <v>41878</v>
      </c>
      <c r="C725" s="55" t="s">
        <v>41</v>
      </c>
      <c r="D725" s="55">
        <v>17.600000000000001</v>
      </c>
    </row>
    <row r="726" spans="1:4" x14ac:dyDescent="0.35">
      <c r="A726" s="54" t="s">
        <v>84</v>
      </c>
      <c r="B726" s="13">
        <v>41878</v>
      </c>
      <c r="D726" s="18">
        <v>9.7200000000000006</v>
      </c>
    </row>
    <row r="727" spans="1:4" x14ac:dyDescent="0.25">
      <c r="A727" s="37" t="s">
        <v>90</v>
      </c>
      <c r="B727" s="13">
        <v>41878</v>
      </c>
      <c r="D727" s="18">
        <v>8.75</v>
      </c>
    </row>
    <row r="728" spans="1:4" x14ac:dyDescent="0.35">
      <c r="A728" s="41" t="s">
        <v>96</v>
      </c>
      <c r="B728" s="13">
        <v>41878</v>
      </c>
      <c r="D728" s="18">
        <v>18.2</v>
      </c>
    </row>
    <row r="729" spans="1:4" x14ac:dyDescent="0.35">
      <c r="A729" s="41" t="s">
        <v>96</v>
      </c>
      <c r="B729" s="13">
        <v>41878</v>
      </c>
      <c r="D729" s="18">
        <v>17.399999999999999</v>
      </c>
    </row>
    <row r="730" spans="1:4" x14ac:dyDescent="0.35">
      <c r="A730" s="41" t="s">
        <v>97</v>
      </c>
      <c r="B730" s="13">
        <v>41878</v>
      </c>
      <c r="D730" s="18">
        <v>46.2</v>
      </c>
    </row>
    <row r="731" spans="1:4" x14ac:dyDescent="0.35">
      <c r="A731" s="54" t="s">
        <v>84</v>
      </c>
      <c r="B731" s="13">
        <v>41890</v>
      </c>
      <c r="D731" s="18">
        <v>9.82</v>
      </c>
    </row>
    <row r="732" spans="1:4" x14ac:dyDescent="0.35">
      <c r="A732" s="54" t="s">
        <v>84</v>
      </c>
      <c r="B732" s="13">
        <v>41890</v>
      </c>
      <c r="D732" s="18">
        <v>10.4</v>
      </c>
    </row>
    <row r="733" spans="1:4" x14ac:dyDescent="0.25">
      <c r="A733" s="37" t="s">
        <v>90</v>
      </c>
      <c r="B733" s="13">
        <v>41890</v>
      </c>
      <c r="D733" s="18">
        <v>9.32</v>
      </c>
    </row>
    <row r="734" spans="1:4" x14ac:dyDescent="0.35">
      <c r="A734" s="41" t="s">
        <v>96</v>
      </c>
      <c r="B734" s="13">
        <v>41890</v>
      </c>
      <c r="D734" s="18">
        <v>14.2</v>
      </c>
    </row>
    <row r="735" spans="1:4" x14ac:dyDescent="0.35">
      <c r="A735" s="41" t="s">
        <v>97</v>
      </c>
      <c r="B735" s="13">
        <v>41890</v>
      </c>
      <c r="D735" s="47">
        <v>30</v>
      </c>
    </row>
    <row r="736" spans="1:4" x14ac:dyDescent="0.35">
      <c r="A736" s="55" t="s">
        <v>52</v>
      </c>
      <c r="B736" s="56">
        <v>41892</v>
      </c>
      <c r="C736" s="55" t="s">
        <v>41</v>
      </c>
      <c r="D736" s="55">
        <v>3.26</v>
      </c>
    </row>
    <row r="737" spans="1:4" x14ac:dyDescent="0.35">
      <c r="A737" s="55" t="s">
        <v>42</v>
      </c>
      <c r="B737" s="56">
        <v>41892</v>
      </c>
      <c r="C737" s="55" t="s">
        <v>41</v>
      </c>
      <c r="D737" s="55">
        <v>3.26</v>
      </c>
    </row>
    <row r="738" spans="1:4" x14ac:dyDescent="0.35">
      <c r="A738" s="55" t="s">
        <v>50</v>
      </c>
      <c r="B738" s="56">
        <v>41892</v>
      </c>
      <c r="C738" s="55" t="s">
        <v>41</v>
      </c>
      <c r="D738" s="55">
        <v>3.1</v>
      </c>
    </row>
    <row r="739" spans="1:4" x14ac:dyDescent="0.35">
      <c r="A739" s="55" t="s">
        <v>51</v>
      </c>
      <c r="B739" s="56">
        <v>41892</v>
      </c>
      <c r="C739" s="55" t="s">
        <v>41</v>
      </c>
      <c r="D739" s="55">
        <v>2.4500000000000002</v>
      </c>
    </row>
    <row r="740" spans="1:4" x14ac:dyDescent="0.35">
      <c r="A740" s="55" t="s">
        <v>48</v>
      </c>
      <c r="B740" s="56">
        <v>41892</v>
      </c>
      <c r="C740" s="55" t="s">
        <v>41</v>
      </c>
      <c r="D740" s="55">
        <v>2.92</v>
      </c>
    </row>
    <row r="741" spans="1:4" x14ac:dyDescent="0.35">
      <c r="A741" s="54" t="s">
        <v>84</v>
      </c>
      <c r="B741" s="13">
        <v>41897</v>
      </c>
      <c r="D741" s="18">
        <v>1.74</v>
      </c>
    </row>
    <row r="742" spans="1:4" x14ac:dyDescent="0.25">
      <c r="A742" s="37" t="s">
        <v>90</v>
      </c>
      <c r="B742" s="13">
        <v>41897</v>
      </c>
      <c r="D742" s="18">
        <v>2.63</v>
      </c>
    </row>
    <row r="743" spans="1:4" x14ac:dyDescent="0.35">
      <c r="A743" s="41" t="s">
        <v>96</v>
      </c>
      <c r="B743" s="13">
        <v>41897</v>
      </c>
      <c r="D743" s="18">
        <v>3.21</v>
      </c>
    </row>
    <row r="744" spans="1:4" x14ac:dyDescent="0.35">
      <c r="A744" s="41" t="s">
        <v>96</v>
      </c>
      <c r="B744" s="13">
        <v>41897</v>
      </c>
      <c r="D744" s="18">
        <v>3.34</v>
      </c>
    </row>
    <row r="745" spans="1:4" x14ac:dyDescent="0.35">
      <c r="A745" s="41" t="s">
        <v>97</v>
      </c>
      <c r="B745" s="13">
        <v>41897</v>
      </c>
      <c r="D745" s="18">
        <v>4.78</v>
      </c>
    </row>
    <row r="746" spans="1:4" x14ac:dyDescent="0.35">
      <c r="A746" s="55" t="s">
        <v>52</v>
      </c>
      <c r="B746" s="56">
        <v>41899</v>
      </c>
      <c r="C746" s="55" t="s">
        <v>44</v>
      </c>
      <c r="D746" s="55">
        <v>3.71</v>
      </c>
    </row>
    <row r="747" spans="1:4" x14ac:dyDescent="0.35">
      <c r="A747" s="55" t="s">
        <v>42</v>
      </c>
      <c r="B747" s="56">
        <v>41899</v>
      </c>
      <c r="C747" s="55" t="s">
        <v>44</v>
      </c>
      <c r="D747" s="55">
        <v>3.54</v>
      </c>
    </row>
    <row r="748" spans="1:4" x14ac:dyDescent="0.35">
      <c r="A748" s="55" t="s">
        <v>50</v>
      </c>
      <c r="B748" s="56">
        <v>41899</v>
      </c>
      <c r="C748" s="55" t="s">
        <v>44</v>
      </c>
      <c r="D748" s="55">
        <v>3.86</v>
      </c>
    </row>
    <row r="749" spans="1:4" x14ac:dyDescent="0.35">
      <c r="A749" s="55" t="s">
        <v>51</v>
      </c>
      <c r="B749" s="56">
        <v>41899</v>
      </c>
      <c r="C749" s="55" t="s">
        <v>44</v>
      </c>
      <c r="D749" s="55">
        <v>3.04</v>
      </c>
    </row>
    <row r="750" spans="1:4" x14ac:dyDescent="0.35">
      <c r="A750" s="55" t="s">
        <v>48</v>
      </c>
      <c r="B750" s="56">
        <v>41899</v>
      </c>
      <c r="C750" s="55" t="s">
        <v>44</v>
      </c>
      <c r="D750" s="55">
        <v>5.59</v>
      </c>
    </row>
    <row r="751" spans="1:4" x14ac:dyDescent="0.35">
      <c r="A751" s="55" t="s">
        <v>52</v>
      </c>
      <c r="B751" s="56">
        <v>41906</v>
      </c>
      <c r="C751" s="55" t="s">
        <v>41</v>
      </c>
      <c r="D751" s="55">
        <v>2.95</v>
      </c>
    </row>
    <row r="752" spans="1:4" x14ac:dyDescent="0.35">
      <c r="A752" s="55" t="s">
        <v>42</v>
      </c>
      <c r="B752" s="56">
        <v>41906</v>
      </c>
      <c r="C752" s="55" t="s">
        <v>41</v>
      </c>
      <c r="D752" s="55">
        <v>3.27</v>
      </c>
    </row>
    <row r="753" spans="1:4" x14ac:dyDescent="0.35">
      <c r="A753" s="55" t="s">
        <v>50</v>
      </c>
      <c r="B753" s="56">
        <v>41906</v>
      </c>
      <c r="C753" s="55" t="s">
        <v>41</v>
      </c>
      <c r="D753" s="55">
        <v>3.89</v>
      </c>
    </row>
    <row r="754" spans="1:4" x14ac:dyDescent="0.35">
      <c r="A754" s="55" t="s">
        <v>50</v>
      </c>
      <c r="B754" s="56">
        <v>41906</v>
      </c>
      <c r="C754" s="55" t="s">
        <v>41</v>
      </c>
      <c r="D754" s="55">
        <v>2.99</v>
      </c>
    </row>
    <row r="755" spans="1:4" x14ac:dyDescent="0.35">
      <c r="A755" s="55" t="s">
        <v>51</v>
      </c>
      <c r="B755" s="56">
        <v>41906</v>
      </c>
      <c r="C755" s="55" t="s">
        <v>41</v>
      </c>
      <c r="D755" s="55">
        <v>5.05</v>
      </c>
    </row>
    <row r="756" spans="1:4" x14ac:dyDescent="0.35">
      <c r="A756" s="55" t="s">
        <v>48</v>
      </c>
      <c r="B756" s="56">
        <v>41906</v>
      </c>
      <c r="C756" s="55" t="s">
        <v>41</v>
      </c>
      <c r="D756" s="55">
        <v>5.3</v>
      </c>
    </row>
    <row r="757" spans="1:4" x14ac:dyDescent="0.35">
      <c r="A757" s="54" t="s">
        <v>84</v>
      </c>
      <c r="B757" s="13">
        <v>41906</v>
      </c>
      <c r="D757" s="18">
        <v>9.2100000000000009</v>
      </c>
    </row>
    <row r="758" spans="1:4" x14ac:dyDescent="0.25">
      <c r="A758" s="37" t="s">
        <v>90</v>
      </c>
      <c r="B758" s="13">
        <v>41906</v>
      </c>
      <c r="D758" s="18">
        <v>9.65</v>
      </c>
    </row>
    <row r="759" spans="1:4" x14ac:dyDescent="0.25">
      <c r="A759" s="37" t="s">
        <v>90</v>
      </c>
      <c r="B759" s="13">
        <v>41906</v>
      </c>
      <c r="D759" s="18">
        <v>9.73</v>
      </c>
    </row>
    <row r="760" spans="1:4" x14ac:dyDescent="0.35">
      <c r="A760" s="41" t="s">
        <v>96</v>
      </c>
      <c r="B760" s="13">
        <v>41906</v>
      </c>
      <c r="D760" s="18">
        <v>10.199999999999999</v>
      </c>
    </row>
    <row r="761" spans="1:4" x14ac:dyDescent="0.35">
      <c r="A761" s="41" t="s">
        <v>97</v>
      </c>
      <c r="B761" s="13">
        <v>41906</v>
      </c>
      <c r="D761" s="18">
        <v>8.1300000000000008</v>
      </c>
    </row>
    <row r="762" spans="1:4" x14ac:dyDescent="0.35">
      <c r="A762" s="54" t="s">
        <v>84</v>
      </c>
      <c r="B762" s="13">
        <v>41912</v>
      </c>
      <c r="D762" s="18">
        <v>10.3</v>
      </c>
    </row>
    <row r="763" spans="1:4" x14ac:dyDescent="0.25">
      <c r="A763" s="37" t="s">
        <v>90</v>
      </c>
      <c r="B763" s="13">
        <v>41912</v>
      </c>
      <c r="D763" s="18">
        <v>8.06</v>
      </c>
    </row>
    <row r="764" spans="1:4" x14ac:dyDescent="0.35">
      <c r="A764" s="41" t="s">
        <v>96</v>
      </c>
      <c r="B764" s="13">
        <v>41912</v>
      </c>
      <c r="D764" s="18">
        <v>7.23</v>
      </c>
    </row>
    <row r="765" spans="1:4" x14ac:dyDescent="0.35">
      <c r="A765" s="41" t="s">
        <v>97</v>
      </c>
      <c r="B765" s="13">
        <v>41912</v>
      </c>
      <c r="D765" s="18">
        <v>7.21</v>
      </c>
    </row>
    <row r="766" spans="1:4" x14ac:dyDescent="0.35">
      <c r="A766" s="41" t="s">
        <v>97</v>
      </c>
      <c r="B766" s="13">
        <v>41912</v>
      </c>
      <c r="D766" s="18">
        <v>7.45</v>
      </c>
    </row>
    <row r="767" spans="1:4" x14ac:dyDescent="0.35">
      <c r="A767" s="55" t="s">
        <v>52</v>
      </c>
      <c r="B767" s="56">
        <v>42158</v>
      </c>
      <c r="C767" s="55" t="s">
        <v>44</v>
      </c>
      <c r="D767" s="55">
        <v>4.0999999999999996</v>
      </c>
    </row>
    <row r="768" spans="1:4" x14ac:dyDescent="0.35">
      <c r="A768" s="55" t="s">
        <v>42</v>
      </c>
      <c r="B768" s="56">
        <v>42158</v>
      </c>
      <c r="C768" s="55" t="s">
        <v>44</v>
      </c>
      <c r="D768" s="55">
        <v>2.78</v>
      </c>
    </row>
    <row r="769" spans="1:12" x14ac:dyDescent="0.35">
      <c r="A769" s="55" t="s">
        <v>50</v>
      </c>
      <c r="B769" s="56">
        <v>42158</v>
      </c>
      <c r="C769" s="55" t="s">
        <v>44</v>
      </c>
      <c r="D769" s="55">
        <v>3.84</v>
      </c>
    </row>
    <row r="770" spans="1:12" x14ac:dyDescent="0.35">
      <c r="A770" s="55" t="s">
        <v>51</v>
      </c>
      <c r="B770" s="56">
        <v>42158</v>
      </c>
      <c r="C770" s="55" t="s">
        <v>44</v>
      </c>
      <c r="D770" s="55">
        <v>5.86</v>
      </c>
    </row>
    <row r="771" spans="1:12" x14ac:dyDescent="0.25">
      <c r="A771" s="55" t="s">
        <v>48</v>
      </c>
      <c r="B771" s="56">
        <v>42158</v>
      </c>
      <c r="C771" s="55" t="s">
        <v>44</v>
      </c>
      <c r="D771" s="55">
        <v>32.6</v>
      </c>
      <c r="L771" s="13"/>
    </row>
    <row r="772" spans="1:12" x14ac:dyDescent="0.35">
      <c r="A772" s="55" t="s">
        <v>52</v>
      </c>
      <c r="B772" s="56">
        <v>42164</v>
      </c>
      <c r="C772" s="55" t="s">
        <v>41</v>
      </c>
      <c r="D772" s="55">
        <v>1.94</v>
      </c>
    </row>
    <row r="773" spans="1:12" x14ac:dyDescent="0.35">
      <c r="A773" s="55" t="s">
        <v>42</v>
      </c>
      <c r="B773" s="56">
        <v>42164</v>
      </c>
      <c r="C773" s="55" t="s">
        <v>41</v>
      </c>
      <c r="D773" s="55">
        <v>1.55</v>
      </c>
    </row>
    <row r="774" spans="1:12" x14ac:dyDescent="0.35">
      <c r="A774" s="55" t="s">
        <v>50</v>
      </c>
      <c r="B774" s="56">
        <v>42164</v>
      </c>
      <c r="C774" s="55" t="s">
        <v>41</v>
      </c>
      <c r="D774" s="55">
        <v>2.2200000000000002</v>
      </c>
    </row>
    <row r="775" spans="1:12" x14ac:dyDescent="0.35">
      <c r="A775" s="55" t="s">
        <v>51</v>
      </c>
      <c r="B775" s="56">
        <v>42164</v>
      </c>
      <c r="C775" s="55" t="s">
        <v>41</v>
      </c>
      <c r="D775" s="55">
        <v>2.7</v>
      </c>
    </row>
    <row r="776" spans="1:12" x14ac:dyDescent="0.35">
      <c r="A776" s="55" t="s">
        <v>48</v>
      </c>
      <c r="B776" s="56">
        <v>42164</v>
      </c>
      <c r="C776" s="55" t="s">
        <v>41</v>
      </c>
      <c r="D776" s="55">
        <v>55.5</v>
      </c>
    </row>
    <row r="777" spans="1:12" x14ac:dyDescent="0.35">
      <c r="A777" s="54" t="s">
        <v>84</v>
      </c>
      <c r="B777" s="13">
        <v>42170</v>
      </c>
      <c r="D777" s="19">
        <v>8.0299999999999994</v>
      </c>
      <c r="L777" s="13"/>
    </row>
    <row r="778" spans="1:12" x14ac:dyDescent="0.35">
      <c r="A778" s="37" t="s">
        <v>90</v>
      </c>
      <c r="B778" s="13">
        <v>42170</v>
      </c>
      <c r="D778" s="19">
        <v>3.65</v>
      </c>
      <c r="L778" s="13"/>
    </row>
    <row r="779" spans="1:12" x14ac:dyDescent="0.35">
      <c r="A779" s="37" t="s">
        <v>90</v>
      </c>
      <c r="B779" s="13">
        <v>42170</v>
      </c>
      <c r="D779" s="19">
        <v>3.72</v>
      </c>
    </row>
    <row r="780" spans="1:12" x14ac:dyDescent="0.35">
      <c r="A780" s="41" t="s">
        <v>96</v>
      </c>
      <c r="B780" s="13">
        <v>42170</v>
      </c>
      <c r="D780" s="19">
        <v>4.76</v>
      </c>
      <c r="K780" s="19"/>
      <c r="L780" s="13"/>
    </row>
    <row r="781" spans="1:12" x14ac:dyDescent="0.35">
      <c r="A781" s="55" t="s">
        <v>52</v>
      </c>
      <c r="B781" s="56">
        <v>42172</v>
      </c>
      <c r="C781" s="55" t="s">
        <v>44</v>
      </c>
      <c r="D781" s="55">
        <v>1.1200000000000001</v>
      </c>
    </row>
    <row r="782" spans="1:12" x14ac:dyDescent="0.35">
      <c r="A782" s="55" t="s">
        <v>42</v>
      </c>
      <c r="B782" s="56">
        <v>42172</v>
      </c>
      <c r="C782" s="55" t="s">
        <v>44</v>
      </c>
      <c r="D782" s="55">
        <v>2.0099999999999998</v>
      </c>
    </row>
    <row r="783" spans="1:12" x14ac:dyDescent="0.35">
      <c r="A783" s="55" t="s">
        <v>50</v>
      </c>
      <c r="B783" s="56">
        <v>42172</v>
      </c>
      <c r="C783" s="55" t="s">
        <v>44</v>
      </c>
      <c r="D783" s="55">
        <v>2.12</v>
      </c>
    </row>
    <row r="784" spans="1:12" x14ac:dyDescent="0.35">
      <c r="A784" s="55" t="s">
        <v>51</v>
      </c>
      <c r="B784" s="56">
        <v>42172</v>
      </c>
      <c r="C784" s="55" t="s">
        <v>44</v>
      </c>
      <c r="D784" s="55">
        <v>4.25</v>
      </c>
    </row>
    <row r="785" spans="1:12" x14ac:dyDescent="0.35">
      <c r="A785" s="55" t="s">
        <v>48</v>
      </c>
      <c r="B785" s="56">
        <v>42172</v>
      </c>
      <c r="C785" s="55" t="s">
        <v>44</v>
      </c>
      <c r="D785" s="55">
        <v>15.8</v>
      </c>
    </row>
    <row r="786" spans="1:12" x14ac:dyDescent="0.35">
      <c r="A786" s="55" t="s">
        <v>52</v>
      </c>
      <c r="B786" s="56">
        <v>42179</v>
      </c>
      <c r="C786" s="55" t="s">
        <v>44</v>
      </c>
      <c r="D786" s="55">
        <v>4.08</v>
      </c>
    </row>
    <row r="787" spans="1:12" x14ac:dyDescent="0.35">
      <c r="A787" s="55" t="s">
        <v>42</v>
      </c>
      <c r="B787" s="56">
        <v>42179</v>
      </c>
      <c r="C787" s="55" t="s">
        <v>44</v>
      </c>
      <c r="D787" s="55">
        <v>5.25</v>
      </c>
    </row>
    <row r="788" spans="1:12" x14ac:dyDescent="0.35">
      <c r="A788" s="55" t="s">
        <v>50</v>
      </c>
      <c r="B788" s="56">
        <v>42179</v>
      </c>
      <c r="C788" s="55" t="s">
        <v>44</v>
      </c>
      <c r="D788" s="55">
        <v>3.42</v>
      </c>
    </row>
    <row r="789" spans="1:12" x14ac:dyDescent="0.35">
      <c r="A789" s="55" t="s">
        <v>51</v>
      </c>
      <c r="B789" s="56">
        <v>42179</v>
      </c>
      <c r="C789" s="55" t="s">
        <v>44</v>
      </c>
      <c r="D789" s="55">
        <v>3.93</v>
      </c>
    </row>
    <row r="790" spans="1:12" x14ac:dyDescent="0.35">
      <c r="A790" s="55" t="s">
        <v>51</v>
      </c>
      <c r="B790" s="56">
        <v>42179</v>
      </c>
      <c r="C790" s="55" t="s">
        <v>44</v>
      </c>
      <c r="D790" s="55">
        <v>3.85</v>
      </c>
    </row>
    <row r="791" spans="1:12" x14ac:dyDescent="0.35">
      <c r="A791" s="55" t="s">
        <v>48</v>
      </c>
      <c r="B791" s="56">
        <v>42179</v>
      </c>
      <c r="C791" s="55" t="s">
        <v>44</v>
      </c>
      <c r="D791" s="55">
        <v>32</v>
      </c>
    </row>
    <row r="792" spans="1:12" x14ac:dyDescent="0.35">
      <c r="A792" s="55" t="s">
        <v>52</v>
      </c>
      <c r="B792" s="56">
        <v>42186</v>
      </c>
      <c r="C792" s="55" t="s">
        <v>44</v>
      </c>
      <c r="D792" s="55">
        <v>3.08</v>
      </c>
    </row>
    <row r="793" spans="1:12" x14ac:dyDescent="0.35">
      <c r="A793" s="55" t="s">
        <v>42</v>
      </c>
      <c r="B793" s="56">
        <v>42186</v>
      </c>
      <c r="C793" s="55" t="s">
        <v>44</v>
      </c>
      <c r="D793" s="55">
        <v>3.02</v>
      </c>
    </row>
    <row r="794" spans="1:12" x14ac:dyDescent="0.35">
      <c r="A794" s="55" t="s">
        <v>50</v>
      </c>
      <c r="B794" s="56">
        <v>42186</v>
      </c>
      <c r="C794" s="55" t="s">
        <v>44</v>
      </c>
      <c r="D794" s="55">
        <v>2.9</v>
      </c>
    </row>
    <row r="795" spans="1:12" x14ac:dyDescent="0.25">
      <c r="A795" s="55" t="s">
        <v>51</v>
      </c>
      <c r="B795" s="56">
        <v>42186</v>
      </c>
      <c r="C795" s="55" t="s">
        <v>44</v>
      </c>
      <c r="D795" s="55">
        <v>2.93</v>
      </c>
      <c r="L795" s="13"/>
    </row>
    <row r="796" spans="1:12" x14ac:dyDescent="0.25">
      <c r="A796" s="55" t="s">
        <v>48</v>
      </c>
      <c r="B796" s="56">
        <v>42186</v>
      </c>
      <c r="C796" s="55" t="s">
        <v>44</v>
      </c>
      <c r="D796" s="55">
        <v>7.7</v>
      </c>
      <c r="L796" s="13"/>
    </row>
    <row r="797" spans="1:12" x14ac:dyDescent="0.35">
      <c r="A797" s="54" t="s">
        <v>84</v>
      </c>
      <c r="B797" s="13">
        <v>42186</v>
      </c>
      <c r="D797" s="19">
        <v>0.34899999999999998</v>
      </c>
    </row>
    <row r="798" spans="1:12" x14ac:dyDescent="0.35">
      <c r="A798" s="54" t="s">
        <v>84</v>
      </c>
      <c r="B798" s="13">
        <v>42186</v>
      </c>
      <c r="D798" s="19">
        <v>0.34899999999999998</v>
      </c>
    </row>
    <row r="799" spans="1:12" x14ac:dyDescent="0.35">
      <c r="A799" s="37" t="s">
        <v>90</v>
      </c>
      <c r="B799" s="13">
        <v>42186</v>
      </c>
      <c r="D799" s="19">
        <v>0.34899999999999998</v>
      </c>
    </row>
    <row r="800" spans="1:12" x14ac:dyDescent="0.35">
      <c r="A800" s="41" t="s">
        <v>96</v>
      </c>
      <c r="B800" s="13">
        <v>42186</v>
      </c>
      <c r="D800" s="19">
        <v>0.34899999999999998</v>
      </c>
      <c r="K800" s="19"/>
      <c r="L800" s="13"/>
    </row>
    <row r="801" spans="1:12" x14ac:dyDescent="0.35">
      <c r="A801" s="54" t="s">
        <v>84</v>
      </c>
      <c r="B801" s="13">
        <v>42198</v>
      </c>
      <c r="D801" s="19">
        <v>0.34899999999999998</v>
      </c>
      <c r="K801" s="19"/>
      <c r="L801" s="13"/>
    </row>
    <row r="802" spans="1:12" x14ac:dyDescent="0.35">
      <c r="A802" s="37" t="s">
        <v>90</v>
      </c>
      <c r="B802" s="13">
        <v>42198</v>
      </c>
      <c r="D802" s="19">
        <v>0.46</v>
      </c>
    </row>
    <row r="803" spans="1:12" x14ac:dyDescent="0.35">
      <c r="A803" s="37" t="s">
        <v>90</v>
      </c>
      <c r="B803" s="13">
        <v>42198</v>
      </c>
      <c r="D803" s="19">
        <v>0.48</v>
      </c>
    </row>
    <row r="804" spans="1:12" x14ac:dyDescent="0.35">
      <c r="A804" s="41" t="s">
        <v>96</v>
      </c>
      <c r="B804" s="13">
        <v>42198</v>
      </c>
      <c r="D804" s="19">
        <v>0.34899999999999998</v>
      </c>
    </row>
    <row r="805" spans="1:12" x14ac:dyDescent="0.35">
      <c r="A805" s="55" t="s">
        <v>52</v>
      </c>
      <c r="B805" s="56">
        <v>42200</v>
      </c>
      <c r="C805" s="55" t="s">
        <v>41</v>
      </c>
      <c r="D805" s="55">
        <v>3.94</v>
      </c>
    </row>
    <row r="806" spans="1:12" x14ac:dyDescent="0.35">
      <c r="A806" s="55" t="s">
        <v>42</v>
      </c>
      <c r="B806" s="56">
        <v>42200</v>
      </c>
      <c r="C806" s="55" t="s">
        <v>41</v>
      </c>
      <c r="D806" s="55">
        <v>3.77</v>
      </c>
    </row>
    <row r="807" spans="1:12" x14ac:dyDescent="0.35">
      <c r="A807" s="55" t="s">
        <v>50</v>
      </c>
      <c r="B807" s="56">
        <v>42200</v>
      </c>
      <c r="C807" s="55" t="s">
        <v>41</v>
      </c>
      <c r="D807" s="55">
        <v>2.31</v>
      </c>
    </row>
    <row r="808" spans="1:12" x14ac:dyDescent="0.35">
      <c r="A808" s="55" t="s">
        <v>51</v>
      </c>
      <c r="B808" s="56">
        <v>42200</v>
      </c>
      <c r="C808" s="55" t="s">
        <v>41</v>
      </c>
      <c r="D808" s="55">
        <v>3.75</v>
      </c>
    </row>
    <row r="809" spans="1:12" x14ac:dyDescent="0.35">
      <c r="A809" s="55" t="s">
        <v>51</v>
      </c>
      <c r="B809" s="56">
        <v>42200</v>
      </c>
      <c r="C809" s="55" t="s">
        <v>41</v>
      </c>
      <c r="D809" s="55">
        <v>3.45</v>
      </c>
    </row>
    <row r="810" spans="1:12" x14ac:dyDescent="0.35">
      <c r="A810" s="55" t="s">
        <v>48</v>
      </c>
      <c r="B810" s="56">
        <v>42200</v>
      </c>
      <c r="C810" s="55" t="s">
        <v>41</v>
      </c>
      <c r="D810" s="55">
        <v>16.399999999999999</v>
      </c>
    </row>
    <row r="811" spans="1:12" x14ac:dyDescent="0.35">
      <c r="A811" s="55" t="s">
        <v>52</v>
      </c>
      <c r="B811" s="56">
        <v>42207</v>
      </c>
      <c r="C811" s="55" t="s">
        <v>41</v>
      </c>
      <c r="D811" s="55">
        <v>11.8</v>
      </c>
    </row>
    <row r="812" spans="1:12" x14ac:dyDescent="0.35">
      <c r="A812" s="55" t="s">
        <v>42</v>
      </c>
      <c r="B812" s="56">
        <v>42207</v>
      </c>
      <c r="C812" s="55" t="s">
        <v>41</v>
      </c>
      <c r="D812" s="55">
        <v>4.1399999999999997</v>
      </c>
    </row>
    <row r="813" spans="1:12" x14ac:dyDescent="0.35">
      <c r="A813" s="55" t="s">
        <v>50</v>
      </c>
      <c r="B813" s="56">
        <v>42207</v>
      </c>
      <c r="C813" s="55" t="s">
        <v>41</v>
      </c>
      <c r="D813" s="55">
        <v>4.0599999999999996</v>
      </c>
    </row>
    <row r="814" spans="1:12" x14ac:dyDescent="0.35">
      <c r="A814" s="55" t="s">
        <v>51</v>
      </c>
      <c r="B814" s="56">
        <v>42207</v>
      </c>
      <c r="C814" s="55" t="s">
        <v>41</v>
      </c>
      <c r="D814" s="55">
        <v>10.9</v>
      </c>
    </row>
    <row r="815" spans="1:12" x14ac:dyDescent="0.35">
      <c r="A815" s="55" t="s">
        <v>48</v>
      </c>
      <c r="B815" s="56">
        <v>42207</v>
      </c>
      <c r="C815" s="55" t="s">
        <v>41</v>
      </c>
      <c r="D815" s="55">
        <v>34.4</v>
      </c>
    </row>
    <row r="816" spans="1:12" x14ac:dyDescent="0.35">
      <c r="A816" s="54" t="s">
        <v>84</v>
      </c>
      <c r="B816" s="13">
        <v>42207</v>
      </c>
      <c r="D816" s="14" t="s">
        <v>87</v>
      </c>
    </row>
    <row r="817" spans="1:12" x14ac:dyDescent="0.35">
      <c r="A817" s="54" t="s">
        <v>84</v>
      </c>
      <c r="B817" s="13">
        <v>42207</v>
      </c>
      <c r="D817" s="14" t="s">
        <v>87</v>
      </c>
    </row>
    <row r="818" spans="1:12" x14ac:dyDescent="0.25">
      <c r="A818" s="37" t="s">
        <v>90</v>
      </c>
      <c r="B818" s="13">
        <v>42207</v>
      </c>
      <c r="D818" s="14" t="s">
        <v>87</v>
      </c>
    </row>
    <row r="819" spans="1:12" x14ac:dyDescent="0.35">
      <c r="A819" s="41" t="s">
        <v>96</v>
      </c>
      <c r="B819" s="13">
        <v>42207</v>
      </c>
      <c r="D819" s="14" t="s">
        <v>87</v>
      </c>
    </row>
    <row r="820" spans="1:12" x14ac:dyDescent="0.35">
      <c r="A820" s="54" t="s">
        <v>84</v>
      </c>
      <c r="B820" s="13">
        <v>42212</v>
      </c>
      <c r="D820" s="19">
        <v>2.27</v>
      </c>
    </row>
    <row r="821" spans="1:12" x14ac:dyDescent="0.35">
      <c r="A821" s="37" t="s">
        <v>90</v>
      </c>
      <c r="B821" s="13">
        <v>42212</v>
      </c>
      <c r="D821" s="19">
        <v>2.38</v>
      </c>
    </row>
    <row r="822" spans="1:12" x14ac:dyDescent="0.35">
      <c r="A822" s="41" t="s">
        <v>96</v>
      </c>
      <c r="B822" s="13">
        <v>42212</v>
      </c>
      <c r="D822" s="19">
        <v>6.31</v>
      </c>
      <c r="K822" s="14"/>
      <c r="L822" s="13"/>
    </row>
    <row r="823" spans="1:12" x14ac:dyDescent="0.35">
      <c r="A823" s="55" t="s">
        <v>52</v>
      </c>
      <c r="B823" s="56">
        <v>42214</v>
      </c>
      <c r="C823" s="55" t="s">
        <v>41</v>
      </c>
      <c r="D823" s="55">
        <v>6.8</v>
      </c>
      <c r="K823" s="19"/>
      <c r="L823" s="13"/>
    </row>
    <row r="824" spans="1:12" x14ac:dyDescent="0.25">
      <c r="A824" s="55" t="s">
        <v>42</v>
      </c>
      <c r="B824" s="56">
        <v>42214</v>
      </c>
      <c r="C824" s="55" t="s">
        <v>41</v>
      </c>
      <c r="D824" s="55">
        <v>8.64</v>
      </c>
      <c r="L824" s="13"/>
    </row>
    <row r="825" spans="1:12" x14ac:dyDescent="0.25">
      <c r="A825" s="55" t="s">
        <v>50</v>
      </c>
      <c r="B825" s="56">
        <v>42214</v>
      </c>
      <c r="C825" s="55" t="s">
        <v>41</v>
      </c>
      <c r="D825" s="55">
        <v>9.76</v>
      </c>
      <c r="L825" s="13"/>
    </row>
    <row r="826" spans="1:12" x14ac:dyDescent="0.35">
      <c r="A826" s="55" t="s">
        <v>51</v>
      </c>
      <c r="B826" s="56">
        <v>42214</v>
      </c>
      <c r="C826" s="55" t="s">
        <v>41</v>
      </c>
      <c r="D826" s="55">
        <v>9.08</v>
      </c>
    </row>
    <row r="827" spans="1:12" x14ac:dyDescent="0.35">
      <c r="A827" s="55" t="s">
        <v>48</v>
      </c>
      <c r="B827" s="56">
        <v>42214</v>
      </c>
      <c r="C827" s="55" t="s">
        <v>41</v>
      </c>
      <c r="D827" s="55">
        <v>19</v>
      </c>
    </row>
    <row r="828" spans="1:12" x14ac:dyDescent="0.35">
      <c r="A828" s="54" t="s">
        <v>84</v>
      </c>
      <c r="B828" s="13">
        <v>42219</v>
      </c>
      <c r="D828" s="19">
        <v>3.21</v>
      </c>
    </row>
    <row r="829" spans="1:12" x14ac:dyDescent="0.35">
      <c r="A829" s="37" t="s">
        <v>90</v>
      </c>
      <c r="B829" s="13">
        <v>42219</v>
      </c>
      <c r="D829" s="19">
        <v>5.88</v>
      </c>
    </row>
    <row r="830" spans="1:12" x14ac:dyDescent="0.35">
      <c r="A830" s="41" t="s">
        <v>96</v>
      </c>
      <c r="B830" s="13">
        <v>42219</v>
      </c>
      <c r="D830" s="19">
        <v>12.5</v>
      </c>
    </row>
    <row r="831" spans="1:12" x14ac:dyDescent="0.35">
      <c r="A831" s="41" t="s">
        <v>96</v>
      </c>
      <c r="B831" s="13">
        <v>42219</v>
      </c>
      <c r="D831" s="19">
        <v>10.3</v>
      </c>
    </row>
    <row r="832" spans="1:12" x14ac:dyDescent="0.35">
      <c r="A832" s="55" t="s">
        <v>52</v>
      </c>
      <c r="B832" s="56">
        <v>42221</v>
      </c>
      <c r="C832" s="55" t="s">
        <v>41</v>
      </c>
      <c r="D832" s="55">
        <v>3.04</v>
      </c>
    </row>
    <row r="833" spans="1:12" x14ac:dyDescent="0.35">
      <c r="A833" s="55" t="s">
        <v>42</v>
      </c>
      <c r="B833" s="56">
        <v>42221</v>
      </c>
      <c r="C833" s="55" t="s">
        <v>41</v>
      </c>
      <c r="D833" s="55">
        <v>6.04</v>
      </c>
    </row>
    <row r="834" spans="1:12" x14ac:dyDescent="0.35">
      <c r="A834" s="55" t="s">
        <v>50</v>
      </c>
      <c r="B834" s="56">
        <v>42221</v>
      </c>
      <c r="C834" s="55" t="s">
        <v>41</v>
      </c>
      <c r="D834" s="55">
        <v>6.01</v>
      </c>
    </row>
    <row r="835" spans="1:12" x14ac:dyDescent="0.35">
      <c r="A835" s="55" t="s">
        <v>51</v>
      </c>
      <c r="B835" s="56">
        <v>42221</v>
      </c>
      <c r="C835" s="55" t="s">
        <v>41</v>
      </c>
      <c r="D835" s="55">
        <v>9.1999999999999993</v>
      </c>
    </row>
    <row r="836" spans="1:12" x14ac:dyDescent="0.35">
      <c r="A836" s="55" t="s">
        <v>48</v>
      </c>
      <c r="B836" s="56">
        <v>42221</v>
      </c>
      <c r="C836" s="55" t="s">
        <v>41</v>
      </c>
      <c r="D836" s="55">
        <v>23.3</v>
      </c>
    </row>
    <row r="837" spans="1:12" x14ac:dyDescent="0.35">
      <c r="A837" s="55" t="s">
        <v>48</v>
      </c>
      <c r="B837" s="56">
        <v>42221</v>
      </c>
      <c r="C837" s="55" t="s">
        <v>41</v>
      </c>
      <c r="D837" s="55">
        <v>20.7</v>
      </c>
    </row>
    <row r="838" spans="1:12" x14ac:dyDescent="0.35">
      <c r="A838" s="54" t="s">
        <v>84</v>
      </c>
      <c r="B838" s="13">
        <v>42226</v>
      </c>
      <c r="D838" s="14" t="s">
        <v>87</v>
      </c>
    </row>
    <row r="839" spans="1:12" x14ac:dyDescent="0.25">
      <c r="A839" s="37" t="s">
        <v>90</v>
      </c>
      <c r="B839" s="13">
        <v>42226</v>
      </c>
      <c r="D839" s="14" t="s">
        <v>87</v>
      </c>
      <c r="K839" s="14"/>
      <c r="L839" s="13"/>
    </row>
    <row r="840" spans="1:12" x14ac:dyDescent="0.25">
      <c r="A840" s="37" t="s">
        <v>90</v>
      </c>
      <c r="B840" s="13">
        <v>42226</v>
      </c>
      <c r="D840" s="14" t="s">
        <v>87</v>
      </c>
      <c r="K840" s="14"/>
      <c r="L840" s="13"/>
    </row>
    <row r="841" spans="1:12" x14ac:dyDescent="0.35">
      <c r="A841" s="41" t="s">
        <v>96</v>
      </c>
      <c r="B841" s="13">
        <v>42226</v>
      </c>
      <c r="D841" s="14" t="s">
        <v>87</v>
      </c>
      <c r="L841" s="13"/>
    </row>
    <row r="842" spans="1:12" x14ac:dyDescent="0.25">
      <c r="A842" s="55" t="s">
        <v>52</v>
      </c>
      <c r="B842" s="56">
        <v>42227</v>
      </c>
      <c r="C842" s="55" t="s">
        <v>44</v>
      </c>
      <c r="D842" s="55">
        <v>4.25</v>
      </c>
      <c r="L842" s="13"/>
    </row>
    <row r="843" spans="1:12" x14ac:dyDescent="0.35">
      <c r="A843" s="55" t="s">
        <v>42</v>
      </c>
      <c r="B843" s="56">
        <v>42227</v>
      </c>
    </row>
    <row r="844" spans="1:12" x14ac:dyDescent="0.35">
      <c r="A844" s="55" t="s">
        <v>50</v>
      </c>
      <c r="B844" s="56">
        <v>42227</v>
      </c>
      <c r="C844" s="55" t="s">
        <v>44</v>
      </c>
      <c r="D844" s="55">
        <v>17.399999999999999</v>
      </c>
    </row>
    <row r="845" spans="1:12" x14ac:dyDescent="0.35">
      <c r="A845" s="55" t="s">
        <v>51</v>
      </c>
      <c r="B845" s="56">
        <v>42227</v>
      </c>
      <c r="C845" s="55" t="s">
        <v>44</v>
      </c>
      <c r="D845" s="55">
        <v>5.9</v>
      </c>
    </row>
    <row r="846" spans="1:12" x14ac:dyDescent="0.35">
      <c r="A846" s="55" t="s">
        <v>48</v>
      </c>
      <c r="B846" s="56">
        <v>42227</v>
      </c>
      <c r="C846" s="55" t="s">
        <v>44</v>
      </c>
      <c r="D846" s="55">
        <v>7.97</v>
      </c>
    </row>
    <row r="847" spans="1:12" x14ac:dyDescent="0.35">
      <c r="A847" s="55" t="s">
        <v>48</v>
      </c>
      <c r="B847" s="56">
        <v>42227</v>
      </c>
      <c r="C847" s="55" t="s">
        <v>44</v>
      </c>
      <c r="D847" s="55">
        <v>12.5</v>
      </c>
    </row>
    <row r="848" spans="1:12" x14ac:dyDescent="0.35">
      <c r="A848" s="54" t="s">
        <v>84</v>
      </c>
      <c r="B848" s="13">
        <v>42233</v>
      </c>
      <c r="D848" s="19">
        <v>2.56</v>
      </c>
    </row>
    <row r="849" spans="1:12" x14ac:dyDescent="0.35">
      <c r="A849" s="37" t="s">
        <v>90</v>
      </c>
      <c r="B849" s="13">
        <v>42233</v>
      </c>
      <c r="D849" s="19">
        <v>2.79</v>
      </c>
    </row>
    <row r="850" spans="1:12" x14ac:dyDescent="0.35">
      <c r="A850" s="41" t="s">
        <v>96</v>
      </c>
      <c r="B850" s="13">
        <v>42233</v>
      </c>
      <c r="D850" s="19">
        <v>1.33</v>
      </c>
      <c r="L850" s="13"/>
    </row>
    <row r="851" spans="1:12" x14ac:dyDescent="0.25">
      <c r="A851" s="55" t="s">
        <v>52</v>
      </c>
      <c r="B851" s="56">
        <v>42235</v>
      </c>
      <c r="C851" s="55" t="s">
        <v>41</v>
      </c>
      <c r="D851" s="55">
        <v>4.53</v>
      </c>
      <c r="L851" s="13"/>
    </row>
    <row r="852" spans="1:12" x14ac:dyDescent="0.35">
      <c r="A852" s="55" t="s">
        <v>42</v>
      </c>
      <c r="B852" s="56">
        <v>42235</v>
      </c>
      <c r="C852" s="55" t="s">
        <v>41</v>
      </c>
      <c r="D852" s="55">
        <v>4.4000000000000004</v>
      </c>
    </row>
    <row r="853" spans="1:12" x14ac:dyDescent="0.35">
      <c r="A853" s="55" t="s">
        <v>50</v>
      </c>
      <c r="B853" s="56">
        <v>42235</v>
      </c>
      <c r="C853" s="55" t="s">
        <v>41</v>
      </c>
      <c r="D853" s="55">
        <v>6.77</v>
      </c>
    </row>
    <row r="854" spans="1:12" x14ac:dyDescent="0.35">
      <c r="A854" s="55" t="s">
        <v>51</v>
      </c>
      <c r="B854" s="56">
        <v>42235</v>
      </c>
      <c r="C854" s="55" t="s">
        <v>41</v>
      </c>
      <c r="D854" s="55">
        <v>9.32</v>
      </c>
    </row>
    <row r="855" spans="1:12" x14ac:dyDescent="0.25">
      <c r="A855" s="55" t="s">
        <v>48</v>
      </c>
      <c r="B855" s="56">
        <v>42235</v>
      </c>
      <c r="C855" s="55" t="s">
        <v>41</v>
      </c>
      <c r="D855" s="55">
        <v>49.8</v>
      </c>
      <c r="L855" s="13"/>
    </row>
    <row r="856" spans="1:12" x14ac:dyDescent="0.35">
      <c r="A856" s="54" t="s">
        <v>84</v>
      </c>
      <c r="B856" s="13">
        <v>42241</v>
      </c>
      <c r="D856" s="16">
        <v>4.7</v>
      </c>
    </row>
    <row r="857" spans="1:12" x14ac:dyDescent="0.35">
      <c r="A857" s="54" t="s">
        <v>84</v>
      </c>
      <c r="B857" s="13">
        <v>42241</v>
      </c>
      <c r="D857" s="19">
        <v>4.8499999999999996</v>
      </c>
    </row>
    <row r="858" spans="1:12" x14ac:dyDescent="0.35">
      <c r="A858" s="37" t="s">
        <v>90</v>
      </c>
      <c r="B858" s="13">
        <v>42241</v>
      </c>
      <c r="D858" s="19">
        <v>7.64</v>
      </c>
    </row>
    <row r="859" spans="1:12" x14ac:dyDescent="0.35">
      <c r="A859" s="41" t="s">
        <v>96</v>
      </c>
      <c r="B859" s="13">
        <v>42241</v>
      </c>
      <c r="D859" s="19">
        <v>14.1</v>
      </c>
    </row>
    <row r="860" spans="1:12" x14ac:dyDescent="0.35">
      <c r="A860" s="55" t="s">
        <v>52</v>
      </c>
      <c r="B860" s="56">
        <v>42242</v>
      </c>
      <c r="C860" s="55" t="s">
        <v>41</v>
      </c>
      <c r="D860" s="55">
        <v>2.56</v>
      </c>
    </row>
    <row r="861" spans="1:12" x14ac:dyDescent="0.35">
      <c r="A861" s="55" t="s">
        <v>42</v>
      </c>
      <c r="B861" s="56">
        <v>42242</v>
      </c>
      <c r="C861" s="55" t="s">
        <v>41</v>
      </c>
      <c r="D861" s="55">
        <v>3.05</v>
      </c>
    </row>
    <row r="862" spans="1:12" x14ac:dyDescent="0.35">
      <c r="A862" s="55" t="s">
        <v>50</v>
      </c>
      <c r="B862" s="56">
        <v>42242</v>
      </c>
      <c r="C862" s="55" t="s">
        <v>41</v>
      </c>
      <c r="D862" s="55">
        <v>3</v>
      </c>
    </row>
    <row r="863" spans="1:12" x14ac:dyDescent="0.35">
      <c r="A863" s="55" t="s">
        <v>51</v>
      </c>
      <c r="B863" s="56">
        <v>42242</v>
      </c>
      <c r="C863" s="55" t="s">
        <v>41</v>
      </c>
      <c r="D863" s="55">
        <v>4.01</v>
      </c>
    </row>
    <row r="864" spans="1:12" x14ac:dyDescent="0.35">
      <c r="A864" s="55" t="s">
        <v>48</v>
      </c>
      <c r="B864" s="56">
        <v>42242</v>
      </c>
      <c r="C864" s="55" t="s">
        <v>41</v>
      </c>
      <c r="D864" s="55">
        <v>9.52</v>
      </c>
    </row>
    <row r="865" spans="1:12" x14ac:dyDescent="0.35">
      <c r="A865" s="54" t="s">
        <v>84</v>
      </c>
      <c r="B865" s="13">
        <v>42247</v>
      </c>
      <c r="D865" s="19">
        <v>3.48</v>
      </c>
    </row>
    <row r="866" spans="1:12" x14ac:dyDescent="0.35">
      <c r="A866" s="37" t="s">
        <v>90</v>
      </c>
      <c r="B866" s="13">
        <v>42247</v>
      </c>
      <c r="D866" s="19">
        <v>2.98</v>
      </c>
    </row>
    <row r="867" spans="1:12" x14ac:dyDescent="0.35">
      <c r="A867" s="37" t="s">
        <v>90</v>
      </c>
      <c r="B867" s="13">
        <v>42247</v>
      </c>
      <c r="D867" s="19">
        <v>3.58</v>
      </c>
    </row>
    <row r="868" spans="1:12" x14ac:dyDescent="0.35">
      <c r="A868" s="41" t="s">
        <v>96</v>
      </c>
      <c r="B868" s="13">
        <v>42247</v>
      </c>
      <c r="D868" s="19">
        <v>4.8899999999999997</v>
      </c>
    </row>
    <row r="869" spans="1:12" x14ac:dyDescent="0.35">
      <c r="A869" s="55" t="s">
        <v>52</v>
      </c>
      <c r="B869" s="56">
        <v>42249</v>
      </c>
      <c r="C869" s="55" t="s">
        <v>41</v>
      </c>
      <c r="D869" s="55">
        <v>2.2599999999999998</v>
      </c>
    </row>
    <row r="870" spans="1:12" x14ac:dyDescent="0.35">
      <c r="A870" s="55" t="s">
        <v>42</v>
      </c>
      <c r="B870" s="56">
        <v>42249</v>
      </c>
      <c r="C870" s="55" t="s">
        <v>41</v>
      </c>
      <c r="D870" s="55">
        <v>1.32</v>
      </c>
    </row>
    <row r="871" spans="1:12" x14ac:dyDescent="0.35">
      <c r="A871" s="55" t="s">
        <v>50</v>
      </c>
      <c r="B871" s="56">
        <v>42249</v>
      </c>
      <c r="C871" s="55" t="s">
        <v>41</v>
      </c>
      <c r="D871" s="55">
        <v>1.4</v>
      </c>
    </row>
    <row r="872" spans="1:12" x14ac:dyDescent="0.35">
      <c r="A872" s="55" t="s">
        <v>51</v>
      </c>
      <c r="B872" s="56">
        <v>42249</v>
      </c>
      <c r="C872" s="55" t="s">
        <v>41</v>
      </c>
      <c r="D872" s="55">
        <v>2.48</v>
      </c>
    </row>
    <row r="873" spans="1:12" x14ac:dyDescent="0.35">
      <c r="A873" s="55" t="s">
        <v>48</v>
      </c>
      <c r="B873" s="56">
        <v>42249</v>
      </c>
      <c r="C873" s="55" t="s">
        <v>41</v>
      </c>
      <c r="D873" s="55">
        <v>6.65</v>
      </c>
    </row>
    <row r="874" spans="1:12" x14ac:dyDescent="0.35">
      <c r="A874" s="54" t="s">
        <v>84</v>
      </c>
      <c r="B874" s="13">
        <v>42256</v>
      </c>
      <c r="D874" s="19">
        <v>5.12</v>
      </c>
    </row>
    <row r="875" spans="1:12" x14ac:dyDescent="0.35">
      <c r="A875" s="37" t="s">
        <v>90</v>
      </c>
      <c r="B875" s="13">
        <v>42256</v>
      </c>
      <c r="D875" s="19">
        <v>4.38</v>
      </c>
    </row>
    <row r="876" spans="1:12" x14ac:dyDescent="0.35">
      <c r="A876" s="41" t="s">
        <v>96</v>
      </c>
      <c r="B876" s="13">
        <v>42256</v>
      </c>
      <c r="D876" s="19">
        <v>3.68</v>
      </c>
      <c r="L876" s="13"/>
    </row>
    <row r="877" spans="1:12" x14ac:dyDescent="0.35">
      <c r="A877" s="54" t="s">
        <v>84</v>
      </c>
      <c r="B877" s="13">
        <v>42262</v>
      </c>
      <c r="D877" s="14" t="s">
        <v>87</v>
      </c>
      <c r="L877" s="13"/>
    </row>
    <row r="878" spans="1:12" x14ac:dyDescent="0.25">
      <c r="A878" s="37" t="s">
        <v>90</v>
      </c>
      <c r="B878" s="13">
        <v>42262</v>
      </c>
      <c r="D878" s="14" t="s">
        <v>87</v>
      </c>
      <c r="L878" s="13"/>
    </row>
    <row r="879" spans="1:12" x14ac:dyDescent="0.35">
      <c r="A879" s="41" t="s">
        <v>96</v>
      </c>
      <c r="B879" s="13">
        <v>42262</v>
      </c>
      <c r="D879" s="14" t="s">
        <v>87</v>
      </c>
      <c r="L879" s="13"/>
    </row>
    <row r="880" spans="1:12" x14ac:dyDescent="0.25">
      <c r="A880" s="55" t="s">
        <v>52</v>
      </c>
      <c r="B880" s="56">
        <v>42263</v>
      </c>
      <c r="C880" s="55" t="s">
        <v>41</v>
      </c>
      <c r="D880" s="55">
        <v>2.56</v>
      </c>
      <c r="K880" s="14"/>
      <c r="L880" s="13"/>
    </row>
    <row r="881" spans="1:12" x14ac:dyDescent="0.35">
      <c r="A881" s="55" t="s">
        <v>42</v>
      </c>
      <c r="B881" s="56">
        <v>42263</v>
      </c>
      <c r="C881" s="55" t="s">
        <v>41</v>
      </c>
      <c r="D881" s="55">
        <v>3.69</v>
      </c>
    </row>
    <row r="882" spans="1:12" x14ac:dyDescent="0.25">
      <c r="A882" s="55" t="s">
        <v>50</v>
      </c>
      <c r="B882" s="56">
        <v>42263</v>
      </c>
      <c r="C882" s="55" t="s">
        <v>41</v>
      </c>
      <c r="D882" s="55">
        <v>3.52</v>
      </c>
      <c r="K882" s="14"/>
      <c r="L882" s="13"/>
    </row>
    <row r="883" spans="1:12" x14ac:dyDescent="0.35">
      <c r="A883" s="55" t="s">
        <v>51</v>
      </c>
      <c r="B883" s="56">
        <v>42263</v>
      </c>
      <c r="C883" s="55" t="s">
        <v>41</v>
      </c>
      <c r="D883" s="55">
        <v>5.89</v>
      </c>
      <c r="K883" s="19"/>
      <c r="L883" s="13"/>
    </row>
    <row r="884" spans="1:12" x14ac:dyDescent="0.25">
      <c r="A884" s="55" t="s">
        <v>48</v>
      </c>
      <c r="B884" s="56">
        <v>42263</v>
      </c>
      <c r="C884" s="55" t="s">
        <v>41</v>
      </c>
      <c r="D884" s="55">
        <v>16.399999999999999</v>
      </c>
      <c r="K884" s="14"/>
      <c r="L884" s="13"/>
    </row>
    <row r="885" spans="1:12" x14ac:dyDescent="0.35">
      <c r="A885" s="54" t="s">
        <v>84</v>
      </c>
      <c r="B885" s="13">
        <v>42269</v>
      </c>
      <c r="D885" s="19">
        <v>3.88</v>
      </c>
      <c r="K885" s="14"/>
      <c r="L885" s="13"/>
    </row>
    <row r="886" spans="1:12" x14ac:dyDescent="0.35">
      <c r="A886" s="54" t="s">
        <v>84</v>
      </c>
      <c r="B886" s="13">
        <v>42269</v>
      </c>
      <c r="D886" s="19">
        <v>3.22</v>
      </c>
    </row>
    <row r="887" spans="1:12" x14ac:dyDescent="0.35">
      <c r="A887" s="37" t="s">
        <v>90</v>
      </c>
      <c r="B887" s="13">
        <v>42269</v>
      </c>
      <c r="D887" s="19">
        <v>6.42</v>
      </c>
    </row>
    <row r="888" spans="1:12" x14ac:dyDescent="0.35">
      <c r="A888" s="41" t="s">
        <v>96</v>
      </c>
      <c r="B888" s="13">
        <v>42269</v>
      </c>
      <c r="D888" s="19">
        <v>2.4500000000000002</v>
      </c>
    </row>
    <row r="889" spans="1:12" x14ac:dyDescent="0.35">
      <c r="A889" s="55" t="s">
        <v>52</v>
      </c>
      <c r="B889" s="56">
        <v>42270</v>
      </c>
      <c r="C889" s="55" t="s">
        <v>41</v>
      </c>
      <c r="D889" s="55">
        <v>3.76</v>
      </c>
    </row>
    <row r="890" spans="1:12" x14ac:dyDescent="0.35">
      <c r="A890" s="55" t="s">
        <v>52</v>
      </c>
      <c r="B890" s="56">
        <v>42270</v>
      </c>
      <c r="C890" s="55" t="s">
        <v>41</v>
      </c>
      <c r="D890" s="55">
        <v>3.82</v>
      </c>
    </row>
    <row r="891" spans="1:12" x14ac:dyDescent="0.35">
      <c r="A891" s="55" t="s">
        <v>42</v>
      </c>
      <c r="B891" s="56">
        <v>42270</v>
      </c>
      <c r="C891" s="55" t="s">
        <v>41</v>
      </c>
      <c r="D891" s="55">
        <v>3.06</v>
      </c>
    </row>
    <row r="892" spans="1:12" x14ac:dyDescent="0.35">
      <c r="A892" s="55" t="s">
        <v>50</v>
      </c>
      <c r="B892" s="56">
        <v>42270</v>
      </c>
      <c r="C892" s="55" t="s">
        <v>41</v>
      </c>
      <c r="D892" s="55">
        <v>3.83</v>
      </c>
    </row>
    <row r="893" spans="1:12" x14ac:dyDescent="0.35">
      <c r="A893" s="55" t="s">
        <v>51</v>
      </c>
      <c r="B893" s="56">
        <v>42270</v>
      </c>
      <c r="C893" s="55" t="s">
        <v>41</v>
      </c>
      <c r="D893" s="55">
        <v>5.0199999999999996</v>
      </c>
    </row>
    <row r="894" spans="1:12" x14ac:dyDescent="0.35">
      <c r="A894" s="55" t="s">
        <v>48</v>
      </c>
      <c r="B894" s="56">
        <v>42270</v>
      </c>
      <c r="C894" s="55" t="s">
        <v>41</v>
      </c>
      <c r="D894" s="55">
        <v>6.63</v>
      </c>
    </row>
    <row r="895" spans="1:12" x14ac:dyDescent="0.35">
      <c r="A895" s="54" t="s">
        <v>84</v>
      </c>
      <c r="B895" s="13">
        <v>42276</v>
      </c>
      <c r="D895" s="14" t="s">
        <v>87</v>
      </c>
    </row>
    <row r="896" spans="1:12" x14ac:dyDescent="0.25">
      <c r="A896" s="37" t="s">
        <v>90</v>
      </c>
      <c r="B896" s="13">
        <v>42276</v>
      </c>
      <c r="D896" s="14" t="s">
        <v>87</v>
      </c>
    </row>
    <row r="897" spans="1:6" x14ac:dyDescent="0.25">
      <c r="A897" s="37" t="s">
        <v>90</v>
      </c>
      <c r="B897" s="13">
        <v>42276</v>
      </c>
      <c r="D897" s="14" t="s">
        <v>87</v>
      </c>
    </row>
    <row r="898" spans="1:6" x14ac:dyDescent="0.35">
      <c r="A898" s="41" t="s">
        <v>96</v>
      </c>
      <c r="B898" s="13">
        <v>42276</v>
      </c>
      <c r="D898" s="14" t="s">
        <v>87</v>
      </c>
    </row>
    <row r="899" spans="1:6" x14ac:dyDescent="0.35">
      <c r="A899" s="55" t="s">
        <v>52</v>
      </c>
      <c r="B899" s="56">
        <v>42522</v>
      </c>
      <c r="C899" s="55" t="s">
        <v>44</v>
      </c>
      <c r="D899" s="55">
        <v>6.18</v>
      </c>
      <c r="F899" s="55">
        <v>3.38</v>
      </c>
    </row>
    <row r="900" spans="1:6" x14ac:dyDescent="0.35">
      <c r="A900" s="55" t="s">
        <v>42</v>
      </c>
      <c r="B900" s="56">
        <v>42522</v>
      </c>
      <c r="C900" s="55" t="s">
        <v>44</v>
      </c>
      <c r="D900" s="55">
        <v>4.41</v>
      </c>
      <c r="F900" s="55">
        <v>3.07</v>
      </c>
    </row>
    <row r="901" spans="1:6" x14ac:dyDescent="0.35">
      <c r="A901" s="55" t="s">
        <v>50</v>
      </c>
      <c r="B901" s="56">
        <v>42522</v>
      </c>
      <c r="C901" s="55" t="s">
        <v>44</v>
      </c>
      <c r="D901" s="55">
        <v>4.78</v>
      </c>
      <c r="F901" s="55">
        <v>3.8</v>
      </c>
    </row>
    <row r="902" spans="1:6" x14ac:dyDescent="0.35">
      <c r="A902" s="55" t="s">
        <v>51</v>
      </c>
      <c r="B902" s="56">
        <v>42522</v>
      </c>
      <c r="C902" s="55" t="s">
        <v>44</v>
      </c>
      <c r="D902" s="55">
        <v>7.84</v>
      </c>
      <c r="F902" s="55">
        <v>4.08</v>
      </c>
    </row>
    <row r="903" spans="1:6" x14ac:dyDescent="0.35">
      <c r="A903" s="55" t="s">
        <v>48</v>
      </c>
      <c r="B903" s="56">
        <v>42522</v>
      </c>
      <c r="C903" s="55" t="s">
        <v>44</v>
      </c>
      <c r="D903" s="55">
        <v>11</v>
      </c>
      <c r="F903" s="55">
        <v>5</v>
      </c>
    </row>
    <row r="904" spans="1:6" x14ac:dyDescent="0.35">
      <c r="A904" s="55" t="s">
        <v>52</v>
      </c>
      <c r="B904" s="56">
        <v>42528</v>
      </c>
      <c r="C904" s="55" t="s">
        <v>44</v>
      </c>
      <c r="D904" s="55">
        <v>3.51</v>
      </c>
      <c r="F904" s="55">
        <v>1.03</v>
      </c>
    </row>
    <row r="905" spans="1:6" x14ac:dyDescent="0.35">
      <c r="A905" s="55" t="s">
        <v>42</v>
      </c>
      <c r="B905" s="56">
        <v>42528</v>
      </c>
      <c r="C905" s="55" t="s">
        <v>44</v>
      </c>
      <c r="D905" s="55">
        <v>3.8</v>
      </c>
      <c r="F905" s="55">
        <v>1.01</v>
      </c>
    </row>
    <row r="906" spans="1:6" x14ac:dyDescent="0.35">
      <c r="A906" s="55" t="s">
        <v>50</v>
      </c>
      <c r="B906" s="56">
        <v>42528</v>
      </c>
      <c r="C906" s="55" t="s">
        <v>44</v>
      </c>
      <c r="D906" s="55">
        <v>2.77</v>
      </c>
      <c r="F906" s="55">
        <v>0.84</v>
      </c>
    </row>
    <row r="907" spans="1:6" x14ac:dyDescent="0.35">
      <c r="A907" s="55" t="s">
        <v>51</v>
      </c>
      <c r="B907" s="56">
        <v>42528</v>
      </c>
      <c r="C907" s="55" t="s">
        <v>44</v>
      </c>
      <c r="D907" s="55">
        <v>4.4400000000000004</v>
      </c>
      <c r="F907" s="55">
        <v>1.56</v>
      </c>
    </row>
    <row r="908" spans="1:6" x14ac:dyDescent="0.35">
      <c r="A908" s="55" t="s">
        <v>48</v>
      </c>
      <c r="B908" s="56">
        <v>42528</v>
      </c>
      <c r="C908" s="55" t="s">
        <v>44</v>
      </c>
      <c r="D908" s="55">
        <v>16.8</v>
      </c>
      <c r="F908" s="55">
        <v>5.47</v>
      </c>
    </row>
    <row r="909" spans="1:6" x14ac:dyDescent="0.35">
      <c r="A909" s="54" t="s">
        <v>84</v>
      </c>
      <c r="B909" s="13">
        <v>42528</v>
      </c>
      <c r="D909" s="19">
        <v>2.94</v>
      </c>
    </row>
    <row r="910" spans="1:6" x14ac:dyDescent="0.35">
      <c r="A910" s="37" t="s">
        <v>90</v>
      </c>
      <c r="B910" s="13">
        <v>42528</v>
      </c>
      <c r="D910" s="19">
        <v>3.11</v>
      </c>
    </row>
    <row r="911" spans="1:6" x14ac:dyDescent="0.35">
      <c r="A911" s="41" t="s">
        <v>96</v>
      </c>
      <c r="B911" s="13">
        <v>42528</v>
      </c>
      <c r="D911" s="19">
        <v>13.9</v>
      </c>
    </row>
    <row r="912" spans="1:6" x14ac:dyDescent="0.35">
      <c r="A912" s="55" t="s">
        <v>52</v>
      </c>
      <c r="B912" s="56">
        <v>42535</v>
      </c>
      <c r="C912" s="55" t="s">
        <v>41</v>
      </c>
      <c r="D912" s="55">
        <v>4.21</v>
      </c>
      <c r="F912" s="55">
        <v>1.01</v>
      </c>
    </row>
    <row r="913" spans="1:6" x14ac:dyDescent="0.35">
      <c r="A913" s="55" t="s">
        <v>42</v>
      </c>
      <c r="B913" s="56">
        <v>42535</v>
      </c>
      <c r="C913" s="55" t="s">
        <v>41</v>
      </c>
      <c r="D913" s="55">
        <v>4.76</v>
      </c>
      <c r="F913" s="55">
        <v>1.05</v>
      </c>
    </row>
    <row r="914" spans="1:6" x14ac:dyDescent="0.35">
      <c r="A914" s="55" t="s">
        <v>50</v>
      </c>
      <c r="B914" s="56">
        <v>42535</v>
      </c>
      <c r="C914" s="55" t="s">
        <v>41</v>
      </c>
      <c r="D914" s="55">
        <v>3.61</v>
      </c>
      <c r="F914" s="55">
        <v>1.24</v>
      </c>
    </row>
    <row r="915" spans="1:6" x14ac:dyDescent="0.35">
      <c r="A915" s="55" t="s">
        <v>51</v>
      </c>
      <c r="B915" s="56">
        <v>42535</v>
      </c>
      <c r="C915" s="55" t="s">
        <v>41</v>
      </c>
      <c r="D915" s="55">
        <v>3.24</v>
      </c>
      <c r="F915" s="55">
        <v>1.02</v>
      </c>
    </row>
    <row r="916" spans="1:6" x14ac:dyDescent="0.35">
      <c r="A916" s="55" t="s">
        <v>48</v>
      </c>
      <c r="B916" s="56">
        <v>42535</v>
      </c>
      <c r="C916" s="55" t="s">
        <v>41</v>
      </c>
      <c r="D916" s="55">
        <v>5.72</v>
      </c>
      <c r="F916" s="55">
        <v>1.0900000000000001</v>
      </c>
    </row>
    <row r="917" spans="1:6" x14ac:dyDescent="0.35">
      <c r="A917" s="55" t="s">
        <v>52</v>
      </c>
      <c r="B917" s="56">
        <v>42542</v>
      </c>
      <c r="C917" s="55" t="s">
        <v>41</v>
      </c>
      <c r="D917" s="55">
        <v>5.04</v>
      </c>
    </row>
    <row r="918" spans="1:6" x14ac:dyDescent="0.35">
      <c r="A918" s="55" t="s">
        <v>42</v>
      </c>
      <c r="B918" s="56">
        <v>42542</v>
      </c>
      <c r="C918" s="55" t="s">
        <v>41</v>
      </c>
      <c r="D918" s="55">
        <v>6.52</v>
      </c>
    </row>
    <row r="919" spans="1:6" x14ac:dyDescent="0.35">
      <c r="A919" s="55" t="s">
        <v>50</v>
      </c>
      <c r="B919" s="56">
        <v>42542</v>
      </c>
      <c r="C919" s="55" t="s">
        <v>41</v>
      </c>
      <c r="D919" s="55">
        <v>4.1399999999999997</v>
      </c>
    </row>
    <row r="920" spans="1:6" x14ac:dyDescent="0.35">
      <c r="A920" s="55" t="s">
        <v>51</v>
      </c>
      <c r="B920" s="56">
        <v>42542</v>
      </c>
      <c r="C920" s="55" t="s">
        <v>41</v>
      </c>
      <c r="D920" s="55">
        <v>3.55</v>
      </c>
    </row>
    <row r="921" spans="1:6" x14ac:dyDescent="0.35">
      <c r="A921" s="55" t="s">
        <v>48</v>
      </c>
      <c r="B921" s="56">
        <v>42542</v>
      </c>
      <c r="C921" s="55" t="s">
        <v>41</v>
      </c>
      <c r="D921" s="55">
        <v>16.399999999999999</v>
      </c>
    </row>
    <row r="922" spans="1:6" x14ac:dyDescent="0.35">
      <c r="A922" s="54" t="s">
        <v>84</v>
      </c>
      <c r="B922" s="13">
        <v>42542</v>
      </c>
      <c r="D922" s="19">
        <v>2.39</v>
      </c>
    </row>
    <row r="923" spans="1:6" x14ac:dyDescent="0.35">
      <c r="A923" s="54" t="s">
        <v>84</v>
      </c>
      <c r="B923" s="13">
        <v>42542</v>
      </c>
      <c r="D923" s="19">
        <v>2.1</v>
      </c>
    </row>
    <row r="924" spans="1:6" x14ac:dyDescent="0.35">
      <c r="A924" s="37" t="s">
        <v>90</v>
      </c>
      <c r="B924" s="13">
        <v>42542</v>
      </c>
      <c r="D924" s="19">
        <v>2.88</v>
      </c>
    </row>
    <row r="925" spans="1:6" x14ac:dyDescent="0.35">
      <c r="A925" s="41" t="s">
        <v>96</v>
      </c>
      <c r="B925" s="13">
        <v>42542</v>
      </c>
      <c r="D925" s="19">
        <v>12.1</v>
      </c>
    </row>
    <row r="926" spans="1:6" x14ac:dyDescent="0.35">
      <c r="A926" s="55" t="s">
        <v>52</v>
      </c>
      <c r="B926" s="56">
        <v>42549</v>
      </c>
      <c r="C926" s="55" t="s">
        <v>44</v>
      </c>
      <c r="D926" s="55">
        <v>3.06</v>
      </c>
    </row>
    <row r="927" spans="1:6" x14ac:dyDescent="0.35">
      <c r="A927" s="55" t="s">
        <v>42</v>
      </c>
      <c r="B927" s="56">
        <v>42549</v>
      </c>
      <c r="C927" s="55" t="s">
        <v>44</v>
      </c>
      <c r="D927" s="55">
        <v>3.77</v>
      </c>
    </row>
    <row r="928" spans="1:6" x14ac:dyDescent="0.35">
      <c r="A928" s="55" t="s">
        <v>50</v>
      </c>
      <c r="B928" s="56">
        <v>42549</v>
      </c>
      <c r="C928" s="55" t="s">
        <v>44</v>
      </c>
      <c r="D928" s="55">
        <v>6.5</v>
      </c>
    </row>
    <row r="929" spans="1:4" x14ac:dyDescent="0.35">
      <c r="A929" s="55" t="s">
        <v>51</v>
      </c>
      <c r="B929" s="56">
        <v>42549</v>
      </c>
      <c r="C929" s="55" t="s">
        <v>44</v>
      </c>
      <c r="D929" s="55">
        <v>5.54</v>
      </c>
    </row>
    <row r="930" spans="1:4" x14ac:dyDescent="0.35">
      <c r="A930" s="55" t="s">
        <v>48</v>
      </c>
      <c r="B930" s="56">
        <v>42549</v>
      </c>
      <c r="C930" s="55" t="s">
        <v>44</v>
      </c>
      <c r="D930" s="55">
        <v>45.5</v>
      </c>
    </row>
    <row r="931" spans="1:4" x14ac:dyDescent="0.35">
      <c r="A931" s="55" t="s">
        <v>52</v>
      </c>
      <c r="B931" s="56">
        <v>42557</v>
      </c>
      <c r="C931" s="55" t="s">
        <v>44</v>
      </c>
      <c r="D931" s="55">
        <v>2.72</v>
      </c>
    </row>
    <row r="932" spans="1:4" x14ac:dyDescent="0.35">
      <c r="A932" s="55" t="s">
        <v>42</v>
      </c>
      <c r="B932" s="56">
        <v>42557</v>
      </c>
      <c r="C932" s="55" t="s">
        <v>44</v>
      </c>
      <c r="D932" s="55">
        <v>3.44</v>
      </c>
    </row>
    <row r="933" spans="1:4" x14ac:dyDescent="0.35">
      <c r="A933" s="55" t="s">
        <v>50</v>
      </c>
      <c r="B933" s="56">
        <v>42557</v>
      </c>
      <c r="C933" s="55" t="s">
        <v>44</v>
      </c>
      <c r="D933" s="55">
        <v>4.46</v>
      </c>
    </row>
    <row r="934" spans="1:4" x14ac:dyDescent="0.35">
      <c r="A934" s="55" t="s">
        <v>51</v>
      </c>
      <c r="B934" s="56">
        <v>42557</v>
      </c>
      <c r="C934" s="55" t="s">
        <v>44</v>
      </c>
      <c r="D934" s="55">
        <v>12.2</v>
      </c>
    </row>
    <row r="935" spans="1:4" x14ac:dyDescent="0.35">
      <c r="A935" s="55" t="s">
        <v>48</v>
      </c>
      <c r="B935" s="56">
        <v>42557</v>
      </c>
      <c r="C935" s="55" t="s">
        <v>44</v>
      </c>
      <c r="D935" s="55">
        <v>11.4</v>
      </c>
    </row>
    <row r="936" spans="1:4" x14ac:dyDescent="0.35">
      <c r="A936" s="54" t="s">
        <v>84</v>
      </c>
      <c r="B936" s="13">
        <v>42557</v>
      </c>
      <c r="D936" s="19">
        <v>1.8</v>
      </c>
    </row>
    <row r="937" spans="1:4" x14ac:dyDescent="0.35">
      <c r="A937" s="37" t="s">
        <v>90</v>
      </c>
      <c r="B937" s="13">
        <v>42557</v>
      </c>
      <c r="D937" s="19">
        <v>2.16</v>
      </c>
    </row>
    <row r="938" spans="1:4" x14ac:dyDescent="0.35">
      <c r="A938" s="37" t="s">
        <v>90</v>
      </c>
      <c r="B938" s="13">
        <v>42557</v>
      </c>
      <c r="D938" s="19">
        <v>2.66</v>
      </c>
    </row>
    <row r="939" spans="1:4" x14ac:dyDescent="0.35">
      <c r="A939" s="41" t="s">
        <v>96</v>
      </c>
      <c r="B939" s="13">
        <v>42557</v>
      </c>
      <c r="D939" s="18">
        <v>1.67</v>
      </c>
    </row>
    <row r="940" spans="1:4" x14ac:dyDescent="0.35">
      <c r="A940" s="55" t="s">
        <v>52</v>
      </c>
      <c r="B940" s="56">
        <v>42563</v>
      </c>
      <c r="C940" s="55" t="s">
        <v>41</v>
      </c>
      <c r="D940" s="55">
        <v>6.45</v>
      </c>
    </row>
    <row r="941" spans="1:4" x14ac:dyDescent="0.35">
      <c r="A941" s="55" t="s">
        <v>42</v>
      </c>
      <c r="B941" s="56">
        <v>42563</v>
      </c>
      <c r="C941" s="55" t="s">
        <v>41</v>
      </c>
      <c r="D941" s="55">
        <v>5.16</v>
      </c>
    </row>
    <row r="942" spans="1:4" x14ac:dyDescent="0.35">
      <c r="A942" s="55" t="s">
        <v>50</v>
      </c>
      <c r="B942" s="56">
        <v>42563</v>
      </c>
      <c r="C942" s="55" t="s">
        <v>41</v>
      </c>
      <c r="D942" s="55">
        <v>6.72</v>
      </c>
    </row>
    <row r="943" spans="1:4" x14ac:dyDescent="0.35">
      <c r="A943" s="55" t="s">
        <v>51</v>
      </c>
      <c r="B943" s="56">
        <v>42563</v>
      </c>
      <c r="C943" s="55" t="s">
        <v>41</v>
      </c>
      <c r="D943" s="55">
        <v>4.8899999999999997</v>
      </c>
    </row>
    <row r="944" spans="1:4" x14ac:dyDescent="0.35">
      <c r="A944" s="55" t="s">
        <v>48</v>
      </c>
      <c r="B944" s="56">
        <v>42563</v>
      </c>
      <c r="C944" s="55" t="s">
        <v>41</v>
      </c>
      <c r="D944" s="55">
        <v>5.74</v>
      </c>
    </row>
    <row r="945" spans="1:4" x14ac:dyDescent="0.35">
      <c r="A945" s="54" t="s">
        <v>84</v>
      </c>
      <c r="B945" s="13">
        <v>42565</v>
      </c>
      <c r="D945" s="19">
        <v>3.29</v>
      </c>
    </row>
    <row r="946" spans="1:4" x14ac:dyDescent="0.35">
      <c r="A946" s="37" t="s">
        <v>90</v>
      </c>
      <c r="B946" s="13">
        <v>42565</v>
      </c>
      <c r="D946" s="19">
        <v>27.3</v>
      </c>
    </row>
    <row r="947" spans="1:4" x14ac:dyDescent="0.35">
      <c r="A947" s="41" t="s">
        <v>96</v>
      </c>
      <c r="B947" s="13">
        <v>42565</v>
      </c>
      <c r="D947" s="19">
        <v>17.7</v>
      </c>
    </row>
    <row r="948" spans="1:4" x14ac:dyDescent="0.35">
      <c r="A948" s="55" t="s">
        <v>52</v>
      </c>
      <c r="B948" s="56">
        <v>42570</v>
      </c>
      <c r="C948" s="55" t="s">
        <v>44</v>
      </c>
      <c r="D948" s="55">
        <v>10.199999999999999</v>
      </c>
    </row>
    <row r="949" spans="1:4" x14ac:dyDescent="0.35">
      <c r="A949" s="55" t="s">
        <v>42</v>
      </c>
      <c r="B949" s="56">
        <v>42570</v>
      </c>
      <c r="C949" s="55" t="s">
        <v>44</v>
      </c>
      <c r="D949" s="55">
        <v>10.7</v>
      </c>
    </row>
    <row r="950" spans="1:4" x14ac:dyDescent="0.35">
      <c r="A950" s="55" t="s">
        <v>50</v>
      </c>
      <c r="B950" s="56">
        <v>42570</v>
      </c>
      <c r="C950" s="55" t="s">
        <v>44</v>
      </c>
      <c r="D950" s="55">
        <v>13.4</v>
      </c>
    </row>
    <row r="951" spans="1:4" x14ac:dyDescent="0.35">
      <c r="A951" s="55" t="s">
        <v>51</v>
      </c>
      <c r="B951" s="56">
        <v>42570</v>
      </c>
      <c r="C951" s="55" t="s">
        <v>44</v>
      </c>
      <c r="D951" s="55">
        <v>14.4</v>
      </c>
    </row>
    <row r="952" spans="1:4" x14ac:dyDescent="0.35">
      <c r="A952" s="55" t="s">
        <v>48</v>
      </c>
      <c r="B952" s="56">
        <v>42570</v>
      </c>
      <c r="C952" s="55" t="s">
        <v>44</v>
      </c>
      <c r="D952" s="55">
        <v>14.2</v>
      </c>
    </row>
    <row r="953" spans="1:4" x14ac:dyDescent="0.35">
      <c r="A953" s="54" t="s">
        <v>84</v>
      </c>
      <c r="B953" s="13">
        <v>42570</v>
      </c>
      <c r="D953" s="19">
        <v>5.32</v>
      </c>
    </row>
    <row r="954" spans="1:4" x14ac:dyDescent="0.35">
      <c r="A954" s="37" t="s">
        <v>90</v>
      </c>
      <c r="B954" s="13">
        <v>42570</v>
      </c>
      <c r="D954" s="19">
        <v>6.99</v>
      </c>
    </row>
    <row r="955" spans="1:4" x14ac:dyDescent="0.35">
      <c r="A955" s="41" t="s">
        <v>96</v>
      </c>
      <c r="B955" s="13">
        <v>42570</v>
      </c>
      <c r="D955" s="19">
        <v>6.3</v>
      </c>
    </row>
    <row r="956" spans="1:4" x14ac:dyDescent="0.35">
      <c r="A956" s="54" t="s">
        <v>84</v>
      </c>
      <c r="B956" s="13">
        <v>42576</v>
      </c>
      <c r="D956" s="19">
        <v>3.81</v>
      </c>
    </row>
    <row r="957" spans="1:4" x14ac:dyDescent="0.35">
      <c r="A957" s="54" t="s">
        <v>84</v>
      </c>
      <c r="B957" s="13">
        <v>42576</v>
      </c>
      <c r="D957" s="19">
        <v>3.82</v>
      </c>
    </row>
    <row r="958" spans="1:4" x14ac:dyDescent="0.35">
      <c r="A958" s="37" t="s">
        <v>90</v>
      </c>
      <c r="B958" s="13">
        <v>42576</v>
      </c>
      <c r="D958" s="19">
        <v>2.98</v>
      </c>
    </row>
    <row r="959" spans="1:4" x14ac:dyDescent="0.35">
      <c r="A959" s="41" t="s">
        <v>96</v>
      </c>
      <c r="B959" s="13">
        <v>42576</v>
      </c>
      <c r="D959" s="19">
        <v>3.33</v>
      </c>
    </row>
    <row r="960" spans="1:4" x14ac:dyDescent="0.35">
      <c r="A960" s="54" t="s">
        <v>84</v>
      </c>
      <c r="B960" s="13">
        <v>42583</v>
      </c>
      <c r="D960" s="19">
        <v>2.64</v>
      </c>
    </row>
    <row r="961" spans="1:4" x14ac:dyDescent="0.35">
      <c r="A961" s="37" t="s">
        <v>90</v>
      </c>
      <c r="B961" s="13">
        <v>42583</v>
      </c>
      <c r="D961" s="19">
        <v>1.82</v>
      </c>
    </row>
    <row r="962" spans="1:4" x14ac:dyDescent="0.35">
      <c r="A962" s="37" t="s">
        <v>90</v>
      </c>
      <c r="B962" s="13">
        <v>42583</v>
      </c>
      <c r="D962" s="19">
        <v>1.74</v>
      </c>
    </row>
    <row r="963" spans="1:4" x14ac:dyDescent="0.35">
      <c r="A963" s="41" t="s">
        <v>96</v>
      </c>
      <c r="B963" s="13">
        <v>42583</v>
      </c>
      <c r="D963" s="19">
        <v>1.88</v>
      </c>
    </row>
    <row r="964" spans="1:4" x14ac:dyDescent="0.35">
      <c r="A964" s="55" t="s">
        <v>52</v>
      </c>
      <c r="B964" s="56">
        <v>42584</v>
      </c>
      <c r="C964" s="55" t="s">
        <v>44</v>
      </c>
      <c r="D964" s="55">
        <v>2.48</v>
      </c>
    </row>
    <row r="965" spans="1:4" x14ac:dyDescent="0.35">
      <c r="A965" s="55" t="s">
        <v>42</v>
      </c>
      <c r="B965" s="56">
        <v>42584</v>
      </c>
      <c r="C965" s="55" t="s">
        <v>44</v>
      </c>
      <c r="D965" s="55">
        <v>3.83</v>
      </c>
    </row>
    <row r="966" spans="1:4" x14ac:dyDescent="0.35">
      <c r="A966" s="55" t="s">
        <v>50</v>
      </c>
      <c r="B966" s="56">
        <v>42584</v>
      </c>
      <c r="C966" s="55" t="s">
        <v>44</v>
      </c>
      <c r="D966" s="55">
        <v>4.7300000000000004</v>
      </c>
    </row>
    <row r="967" spans="1:4" x14ac:dyDescent="0.35">
      <c r="A967" s="55" t="s">
        <v>51</v>
      </c>
      <c r="B967" s="56">
        <v>42584</v>
      </c>
      <c r="C967" s="55" t="s">
        <v>44</v>
      </c>
      <c r="D967" s="55">
        <v>4.38</v>
      </c>
    </row>
    <row r="968" spans="1:4" x14ac:dyDescent="0.35">
      <c r="A968" s="55" t="s">
        <v>48</v>
      </c>
      <c r="B968" s="56">
        <v>42584</v>
      </c>
      <c r="C968" s="55" t="s">
        <v>44</v>
      </c>
      <c r="D968" s="55">
        <v>13</v>
      </c>
    </row>
    <row r="969" spans="1:4" x14ac:dyDescent="0.35">
      <c r="A969" s="54" t="s">
        <v>84</v>
      </c>
      <c r="B969" s="13">
        <v>42590</v>
      </c>
      <c r="D969" s="19">
        <v>2.82</v>
      </c>
    </row>
    <row r="970" spans="1:4" x14ac:dyDescent="0.35">
      <c r="A970" s="54" t="s">
        <v>84</v>
      </c>
      <c r="B970" s="13">
        <v>42590</v>
      </c>
      <c r="D970" s="19">
        <v>3.15</v>
      </c>
    </row>
    <row r="971" spans="1:4" x14ac:dyDescent="0.35">
      <c r="A971" s="37" t="s">
        <v>90</v>
      </c>
      <c r="B971" s="13">
        <v>42590</v>
      </c>
      <c r="D971" s="19">
        <v>2.36</v>
      </c>
    </row>
    <row r="972" spans="1:4" x14ac:dyDescent="0.35">
      <c r="A972" s="41" t="s">
        <v>96</v>
      </c>
      <c r="B972" s="13">
        <v>42590</v>
      </c>
      <c r="D972" s="19">
        <v>2.04</v>
      </c>
    </row>
    <row r="973" spans="1:4" x14ac:dyDescent="0.35">
      <c r="A973" s="55" t="s">
        <v>52</v>
      </c>
      <c r="B973" s="56">
        <v>42592</v>
      </c>
      <c r="C973" s="55" t="s">
        <v>41</v>
      </c>
      <c r="D973" s="55">
        <v>6.23</v>
      </c>
    </row>
    <row r="974" spans="1:4" x14ac:dyDescent="0.35">
      <c r="A974" s="55" t="s">
        <v>42</v>
      </c>
      <c r="B974" s="56">
        <v>42592</v>
      </c>
      <c r="C974" s="55" t="s">
        <v>41</v>
      </c>
      <c r="D974" s="55">
        <v>6.26</v>
      </c>
    </row>
    <row r="975" spans="1:4" x14ac:dyDescent="0.35">
      <c r="A975" s="55" t="s">
        <v>50</v>
      </c>
      <c r="B975" s="56">
        <v>42592</v>
      </c>
      <c r="C975" s="55" t="s">
        <v>41</v>
      </c>
      <c r="D975" s="55">
        <v>9.76</v>
      </c>
    </row>
    <row r="976" spans="1:4" x14ac:dyDescent="0.35">
      <c r="A976" s="55" t="s">
        <v>50</v>
      </c>
      <c r="B976" s="56">
        <v>42592</v>
      </c>
      <c r="C976" s="55" t="s">
        <v>41</v>
      </c>
      <c r="D976" s="55">
        <v>10.1</v>
      </c>
    </row>
    <row r="977" spans="1:4" x14ac:dyDescent="0.35">
      <c r="A977" s="55" t="s">
        <v>51</v>
      </c>
      <c r="B977" s="56">
        <v>42592</v>
      </c>
      <c r="C977" s="55" t="s">
        <v>41</v>
      </c>
      <c r="D977" s="55">
        <v>13.5</v>
      </c>
    </row>
    <row r="978" spans="1:4" x14ac:dyDescent="0.35">
      <c r="A978" s="55" t="s">
        <v>48</v>
      </c>
      <c r="B978" s="56">
        <v>42592</v>
      </c>
      <c r="C978" s="55" t="s">
        <v>41</v>
      </c>
      <c r="D978" s="55">
        <v>36.5</v>
      </c>
    </row>
    <row r="979" spans="1:4" x14ac:dyDescent="0.35">
      <c r="A979" s="54" t="s">
        <v>84</v>
      </c>
      <c r="B979" s="13">
        <v>42598</v>
      </c>
      <c r="D979" s="19">
        <v>10.1</v>
      </c>
    </row>
    <row r="980" spans="1:4" x14ac:dyDescent="0.35">
      <c r="A980" s="37" t="s">
        <v>90</v>
      </c>
      <c r="B980" s="13">
        <v>42598</v>
      </c>
      <c r="D980" s="19">
        <v>3.67</v>
      </c>
    </row>
    <row r="981" spans="1:4" x14ac:dyDescent="0.35">
      <c r="A981" s="41" t="s">
        <v>96</v>
      </c>
      <c r="B981" s="13">
        <v>42598</v>
      </c>
      <c r="D981" s="19">
        <v>10.4</v>
      </c>
    </row>
    <row r="982" spans="1:4" x14ac:dyDescent="0.35">
      <c r="A982" s="55" t="s">
        <v>52</v>
      </c>
      <c r="B982" s="56">
        <v>42599</v>
      </c>
      <c r="C982" s="55" t="s">
        <v>44</v>
      </c>
      <c r="D982" s="55">
        <v>11.8</v>
      </c>
    </row>
    <row r="983" spans="1:4" x14ac:dyDescent="0.35">
      <c r="A983" s="55" t="s">
        <v>42</v>
      </c>
      <c r="B983" s="56">
        <v>42599</v>
      </c>
      <c r="C983" s="55" t="s">
        <v>44</v>
      </c>
      <c r="D983" s="55">
        <v>14.7</v>
      </c>
    </row>
    <row r="984" spans="1:4" x14ac:dyDescent="0.35">
      <c r="A984" s="55" t="s">
        <v>50</v>
      </c>
      <c r="B984" s="56">
        <v>42599</v>
      </c>
      <c r="C984" s="55" t="s">
        <v>44</v>
      </c>
      <c r="D984" s="55">
        <v>13.3</v>
      </c>
    </row>
    <row r="985" spans="1:4" x14ac:dyDescent="0.35">
      <c r="A985" s="55" t="s">
        <v>51</v>
      </c>
      <c r="B985" s="56">
        <v>42599</v>
      </c>
      <c r="C985" s="55" t="s">
        <v>44</v>
      </c>
      <c r="D985" s="55">
        <v>14.8</v>
      </c>
    </row>
    <row r="986" spans="1:4" x14ac:dyDescent="0.35">
      <c r="A986" s="55" t="s">
        <v>48</v>
      </c>
      <c r="B986" s="56">
        <v>42599</v>
      </c>
      <c r="C986" s="55" t="s">
        <v>44</v>
      </c>
      <c r="D986" s="55">
        <v>15.1</v>
      </c>
    </row>
    <row r="987" spans="1:4" x14ac:dyDescent="0.35">
      <c r="A987" s="54" t="s">
        <v>84</v>
      </c>
      <c r="B987" s="13">
        <v>42604</v>
      </c>
      <c r="D987" s="19">
        <v>2.5299999999999998</v>
      </c>
    </row>
    <row r="988" spans="1:4" x14ac:dyDescent="0.35">
      <c r="A988" s="37" t="s">
        <v>90</v>
      </c>
      <c r="B988" s="13">
        <v>42604</v>
      </c>
      <c r="D988" s="19">
        <v>3.74</v>
      </c>
    </row>
    <row r="989" spans="1:4" x14ac:dyDescent="0.35">
      <c r="A989" s="41" t="s">
        <v>96</v>
      </c>
      <c r="B989" s="13">
        <v>42604</v>
      </c>
      <c r="D989" s="19">
        <v>3.9</v>
      </c>
    </row>
    <row r="990" spans="1:4" x14ac:dyDescent="0.35">
      <c r="A990" s="55" t="s">
        <v>52</v>
      </c>
      <c r="B990" s="56">
        <v>42606</v>
      </c>
      <c r="C990" s="55" t="s">
        <v>41</v>
      </c>
      <c r="D990" s="55">
        <v>4.42</v>
      </c>
    </row>
    <row r="991" spans="1:4" x14ac:dyDescent="0.35">
      <c r="A991" s="55" t="s">
        <v>42</v>
      </c>
      <c r="B991" s="56">
        <v>42606</v>
      </c>
      <c r="C991" s="55" t="s">
        <v>41</v>
      </c>
      <c r="D991" s="55">
        <v>8.48</v>
      </c>
    </row>
    <row r="992" spans="1:4" x14ac:dyDescent="0.35">
      <c r="A992" s="55" t="s">
        <v>50</v>
      </c>
      <c r="B992" s="56">
        <v>42606</v>
      </c>
      <c r="C992" s="55" t="s">
        <v>41</v>
      </c>
      <c r="D992" s="55">
        <v>13.9</v>
      </c>
    </row>
    <row r="993" spans="1:4" x14ac:dyDescent="0.35">
      <c r="A993" s="55" t="s">
        <v>51</v>
      </c>
      <c r="B993" s="56">
        <v>42606</v>
      </c>
      <c r="C993" s="55" t="s">
        <v>41</v>
      </c>
      <c r="D993" s="55">
        <v>13.4</v>
      </c>
    </row>
    <row r="994" spans="1:4" x14ac:dyDescent="0.35">
      <c r="A994" s="55" t="s">
        <v>48</v>
      </c>
      <c r="B994" s="56">
        <v>42606</v>
      </c>
      <c r="C994" s="55" t="s">
        <v>41</v>
      </c>
      <c r="D994" s="55">
        <v>27.1</v>
      </c>
    </row>
    <row r="995" spans="1:4" x14ac:dyDescent="0.35">
      <c r="A995" s="54" t="s">
        <v>84</v>
      </c>
      <c r="B995" s="13">
        <v>42612</v>
      </c>
      <c r="D995" s="19">
        <v>5.8</v>
      </c>
    </row>
    <row r="996" spans="1:4" x14ac:dyDescent="0.35">
      <c r="A996" s="54" t="s">
        <v>84</v>
      </c>
      <c r="B996" s="13">
        <v>42612</v>
      </c>
      <c r="D996" s="19">
        <v>1.67</v>
      </c>
    </row>
    <row r="997" spans="1:4" x14ac:dyDescent="0.35">
      <c r="A997" s="37" t="s">
        <v>90</v>
      </c>
      <c r="B997" s="13">
        <v>42612</v>
      </c>
      <c r="D997" s="19">
        <v>5.74</v>
      </c>
    </row>
    <row r="998" spans="1:4" x14ac:dyDescent="0.35">
      <c r="A998" s="55" t="s">
        <v>52</v>
      </c>
      <c r="B998" s="56">
        <v>42613</v>
      </c>
      <c r="C998" s="55" t="s">
        <v>41</v>
      </c>
      <c r="D998" s="55">
        <v>11.3</v>
      </c>
    </row>
    <row r="999" spans="1:4" x14ac:dyDescent="0.35">
      <c r="A999" s="55" t="s">
        <v>42</v>
      </c>
      <c r="B999" s="56">
        <v>42613</v>
      </c>
      <c r="C999" s="55" t="s">
        <v>41</v>
      </c>
      <c r="D999" s="55">
        <v>8.1</v>
      </c>
    </row>
    <row r="1000" spans="1:4" x14ac:dyDescent="0.35">
      <c r="A1000" s="55" t="s">
        <v>50</v>
      </c>
      <c r="B1000" s="56">
        <v>42613</v>
      </c>
      <c r="C1000" s="55" t="s">
        <v>41</v>
      </c>
      <c r="D1000" s="55">
        <v>14.2</v>
      </c>
    </row>
    <row r="1001" spans="1:4" x14ac:dyDescent="0.35">
      <c r="A1001" s="55" t="s">
        <v>51</v>
      </c>
      <c r="B1001" s="56">
        <v>42613</v>
      </c>
      <c r="C1001" s="55" t="s">
        <v>41</v>
      </c>
      <c r="D1001" s="55">
        <v>18.899999999999999</v>
      </c>
    </row>
    <row r="1002" spans="1:4" x14ac:dyDescent="0.35">
      <c r="A1002" s="55" t="s">
        <v>48</v>
      </c>
      <c r="B1002" s="56">
        <v>42613</v>
      </c>
      <c r="C1002" s="55" t="s">
        <v>41</v>
      </c>
      <c r="D1002" s="55">
        <v>17</v>
      </c>
    </row>
    <row r="1003" spans="1:4" x14ac:dyDescent="0.35">
      <c r="A1003" s="55" t="s">
        <v>52</v>
      </c>
      <c r="B1003" s="56">
        <v>42620</v>
      </c>
      <c r="C1003" s="55" t="s">
        <v>41</v>
      </c>
      <c r="D1003" s="55">
        <v>5.91</v>
      </c>
    </row>
    <row r="1004" spans="1:4" x14ac:dyDescent="0.35">
      <c r="A1004" s="55" t="s">
        <v>42</v>
      </c>
      <c r="B1004" s="56">
        <v>42620</v>
      </c>
      <c r="C1004" s="55" t="s">
        <v>41</v>
      </c>
      <c r="D1004" s="55">
        <v>7.24</v>
      </c>
    </row>
    <row r="1005" spans="1:4" x14ac:dyDescent="0.35">
      <c r="A1005" s="55" t="s">
        <v>50</v>
      </c>
      <c r="B1005" s="56">
        <v>42620</v>
      </c>
      <c r="C1005" s="55" t="s">
        <v>41</v>
      </c>
      <c r="D1005" s="55">
        <v>5.14</v>
      </c>
    </row>
    <row r="1006" spans="1:4" x14ac:dyDescent="0.35">
      <c r="A1006" s="55" t="s">
        <v>51</v>
      </c>
      <c r="B1006" s="56">
        <v>42620</v>
      </c>
      <c r="C1006" s="55" t="s">
        <v>41</v>
      </c>
      <c r="D1006" s="55">
        <v>9.84</v>
      </c>
    </row>
    <row r="1007" spans="1:4" x14ac:dyDescent="0.35">
      <c r="A1007" s="55" t="s">
        <v>48</v>
      </c>
      <c r="B1007" s="56">
        <v>42620</v>
      </c>
      <c r="C1007" s="55" t="s">
        <v>41</v>
      </c>
      <c r="D1007" s="55">
        <v>17.2</v>
      </c>
    </row>
    <row r="1008" spans="1:4" x14ac:dyDescent="0.35">
      <c r="A1008" s="54" t="s">
        <v>84</v>
      </c>
      <c r="B1008" s="13">
        <v>42621</v>
      </c>
      <c r="D1008" s="19">
        <v>4.3499999999999996</v>
      </c>
    </row>
    <row r="1009" spans="1:4" x14ac:dyDescent="0.25">
      <c r="A1009" s="37" t="s">
        <v>90</v>
      </c>
      <c r="B1009" s="13">
        <v>42621</v>
      </c>
      <c r="D1009" s="18">
        <v>1.67</v>
      </c>
    </row>
    <row r="1010" spans="1:4" x14ac:dyDescent="0.35">
      <c r="A1010" s="41" t="s">
        <v>96</v>
      </c>
      <c r="B1010" s="13">
        <v>42621</v>
      </c>
      <c r="D1010" s="19">
        <v>3.78</v>
      </c>
    </row>
    <row r="1011" spans="1:4" x14ac:dyDescent="0.35">
      <c r="A1011" s="55" t="s">
        <v>52</v>
      </c>
      <c r="B1011" s="56">
        <v>42626</v>
      </c>
      <c r="C1011" s="55" t="s">
        <v>41</v>
      </c>
      <c r="D1011" s="55">
        <v>11.4</v>
      </c>
    </row>
    <row r="1012" spans="1:4" x14ac:dyDescent="0.35">
      <c r="A1012" s="55" t="s">
        <v>42</v>
      </c>
      <c r="B1012" s="56">
        <v>42626</v>
      </c>
      <c r="C1012" s="55" t="s">
        <v>41</v>
      </c>
      <c r="D1012" s="55">
        <v>6.1</v>
      </c>
    </row>
    <row r="1013" spans="1:4" x14ac:dyDescent="0.35">
      <c r="A1013" s="55" t="s">
        <v>50</v>
      </c>
      <c r="B1013" s="56">
        <v>42626</v>
      </c>
      <c r="C1013" s="55" t="s">
        <v>41</v>
      </c>
      <c r="D1013" s="55">
        <v>8.24</v>
      </c>
    </row>
    <row r="1014" spans="1:4" x14ac:dyDescent="0.35">
      <c r="A1014" s="55" t="s">
        <v>51</v>
      </c>
      <c r="B1014" s="56">
        <v>42626</v>
      </c>
      <c r="C1014" s="55" t="s">
        <v>41</v>
      </c>
      <c r="D1014" s="55">
        <v>10.4</v>
      </c>
    </row>
    <row r="1015" spans="1:4" x14ac:dyDescent="0.35">
      <c r="A1015" s="55" t="s">
        <v>48</v>
      </c>
      <c r="B1015" s="56">
        <v>42626</v>
      </c>
      <c r="C1015" s="55" t="s">
        <v>41</v>
      </c>
      <c r="D1015" s="55">
        <v>7.73</v>
      </c>
    </row>
    <row r="1016" spans="1:4" x14ac:dyDescent="0.35">
      <c r="A1016" s="54" t="s">
        <v>84</v>
      </c>
      <c r="B1016" s="13">
        <v>42626</v>
      </c>
      <c r="D1016" s="19">
        <v>4.67</v>
      </c>
    </row>
    <row r="1017" spans="1:4" x14ac:dyDescent="0.35">
      <c r="A1017" s="54" t="s">
        <v>84</v>
      </c>
      <c r="B1017" s="13">
        <v>42626</v>
      </c>
      <c r="D1017" s="19">
        <v>5.05</v>
      </c>
    </row>
    <row r="1018" spans="1:4" x14ac:dyDescent="0.35">
      <c r="A1018" s="37" t="s">
        <v>90</v>
      </c>
      <c r="B1018" s="13">
        <v>42626</v>
      </c>
      <c r="D1018" s="19">
        <v>5.1100000000000003</v>
      </c>
    </row>
    <row r="1019" spans="1:4" x14ac:dyDescent="0.35">
      <c r="A1019" s="41" t="s">
        <v>96</v>
      </c>
      <c r="B1019" s="13">
        <v>42626</v>
      </c>
      <c r="D1019" s="19">
        <v>4.28</v>
      </c>
    </row>
    <row r="1020" spans="1:4" x14ac:dyDescent="0.35">
      <c r="A1020" s="55" t="s">
        <v>52</v>
      </c>
      <c r="B1020" s="56">
        <v>42633</v>
      </c>
      <c r="C1020" s="55" t="s">
        <v>44</v>
      </c>
      <c r="D1020" s="55">
        <v>5.0999999999999996</v>
      </c>
    </row>
    <row r="1021" spans="1:4" x14ac:dyDescent="0.35">
      <c r="A1021" s="55" t="s">
        <v>42</v>
      </c>
      <c r="B1021" s="56">
        <v>42633</v>
      </c>
      <c r="C1021" s="55" t="s">
        <v>44</v>
      </c>
      <c r="D1021" s="55">
        <v>5.9</v>
      </c>
    </row>
    <row r="1022" spans="1:4" x14ac:dyDescent="0.35">
      <c r="A1022" s="55" t="s">
        <v>50</v>
      </c>
      <c r="B1022" s="56">
        <v>42633</v>
      </c>
      <c r="C1022" s="55" t="s">
        <v>44</v>
      </c>
      <c r="D1022" s="55">
        <v>4.4800000000000004</v>
      </c>
    </row>
    <row r="1023" spans="1:4" x14ac:dyDescent="0.35">
      <c r="A1023" s="55" t="s">
        <v>51</v>
      </c>
      <c r="B1023" s="56">
        <v>42633</v>
      </c>
      <c r="C1023" s="55" t="s">
        <v>44</v>
      </c>
      <c r="D1023" s="55">
        <v>5.58</v>
      </c>
    </row>
    <row r="1024" spans="1:4" x14ac:dyDescent="0.35">
      <c r="A1024" s="55" t="s">
        <v>48</v>
      </c>
      <c r="B1024" s="56">
        <v>42633</v>
      </c>
      <c r="C1024" s="55" t="s">
        <v>44</v>
      </c>
      <c r="D1024" s="55">
        <v>6.9</v>
      </c>
    </row>
    <row r="1025" spans="1:4" x14ac:dyDescent="0.35">
      <c r="A1025" s="54" t="s">
        <v>84</v>
      </c>
      <c r="B1025" s="13">
        <v>42635</v>
      </c>
      <c r="D1025" s="19">
        <v>2.4</v>
      </c>
    </row>
    <row r="1026" spans="1:4" x14ac:dyDescent="0.35">
      <c r="A1026" s="37" t="s">
        <v>90</v>
      </c>
      <c r="B1026" s="13">
        <v>42635</v>
      </c>
      <c r="D1026" s="19">
        <v>2.52</v>
      </c>
    </row>
    <row r="1027" spans="1:4" x14ac:dyDescent="0.35">
      <c r="A1027" s="37" t="s">
        <v>90</v>
      </c>
      <c r="B1027" s="13">
        <v>42635</v>
      </c>
      <c r="D1027" s="19">
        <v>2.4</v>
      </c>
    </row>
    <row r="1028" spans="1:4" x14ac:dyDescent="0.35">
      <c r="A1028" s="41" t="s">
        <v>96</v>
      </c>
      <c r="B1028" s="13">
        <v>42635</v>
      </c>
      <c r="D1028" s="19">
        <v>2.1800000000000002</v>
      </c>
    </row>
    <row r="1029" spans="1:4" x14ac:dyDescent="0.35">
      <c r="A1029" s="55" t="s">
        <v>52</v>
      </c>
      <c r="B1029" s="56">
        <v>42640</v>
      </c>
      <c r="C1029" s="55" t="s">
        <v>44</v>
      </c>
      <c r="D1029" s="55">
        <v>4.66</v>
      </c>
    </row>
    <row r="1030" spans="1:4" x14ac:dyDescent="0.35">
      <c r="A1030" s="55" t="s">
        <v>42</v>
      </c>
      <c r="B1030" s="56">
        <v>42640</v>
      </c>
      <c r="C1030" s="55" t="s">
        <v>44</v>
      </c>
      <c r="D1030" s="55">
        <v>2.11</v>
      </c>
    </row>
    <row r="1031" spans="1:4" x14ac:dyDescent="0.35">
      <c r="A1031" s="55" t="s">
        <v>50</v>
      </c>
      <c r="B1031" s="56">
        <v>42640</v>
      </c>
      <c r="C1031" s="55" t="s">
        <v>44</v>
      </c>
      <c r="D1031" s="55">
        <v>2.0499999999999998</v>
      </c>
    </row>
    <row r="1032" spans="1:4" x14ac:dyDescent="0.35">
      <c r="A1032" s="55" t="s">
        <v>51</v>
      </c>
      <c r="B1032" s="56">
        <v>42640</v>
      </c>
      <c r="C1032" s="55" t="s">
        <v>44</v>
      </c>
      <c r="D1032" s="55">
        <v>2.0099999999999998</v>
      </c>
    </row>
    <row r="1033" spans="1:4" x14ac:dyDescent="0.35">
      <c r="A1033" s="55" t="s">
        <v>48</v>
      </c>
      <c r="B1033" s="56">
        <v>42640</v>
      </c>
      <c r="C1033" s="55" t="s">
        <v>44</v>
      </c>
      <c r="D1033" s="55">
        <v>2.04</v>
      </c>
    </row>
    <row r="1034" spans="1:4" x14ac:dyDescent="0.35">
      <c r="A1034" s="54" t="s">
        <v>84</v>
      </c>
      <c r="B1034" s="13">
        <v>42640</v>
      </c>
      <c r="D1034" s="19">
        <v>1.67</v>
      </c>
    </row>
    <row r="1035" spans="1:4" x14ac:dyDescent="0.35">
      <c r="A1035" s="54" t="s">
        <v>84</v>
      </c>
      <c r="B1035" s="13">
        <v>42640</v>
      </c>
      <c r="D1035" s="19">
        <v>1.67</v>
      </c>
    </row>
    <row r="1036" spans="1:4" x14ac:dyDescent="0.25">
      <c r="A1036" s="37" t="s">
        <v>90</v>
      </c>
      <c r="B1036" s="13">
        <v>42640</v>
      </c>
      <c r="D1036" s="18">
        <v>1.67</v>
      </c>
    </row>
    <row r="1037" spans="1:4" x14ac:dyDescent="0.35">
      <c r="A1037" s="41" t="s">
        <v>96</v>
      </c>
      <c r="B1037" s="13">
        <v>42640</v>
      </c>
      <c r="D1037" s="18">
        <v>1.67</v>
      </c>
    </row>
    <row r="1038" spans="1:4" x14ac:dyDescent="0.35">
      <c r="A1038" s="55" t="s">
        <v>52</v>
      </c>
      <c r="B1038" s="56">
        <v>42887</v>
      </c>
      <c r="C1038" s="55" t="s">
        <v>47</v>
      </c>
      <c r="D1038" s="55">
        <v>2.1</v>
      </c>
    </row>
    <row r="1039" spans="1:4" x14ac:dyDescent="0.35">
      <c r="A1039" s="55" t="s">
        <v>52</v>
      </c>
      <c r="B1039" s="56">
        <v>42887</v>
      </c>
      <c r="C1039" s="55" t="s">
        <v>47</v>
      </c>
      <c r="D1039" s="55">
        <v>2.1</v>
      </c>
    </row>
    <row r="1040" spans="1:4" x14ac:dyDescent="0.35">
      <c r="A1040" s="55" t="s">
        <v>42</v>
      </c>
      <c r="B1040" s="56">
        <v>42887</v>
      </c>
      <c r="C1040" s="55" t="s">
        <v>47</v>
      </c>
      <c r="D1040" s="55">
        <v>2.42</v>
      </c>
    </row>
    <row r="1041" spans="1:4" x14ac:dyDescent="0.35">
      <c r="A1041" s="55" t="s">
        <v>42</v>
      </c>
      <c r="B1041" s="56">
        <v>42887</v>
      </c>
      <c r="C1041" s="55" t="s">
        <v>47</v>
      </c>
      <c r="D1041" s="55">
        <v>2.42</v>
      </c>
    </row>
    <row r="1042" spans="1:4" x14ac:dyDescent="0.35">
      <c r="A1042" s="55" t="s">
        <v>50</v>
      </c>
      <c r="B1042" s="56">
        <v>42887</v>
      </c>
      <c r="C1042" s="55" t="s">
        <v>47</v>
      </c>
      <c r="D1042" s="55">
        <v>2.2200000000000002</v>
      </c>
    </row>
    <row r="1043" spans="1:4" x14ac:dyDescent="0.35">
      <c r="A1043" s="55" t="s">
        <v>50</v>
      </c>
      <c r="B1043" s="56">
        <v>42887</v>
      </c>
      <c r="C1043" s="55" t="s">
        <v>47</v>
      </c>
      <c r="D1043" s="55">
        <v>2.2200000000000002</v>
      </c>
    </row>
    <row r="1044" spans="1:4" x14ac:dyDescent="0.35">
      <c r="A1044" s="55" t="s">
        <v>51</v>
      </c>
      <c r="B1044" s="56">
        <v>42887</v>
      </c>
      <c r="C1044" s="55" t="s">
        <v>47</v>
      </c>
      <c r="D1044" s="55">
        <v>3.54</v>
      </c>
    </row>
    <row r="1045" spans="1:4" x14ac:dyDescent="0.35">
      <c r="A1045" s="55" t="s">
        <v>51</v>
      </c>
      <c r="B1045" s="56">
        <v>42887</v>
      </c>
      <c r="C1045" s="55" t="s">
        <v>47</v>
      </c>
      <c r="D1045" s="55">
        <v>3.54</v>
      </c>
    </row>
    <row r="1046" spans="1:4" x14ac:dyDescent="0.35">
      <c r="A1046" s="55" t="s">
        <v>48</v>
      </c>
      <c r="B1046" s="56">
        <v>42887</v>
      </c>
      <c r="C1046" s="55" t="s">
        <v>47</v>
      </c>
      <c r="D1046" s="55">
        <v>20.9</v>
      </c>
    </row>
    <row r="1047" spans="1:4" x14ac:dyDescent="0.35">
      <c r="A1047" s="55" t="s">
        <v>48</v>
      </c>
      <c r="B1047" s="56">
        <v>42887</v>
      </c>
      <c r="C1047" s="55" t="s">
        <v>47</v>
      </c>
      <c r="D1047" s="55">
        <v>20.9</v>
      </c>
    </row>
    <row r="1048" spans="1:4" x14ac:dyDescent="0.35">
      <c r="A1048" s="55" t="s">
        <v>52</v>
      </c>
      <c r="B1048" s="56">
        <v>42892</v>
      </c>
      <c r="C1048" s="55" t="s">
        <v>45</v>
      </c>
      <c r="D1048" s="55">
        <v>2.74</v>
      </c>
    </row>
    <row r="1049" spans="1:4" x14ac:dyDescent="0.35">
      <c r="A1049" s="55" t="s">
        <v>52</v>
      </c>
      <c r="B1049" s="56">
        <v>42892</v>
      </c>
      <c r="C1049" s="55" t="s">
        <v>45</v>
      </c>
      <c r="D1049" s="55">
        <v>2.74</v>
      </c>
    </row>
    <row r="1050" spans="1:4" x14ac:dyDescent="0.35">
      <c r="A1050" s="55" t="s">
        <v>42</v>
      </c>
      <c r="B1050" s="56">
        <v>42892</v>
      </c>
      <c r="C1050" s="55" t="s">
        <v>45</v>
      </c>
      <c r="D1050" s="55">
        <v>2.6</v>
      </c>
    </row>
    <row r="1051" spans="1:4" x14ac:dyDescent="0.35">
      <c r="A1051" s="55" t="s">
        <v>42</v>
      </c>
      <c r="B1051" s="56">
        <v>42892</v>
      </c>
      <c r="C1051" s="55" t="s">
        <v>45</v>
      </c>
      <c r="D1051" s="55">
        <v>2.6</v>
      </c>
    </row>
    <row r="1052" spans="1:4" x14ac:dyDescent="0.35">
      <c r="A1052" s="55" t="s">
        <v>50</v>
      </c>
      <c r="B1052" s="56">
        <v>42892</v>
      </c>
      <c r="C1052" s="55" t="s">
        <v>45</v>
      </c>
      <c r="D1052" s="55">
        <v>2.95</v>
      </c>
    </row>
    <row r="1053" spans="1:4" x14ac:dyDescent="0.35">
      <c r="A1053" s="55" t="s">
        <v>50</v>
      </c>
      <c r="B1053" s="56">
        <v>42892</v>
      </c>
      <c r="C1053" s="55" t="s">
        <v>45</v>
      </c>
      <c r="D1053" s="55">
        <v>2.95</v>
      </c>
    </row>
    <row r="1054" spans="1:4" x14ac:dyDescent="0.35">
      <c r="A1054" s="55" t="s">
        <v>51</v>
      </c>
      <c r="B1054" s="56">
        <v>42892</v>
      </c>
      <c r="C1054" s="55" t="s">
        <v>45</v>
      </c>
      <c r="D1054" s="55">
        <v>3.32</v>
      </c>
    </row>
    <row r="1055" spans="1:4" x14ac:dyDescent="0.35">
      <c r="A1055" s="55" t="s">
        <v>51</v>
      </c>
      <c r="B1055" s="56">
        <v>42892</v>
      </c>
      <c r="C1055" s="55" t="s">
        <v>45</v>
      </c>
      <c r="D1055" s="55">
        <v>3.32</v>
      </c>
    </row>
    <row r="1056" spans="1:4" x14ac:dyDescent="0.35">
      <c r="A1056" s="55" t="s">
        <v>48</v>
      </c>
      <c r="B1056" s="56">
        <v>42892</v>
      </c>
      <c r="C1056" s="55" t="s">
        <v>45</v>
      </c>
      <c r="D1056" s="55">
        <v>8.64</v>
      </c>
    </row>
    <row r="1057" spans="1:4" x14ac:dyDescent="0.35">
      <c r="A1057" s="55" t="s">
        <v>48</v>
      </c>
      <c r="B1057" s="56">
        <v>42892</v>
      </c>
      <c r="C1057" s="55" t="s">
        <v>45</v>
      </c>
      <c r="D1057" s="55">
        <v>7.56</v>
      </c>
    </row>
    <row r="1058" spans="1:4" x14ac:dyDescent="0.35">
      <c r="A1058" s="55" t="s">
        <v>48</v>
      </c>
      <c r="B1058" s="56">
        <v>42892</v>
      </c>
      <c r="C1058" s="55" t="s">
        <v>45</v>
      </c>
      <c r="D1058" s="55">
        <v>8.64</v>
      </c>
    </row>
    <row r="1059" spans="1:4" x14ac:dyDescent="0.35">
      <c r="A1059" s="55" t="s">
        <v>48</v>
      </c>
      <c r="B1059" s="56">
        <v>42892</v>
      </c>
      <c r="C1059" s="55" t="s">
        <v>45</v>
      </c>
      <c r="D1059" s="55">
        <v>7.56</v>
      </c>
    </row>
    <row r="1060" spans="1:4" x14ac:dyDescent="0.35">
      <c r="A1060" s="55" t="s">
        <v>52</v>
      </c>
      <c r="B1060" s="56">
        <v>42899</v>
      </c>
      <c r="C1060" s="55" t="s">
        <v>47</v>
      </c>
      <c r="D1060" s="55">
        <v>4.13</v>
      </c>
    </row>
    <row r="1061" spans="1:4" x14ac:dyDescent="0.35">
      <c r="A1061" s="55" t="s">
        <v>52</v>
      </c>
      <c r="B1061" s="56">
        <v>42899</v>
      </c>
      <c r="C1061" s="55" t="s">
        <v>47</v>
      </c>
      <c r="D1061" s="55">
        <v>4.13</v>
      </c>
    </row>
    <row r="1062" spans="1:4" x14ac:dyDescent="0.35">
      <c r="A1062" s="55" t="s">
        <v>42</v>
      </c>
      <c r="B1062" s="56">
        <v>42899</v>
      </c>
      <c r="C1062" s="55" t="s">
        <v>47</v>
      </c>
      <c r="D1062" s="55">
        <v>2.68</v>
      </c>
    </row>
    <row r="1063" spans="1:4" x14ac:dyDescent="0.35">
      <c r="A1063" s="55" t="s">
        <v>42</v>
      </c>
      <c r="B1063" s="56">
        <v>42899</v>
      </c>
      <c r="C1063" s="55" t="s">
        <v>47</v>
      </c>
      <c r="D1063" s="55">
        <v>2.68</v>
      </c>
    </row>
    <row r="1064" spans="1:4" x14ac:dyDescent="0.35">
      <c r="A1064" s="55" t="s">
        <v>50</v>
      </c>
      <c r="B1064" s="56">
        <v>42899</v>
      </c>
      <c r="C1064" s="55" t="s">
        <v>47</v>
      </c>
      <c r="D1064" s="55">
        <v>3.34</v>
      </c>
    </row>
    <row r="1065" spans="1:4" x14ac:dyDescent="0.35">
      <c r="A1065" s="55" t="s">
        <v>50</v>
      </c>
      <c r="B1065" s="56">
        <v>42899</v>
      </c>
      <c r="C1065" s="55" t="s">
        <v>47</v>
      </c>
      <c r="D1065" s="55">
        <v>3.34</v>
      </c>
    </row>
    <row r="1066" spans="1:4" x14ac:dyDescent="0.35">
      <c r="A1066" s="55" t="s">
        <v>51</v>
      </c>
      <c r="B1066" s="56">
        <v>42899</v>
      </c>
      <c r="C1066" s="55" t="s">
        <v>47</v>
      </c>
      <c r="D1066" s="55">
        <v>5.7</v>
      </c>
    </row>
    <row r="1067" spans="1:4" x14ac:dyDescent="0.35">
      <c r="A1067" s="55" t="s">
        <v>51</v>
      </c>
      <c r="B1067" s="56">
        <v>42899</v>
      </c>
      <c r="C1067" s="55" t="s">
        <v>47</v>
      </c>
      <c r="D1067" s="55">
        <v>5.7</v>
      </c>
    </row>
    <row r="1068" spans="1:4" x14ac:dyDescent="0.35">
      <c r="A1068" s="55" t="s">
        <v>48</v>
      </c>
      <c r="B1068" s="56">
        <v>42899</v>
      </c>
      <c r="C1068" s="55" t="s">
        <v>47</v>
      </c>
      <c r="D1068" s="55">
        <v>9.1199999999999992</v>
      </c>
    </row>
    <row r="1069" spans="1:4" x14ac:dyDescent="0.35">
      <c r="A1069" s="55" t="s">
        <v>48</v>
      </c>
      <c r="B1069" s="56">
        <v>42899</v>
      </c>
      <c r="C1069" s="55" t="s">
        <v>47</v>
      </c>
      <c r="D1069" s="55">
        <v>9.1199999999999992</v>
      </c>
    </row>
    <row r="1070" spans="1:4" x14ac:dyDescent="0.35">
      <c r="A1070" s="55" t="s">
        <v>52</v>
      </c>
      <c r="B1070" s="56">
        <v>42906</v>
      </c>
      <c r="C1070" s="55" t="s">
        <v>45</v>
      </c>
      <c r="D1070" s="55">
        <v>2.57</v>
      </c>
    </row>
    <row r="1071" spans="1:4" x14ac:dyDescent="0.35">
      <c r="A1071" s="55" t="s">
        <v>52</v>
      </c>
      <c r="B1071" s="56">
        <v>42906</v>
      </c>
      <c r="C1071" s="55" t="s">
        <v>45</v>
      </c>
      <c r="D1071" s="55">
        <v>2.57</v>
      </c>
    </row>
    <row r="1072" spans="1:4" x14ac:dyDescent="0.35">
      <c r="A1072" s="55" t="s">
        <v>42</v>
      </c>
      <c r="B1072" s="56">
        <v>42906</v>
      </c>
      <c r="C1072" s="55" t="s">
        <v>45</v>
      </c>
      <c r="D1072" s="55">
        <v>3.73</v>
      </c>
    </row>
    <row r="1073" spans="1:4" x14ac:dyDescent="0.35">
      <c r="A1073" s="55" t="s">
        <v>42</v>
      </c>
      <c r="B1073" s="56">
        <v>42906</v>
      </c>
      <c r="C1073" s="55" t="s">
        <v>45</v>
      </c>
      <c r="D1073" s="55">
        <v>3.73</v>
      </c>
    </row>
    <row r="1074" spans="1:4" x14ac:dyDescent="0.35">
      <c r="A1074" s="55" t="s">
        <v>50</v>
      </c>
      <c r="B1074" s="56">
        <v>42906</v>
      </c>
      <c r="C1074" s="55" t="s">
        <v>45</v>
      </c>
      <c r="D1074" s="55">
        <v>5.3</v>
      </c>
    </row>
    <row r="1075" spans="1:4" x14ac:dyDescent="0.35">
      <c r="A1075" s="55" t="s">
        <v>50</v>
      </c>
      <c r="B1075" s="56">
        <v>42906</v>
      </c>
      <c r="C1075" s="55" t="s">
        <v>45</v>
      </c>
      <c r="D1075" s="55">
        <v>5.3</v>
      </c>
    </row>
    <row r="1076" spans="1:4" x14ac:dyDescent="0.35">
      <c r="A1076" s="55" t="s">
        <v>51</v>
      </c>
      <c r="B1076" s="56">
        <v>42906</v>
      </c>
      <c r="C1076" s="55" t="s">
        <v>45</v>
      </c>
      <c r="D1076" s="55">
        <v>9.0399999999999991</v>
      </c>
    </row>
    <row r="1077" spans="1:4" x14ac:dyDescent="0.35">
      <c r="A1077" s="55" t="s">
        <v>51</v>
      </c>
      <c r="B1077" s="56">
        <v>42906</v>
      </c>
      <c r="C1077" s="55" t="s">
        <v>45</v>
      </c>
      <c r="D1077" s="55">
        <v>9.0399999999999991</v>
      </c>
    </row>
    <row r="1078" spans="1:4" x14ac:dyDescent="0.35">
      <c r="A1078" s="55" t="s">
        <v>48</v>
      </c>
      <c r="B1078" s="56">
        <v>42906</v>
      </c>
      <c r="C1078" s="55" t="s">
        <v>45</v>
      </c>
      <c r="D1078" s="55">
        <v>7.96</v>
      </c>
    </row>
    <row r="1079" spans="1:4" x14ac:dyDescent="0.35">
      <c r="A1079" s="55" t="s">
        <v>48</v>
      </c>
      <c r="B1079" s="56">
        <v>42906</v>
      </c>
      <c r="C1079" s="55" t="s">
        <v>45</v>
      </c>
      <c r="D1079" s="55">
        <v>7.96</v>
      </c>
    </row>
    <row r="1080" spans="1:4" x14ac:dyDescent="0.35">
      <c r="A1080" s="55" t="s">
        <v>52</v>
      </c>
      <c r="B1080" s="56">
        <v>42913</v>
      </c>
      <c r="C1080" s="55" t="s">
        <v>45</v>
      </c>
      <c r="D1080" s="55">
        <v>3.8</v>
      </c>
    </row>
    <row r="1081" spans="1:4" x14ac:dyDescent="0.35">
      <c r="A1081" s="55" t="s">
        <v>52</v>
      </c>
      <c r="B1081" s="56">
        <v>42913</v>
      </c>
      <c r="C1081" s="55" t="s">
        <v>45</v>
      </c>
      <c r="D1081" s="55">
        <v>3.8</v>
      </c>
    </row>
    <row r="1082" spans="1:4" x14ac:dyDescent="0.35">
      <c r="A1082" s="55" t="s">
        <v>42</v>
      </c>
      <c r="B1082" s="56">
        <v>42913</v>
      </c>
      <c r="C1082" s="55" t="s">
        <v>45</v>
      </c>
      <c r="D1082" s="55">
        <v>10.4</v>
      </c>
    </row>
    <row r="1083" spans="1:4" x14ac:dyDescent="0.35">
      <c r="A1083" s="55" t="s">
        <v>42</v>
      </c>
      <c r="B1083" s="56">
        <v>42913</v>
      </c>
      <c r="C1083" s="55" t="s">
        <v>45</v>
      </c>
      <c r="D1083" s="55">
        <v>10.4</v>
      </c>
    </row>
    <row r="1084" spans="1:4" x14ac:dyDescent="0.35">
      <c r="A1084" s="55" t="s">
        <v>50</v>
      </c>
      <c r="B1084" s="56">
        <v>42913</v>
      </c>
      <c r="C1084" s="55" t="s">
        <v>45</v>
      </c>
      <c r="D1084" s="55">
        <v>5.01</v>
      </c>
    </row>
    <row r="1085" spans="1:4" x14ac:dyDescent="0.35">
      <c r="A1085" s="55" t="s">
        <v>50</v>
      </c>
      <c r="B1085" s="56">
        <v>42913</v>
      </c>
      <c r="C1085" s="55" t="s">
        <v>45</v>
      </c>
      <c r="D1085" s="55">
        <v>5.01</v>
      </c>
    </row>
    <row r="1086" spans="1:4" x14ac:dyDescent="0.35">
      <c r="A1086" s="55" t="s">
        <v>51</v>
      </c>
      <c r="B1086" s="56">
        <v>42913</v>
      </c>
      <c r="C1086" s="55" t="s">
        <v>45</v>
      </c>
      <c r="D1086" s="55">
        <v>6.85</v>
      </c>
    </row>
    <row r="1087" spans="1:4" x14ac:dyDescent="0.35">
      <c r="A1087" s="55" t="s">
        <v>51</v>
      </c>
      <c r="B1087" s="56">
        <v>42913</v>
      </c>
      <c r="C1087" s="55" t="s">
        <v>45</v>
      </c>
      <c r="D1087" s="55">
        <v>6.85</v>
      </c>
    </row>
    <row r="1088" spans="1:4" x14ac:dyDescent="0.35">
      <c r="A1088" s="55" t="s">
        <v>48</v>
      </c>
      <c r="B1088" s="56">
        <v>42913</v>
      </c>
      <c r="C1088" s="55" t="s">
        <v>45</v>
      </c>
      <c r="D1088" s="55">
        <v>30.5</v>
      </c>
    </row>
    <row r="1089" spans="1:4" x14ac:dyDescent="0.35">
      <c r="A1089" s="55" t="s">
        <v>48</v>
      </c>
      <c r="B1089" s="56">
        <v>42913</v>
      </c>
      <c r="C1089" s="55" t="s">
        <v>45</v>
      </c>
      <c r="D1089" s="55">
        <v>30.5</v>
      </c>
    </row>
    <row r="1090" spans="1:4" x14ac:dyDescent="0.35">
      <c r="A1090" s="54" t="s">
        <v>84</v>
      </c>
      <c r="B1090" s="13">
        <v>42914</v>
      </c>
      <c r="D1090" s="16">
        <v>3.96</v>
      </c>
    </row>
    <row r="1091" spans="1:4" x14ac:dyDescent="0.35">
      <c r="A1091" s="54" t="s">
        <v>84</v>
      </c>
      <c r="B1091" s="13">
        <v>42914</v>
      </c>
      <c r="D1091" s="16">
        <v>3.64</v>
      </c>
    </row>
    <row r="1092" spans="1:4" x14ac:dyDescent="0.35">
      <c r="A1092" s="37" t="s">
        <v>90</v>
      </c>
      <c r="B1092" s="13">
        <v>42914</v>
      </c>
      <c r="D1092" s="16">
        <v>4.5</v>
      </c>
    </row>
    <row r="1093" spans="1:4" x14ac:dyDescent="0.35">
      <c r="A1093" s="41" t="s">
        <v>96</v>
      </c>
      <c r="B1093" s="13">
        <v>42914</v>
      </c>
      <c r="D1093" s="16">
        <v>5.43</v>
      </c>
    </row>
    <row r="1094" spans="1:4" x14ac:dyDescent="0.35">
      <c r="A1094" s="55" t="s">
        <v>52</v>
      </c>
      <c r="B1094" s="56">
        <v>42927</v>
      </c>
      <c r="C1094" s="55" t="s">
        <v>47</v>
      </c>
    </row>
    <row r="1095" spans="1:4" x14ac:dyDescent="0.35">
      <c r="A1095" s="55" t="s">
        <v>52</v>
      </c>
      <c r="B1095" s="56">
        <v>42927</v>
      </c>
      <c r="C1095" s="55" t="s">
        <v>47</v>
      </c>
      <c r="D1095" s="55">
        <v>4.6500000000000004</v>
      </c>
    </row>
    <row r="1096" spans="1:4" x14ac:dyDescent="0.35">
      <c r="A1096" s="55" t="s">
        <v>42</v>
      </c>
      <c r="B1096" s="56">
        <v>42927</v>
      </c>
      <c r="C1096" s="55" t="s">
        <v>47</v>
      </c>
    </row>
    <row r="1097" spans="1:4" x14ac:dyDescent="0.35">
      <c r="A1097" s="55" t="s">
        <v>42</v>
      </c>
      <c r="B1097" s="56">
        <v>42927</v>
      </c>
      <c r="C1097" s="55" t="s">
        <v>47</v>
      </c>
      <c r="D1097" s="55">
        <v>8.76</v>
      </c>
    </row>
    <row r="1098" spans="1:4" x14ac:dyDescent="0.35">
      <c r="A1098" s="55" t="s">
        <v>50</v>
      </c>
      <c r="B1098" s="56">
        <v>42927</v>
      </c>
      <c r="C1098" s="55" t="s">
        <v>47</v>
      </c>
    </row>
    <row r="1099" spans="1:4" x14ac:dyDescent="0.35">
      <c r="A1099" s="55" t="s">
        <v>50</v>
      </c>
      <c r="B1099" s="56">
        <v>42927</v>
      </c>
      <c r="C1099" s="55" t="s">
        <v>47</v>
      </c>
      <c r="D1099" s="55">
        <v>5.22</v>
      </c>
    </row>
    <row r="1100" spans="1:4" x14ac:dyDescent="0.35">
      <c r="A1100" s="55" t="s">
        <v>51</v>
      </c>
      <c r="B1100" s="56">
        <v>42927</v>
      </c>
      <c r="C1100" s="55" t="s">
        <v>47</v>
      </c>
    </row>
    <row r="1101" spans="1:4" x14ac:dyDescent="0.35">
      <c r="A1101" s="55" t="s">
        <v>51</v>
      </c>
      <c r="B1101" s="56">
        <v>42927</v>
      </c>
      <c r="C1101" s="55" t="s">
        <v>47</v>
      </c>
      <c r="D1101" s="55">
        <v>12.9</v>
      </c>
    </row>
    <row r="1102" spans="1:4" x14ac:dyDescent="0.35">
      <c r="A1102" s="55" t="s">
        <v>48</v>
      </c>
      <c r="B1102" s="56">
        <v>42927</v>
      </c>
      <c r="C1102" s="55" t="s">
        <v>47</v>
      </c>
    </row>
    <row r="1103" spans="1:4" x14ac:dyDescent="0.35">
      <c r="A1103" s="55" t="s">
        <v>48</v>
      </c>
      <c r="B1103" s="56">
        <v>42927</v>
      </c>
      <c r="C1103" s="55" t="s">
        <v>47</v>
      </c>
      <c r="D1103" s="55">
        <v>15.4</v>
      </c>
    </row>
    <row r="1104" spans="1:4" x14ac:dyDescent="0.35">
      <c r="A1104" s="54" t="s">
        <v>84</v>
      </c>
      <c r="B1104" s="13">
        <v>42927</v>
      </c>
      <c r="D1104" s="16">
        <v>5.48</v>
      </c>
    </row>
    <row r="1105" spans="1:4" x14ac:dyDescent="0.35">
      <c r="A1105" s="37" t="s">
        <v>90</v>
      </c>
      <c r="B1105" s="13">
        <v>42927</v>
      </c>
      <c r="D1105" s="16">
        <v>6.1</v>
      </c>
    </row>
    <row r="1106" spans="1:4" x14ac:dyDescent="0.35">
      <c r="A1106" s="37" t="s">
        <v>90</v>
      </c>
      <c r="B1106" s="13">
        <v>42927</v>
      </c>
      <c r="D1106" s="16">
        <v>5.81</v>
      </c>
    </row>
    <row r="1107" spans="1:4" x14ac:dyDescent="0.35">
      <c r="A1107" s="41" t="s">
        <v>96</v>
      </c>
      <c r="B1107" s="13">
        <v>42927</v>
      </c>
      <c r="D1107" s="16">
        <v>7.8</v>
      </c>
    </row>
    <row r="1108" spans="1:4" x14ac:dyDescent="0.35">
      <c r="A1108" s="54" t="s">
        <v>84</v>
      </c>
      <c r="B1108" s="13">
        <v>42933</v>
      </c>
      <c r="D1108" s="16">
        <v>6.22</v>
      </c>
    </row>
    <row r="1109" spans="1:4" x14ac:dyDescent="0.35">
      <c r="A1109" s="54" t="s">
        <v>84</v>
      </c>
      <c r="B1109" s="13">
        <v>42933</v>
      </c>
      <c r="D1109" s="16">
        <v>7.1</v>
      </c>
    </row>
    <row r="1110" spans="1:4" x14ac:dyDescent="0.35">
      <c r="A1110" s="37" t="s">
        <v>90</v>
      </c>
      <c r="B1110" s="13">
        <v>42933</v>
      </c>
      <c r="D1110" s="16">
        <v>7.88</v>
      </c>
    </row>
    <row r="1111" spans="1:4" x14ac:dyDescent="0.35">
      <c r="A1111" s="41" t="s">
        <v>96</v>
      </c>
      <c r="B1111" s="13">
        <v>42933</v>
      </c>
      <c r="D1111" s="16">
        <v>5.34</v>
      </c>
    </row>
    <row r="1112" spans="1:4" x14ac:dyDescent="0.35">
      <c r="A1112" s="55" t="s">
        <v>52</v>
      </c>
      <c r="B1112" s="56">
        <v>42934</v>
      </c>
      <c r="C1112" s="55" t="s">
        <v>47</v>
      </c>
    </row>
    <row r="1113" spans="1:4" x14ac:dyDescent="0.35">
      <c r="A1113" s="55" t="s">
        <v>52</v>
      </c>
      <c r="B1113" s="56">
        <v>42934</v>
      </c>
      <c r="C1113" s="55" t="s">
        <v>47</v>
      </c>
      <c r="D1113" s="55">
        <v>6.96</v>
      </c>
    </row>
    <row r="1114" spans="1:4" x14ac:dyDescent="0.35">
      <c r="A1114" s="55" t="s">
        <v>42</v>
      </c>
      <c r="B1114" s="56">
        <v>42934</v>
      </c>
      <c r="C1114" s="55" t="s">
        <v>47</v>
      </c>
    </row>
    <row r="1115" spans="1:4" x14ac:dyDescent="0.35">
      <c r="A1115" s="55" t="s">
        <v>42</v>
      </c>
      <c r="B1115" s="56">
        <v>42934</v>
      </c>
      <c r="C1115" s="55" t="s">
        <v>47</v>
      </c>
      <c r="D1115" s="55">
        <v>8.06</v>
      </c>
    </row>
    <row r="1116" spans="1:4" x14ac:dyDescent="0.35">
      <c r="A1116" s="55" t="s">
        <v>50</v>
      </c>
      <c r="B1116" s="56">
        <v>42934</v>
      </c>
      <c r="C1116" s="55" t="s">
        <v>47</v>
      </c>
    </row>
    <row r="1117" spans="1:4" x14ac:dyDescent="0.35">
      <c r="A1117" s="55" t="s">
        <v>50</v>
      </c>
      <c r="B1117" s="56">
        <v>42934</v>
      </c>
      <c r="C1117" s="55" t="s">
        <v>47</v>
      </c>
      <c r="D1117" s="55">
        <v>14.3</v>
      </c>
    </row>
    <row r="1118" spans="1:4" x14ac:dyDescent="0.35">
      <c r="A1118" s="55" t="s">
        <v>51</v>
      </c>
      <c r="B1118" s="56">
        <v>42934</v>
      </c>
      <c r="C1118" s="55" t="s">
        <v>47</v>
      </c>
    </row>
    <row r="1119" spans="1:4" x14ac:dyDescent="0.35">
      <c r="A1119" s="55" t="s">
        <v>51</v>
      </c>
      <c r="B1119" s="56">
        <v>42934</v>
      </c>
      <c r="C1119" s="55" t="s">
        <v>47</v>
      </c>
      <c r="D1119" s="55">
        <v>6.38</v>
      </c>
    </row>
    <row r="1120" spans="1:4" x14ac:dyDescent="0.35">
      <c r="A1120" s="55" t="s">
        <v>48</v>
      </c>
      <c r="B1120" s="56">
        <v>42934</v>
      </c>
      <c r="C1120" s="55" t="s">
        <v>47</v>
      </c>
    </row>
    <row r="1121" spans="1:4" x14ac:dyDescent="0.35">
      <c r="A1121" s="55" t="s">
        <v>48</v>
      </c>
      <c r="B1121" s="56">
        <v>42934</v>
      </c>
      <c r="C1121" s="55" t="s">
        <v>47</v>
      </c>
    </row>
    <row r="1122" spans="1:4" x14ac:dyDescent="0.35">
      <c r="A1122" s="55" t="s">
        <v>48</v>
      </c>
      <c r="B1122" s="56">
        <v>42934</v>
      </c>
      <c r="C1122" s="55" t="s">
        <v>47</v>
      </c>
      <c r="D1122" s="55">
        <v>15.4</v>
      </c>
    </row>
    <row r="1123" spans="1:4" x14ac:dyDescent="0.35">
      <c r="A1123" s="55" t="s">
        <v>48</v>
      </c>
      <c r="B1123" s="56">
        <v>42934</v>
      </c>
      <c r="C1123" s="55" t="s">
        <v>47</v>
      </c>
      <c r="D1123" s="55">
        <v>20.6</v>
      </c>
    </row>
    <row r="1124" spans="1:4" x14ac:dyDescent="0.35">
      <c r="A1124" s="54" t="s">
        <v>84</v>
      </c>
      <c r="B1124" s="13">
        <v>42941</v>
      </c>
      <c r="D1124" s="16">
        <v>4.8600000000000003</v>
      </c>
    </row>
    <row r="1125" spans="1:4" x14ac:dyDescent="0.35">
      <c r="A1125" s="37" t="s">
        <v>90</v>
      </c>
      <c r="B1125" s="13">
        <v>42941</v>
      </c>
      <c r="D1125" s="16">
        <v>3.23</v>
      </c>
    </row>
    <row r="1126" spans="1:4" x14ac:dyDescent="0.35">
      <c r="A1126" s="37" t="s">
        <v>90</v>
      </c>
      <c r="B1126" s="13">
        <v>42941</v>
      </c>
      <c r="D1126" s="16">
        <v>3.54</v>
      </c>
    </row>
    <row r="1127" spans="1:4" x14ac:dyDescent="0.35">
      <c r="A1127" s="41" t="s">
        <v>96</v>
      </c>
      <c r="B1127" s="13">
        <v>42941</v>
      </c>
      <c r="D1127" s="16">
        <v>4.25</v>
      </c>
    </row>
    <row r="1128" spans="1:4" x14ac:dyDescent="0.35">
      <c r="A1128" s="54" t="s">
        <v>84</v>
      </c>
      <c r="B1128" s="13">
        <v>42947</v>
      </c>
      <c r="D1128" s="16">
        <v>5.54</v>
      </c>
    </row>
    <row r="1129" spans="1:4" x14ac:dyDescent="0.35">
      <c r="A1129" s="37" t="s">
        <v>90</v>
      </c>
      <c r="B1129" s="13">
        <v>42947</v>
      </c>
      <c r="D1129" s="16">
        <v>5.19</v>
      </c>
    </row>
    <row r="1130" spans="1:4" x14ac:dyDescent="0.35">
      <c r="A1130" s="41" t="s">
        <v>96</v>
      </c>
      <c r="B1130" s="13">
        <v>42947</v>
      </c>
      <c r="D1130" s="16">
        <v>5.01</v>
      </c>
    </row>
    <row r="1131" spans="1:4" x14ac:dyDescent="0.35">
      <c r="A1131" s="55" t="s">
        <v>52</v>
      </c>
      <c r="B1131" s="56">
        <v>42948</v>
      </c>
      <c r="C1131" s="55" t="s">
        <v>47</v>
      </c>
    </row>
    <row r="1132" spans="1:4" x14ac:dyDescent="0.35">
      <c r="A1132" s="55" t="s">
        <v>52</v>
      </c>
      <c r="B1132" s="56">
        <v>42948</v>
      </c>
      <c r="C1132" s="55" t="s">
        <v>47</v>
      </c>
      <c r="D1132" s="55">
        <v>6.74</v>
      </c>
    </row>
    <row r="1133" spans="1:4" x14ac:dyDescent="0.35">
      <c r="A1133" s="55" t="s">
        <v>42</v>
      </c>
      <c r="B1133" s="56">
        <v>42948</v>
      </c>
      <c r="C1133" s="55" t="s">
        <v>47</v>
      </c>
    </row>
    <row r="1134" spans="1:4" x14ac:dyDescent="0.35">
      <c r="A1134" s="55" t="s">
        <v>42</v>
      </c>
      <c r="B1134" s="56">
        <v>42948</v>
      </c>
      <c r="C1134" s="55" t="s">
        <v>47</v>
      </c>
      <c r="D1134" s="55">
        <v>6.14</v>
      </c>
    </row>
    <row r="1135" spans="1:4" x14ac:dyDescent="0.35">
      <c r="A1135" s="55" t="s">
        <v>50</v>
      </c>
      <c r="B1135" s="56">
        <v>42948</v>
      </c>
      <c r="C1135" s="55" t="s">
        <v>47</v>
      </c>
    </row>
    <row r="1136" spans="1:4" x14ac:dyDescent="0.35">
      <c r="A1136" s="55" t="s">
        <v>50</v>
      </c>
      <c r="B1136" s="56">
        <v>42948</v>
      </c>
      <c r="C1136" s="55" t="s">
        <v>47</v>
      </c>
      <c r="D1136" s="55">
        <v>9.64</v>
      </c>
    </row>
    <row r="1137" spans="1:4" x14ac:dyDescent="0.35">
      <c r="A1137" s="55" t="s">
        <v>51</v>
      </c>
      <c r="B1137" s="56">
        <v>42948</v>
      </c>
      <c r="C1137" s="55" t="s">
        <v>47</v>
      </c>
    </row>
    <row r="1138" spans="1:4" x14ac:dyDescent="0.35">
      <c r="A1138" s="55" t="s">
        <v>51</v>
      </c>
      <c r="B1138" s="56">
        <v>42948</v>
      </c>
      <c r="C1138" s="55" t="s">
        <v>47</v>
      </c>
      <c r="D1138" s="55">
        <v>12.9</v>
      </c>
    </row>
    <row r="1139" spans="1:4" x14ac:dyDescent="0.35">
      <c r="A1139" s="55" t="s">
        <v>48</v>
      </c>
      <c r="B1139" s="56">
        <v>42948</v>
      </c>
      <c r="C1139" s="55" t="s">
        <v>47</v>
      </c>
    </row>
    <row r="1140" spans="1:4" x14ac:dyDescent="0.35">
      <c r="A1140" s="55" t="s">
        <v>48</v>
      </c>
      <c r="B1140" s="56">
        <v>42948</v>
      </c>
      <c r="C1140" s="55" t="s">
        <v>47</v>
      </c>
    </row>
    <row r="1141" spans="1:4" x14ac:dyDescent="0.35">
      <c r="A1141" s="55" t="s">
        <v>48</v>
      </c>
      <c r="B1141" s="56">
        <v>42948</v>
      </c>
      <c r="C1141" s="55" t="s">
        <v>47</v>
      </c>
      <c r="D1141" s="55">
        <v>9.84</v>
      </c>
    </row>
    <row r="1142" spans="1:4" x14ac:dyDescent="0.35">
      <c r="A1142" s="55" t="s">
        <v>48</v>
      </c>
      <c r="B1142" s="56">
        <v>42948</v>
      </c>
      <c r="C1142" s="55" t="s">
        <v>47</v>
      </c>
      <c r="D1142" s="55">
        <v>9.4</v>
      </c>
    </row>
    <row r="1143" spans="1:4" x14ac:dyDescent="0.35">
      <c r="A1143" s="55" t="s">
        <v>52</v>
      </c>
      <c r="B1143" s="56">
        <v>42955</v>
      </c>
      <c r="C1143" s="55" t="s">
        <v>45</v>
      </c>
    </row>
    <row r="1144" spans="1:4" x14ac:dyDescent="0.35">
      <c r="A1144" s="55" t="s">
        <v>52</v>
      </c>
      <c r="B1144" s="56">
        <v>42955</v>
      </c>
      <c r="C1144" s="55" t="s">
        <v>45</v>
      </c>
      <c r="D1144" s="55">
        <v>3.04</v>
      </c>
    </row>
    <row r="1145" spans="1:4" x14ac:dyDescent="0.35">
      <c r="A1145" s="55" t="s">
        <v>42</v>
      </c>
      <c r="B1145" s="56">
        <v>42955</v>
      </c>
      <c r="C1145" s="55" t="s">
        <v>45</v>
      </c>
    </row>
    <row r="1146" spans="1:4" x14ac:dyDescent="0.35">
      <c r="A1146" s="55" t="s">
        <v>42</v>
      </c>
      <c r="B1146" s="56">
        <v>42955</v>
      </c>
      <c r="C1146" s="55" t="s">
        <v>45</v>
      </c>
      <c r="D1146" s="55">
        <v>3.38</v>
      </c>
    </row>
    <row r="1147" spans="1:4" x14ac:dyDescent="0.35">
      <c r="A1147" s="55" t="s">
        <v>50</v>
      </c>
      <c r="B1147" s="56">
        <v>42955</v>
      </c>
      <c r="C1147" s="55" t="s">
        <v>45</v>
      </c>
    </row>
    <row r="1148" spans="1:4" x14ac:dyDescent="0.35">
      <c r="A1148" s="55" t="s">
        <v>50</v>
      </c>
      <c r="B1148" s="56">
        <v>42955</v>
      </c>
      <c r="C1148" s="55" t="s">
        <v>45</v>
      </c>
      <c r="D1148" s="55">
        <v>3.41</v>
      </c>
    </row>
    <row r="1149" spans="1:4" x14ac:dyDescent="0.35">
      <c r="A1149" s="55" t="s">
        <v>51</v>
      </c>
      <c r="B1149" s="56">
        <v>42955</v>
      </c>
      <c r="C1149" s="55" t="s">
        <v>45</v>
      </c>
    </row>
    <row r="1150" spans="1:4" x14ac:dyDescent="0.35">
      <c r="A1150" s="55" t="s">
        <v>51</v>
      </c>
      <c r="B1150" s="56">
        <v>42955</v>
      </c>
      <c r="C1150" s="55" t="s">
        <v>45</v>
      </c>
      <c r="D1150" s="55">
        <v>4.67</v>
      </c>
    </row>
    <row r="1151" spans="1:4" x14ac:dyDescent="0.35">
      <c r="A1151" s="55" t="s">
        <v>48</v>
      </c>
      <c r="B1151" s="56">
        <v>42955</v>
      </c>
      <c r="C1151" s="55" t="s">
        <v>45</v>
      </c>
    </row>
    <row r="1152" spans="1:4" x14ac:dyDescent="0.35">
      <c r="A1152" s="55" t="s">
        <v>48</v>
      </c>
      <c r="B1152" s="56">
        <v>42955</v>
      </c>
      <c r="C1152" s="55" t="s">
        <v>45</v>
      </c>
    </row>
    <row r="1153" spans="1:4" x14ac:dyDescent="0.35">
      <c r="A1153" s="55" t="s">
        <v>48</v>
      </c>
      <c r="B1153" s="56">
        <v>42955</v>
      </c>
      <c r="C1153" s="55" t="s">
        <v>45</v>
      </c>
      <c r="D1153" s="55">
        <v>7.82</v>
      </c>
    </row>
    <row r="1154" spans="1:4" x14ac:dyDescent="0.35">
      <c r="A1154" s="55" t="s">
        <v>48</v>
      </c>
      <c r="B1154" s="56">
        <v>42955</v>
      </c>
      <c r="C1154" s="55" t="s">
        <v>45</v>
      </c>
      <c r="D1154" s="55">
        <v>7.94</v>
      </c>
    </row>
    <row r="1155" spans="1:4" x14ac:dyDescent="0.35">
      <c r="A1155" s="55" t="s">
        <v>52</v>
      </c>
      <c r="B1155" s="56">
        <v>42962</v>
      </c>
      <c r="C1155" s="55" t="s">
        <v>45</v>
      </c>
    </row>
    <row r="1156" spans="1:4" x14ac:dyDescent="0.35">
      <c r="A1156" s="55" t="s">
        <v>52</v>
      </c>
      <c r="B1156" s="56">
        <v>42962</v>
      </c>
      <c r="C1156" s="55" t="s">
        <v>45</v>
      </c>
      <c r="D1156" s="55">
        <v>4.08</v>
      </c>
    </row>
    <row r="1157" spans="1:4" x14ac:dyDescent="0.35">
      <c r="A1157" s="55" t="s">
        <v>42</v>
      </c>
      <c r="B1157" s="56">
        <v>42962</v>
      </c>
      <c r="C1157" s="55" t="s">
        <v>45</v>
      </c>
    </row>
    <row r="1158" spans="1:4" x14ac:dyDescent="0.35">
      <c r="A1158" s="55" t="s">
        <v>42</v>
      </c>
      <c r="B1158" s="56">
        <v>42962</v>
      </c>
      <c r="C1158" s="55" t="s">
        <v>45</v>
      </c>
      <c r="D1158" s="55">
        <v>4.49</v>
      </c>
    </row>
    <row r="1159" spans="1:4" x14ac:dyDescent="0.35">
      <c r="A1159" s="55" t="s">
        <v>50</v>
      </c>
      <c r="B1159" s="56">
        <v>42962</v>
      </c>
      <c r="C1159" s="55" t="s">
        <v>45</v>
      </c>
    </row>
    <row r="1160" spans="1:4" x14ac:dyDescent="0.35">
      <c r="A1160" s="55" t="s">
        <v>50</v>
      </c>
      <c r="B1160" s="56">
        <v>42962</v>
      </c>
      <c r="C1160" s="55" t="s">
        <v>45</v>
      </c>
      <c r="D1160" s="55">
        <v>3.32</v>
      </c>
    </row>
    <row r="1161" spans="1:4" x14ac:dyDescent="0.35">
      <c r="A1161" s="55" t="s">
        <v>51</v>
      </c>
      <c r="B1161" s="56">
        <v>42962</v>
      </c>
      <c r="C1161" s="55" t="s">
        <v>45</v>
      </c>
    </row>
    <row r="1162" spans="1:4" x14ac:dyDescent="0.35">
      <c r="A1162" s="55" t="s">
        <v>51</v>
      </c>
      <c r="B1162" s="56">
        <v>42962</v>
      </c>
      <c r="C1162" s="55" t="s">
        <v>45</v>
      </c>
      <c r="D1162" s="55">
        <v>18</v>
      </c>
    </row>
    <row r="1163" spans="1:4" x14ac:dyDescent="0.35">
      <c r="A1163" s="55" t="s">
        <v>48</v>
      </c>
      <c r="B1163" s="56">
        <v>42962</v>
      </c>
      <c r="C1163" s="55" t="s">
        <v>45</v>
      </c>
    </row>
    <row r="1164" spans="1:4" x14ac:dyDescent="0.35">
      <c r="A1164" s="55" t="s">
        <v>48</v>
      </c>
      <c r="B1164" s="56">
        <v>42962</v>
      </c>
      <c r="C1164" s="55" t="s">
        <v>45</v>
      </c>
    </row>
    <row r="1165" spans="1:4" x14ac:dyDescent="0.35">
      <c r="A1165" s="55" t="s">
        <v>48</v>
      </c>
      <c r="B1165" s="56">
        <v>42962</v>
      </c>
      <c r="C1165" s="55" t="s">
        <v>45</v>
      </c>
      <c r="D1165" s="55">
        <v>17.600000000000001</v>
      </c>
    </row>
    <row r="1166" spans="1:4" x14ac:dyDescent="0.35">
      <c r="A1166" s="55" t="s">
        <v>48</v>
      </c>
      <c r="B1166" s="56">
        <v>42962</v>
      </c>
      <c r="C1166" s="55" t="s">
        <v>45</v>
      </c>
      <c r="D1166" s="55">
        <v>38</v>
      </c>
    </row>
    <row r="1167" spans="1:4" x14ac:dyDescent="0.35">
      <c r="A1167" s="54" t="s">
        <v>84</v>
      </c>
      <c r="B1167" s="13">
        <v>42968</v>
      </c>
      <c r="D1167" s="16">
        <v>3.88</v>
      </c>
    </row>
    <row r="1168" spans="1:4" x14ac:dyDescent="0.35">
      <c r="A1168" s="54" t="s">
        <v>84</v>
      </c>
      <c r="B1168" s="13">
        <v>42968</v>
      </c>
      <c r="D1168" s="16">
        <v>3.39</v>
      </c>
    </row>
    <row r="1169" spans="1:4" x14ac:dyDescent="0.35">
      <c r="A1169" s="37" t="s">
        <v>90</v>
      </c>
      <c r="B1169" s="13">
        <v>42968</v>
      </c>
      <c r="D1169" s="16">
        <v>3.77</v>
      </c>
    </row>
    <row r="1170" spans="1:4" x14ac:dyDescent="0.35">
      <c r="A1170" s="41" t="s">
        <v>96</v>
      </c>
      <c r="B1170" s="13">
        <v>42968</v>
      </c>
      <c r="D1170" s="16">
        <v>4.71</v>
      </c>
    </row>
    <row r="1171" spans="1:4" x14ac:dyDescent="0.35">
      <c r="A1171" s="55" t="s">
        <v>52</v>
      </c>
      <c r="B1171" s="56">
        <v>42969</v>
      </c>
      <c r="C1171" s="55" t="s">
        <v>47</v>
      </c>
    </row>
    <row r="1172" spans="1:4" x14ac:dyDescent="0.35">
      <c r="A1172" s="55" t="s">
        <v>52</v>
      </c>
      <c r="B1172" s="56">
        <v>42969</v>
      </c>
      <c r="C1172" s="55" t="s">
        <v>47</v>
      </c>
      <c r="D1172" s="55">
        <v>4.82</v>
      </c>
    </row>
    <row r="1173" spans="1:4" x14ac:dyDescent="0.35">
      <c r="A1173" s="55" t="s">
        <v>42</v>
      </c>
      <c r="B1173" s="56">
        <v>42969</v>
      </c>
      <c r="C1173" s="55" t="s">
        <v>47</v>
      </c>
    </row>
    <row r="1174" spans="1:4" x14ac:dyDescent="0.35">
      <c r="A1174" s="55" t="s">
        <v>42</v>
      </c>
      <c r="B1174" s="56">
        <v>42969</v>
      </c>
      <c r="C1174" s="55" t="s">
        <v>47</v>
      </c>
      <c r="D1174" s="55">
        <v>9.8000000000000007</v>
      </c>
    </row>
    <row r="1175" spans="1:4" x14ac:dyDescent="0.35">
      <c r="A1175" s="55" t="s">
        <v>50</v>
      </c>
      <c r="B1175" s="56">
        <v>42969</v>
      </c>
      <c r="C1175" s="55" t="s">
        <v>47</v>
      </c>
    </row>
    <row r="1176" spans="1:4" x14ac:dyDescent="0.35">
      <c r="A1176" s="55" t="s">
        <v>50</v>
      </c>
      <c r="B1176" s="56">
        <v>42969</v>
      </c>
      <c r="C1176" s="55" t="s">
        <v>47</v>
      </c>
      <c r="D1176" s="55">
        <v>14.2</v>
      </c>
    </row>
    <row r="1177" spans="1:4" x14ac:dyDescent="0.35">
      <c r="A1177" s="55" t="s">
        <v>51</v>
      </c>
      <c r="B1177" s="56">
        <v>42969</v>
      </c>
      <c r="C1177" s="55" t="s">
        <v>47</v>
      </c>
    </row>
    <row r="1178" spans="1:4" x14ac:dyDescent="0.35">
      <c r="A1178" s="55" t="s">
        <v>51</v>
      </c>
      <c r="B1178" s="56">
        <v>42969</v>
      </c>
      <c r="C1178" s="55" t="s">
        <v>47</v>
      </c>
      <c r="D1178" s="55">
        <v>18.3</v>
      </c>
    </row>
    <row r="1179" spans="1:4" x14ac:dyDescent="0.35">
      <c r="A1179" s="55" t="s">
        <v>48</v>
      </c>
      <c r="B1179" s="56">
        <v>42969</v>
      </c>
      <c r="C1179" s="55" t="s">
        <v>47</v>
      </c>
    </row>
    <row r="1180" spans="1:4" x14ac:dyDescent="0.35">
      <c r="A1180" s="55" t="s">
        <v>48</v>
      </c>
      <c r="B1180" s="56">
        <v>42969</v>
      </c>
      <c r="C1180" s="55" t="s">
        <v>47</v>
      </c>
      <c r="D1180" s="55">
        <v>12.5</v>
      </c>
    </row>
    <row r="1181" spans="1:4" x14ac:dyDescent="0.35">
      <c r="A1181" s="55" t="s">
        <v>52</v>
      </c>
      <c r="B1181" s="56">
        <v>42976</v>
      </c>
      <c r="C1181" s="55" t="s">
        <v>47</v>
      </c>
    </row>
    <row r="1182" spans="1:4" x14ac:dyDescent="0.35">
      <c r="A1182" s="55" t="s">
        <v>52</v>
      </c>
      <c r="B1182" s="56">
        <v>42976</v>
      </c>
      <c r="C1182" s="55" t="s">
        <v>47</v>
      </c>
      <c r="D1182" s="55">
        <v>6.46</v>
      </c>
    </row>
    <row r="1183" spans="1:4" x14ac:dyDescent="0.35">
      <c r="A1183" s="55" t="s">
        <v>42</v>
      </c>
      <c r="B1183" s="56">
        <v>42976</v>
      </c>
      <c r="C1183" s="55" t="s">
        <v>47</v>
      </c>
    </row>
    <row r="1184" spans="1:4" x14ac:dyDescent="0.35">
      <c r="A1184" s="55" t="s">
        <v>42</v>
      </c>
      <c r="B1184" s="56">
        <v>42976</v>
      </c>
      <c r="C1184" s="55" t="s">
        <v>47</v>
      </c>
    </row>
    <row r="1185" spans="1:4" x14ac:dyDescent="0.35">
      <c r="A1185" s="55" t="s">
        <v>42</v>
      </c>
      <c r="B1185" s="56">
        <v>42976</v>
      </c>
      <c r="C1185" s="55" t="s">
        <v>47</v>
      </c>
      <c r="D1185" s="55">
        <v>6.85</v>
      </c>
    </row>
    <row r="1186" spans="1:4" x14ac:dyDescent="0.35">
      <c r="A1186" s="55" t="s">
        <v>42</v>
      </c>
      <c r="B1186" s="56">
        <v>42976</v>
      </c>
      <c r="C1186" s="55" t="s">
        <v>47</v>
      </c>
      <c r="D1186" s="55">
        <v>7.01</v>
      </c>
    </row>
    <row r="1187" spans="1:4" x14ac:dyDescent="0.35">
      <c r="A1187" s="55" t="s">
        <v>50</v>
      </c>
      <c r="B1187" s="56">
        <v>42976</v>
      </c>
      <c r="C1187" s="55" t="s">
        <v>47</v>
      </c>
    </row>
    <row r="1188" spans="1:4" x14ac:dyDescent="0.35">
      <c r="A1188" s="55" t="s">
        <v>50</v>
      </c>
      <c r="B1188" s="56">
        <v>42976</v>
      </c>
      <c r="C1188" s="55" t="s">
        <v>47</v>
      </c>
      <c r="D1188" s="55">
        <v>10</v>
      </c>
    </row>
    <row r="1189" spans="1:4" x14ac:dyDescent="0.35">
      <c r="A1189" s="55" t="s">
        <v>51</v>
      </c>
      <c r="B1189" s="56">
        <v>42976</v>
      </c>
      <c r="C1189" s="55" t="s">
        <v>47</v>
      </c>
    </row>
    <row r="1190" spans="1:4" x14ac:dyDescent="0.35">
      <c r="A1190" s="55" t="s">
        <v>51</v>
      </c>
      <c r="B1190" s="56">
        <v>42976</v>
      </c>
      <c r="C1190" s="55" t="s">
        <v>47</v>
      </c>
      <c r="D1190" s="55">
        <v>19.600000000000001</v>
      </c>
    </row>
    <row r="1191" spans="1:4" x14ac:dyDescent="0.35">
      <c r="A1191" s="55" t="s">
        <v>48</v>
      </c>
      <c r="B1191" s="56">
        <v>42976</v>
      </c>
      <c r="C1191" s="55" t="s">
        <v>47</v>
      </c>
    </row>
    <row r="1192" spans="1:4" x14ac:dyDescent="0.35">
      <c r="A1192" s="55" t="s">
        <v>48</v>
      </c>
      <c r="B1192" s="56">
        <v>42976</v>
      </c>
      <c r="C1192" s="55" t="s">
        <v>47</v>
      </c>
      <c r="D1192" s="55">
        <v>31.4</v>
      </c>
    </row>
    <row r="1193" spans="1:4" x14ac:dyDescent="0.35">
      <c r="A1193" s="54" t="s">
        <v>84</v>
      </c>
      <c r="B1193" s="13">
        <v>42977</v>
      </c>
      <c r="D1193" s="16">
        <v>5.7</v>
      </c>
    </row>
    <row r="1194" spans="1:4" x14ac:dyDescent="0.35">
      <c r="A1194" s="37" t="s">
        <v>90</v>
      </c>
      <c r="B1194" s="13">
        <v>42977</v>
      </c>
      <c r="D1194" s="16">
        <v>5.66</v>
      </c>
    </row>
    <row r="1195" spans="1:4" x14ac:dyDescent="0.35">
      <c r="A1195" s="37" t="s">
        <v>90</v>
      </c>
      <c r="B1195" s="13">
        <v>42977</v>
      </c>
      <c r="D1195" s="16">
        <v>5.48</v>
      </c>
    </row>
    <row r="1196" spans="1:4" x14ac:dyDescent="0.35">
      <c r="A1196" s="41" t="s">
        <v>96</v>
      </c>
      <c r="B1196" s="13">
        <v>42977</v>
      </c>
      <c r="D1196" s="16">
        <v>5.93</v>
      </c>
    </row>
    <row r="1197" spans="1:4" x14ac:dyDescent="0.35">
      <c r="A1197" s="55" t="s">
        <v>52</v>
      </c>
      <c r="B1197" s="56">
        <v>42990</v>
      </c>
      <c r="C1197" s="55" t="s">
        <v>47</v>
      </c>
    </row>
    <row r="1198" spans="1:4" x14ac:dyDescent="0.35">
      <c r="A1198" s="55" t="s">
        <v>52</v>
      </c>
      <c r="B1198" s="56">
        <v>42990</v>
      </c>
      <c r="C1198" s="55" t="s">
        <v>47</v>
      </c>
      <c r="D1198" s="55">
        <v>5.82</v>
      </c>
    </row>
    <row r="1199" spans="1:4" x14ac:dyDescent="0.35">
      <c r="A1199" s="55" t="s">
        <v>42</v>
      </c>
      <c r="B1199" s="56">
        <v>42990</v>
      </c>
      <c r="C1199" s="55" t="s">
        <v>47</v>
      </c>
    </row>
    <row r="1200" spans="1:4" x14ac:dyDescent="0.35">
      <c r="A1200" s="55" t="s">
        <v>42</v>
      </c>
      <c r="B1200" s="56">
        <v>42990</v>
      </c>
      <c r="C1200" s="55" t="s">
        <v>47</v>
      </c>
      <c r="D1200" s="55">
        <v>8.14</v>
      </c>
    </row>
    <row r="1201" spans="1:4" x14ac:dyDescent="0.35">
      <c r="A1201" s="55" t="s">
        <v>50</v>
      </c>
      <c r="B1201" s="56">
        <v>42990</v>
      </c>
      <c r="C1201" s="55" t="s">
        <v>47</v>
      </c>
    </row>
    <row r="1202" spans="1:4" x14ac:dyDescent="0.35">
      <c r="A1202" s="55" t="s">
        <v>50</v>
      </c>
      <c r="B1202" s="56">
        <v>42990</v>
      </c>
      <c r="C1202" s="55" t="s">
        <v>47</v>
      </c>
      <c r="D1202" s="55">
        <v>8.9</v>
      </c>
    </row>
    <row r="1203" spans="1:4" x14ac:dyDescent="0.35">
      <c r="A1203" s="55" t="s">
        <v>51</v>
      </c>
      <c r="B1203" s="56">
        <v>42990</v>
      </c>
      <c r="C1203" s="55" t="s">
        <v>47</v>
      </c>
    </row>
    <row r="1204" spans="1:4" x14ac:dyDescent="0.35">
      <c r="A1204" s="55" t="s">
        <v>51</v>
      </c>
      <c r="B1204" s="56">
        <v>42990</v>
      </c>
      <c r="C1204" s="55" t="s">
        <v>47</v>
      </c>
      <c r="D1204" s="55">
        <v>17.600000000000001</v>
      </c>
    </row>
    <row r="1205" spans="1:4" x14ac:dyDescent="0.35">
      <c r="A1205" s="55" t="s">
        <v>48</v>
      </c>
      <c r="B1205" s="56">
        <v>42990</v>
      </c>
      <c r="C1205" s="55" t="s">
        <v>47</v>
      </c>
    </row>
    <row r="1206" spans="1:4" x14ac:dyDescent="0.35">
      <c r="A1206" s="55" t="s">
        <v>48</v>
      </c>
      <c r="B1206" s="56">
        <v>42990</v>
      </c>
      <c r="C1206" s="55" t="s">
        <v>47</v>
      </c>
      <c r="D1206" s="55">
        <v>27.4</v>
      </c>
    </row>
    <row r="1207" spans="1:4" x14ac:dyDescent="0.35">
      <c r="A1207" s="54" t="s">
        <v>84</v>
      </c>
      <c r="B1207" s="13">
        <v>42991</v>
      </c>
      <c r="D1207" s="16">
        <v>5</v>
      </c>
    </row>
    <row r="1208" spans="1:4" x14ac:dyDescent="0.35">
      <c r="A1208" s="37" t="s">
        <v>90</v>
      </c>
      <c r="B1208" s="13">
        <v>42991</v>
      </c>
      <c r="D1208" s="16">
        <v>5.32</v>
      </c>
    </row>
    <row r="1209" spans="1:4" x14ac:dyDescent="0.35">
      <c r="A1209" s="41" t="s">
        <v>96</v>
      </c>
      <c r="B1209" s="13">
        <v>42991</v>
      </c>
      <c r="D1209" s="16">
        <v>6.39</v>
      </c>
    </row>
    <row r="1210" spans="1:4" x14ac:dyDescent="0.35">
      <c r="A1210" s="54" t="s">
        <v>84</v>
      </c>
      <c r="B1210" s="13">
        <v>42996</v>
      </c>
      <c r="D1210" s="16">
        <v>4.92</v>
      </c>
    </row>
    <row r="1211" spans="1:4" x14ac:dyDescent="0.35">
      <c r="A1211" s="37" t="s">
        <v>90</v>
      </c>
      <c r="B1211" s="13">
        <v>42996</v>
      </c>
      <c r="D1211" s="16">
        <v>5.25</v>
      </c>
    </row>
    <row r="1212" spans="1:4" x14ac:dyDescent="0.35">
      <c r="A1212" s="41" t="s">
        <v>96</v>
      </c>
      <c r="B1212" s="13">
        <v>42996</v>
      </c>
      <c r="D1212" s="16">
        <v>4.1399999999999997</v>
      </c>
    </row>
    <row r="1213" spans="1:4" x14ac:dyDescent="0.35">
      <c r="A1213" s="55" t="s">
        <v>52</v>
      </c>
      <c r="B1213" s="56">
        <v>42997</v>
      </c>
    </row>
    <row r="1214" spans="1:4" x14ac:dyDescent="0.35">
      <c r="A1214" s="55" t="s">
        <v>52</v>
      </c>
      <c r="B1214" s="56">
        <v>42997</v>
      </c>
      <c r="C1214" s="55" t="s">
        <v>47</v>
      </c>
      <c r="D1214" s="55">
        <v>5.81</v>
      </c>
    </row>
    <row r="1215" spans="1:4" x14ac:dyDescent="0.35">
      <c r="A1215" s="55" t="s">
        <v>42</v>
      </c>
      <c r="B1215" s="56">
        <v>42997</v>
      </c>
    </row>
    <row r="1216" spans="1:4" x14ac:dyDescent="0.35">
      <c r="A1216" s="55" t="s">
        <v>42</v>
      </c>
      <c r="B1216" s="56">
        <v>42997</v>
      </c>
      <c r="C1216" s="55" t="s">
        <v>47</v>
      </c>
      <c r="D1216" s="55">
        <v>4.9800000000000004</v>
      </c>
    </row>
    <row r="1217" spans="1:4" x14ac:dyDescent="0.35">
      <c r="A1217" s="55" t="s">
        <v>50</v>
      </c>
      <c r="B1217" s="56">
        <v>42997</v>
      </c>
    </row>
    <row r="1218" spans="1:4" x14ac:dyDescent="0.35">
      <c r="A1218" s="55" t="s">
        <v>50</v>
      </c>
      <c r="B1218" s="56">
        <v>42997</v>
      </c>
    </row>
    <row r="1219" spans="1:4" x14ac:dyDescent="0.35">
      <c r="A1219" s="55" t="s">
        <v>50</v>
      </c>
      <c r="B1219" s="56">
        <v>42997</v>
      </c>
      <c r="C1219" s="55" t="s">
        <v>47</v>
      </c>
      <c r="D1219" s="55">
        <v>6.02</v>
      </c>
    </row>
    <row r="1220" spans="1:4" x14ac:dyDescent="0.35">
      <c r="A1220" s="55" t="s">
        <v>50</v>
      </c>
      <c r="B1220" s="56">
        <v>42997</v>
      </c>
      <c r="C1220" s="55" t="s">
        <v>47</v>
      </c>
      <c r="D1220" s="55">
        <v>5.22</v>
      </c>
    </row>
    <row r="1221" spans="1:4" x14ac:dyDescent="0.35">
      <c r="A1221" s="55" t="s">
        <v>51</v>
      </c>
      <c r="B1221" s="56">
        <v>42997</v>
      </c>
    </row>
    <row r="1222" spans="1:4" x14ac:dyDescent="0.35">
      <c r="A1222" s="55" t="s">
        <v>51</v>
      </c>
      <c r="B1222" s="56">
        <v>42997</v>
      </c>
      <c r="C1222" s="55" t="s">
        <v>47</v>
      </c>
      <c r="D1222" s="55">
        <v>6.48</v>
      </c>
    </row>
    <row r="1223" spans="1:4" x14ac:dyDescent="0.35">
      <c r="A1223" s="55" t="s">
        <v>48</v>
      </c>
      <c r="B1223" s="56">
        <v>42997</v>
      </c>
    </row>
    <row r="1224" spans="1:4" x14ac:dyDescent="0.35">
      <c r="A1224" s="55" t="s">
        <v>48</v>
      </c>
      <c r="B1224" s="56">
        <v>42997</v>
      </c>
      <c r="C1224" s="55" t="s">
        <v>47</v>
      </c>
      <c r="D1224" s="55">
        <v>6.44</v>
      </c>
    </row>
    <row r="1225" spans="1:4" x14ac:dyDescent="0.35">
      <c r="A1225" s="55" t="s">
        <v>52</v>
      </c>
      <c r="B1225" s="56">
        <v>43005</v>
      </c>
      <c r="C1225" s="55" t="s">
        <v>47</v>
      </c>
      <c r="D1225" s="55">
        <v>3.05</v>
      </c>
    </row>
    <row r="1226" spans="1:4" x14ac:dyDescent="0.35">
      <c r="A1226" s="55" t="s">
        <v>42</v>
      </c>
      <c r="B1226" s="56">
        <v>43005</v>
      </c>
      <c r="C1226" s="55" t="s">
        <v>47</v>
      </c>
      <c r="D1226" s="55">
        <v>3.74</v>
      </c>
    </row>
    <row r="1227" spans="1:4" x14ac:dyDescent="0.35">
      <c r="A1227" s="55" t="s">
        <v>50</v>
      </c>
      <c r="B1227" s="56">
        <v>43005</v>
      </c>
      <c r="C1227" s="55" t="s">
        <v>47</v>
      </c>
      <c r="D1227" s="55">
        <v>5.26</v>
      </c>
    </row>
    <row r="1228" spans="1:4" x14ac:dyDescent="0.35">
      <c r="A1228" s="55" t="s">
        <v>51</v>
      </c>
      <c r="B1228" s="56">
        <v>43005</v>
      </c>
      <c r="C1228" s="55" t="s">
        <v>47</v>
      </c>
      <c r="D1228" s="55">
        <v>14.2</v>
      </c>
    </row>
    <row r="1229" spans="1:4" x14ac:dyDescent="0.35">
      <c r="A1229" s="55" t="s">
        <v>48</v>
      </c>
      <c r="B1229" s="56">
        <v>43005</v>
      </c>
      <c r="C1229" s="55" t="s">
        <v>47</v>
      </c>
      <c r="D1229" s="55">
        <v>31.6</v>
      </c>
    </row>
    <row r="1230" spans="1:4" x14ac:dyDescent="0.35">
      <c r="A1230" s="54" t="s">
        <v>84</v>
      </c>
      <c r="B1230" s="13">
        <v>43005</v>
      </c>
      <c r="D1230" s="16">
        <v>4.7</v>
      </c>
    </row>
    <row r="1231" spans="1:4" x14ac:dyDescent="0.35">
      <c r="A1231" s="54" t="s">
        <v>84</v>
      </c>
      <c r="B1231" s="13">
        <v>43005</v>
      </c>
      <c r="D1231" s="16">
        <v>4.76</v>
      </c>
    </row>
    <row r="1232" spans="1:4" x14ac:dyDescent="0.35">
      <c r="A1232" s="37" t="s">
        <v>90</v>
      </c>
      <c r="B1232" s="13">
        <v>43005</v>
      </c>
      <c r="D1232" s="16">
        <v>5.21</v>
      </c>
    </row>
    <row r="1233" spans="1:5" x14ac:dyDescent="0.35">
      <c r="A1233" s="41" t="s">
        <v>96</v>
      </c>
      <c r="B1233" s="13">
        <v>43005</v>
      </c>
      <c r="D1233" s="16">
        <v>4.25</v>
      </c>
    </row>
    <row r="1235" spans="1:5" x14ac:dyDescent="0.35">
      <c r="C1235" s="52" t="s">
        <v>103</v>
      </c>
      <c r="D1235" s="50" t="s">
        <v>108</v>
      </c>
      <c r="E1235" s="50" t="s">
        <v>109</v>
      </c>
    </row>
    <row r="1236" spans="1:5" x14ac:dyDescent="0.35">
      <c r="C1236" s="49">
        <v>2010</v>
      </c>
      <c r="D1236" s="61">
        <f>_xlfn.PERCENTILE.INC( D2:D165,0.9)</f>
        <v>21.000000000000046</v>
      </c>
      <c r="E1236" s="61">
        <f>_xlfn.PERCENTILE.INC( D2:D165,0.5)</f>
        <v>5.6</v>
      </c>
    </row>
    <row r="1237" spans="1:5" x14ac:dyDescent="0.35">
      <c r="C1237" s="49">
        <v>2011</v>
      </c>
      <c r="D1237" s="61">
        <f>_xlfn.PERCENTILE.INC( D166:D314,0.9)</f>
        <v>9.73</v>
      </c>
      <c r="E1237" s="61">
        <f>_xlfn.PERCENTILE.INC( D166:D314,0.5)</f>
        <v>5.05</v>
      </c>
    </row>
    <row r="1238" spans="1:5" x14ac:dyDescent="0.35">
      <c r="C1238" s="49">
        <v>2012</v>
      </c>
      <c r="D1238" s="61">
        <f>_xlfn.PERCENTILE.INC( D315:D456,0.9)</f>
        <v>8.99</v>
      </c>
      <c r="E1238" s="61">
        <f>_xlfn.PERCENTILE.INC( D315:D456,0.5)</f>
        <v>3.7450000000000001</v>
      </c>
    </row>
    <row r="1239" spans="1:5" x14ac:dyDescent="0.35">
      <c r="C1239" s="49">
        <v>2013</v>
      </c>
      <c r="D1239" s="61">
        <f>_xlfn.PERCENTILE.INC( D457:D597,0.9)</f>
        <v>8.6649999999999991</v>
      </c>
      <c r="E1239" s="61">
        <f>_xlfn.PERCENTILE.INC( D457:D597,0.5)</f>
        <v>3.51</v>
      </c>
    </row>
    <row r="1240" spans="1:5" x14ac:dyDescent="0.35">
      <c r="C1240" s="49">
        <v>2014</v>
      </c>
      <c r="D1240" s="61">
        <f>_xlfn.PERCENTILE.INC( D598:D766,0.9)</f>
        <v>14.820000000000027</v>
      </c>
      <c r="E1240" s="61">
        <f>_xlfn.PERCENTILE.INC( D598:D766,0.5)</f>
        <v>5.7</v>
      </c>
    </row>
    <row r="1241" spans="1:5" x14ac:dyDescent="0.35">
      <c r="C1241" s="49">
        <v>2015</v>
      </c>
      <c r="D1241" s="61">
        <f>_xlfn.PERCENTILE.INC( D767:D898,0.9)</f>
        <v>14.95</v>
      </c>
      <c r="E1241" s="61">
        <f>_xlfn.PERCENTILE.INC( D767:D898,0.5)</f>
        <v>3.9350000000000001</v>
      </c>
    </row>
    <row r="1242" spans="1:5" x14ac:dyDescent="0.35">
      <c r="C1242" s="49">
        <v>2016</v>
      </c>
      <c r="D1242" s="61">
        <f>_xlfn.PERCENTILE.INC( D899:D1037,0.9)</f>
        <v>14.24</v>
      </c>
      <c r="E1242" s="61">
        <f>_xlfn.PERCENTILE.INC( D899:D1037,0.5)</f>
        <v>5.04</v>
      </c>
    </row>
    <row r="1243" spans="1:5" x14ac:dyDescent="0.35">
      <c r="C1243" s="49">
        <v>2017</v>
      </c>
      <c r="D1243" s="61">
        <f>_xlfn.PERCENTILE.INC( D1038:D1233,0.9)</f>
        <v>15.4</v>
      </c>
      <c r="E1243" s="61">
        <f>_xlfn.PERCENTILE.INC( D1038:D1233,0.5)</f>
        <v>5.48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48"/>
  <sheetViews>
    <sheetView workbookViewId="0">
      <pane ySplit="1" topLeftCell="A2" activePane="bottomLeft" state="frozen"/>
      <selection activeCell="D1" sqref="D1"/>
      <selection pane="bottomLeft" activeCell="K7" sqref="K7"/>
    </sheetView>
  </sheetViews>
  <sheetFormatPr defaultColWidth="9.1796875" defaultRowHeight="14.5" x14ac:dyDescent="0.35"/>
  <cols>
    <col min="1" max="1" width="10.81640625" style="2" bestFit="1" customWidth="1"/>
    <col min="2" max="2" width="9.1796875" style="2"/>
    <col min="3" max="3" width="18.26953125" style="2" customWidth="1"/>
    <col min="4" max="4" width="9" style="2" customWidth="1"/>
    <col min="5" max="5" width="11.81640625" style="2" customWidth="1"/>
    <col min="6" max="6" width="11.26953125" style="2" customWidth="1"/>
    <col min="7" max="7" width="14.7265625" style="2" customWidth="1"/>
    <col min="8" max="8" width="9.7265625" style="2" customWidth="1"/>
    <col min="9" max="9" width="9.26953125" style="2" customWidth="1"/>
    <col min="10" max="10" width="9.7265625" style="2" customWidth="1"/>
    <col min="11" max="12" width="7.54296875" style="2" customWidth="1"/>
    <col min="13" max="13" width="15.54296875" style="6" customWidth="1"/>
    <col min="14" max="14" width="16.7265625" style="6" customWidth="1"/>
    <col min="15" max="15" width="6.54296875" style="2" customWidth="1"/>
    <col min="16" max="17" width="12.1796875" style="2" customWidth="1"/>
    <col min="18" max="19" width="16.453125" style="2" customWidth="1"/>
    <col min="20" max="20" width="19" style="8" customWidth="1"/>
    <col min="21" max="21" width="19.81640625" style="8" customWidth="1"/>
    <col min="22" max="22" width="15" style="8" customWidth="1"/>
    <col min="23" max="23" width="18.453125" style="8" customWidth="1"/>
    <col min="24" max="25" width="10.81640625" style="10" customWidth="1"/>
    <col min="26" max="27" width="9.7265625" style="10" customWidth="1"/>
    <col min="28" max="28" width="9.81640625" style="10" customWidth="1"/>
    <col min="29" max="29" width="13.26953125" style="10" customWidth="1"/>
    <col min="30" max="32" width="15.26953125" style="10" customWidth="1"/>
    <col min="33" max="33" width="11.7265625" style="2" customWidth="1"/>
    <col min="34" max="34" width="12.453125" style="2" customWidth="1"/>
    <col min="35" max="35" width="10.453125" style="12" bestFit="1" customWidth="1"/>
    <col min="36" max="36" width="13.7265625" style="12" bestFit="1" customWidth="1"/>
    <col min="37" max="37" width="14" style="12" bestFit="1" customWidth="1"/>
    <col min="38" max="38" width="14.7265625" style="12" bestFit="1" customWidth="1"/>
    <col min="39" max="39" width="243" style="2" bestFit="1" customWidth="1"/>
    <col min="40" max="40" width="36.54296875" style="2" bestFit="1" customWidth="1"/>
    <col min="41" max="41" width="19.7265625" style="2" bestFit="1" customWidth="1"/>
    <col min="42" max="42" width="10.81640625" style="2" bestFit="1" customWidth="1"/>
    <col min="43" max="16384" width="9.1796875" style="2"/>
  </cols>
  <sheetData>
    <row r="1" spans="1:42" s="1" customFormat="1" ht="58.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53" t="s">
        <v>12</v>
      </c>
      <c r="N1" s="53" t="s">
        <v>13</v>
      </c>
      <c r="O1" s="1" t="s">
        <v>14</v>
      </c>
      <c r="P1" s="1" t="s">
        <v>15</v>
      </c>
      <c r="R1" s="1" t="s">
        <v>16</v>
      </c>
      <c r="S1" s="1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9" t="s">
        <v>22</v>
      </c>
      <c r="Y1" s="9" t="s">
        <v>23</v>
      </c>
      <c r="Z1" s="9" t="s">
        <v>24</v>
      </c>
      <c r="AA1" s="9" t="s">
        <v>25</v>
      </c>
      <c r="AB1" s="9" t="s">
        <v>26</v>
      </c>
      <c r="AC1" s="9" t="s">
        <v>27</v>
      </c>
      <c r="AD1" s="9" t="s">
        <v>28</v>
      </c>
      <c r="AE1" s="9" t="s">
        <v>29</v>
      </c>
      <c r="AF1" s="9" t="s">
        <v>85</v>
      </c>
      <c r="AG1" s="1" t="s">
        <v>30</v>
      </c>
      <c r="AH1" s="1" t="s">
        <v>31</v>
      </c>
      <c r="AI1" s="11" t="s">
        <v>32</v>
      </c>
      <c r="AJ1" s="11" t="s">
        <v>33</v>
      </c>
      <c r="AK1" s="11" t="s">
        <v>34</v>
      </c>
      <c r="AL1" s="11" t="s">
        <v>35</v>
      </c>
      <c r="AM1" s="1" t="s">
        <v>36</v>
      </c>
      <c r="AN1" s="1" t="s">
        <v>37</v>
      </c>
      <c r="AO1" s="1" t="s">
        <v>38</v>
      </c>
      <c r="AP1" s="1" t="s">
        <v>39</v>
      </c>
    </row>
    <row r="2" spans="1:42" x14ac:dyDescent="0.35">
      <c r="A2" t="s">
        <v>84</v>
      </c>
      <c r="C2" s="13">
        <v>40331</v>
      </c>
      <c r="M2" s="14">
        <v>6.59</v>
      </c>
      <c r="N2" s="14">
        <v>7</v>
      </c>
      <c r="Q2" s="2">
        <f t="shared" ref="Q2:Q4" si="0">LN(R2)</f>
        <v>2.8903717578961645</v>
      </c>
      <c r="R2" s="18">
        <v>18</v>
      </c>
      <c r="V2" s="25">
        <v>4</v>
      </c>
      <c r="AF2" s="10">
        <v>1.2366999999999999</v>
      </c>
      <c r="AI2" s="19">
        <v>2.6</v>
      </c>
      <c r="AM2" s="2" t="s">
        <v>74</v>
      </c>
      <c r="AN2" s="2">
        <v>-74.081945000000005</v>
      </c>
      <c r="AO2" s="2">
        <v>40.651111999999998</v>
      </c>
      <c r="AP2" s="2" t="s">
        <v>40</v>
      </c>
    </row>
    <row r="3" spans="1:42" x14ac:dyDescent="0.35">
      <c r="A3" s="37" t="s">
        <v>90</v>
      </c>
      <c r="C3" s="13">
        <v>40331</v>
      </c>
      <c r="M3" s="14">
        <v>6.77</v>
      </c>
      <c r="N3" s="14">
        <v>6.83</v>
      </c>
      <c r="Q3" s="2">
        <f t="shared" si="0"/>
        <v>5.4467373716663099</v>
      </c>
      <c r="R3" s="18">
        <v>232</v>
      </c>
      <c r="V3" s="18">
        <v>8</v>
      </c>
      <c r="AF3" s="10">
        <v>1.2281</v>
      </c>
      <c r="AI3" s="19">
        <v>3.7</v>
      </c>
      <c r="AM3" s="2" t="s">
        <v>59</v>
      </c>
      <c r="AN3" s="2">
        <v>-74.081945000000005</v>
      </c>
      <c r="AO3" s="2">
        <v>40.651111999999998</v>
      </c>
      <c r="AP3" s="2" t="s">
        <v>40</v>
      </c>
    </row>
    <row r="4" spans="1:42" x14ac:dyDescent="0.35">
      <c r="A4" s="37" t="s">
        <v>90</v>
      </c>
      <c r="C4" s="13">
        <v>40331</v>
      </c>
      <c r="M4" s="15" t="s">
        <v>86</v>
      </c>
      <c r="N4" s="15" t="s">
        <v>86</v>
      </c>
      <c r="Q4" s="2">
        <f t="shared" si="0"/>
        <v>5.393627546352362</v>
      </c>
      <c r="R4" s="18">
        <v>220</v>
      </c>
      <c r="V4" s="18">
        <v>6</v>
      </c>
      <c r="AI4" s="19">
        <v>3.9</v>
      </c>
      <c r="AN4" s="2">
        <v>-74.081945000000005</v>
      </c>
      <c r="AO4" s="2">
        <v>40.651111999999998</v>
      </c>
      <c r="AP4" s="2" t="s">
        <v>40</v>
      </c>
    </row>
    <row r="5" spans="1:42" x14ac:dyDescent="0.35">
      <c r="A5" s="41" t="s">
        <v>96</v>
      </c>
      <c r="C5" s="13">
        <v>40331</v>
      </c>
      <c r="M5" s="14">
        <v>6.29</v>
      </c>
      <c r="N5" s="14">
        <v>6.7</v>
      </c>
      <c r="R5" s="22" t="s">
        <v>98</v>
      </c>
      <c r="V5" s="19">
        <v>22</v>
      </c>
      <c r="AF5" s="10">
        <v>1.3089999999999999</v>
      </c>
      <c r="AI5" s="19">
        <v>2.6</v>
      </c>
      <c r="AM5" s="2" t="s">
        <v>72</v>
      </c>
      <c r="AN5" s="2">
        <v>-74.081945000000005</v>
      </c>
      <c r="AO5" s="2">
        <v>40.651111999999998</v>
      </c>
      <c r="AP5" s="2" t="s">
        <v>40</v>
      </c>
    </row>
    <row r="6" spans="1:42" x14ac:dyDescent="0.35">
      <c r="A6" s="41" t="s">
        <v>97</v>
      </c>
      <c r="C6" s="13">
        <v>40331</v>
      </c>
      <c r="M6" s="14">
        <v>5.64</v>
      </c>
      <c r="N6" s="14">
        <v>5.77</v>
      </c>
      <c r="R6" s="22" t="s">
        <v>98</v>
      </c>
      <c r="V6" s="25">
        <v>50</v>
      </c>
      <c r="AF6" s="10">
        <v>1.3269</v>
      </c>
      <c r="AI6" s="19">
        <v>2.9</v>
      </c>
      <c r="AN6" s="2">
        <v>-74.081945000000005</v>
      </c>
      <c r="AO6" s="2">
        <v>40.651111999999998</v>
      </c>
      <c r="AP6" s="2" t="s">
        <v>40</v>
      </c>
    </row>
    <row r="7" spans="1:42" x14ac:dyDescent="0.35">
      <c r="A7" s="2" t="s">
        <v>52</v>
      </c>
      <c r="C7" s="3">
        <v>40332</v>
      </c>
      <c r="D7" s="4">
        <v>0.65138888888888891</v>
      </c>
      <c r="E7" s="2" t="s">
        <v>41</v>
      </c>
      <c r="F7" s="2">
        <v>18.73</v>
      </c>
      <c r="G7" s="2">
        <v>17.52</v>
      </c>
      <c r="H7" s="2">
        <v>48</v>
      </c>
      <c r="I7" s="2">
        <v>3</v>
      </c>
      <c r="J7" s="2">
        <v>43</v>
      </c>
      <c r="K7" s="2">
        <v>25.81</v>
      </c>
      <c r="L7" s="2">
        <v>27.22</v>
      </c>
      <c r="M7" s="55">
        <v>7.68</v>
      </c>
      <c r="N7" s="55">
        <v>7.7</v>
      </c>
      <c r="O7" s="2">
        <v>4</v>
      </c>
      <c r="Q7" s="2">
        <f t="shared" ref="Q7:Q70" si="1">LN(R7)</f>
        <v>2.0794415416798357</v>
      </c>
      <c r="R7" s="2">
        <v>8</v>
      </c>
      <c r="V7" s="8">
        <v>22</v>
      </c>
      <c r="X7" s="10">
        <v>0.28499999999999998</v>
      </c>
      <c r="Z7" s="10">
        <v>0.308</v>
      </c>
      <c r="AD7" s="10">
        <v>0.495</v>
      </c>
      <c r="AF7" s="10">
        <f t="shared" ref="AF7:AF18" si="2">X7+AD7</f>
        <v>0.78</v>
      </c>
      <c r="AG7" s="2">
        <v>14.8</v>
      </c>
      <c r="AH7" s="2">
        <v>12</v>
      </c>
      <c r="AI7" s="12">
        <v>7.9</v>
      </c>
      <c r="AN7" s="2">
        <v>-74.081945000000005</v>
      </c>
      <c r="AO7" s="2">
        <v>40.651111999999998</v>
      </c>
      <c r="AP7" s="2" t="s">
        <v>40</v>
      </c>
    </row>
    <row r="8" spans="1:42" x14ac:dyDescent="0.35">
      <c r="A8" s="2" t="s">
        <v>42</v>
      </c>
      <c r="C8" s="3">
        <v>40332</v>
      </c>
      <c r="D8" s="4">
        <v>0.63750000000000007</v>
      </c>
      <c r="E8" s="2" t="s">
        <v>41</v>
      </c>
      <c r="F8" s="2">
        <v>20.49</v>
      </c>
      <c r="G8" s="2">
        <v>19.18</v>
      </c>
      <c r="H8" s="2">
        <v>31</v>
      </c>
      <c r="I8" s="2">
        <v>3</v>
      </c>
      <c r="J8" s="2">
        <v>29</v>
      </c>
      <c r="K8" s="2">
        <v>21.97</v>
      </c>
      <c r="L8" s="2">
        <v>23.23</v>
      </c>
      <c r="M8" s="55">
        <v>6.47</v>
      </c>
      <c r="N8" s="55">
        <v>6.93</v>
      </c>
      <c r="O8" s="2">
        <v>4</v>
      </c>
      <c r="Q8" s="2">
        <f t="shared" si="1"/>
        <v>3.6888794541139363</v>
      </c>
      <c r="R8" s="2">
        <v>40</v>
      </c>
      <c r="V8" s="8">
        <v>28</v>
      </c>
      <c r="X8" s="10">
        <v>0.45800000000000002</v>
      </c>
      <c r="Z8" s="10">
        <v>0.36399999999999999</v>
      </c>
      <c r="AD8" s="10">
        <v>0.47599999999999998</v>
      </c>
      <c r="AF8" s="10">
        <f t="shared" si="2"/>
        <v>0.93399999999999994</v>
      </c>
      <c r="AG8" s="2">
        <v>5</v>
      </c>
      <c r="AH8" s="2">
        <v>10.8</v>
      </c>
      <c r="AI8" s="12">
        <v>5.2</v>
      </c>
      <c r="AN8" s="2">
        <v>-74.081945000000005</v>
      </c>
      <c r="AO8" s="2">
        <v>40.651111999999998</v>
      </c>
      <c r="AP8" s="2" t="s">
        <v>40</v>
      </c>
    </row>
    <row r="9" spans="1:42" x14ac:dyDescent="0.35">
      <c r="A9" s="2" t="s">
        <v>50</v>
      </c>
      <c r="C9" s="3">
        <v>40332</v>
      </c>
      <c r="D9" s="4">
        <v>0.62708333333333333</v>
      </c>
      <c r="E9" s="2" t="s">
        <v>41</v>
      </c>
      <c r="F9" s="2">
        <v>22.67</v>
      </c>
      <c r="G9" s="2">
        <v>20.03</v>
      </c>
      <c r="H9" s="2">
        <v>41</v>
      </c>
      <c r="I9" s="2">
        <v>3</v>
      </c>
      <c r="J9" s="2">
        <v>36</v>
      </c>
      <c r="K9" s="2">
        <v>20.71</v>
      </c>
      <c r="L9" s="2">
        <v>21.76</v>
      </c>
      <c r="M9" s="55">
        <v>6.57</v>
      </c>
      <c r="N9" s="55">
        <v>5.73</v>
      </c>
      <c r="O9" s="2">
        <v>3.5</v>
      </c>
      <c r="Q9" s="2">
        <f t="shared" si="1"/>
        <v>5.4205349992722862</v>
      </c>
      <c r="R9" s="2">
        <v>226</v>
      </c>
      <c r="V9" s="8">
        <v>15</v>
      </c>
      <c r="X9" s="10">
        <v>0.62</v>
      </c>
      <c r="Z9" s="10">
        <v>0.56799999999999995</v>
      </c>
      <c r="AD9" s="10">
        <v>0.79500000000000004</v>
      </c>
      <c r="AF9" s="10">
        <f t="shared" si="2"/>
        <v>1.415</v>
      </c>
      <c r="AG9" s="2">
        <v>3.2</v>
      </c>
      <c r="AH9" s="2">
        <v>10.199999999999999</v>
      </c>
      <c r="AI9" s="12">
        <v>8.6</v>
      </c>
      <c r="AN9" s="2">
        <v>-74.081945000000005</v>
      </c>
      <c r="AO9" s="2">
        <v>40.651111999999998</v>
      </c>
      <c r="AP9" s="2" t="s">
        <v>40</v>
      </c>
    </row>
    <row r="10" spans="1:42" x14ac:dyDescent="0.35">
      <c r="A10" s="2" t="s">
        <v>51</v>
      </c>
      <c r="C10" s="3">
        <v>40332</v>
      </c>
      <c r="D10" s="4">
        <v>0.60763888888888895</v>
      </c>
      <c r="E10" s="2" t="s">
        <v>41</v>
      </c>
      <c r="F10" s="2">
        <v>21.83</v>
      </c>
      <c r="G10" s="2">
        <v>19.420000000000002</v>
      </c>
      <c r="H10" s="2">
        <v>40</v>
      </c>
      <c r="I10" s="2">
        <v>3</v>
      </c>
      <c r="J10" s="2">
        <v>38</v>
      </c>
      <c r="K10" s="2">
        <v>21.34</v>
      </c>
      <c r="L10" s="2">
        <v>23.54</v>
      </c>
      <c r="M10" s="55">
        <v>6.95</v>
      </c>
      <c r="N10" s="55">
        <v>5.45</v>
      </c>
      <c r="O10" s="2">
        <v>3</v>
      </c>
      <c r="Q10" s="2">
        <f t="shared" si="1"/>
        <v>4.1431347263915326</v>
      </c>
      <c r="R10" s="2">
        <v>63</v>
      </c>
      <c r="V10" s="8">
        <v>14</v>
      </c>
      <c r="X10" s="10">
        <v>0.54800000000000004</v>
      </c>
      <c r="Z10" s="10">
        <v>0.50800000000000001</v>
      </c>
      <c r="AD10" s="10">
        <v>0.66400000000000003</v>
      </c>
      <c r="AF10" s="10">
        <f t="shared" si="2"/>
        <v>1.2120000000000002</v>
      </c>
      <c r="AG10" s="2">
        <v>25.4</v>
      </c>
      <c r="AH10" s="2">
        <v>13.6</v>
      </c>
      <c r="AI10" s="12">
        <v>21.8</v>
      </c>
      <c r="AM10" s="2" t="s">
        <v>61</v>
      </c>
      <c r="AN10" s="2">
        <v>-74.081945000000005</v>
      </c>
      <c r="AO10" s="2">
        <v>40.651111999999998</v>
      </c>
      <c r="AP10" s="2" t="s">
        <v>40</v>
      </c>
    </row>
    <row r="11" spans="1:42" x14ac:dyDescent="0.35">
      <c r="A11" s="2" t="s">
        <v>48</v>
      </c>
      <c r="B11" s="2" t="s">
        <v>47</v>
      </c>
      <c r="C11" s="3">
        <v>40332</v>
      </c>
      <c r="D11" s="4">
        <v>0.58680555555555558</v>
      </c>
      <c r="E11" s="2" t="s">
        <v>41</v>
      </c>
      <c r="M11" s="55">
        <v>7.77</v>
      </c>
      <c r="N11" s="55">
        <v>6.04</v>
      </c>
      <c r="O11" s="2">
        <v>3.5</v>
      </c>
      <c r="Q11" s="2">
        <f t="shared" si="1"/>
        <v>3.0910424533583161</v>
      </c>
      <c r="R11" s="2">
        <v>22</v>
      </c>
      <c r="T11" s="8" t="s">
        <v>43</v>
      </c>
      <c r="V11" s="8">
        <v>880</v>
      </c>
      <c r="X11" s="10">
        <v>0.37</v>
      </c>
      <c r="Z11" s="10">
        <v>0.20399999999999999</v>
      </c>
      <c r="AD11" s="10">
        <v>1.115</v>
      </c>
      <c r="AF11" s="10">
        <f t="shared" si="2"/>
        <v>1.4849999999999999</v>
      </c>
      <c r="AG11" s="2">
        <v>6.4</v>
      </c>
      <c r="AH11" s="2">
        <v>9.8000000000000007</v>
      </c>
      <c r="AI11" s="12">
        <v>23.3</v>
      </c>
      <c r="AN11" s="2">
        <v>-74.081945000000005</v>
      </c>
      <c r="AO11" s="2">
        <v>40.651111999999998</v>
      </c>
      <c r="AP11" s="2" t="s">
        <v>40</v>
      </c>
    </row>
    <row r="12" spans="1:42" x14ac:dyDescent="0.35">
      <c r="A12" s="2" t="s">
        <v>48</v>
      </c>
      <c r="C12" s="3">
        <v>40332</v>
      </c>
      <c r="D12" s="4">
        <v>0.58680555555555558</v>
      </c>
      <c r="E12" s="2" t="s">
        <v>41</v>
      </c>
      <c r="F12" s="2">
        <v>21.72</v>
      </c>
      <c r="G12" s="2">
        <v>18.100000000000001</v>
      </c>
      <c r="H12" s="2">
        <v>43</v>
      </c>
      <c r="I12" s="2">
        <v>3</v>
      </c>
      <c r="J12" s="2">
        <v>42</v>
      </c>
      <c r="K12" s="2">
        <v>23.51</v>
      </c>
      <c r="L12" s="2">
        <v>26.31</v>
      </c>
      <c r="M12" s="55">
        <v>7.88</v>
      </c>
      <c r="N12" s="55">
        <v>5.91</v>
      </c>
      <c r="O12" s="2">
        <v>3.5</v>
      </c>
      <c r="Q12" s="2">
        <f t="shared" si="1"/>
        <v>3.2580965380214821</v>
      </c>
      <c r="R12" s="2">
        <v>26</v>
      </c>
      <c r="V12" s="8">
        <v>78</v>
      </c>
      <c r="X12" s="10">
        <v>0.371</v>
      </c>
      <c r="Z12" s="10">
        <v>0.20200000000000001</v>
      </c>
      <c r="AD12" s="10">
        <v>0.40699999999999997</v>
      </c>
      <c r="AF12" s="10">
        <f t="shared" si="2"/>
        <v>0.77800000000000002</v>
      </c>
      <c r="AG12" s="2">
        <v>11</v>
      </c>
      <c r="AH12" s="2">
        <v>12.6</v>
      </c>
      <c r="AI12" s="12">
        <v>25.4</v>
      </c>
      <c r="AM12" s="2" t="s">
        <v>76</v>
      </c>
      <c r="AN12" s="2">
        <v>-74.081945000000005</v>
      </c>
      <c r="AO12" s="2">
        <v>40.651111999999998</v>
      </c>
      <c r="AP12" s="2" t="s">
        <v>40</v>
      </c>
    </row>
    <row r="13" spans="1:42" x14ac:dyDescent="0.35">
      <c r="A13" s="2" t="s">
        <v>52</v>
      </c>
      <c r="C13" s="3">
        <v>40338</v>
      </c>
      <c r="D13" s="4">
        <v>0.66666666666666663</v>
      </c>
      <c r="E13" s="2" t="s">
        <v>41</v>
      </c>
      <c r="F13" s="2">
        <v>18.63</v>
      </c>
      <c r="G13" s="2">
        <v>16.14</v>
      </c>
      <c r="H13" s="2">
        <v>48</v>
      </c>
      <c r="I13" s="2">
        <v>3</v>
      </c>
      <c r="J13" s="2">
        <v>46</v>
      </c>
      <c r="K13" s="2">
        <v>20.81</v>
      </c>
      <c r="L13" s="2">
        <v>27.18</v>
      </c>
      <c r="M13" s="55">
        <v>7.64</v>
      </c>
      <c r="N13" s="55">
        <v>7.64</v>
      </c>
      <c r="O13" s="2">
        <v>4.5</v>
      </c>
      <c r="Q13" s="2">
        <f t="shared" si="1"/>
        <v>3.8066624897703196</v>
      </c>
      <c r="R13" s="2">
        <v>45</v>
      </c>
      <c r="V13" s="8">
        <v>2</v>
      </c>
      <c r="X13" s="10">
        <v>0.20599999999999999</v>
      </c>
      <c r="Z13" s="10">
        <v>0.26100000000000001</v>
      </c>
      <c r="AD13" s="10">
        <v>0.58799999999999997</v>
      </c>
      <c r="AF13" s="10">
        <f t="shared" si="2"/>
        <v>0.79399999999999993</v>
      </c>
      <c r="AG13" s="2">
        <v>5.6</v>
      </c>
      <c r="AH13" s="2">
        <v>4.8</v>
      </c>
      <c r="AI13" s="12">
        <v>4.5999999999999996</v>
      </c>
      <c r="AN13" s="2">
        <v>-74.081945000000005</v>
      </c>
      <c r="AO13" s="2">
        <v>40.651111999999998</v>
      </c>
      <c r="AP13" s="2" t="s">
        <v>40</v>
      </c>
    </row>
    <row r="14" spans="1:42" x14ac:dyDescent="0.35">
      <c r="A14" s="2" t="s">
        <v>42</v>
      </c>
      <c r="C14" s="3">
        <v>40338</v>
      </c>
      <c r="D14" s="4">
        <v>0.64930555555555558</v>
      </c>
      <c r="E14" s="2" t="s">
        <v>41</v>
      </c>
      <c r="F14" s="2">
        <v>19.25</v>
      </c>
      <c r="G14" s="2">
        <v>19.16</v>
      </c>
      <c r="H14" s="2">
        <v>37</v>
      </c>
      <c r="I14" s="2">
        <v>4</v>
      </c>
      <c r="J14" s="2">
        <v>37</v>
      </c>
      <c r="K14" s="2">
        <v>22.53</v>
      </c>
      <c r="L14" s="2">
        <v>22.51</v>
      </c>
      <c r="M14" s="55">
        <v>6.79</v>
      </c>
      <c r="N14" s="55">
        <v>7.17</v>
      </c>
      <c r="O14" s="2">
        <v>5</v>
      </c>
      <c r="Q14" s="2">
        <f t="shared" si="1"/>
        <v>2.0794415416798357</v>
      </c>
      <c r="R14" s="2">
        <v>8</v>
      </c>
      <c r="V14" s="8">
        <v>2</v>
      </c>
      <c r="X14" s="10">
        <v>0.34399999999999997</v>
      </c>
      <c r="Z14" s="10">
        <v>0.30599999999999999</v>
      </c>
      <c r="AD14" s="10">
        <v>0.56599999999999995</v>
      </c>
      <c r="AF14" s="10">
        <f t="shared" si="2"/>
        <v>0.90999999999999992</v>
      </c>
      <c r="AG14" s="2">
        <v>6</v>
      </c>
      <c r="AH14" s="2">
        <v>2.8</v>
      </c>
      <c r="AI14" s="12">
        <v>3.9</v>
      </c>
      <c r="AN14" s="2">
        <v>-74.081945000000005</v>
      </c>
      <c r="AO14" s="2">
        <v>40.651111999999998</v>
      </c>
      <c r="AP14" s="2" t="s">
        <v>40</v>
      </c>
    </row>
    <row r="15" spans="1:42" x14ac:dyDescent="0.35">
      <c r="A15" s="2" t="s">
        <v>50</v>
      </c>
      <c r="C15" s="3">
        <v>40338</v>
      </c>
      <c r="D15" s="4">
        <v>0.63750000000000007</v>
      </c>
      <c r="E15" s="2" t="s">
        <v>41</v>
      </c>
      <c r="F15" s="2">
        <v>19.920000000000002</v>
      </c>
      <c r="G15" s="2">
        <v>19.84</v>
      </c>
      <c r="H15" s="2">
        <v>41</v>
      </c>
      <c r="I15" s="2">
        <v>3</v>
      </c>
      <c r="J15" s="2">
        <v>36</v>
      </c>
      <c r="K15" s="2">
        <v>21.92</v>
      </c>
      <c r="L15" s="2">
        <v>22.41</v>
      </c>
      <c r="M15" s="55">
        <v>7.11</v>
      </c>
      <c r="N15" s="55">
        <v>7.1</v>
      </c>
      <c r="O15" s="2">
        <v>5</v>
      </c>
      <c r="Q15" s="2">
        <f t="shared" si="1"/>
        <v>2.9957322735539909</v>
      </c>
      <c r="R15" s="2">
        <v>20</v>
      </c>
      <c r="V15" s="8">
        <v>7</v>
      </c>
      <c r="X15" s="10">
        <v>0.42899999999999999</v>
      </c>
      <c r="Z15" s="10">
        <v>0.751</v>
      </c>
      <c r="AD15" s="10">
        <v>1.093</v>
      </c>
      <c r="AF15" s="10">
        <f t="shared" si="2"/>
        <v>1.522</v>
      </c>
      <c r="AG15" s="2">
        <v>3.2</v>
      </c>
      <c r="AH15" s="2">
        <v>2.8</v>
      </c>
      <c r="AI15" s="12">
        <v>4.9000000000000004</v>
      </c>
      <c r="AM15" s="2" t="s">
        <v>78</v>
      </c>
      <c r="AN15" s="2">
        <v>-74.081945000000005</v>
      </c>
      <c r="AO15" s="2">
        <v>40.651111999999998</v>
      </c>
      <c r="AP15" s="2" t="s">
        <v>40</v>
      </c>
    </row>
    <row r="16" spans="1:42" x14ac:dyDescent="0.35">
      <c r="A16" s="2" t="s">
        <v>51</v>
      </c>
      <c r="C16" s="3">
        <v>40338</v>
      </c>
      <c r="D16" s="4">
        <v>0.61736111111111114</v>
      </c>
      <c r="E16" s="2" t="s">
        <v>41</v>
      </c>
      <c r="F16" s="2">
        <v>20.88</v>
      </c>
      <c r="G16" s="2">
        <v>20.51</v>
      </c>
      <c r="H16" s="2">
        <v>38</v>
      </c>
      <c r="I16" s="2">
        <v>3</v>
      </c>
      <c r="J16" s="2">
        <v>33</v>
      </c>
      <c r="K16" s="2">
        <v>22.48</v>
      </c>
      <c r="L16" s="2">
        <v>23.61</v>
      </c>
      <c r="M16" s="55">
        <v>6.39</v>
      </c>
      <c r="N16" s="55">
        <v>5.48</v>
      </c>
      <c r="O16" s="2">
        <v>4</v>
      </c>
      <c r="Q16" s="2">
        <f t="shared" si="1"/>
        <v>2.5649493574615367</v>
      </c>
      <c r="R16" s="2">
        <v>13</v>
      </c>
      <c r="V16" s="8">
        <v>15</v>
      </c>
      <c r="X16" s="10">
        <v>0.51200000000000001</v>
      </c>
      <c r="Z16" s="10">
        <v>0.65300000000000002</v>
      </c>
      <c r="AD16" s="10">
        <v>1.0069999999999999</v>
      </c>
      <c r="AF16" s="10">
        <f t="shared" si="2"/>
        <v>1.5189999999999999</v>
      </c>
      <c r="AG16" s="2">
        <v>2.8</v>
      </c>
      <c r="AH16" s="2">
        <v>4.2</v>
      </c>
      <c r="AI16" s="12">
        <v>3.4</v>
      </c>
      <c r="AN16" s="2">
        <v>-74.081945000000005</v>
      </c>
      <c r="AO16" s="2">
        <v>40.651111999999998</v>
      </c>
      <c r="AP16" s="2" t="s">
        <v>40</v>
      </c>
    </row>
    <row r="17" spans="1:42" x14ac:dyDescent="0.35">
      <c r="A17" s="2" t="s">
        <v>51</v>
      </c>
      <c r="B17" s="2" t="s">
        <v>47</v>
      </c>
      <c r="C17" s="3">
        <v>40338</v>
      </c>
      <c r="D17" s="4">
        <v>0.61736111111111114</v>
      </c>
      <c r="E17" s="2" t="s">
        <v>41</v>
      </c>
      <c r="M17" s="55">
        <v>6.38</v>
      </c>
      <c r="N17" s="55">
        <v>6.04</v>
      </c>
      <c r="O17" s="2">
        <v>4</v>
      </c>
      <c r="Q17" s="2">
        <f t="shared" si="1"/>
        <v>4.219507705176107</v>
      </c>
      <c r="R17" s="2">
        <v>68</v>
      </c>
      <c r="T17" s="8" t="s">
        <v>43</v>
      </c>
      <c r="V17" s="8">
        <v>6</v>
      </c>
      <c r="X17" s="10">
        <v>0.50800000000000001</v>
      </c>
      <c r="Z17" s="10">
        <v>0.72</v>
      </c>
      <c r="AD17" s="10">
        <v>1.0489999999999999</v>
      </c>
      <c r="AF17" s="10">
        <f t="shared" si="2"/>
        <v>1.5569999999999999</v>
      </c>
      <c r="AG17" s="2">
        <v>6.4</v>
      </c>
      <c r="AH17" s="2">
        <v>8.8000000000000007</v>
      </c>
      <c r="AI17" s="12">
        <v>4.2</v>
      </c>
      <c r="AN17" s="2">
        <v>-74.081945000000005</v>
      </c>
      <c r="AO17" s="2">
        <v>40.651111999999998</v>
      </c>
      <c r="AP17" s="2" t="s">
        <v>40</v>
      </c>
    </row>
    <row r="18" spans="1:42" x14ac:dyDescent="0.35">
      <c r="A18" s="2" t="s">
        <v>48</v>
      </c>
      <c r="C18" s="3">
        <v>40338</v>
      </c>
      <c r="D18" s="4">
        <v>0.59722222222222221</v>
      </c>
      <c r="E18" s="2" t="s">
        <v>41</v>
      </c>
      <c r="F18" s="2">
        <v>20.059999999999999</v>
      </c>
      <c r="G18" s="2">
        <v>19.21</v>
      </c>
      <c r="H18" s="2">
        <v>38</v>
      </c>
      <c r="I18" s="2">
        <v>3</v>
      </c>
      <c r="J18" s="2">
        <v>36</v>
      </c>
      <c r="K18" s="2">
        <v>24.51</v>
      </c>
      <c r="L18" s="2">
        <v>26.7</v>
      </c>
      <c r="M18" s="55">
        <v>7.32</v>
      </c>
      <c r="N18" s="55">
        <v>7.37</v>
      </c>
      <c r="O18" s="2">
        <v>5</v>
      </c>
      <c r="Q18" s="2">
        <f t="shared" si="1"/>
        <v>3.0910424533583161</v>
      </c>
      <c r="R18" s="2">
        <v>22</v>
      </c>
      <c r="T18" s="8" t="s">
        <v>43</v>
      </c>
      <c r="V18" s="8">
        <v>22</v>
      </c>
      <c r="X18" s="10">
        <v>0.30399999999999999</v>
      </c>
      <c r="Z18" s="10">
        <v>0.34200000000000003</v>
      </c>
      <c r="AD18" s="10">
        <v>0.63200000000000001</v>
      </c>
      <c r="AF18" s="10">
        <f t="shared" si="2"/>
        <v>0.93599999999999994</v>
      </c>
      <c r="AG18" s="2">
        <v>4</v>
      </c>
      <c r="AH18" s="2">
        <v>11.6</v>
      </c>
      <c r="AI18" s="12">
        <v>16.8</v>
      </c>
      <c r="AN18" s="2">
        <v>-74.081945000000005</v>
      </c>
      <c r="AO18" s="2">
        <v>40.651111999999998</v>
      </c>
      <c r="AP18" s="2" t="s">
        <v>40</v>
      </c>
    </row>
    <row r="19" spans="1:42" x14ac:dyDescent="0.35">
      <c r="A19" t="s">
        <v>84</v>
      </c>
      <c r="C19" s="13">
        <v>40339</v>
      </c>
      <c r="M19" s="14">
        <v>6.62</v>
      </c>
      <c r="N19" s="14">
        <v>7.38</v>
      </c>
      <c r="Q19" s="2">
        <f t="shared" si="1"/>
        <v>6.0161571596983539</v>
      </c>
      <c r="R19" s="18">
        <v>410</v>
      </c>
      <c r="V19" s="25">
        <v>80</v>
      </c>
      <c r="AF19" s="10">
        <v>0.98360000000000003</v>
      </c>
      <c r="AI19" s="19">
        <v>2.8</v>
      </c>
      <c r="AN19" s="2">
        <v>-74.081945000000005</v>
      </c>
      <c r="AO19" s="2">
        <v>40.651111999999998</v>
      </c>
      <c r="AP19" s="2" t="s">
        <v>40</v>
      </c>
    </row>
    <row r="20" spans="1:42" x14ac:dyDescent="0.35">
      <c r="A20" s="37" t="s">
        <v>90</v>
      </c>
      <c r="C20" s="13">
        <v>40339</v>
      </c>
      <c r="M20" s="14">
        <v>6.41</v>
      </c>
      <c r="N20" s="14">
        <v>6.83</v>
      </c>
      <c r="R20" s="22" t="s">
        <v>91</v>
      </c>
      <c r="V20" s="24">
        <v>0</v>
      </c>
      <c r="AF20" s="10">
        <v>2.5355999999999996</v>
      </c>
      <c r="AI20" s="19">
        <v>5.6</v>
      </c>
      <c r="AM20" s="2" t="s">
        <v>65</v>
      </c>
      <c r="AN20" s="2">
        <v>-74.081945000000005</v>
      </c>
      <c r="AO20" s="2">
        <v>40.651111999999998</v>
      </c>
      <c r="AP20" s="2" t="s">
        <v>40</v>
      </c>
    </row>
    <row r="21" spans="1:42" x14ac:dyDescent="0.35">
      <c r="A21" s="41" t="s">
        <v>96</v>
      </c>
      <c r="C21" s="13">
        <v>40339</v>
      </c>
      <c r="M21" s="14">
        <v>5.87</v>
      </c>
      <c r="N21" s="14">
        <v>5.95</v>
      </c>
      <c r="Q21" s="2">
        <f t="shared" si="1"/>
        <v>4.2484952420493594</v>
      </c>
      <c r="R21" s="19">
        <v>70</v>
      </c>
      <c r="V21" s="19">
        <v>520</v>
      </c>
      <c r="AF21" s="10">
        <v>1.0099</v>
      </c>
      <c r="AI21" s="18">
        <v>5.4</v>
      </c>
      <c r="AM21" s="2" t="s">
        <v>65</v>
      </c>
      <c r="AN21" s="2">
        <v>-74.081945000000005</v>
      </c>
      <c r="AO21" s="2">
        <v>40.651111999999998</v>
      </c>
      <c r="AP21" s="2" t="s">
        <v>40</v>
      </c>
    </row>
    <row r="22" spans="1:42" x14ac:dyDescent="0.35">
      <c r="A22" s="41" t="s">
        <v>96</v>
      </c>
      <c r="C22" s="13">
        <v>40339</v>
      </c>
      <c r="M22" s="15" t="s">
        <v>86</v>
      </c>
      <c r="N22" s="15" t="s">
        <v>86</v>
      </c>
      <c r="R22" s="22" t="s">
        <v>98</v>
      </c>
      <c r="V22" s="19">
        <v>280</v>
      </c>
      <c r="AF22" s="10">
        <v>0.9194</v>
      </c>
      <c r="AI22" s="18">
        <v>4.2</v>
      </c>
      <c r="AN22" s="2">
        <v>-74.081945000000005</v>
      </c>
      <c r="AO22" s="2">
        <v>40.651111999999998</v>
      </c>
      <c r="AP22" s="2" t="s">
        <v>40</v>
      </c>
    </row>
    <row r="23" spans="1:42" x14ac:dyDescent="0.35">
      <c r="A23" s="41" t="s">
        <v>97</v>
      </c>
      <c r="C23" s="13">
        <v>40339</v>
      </c>
      <c r="M23" s="14">
        <v>6.36</v>
      </c>
      <c r="N23" s="14">
        <v>6.66</v>
      </c>
      <c r="R23" s="21" t="s">
        <v>86</v>
      </c>
      <c r="V23" s="25">
        <v>40</v>
      </c>
      <c r="AF23" s="10">
        <v>0.90440000000000009</v>
      </c>
      <c r="AI23" s="19">
        <v>8.6999999999999993</v>
      </c>
      <c r="AN23" s="2">
        <v>-74.081945000000005</v>
      </c>
      <c r="AO23" s="2">
        <v>40.651111999999998</v>
      </c>
      <c r="AP23" s="2" t="s">
        <v>40</v>
      </c>
    </row>
    <row r="24" spans="1:42" x14ac:dyDescent="0.35">
      <c r="A24" s="2" t="s">
        <v>52</v>
      </c>
      <c r="C24" s="3">
        <v>40345</v>
      </c>
      <c r="D24" s="4">
        <v>0.64166666666666672</v>
      </c>
      <c r="E24" s="2" t="s">
        <v>41</v>
      </c>
      <c r="F24" s="2">
        <v>19.489999999999998</v>
      </c>
      <c r="G24" s="2">
        <v>19.25</v>
      </c>
      <c r="H24" s="2">
        <v>46</v>
      </c>
      <c r="I24" s="2">
        <v>3</v>
      </c>
      <c r="J24" s="2">
        <v>44</v>
      </c>
      <c r="K24" s="2">
        <v>22.93</v>
      </c>
      <c r="L24" s="2">
        <v>23.06</v>
      </c>
      <c r="M24" s="55">
        <v>5.37</v>
      </c>
      <c r="N24" s="55">
        <v>5.87</v>
      </c>
      <c r="O24" s="2">
        <v>5</v>
      </c>
      <c r="Q24" s="2">
        <f t="shared" si="1"/>
        <v>3.8712010109078911</v>
      </c>
      <c r="R24" s="2">
        <v>48</v>
      </c>
      <c r="V24" s="8">
        <v>6</v>
      </c>
      <c r="X24" s="10">
        <v>0.38200000000000001</v>
      </c>
      <c r="Z24" s="10">
        <v>0.28999999999999998</v>
      </c>
      <c r="AD24" s="10">
        <v>0.248</v>
      </c>
      <c r="AF24" s="10">
        <f t="shared" ref="AF24:AF29" si="3">X24+AD24</f>
        <v>0.63</v>
      </c>
      <c r="AG24" s="2">
        <v>10</v>
      </c>
      <c r="AH24" s="2">
        <v>20.2</v>
      </c>
      <c r="AI24" s="12">
        <v>1.7</v>
      </c>
      <c r="AM24" s="2" t="s">
        <v>81</v>
      </c>
      <c r="AN24" s="2">
        <v>-74.081945000000005</v>
      </c>
      <c r="AO24" s="2">
        <v>40.651111999999998</v>
      </c>
      <c r="AP24" s="2" t="s">
        <v>40</v>
      </c>
    </row>
    <row r="25" spans="1:42" x14ac:dyDescent="0.35">
      <c r="A25" s="2" t="s">
        <v>42</v>
      </c>
      <c r="B25" s="2" t="s">
        <v>47</v>
      </c>
      <c r="C25" s="3">
        <v>40345</v>
      </c>
      <c r="D25" s="4">
        <v>0.62777777777777777</v>
      </c>
      <c r="E25" s="2" t="s">
        <v>41</v>
      </c>
      <c r="M25" s="55">
        <v>5.86</v>
      </c>
      <c r="N25" s="55">
        <v>5.9</v>
      </c>
      <c r="O25" s="2">
        <v>4</v>
      </c>
      <c r="Q25" s="2">
        <f t="shared" si="1"/>
        <v>3.4965075614664802</v>
      </c>
      <c r="R25" s="2">
        <v>33</v>
      </c>
      <c r="V25" s="8">
        <v>10</v>
      </c>
      <c r="X25" s="10">
        <v>0.4</v>
      </c>
      <c r="Z25" s="10">
        <v>0.49</v>
      </c>
      <c r="AD25" s="10">
        <v>0.42299999999999999</v>
      </c>
      <c r="AF25" s="10">
        <f t="shared" si="3"/>
        <v>0.82299999999999995</v>
      </c>
      <c r="AG25" s="2">
        <v>5.2</v>
      </c>
      <c r="AH25" s="2">
        <v>6.4</v>
      </c>
      <c r="AI25" s="12">
        <v>2.1</v>
      </c>
      <c r="AN25" s="2">
        <v>-74.081945000000005</v>
      </c>
      <c r="AO25" s="2">
        <v>40.651111999999998</v>
      </c>
      <c r="AP25" s="2" t="s">
        <v>40</v>
      </c>
    </row>
    <row r="26" spans="1:42" x14ac:dyDescent="0.35">
      <c r="A26" s="2" t="s">
        <v>42</v>
      </c>
      <c r="C26" s="3">
        <v>40345</v>
      </c>
      <c r="D26" s="4">
        <v>0.62777777777777777</v>
      </c>
      <c r="E26" s="2" t="s">
        <v>41</v>
      </c>
      <c r="F26" s="2">
        <v>20.54</v>
      </c>
      <c r="G26" s="2">
        <v>20.170000000000002</v>
      </c>
      <c r="H26" s="2">
        <v>28</v>
      </c>
      <c r="I26" s="2">
        <v>3</v>
      </c>
      <c r="J26" s="2">
        <v>25</v>
      </c>
      <c r="K26" s="2">
        <v>22.28</v>
      </c>
      <c r="L26" s="2">
        <v>22.48</v>
      </c>
      <c r="M26" s="55">
        <v>5.73</v>
      </c>
      <c r="N26" s="55">
        <v>5.89</v>
      </c>
      <c r="O26" s="2">
        <v>4</v>
      </c>
      <c r="Q26" s="2">
        <f t="shared" si="1"/>
        <v>3.5553480614894135</v>
      </c>
      <c r="R26" s="2">
        <v>35</v>
      </c>
      <c r="T26" s="8" t="s">
        <v>43</v>
      </c>
      <c r="V26" s="8">
        <v>10</v>
      </c>
      <c r="X26" s="10">
        <v>0.5</v>
      </c>
      <c r="Z26" s="10">
        <v>0.40899999999999997</v>
      </c>
      <c r="AD26" s="10">
        <v>0.41199999999999998</v>
      </c>
      <c r="AF26" s="10">
        <f t="shared" si="3"/>
        <v>0.91199999999999992</v>
      </c>
      <c r="AG26" s="2">
        <v>6.6</v>
      </c>
      <c r="AH26" s="2">
        <v>9.8000000000000007</v>
      </c>
      <c r="AI26" s="12">
        <v>1.9</v>
      </c>
      <c r="AN26" s="2">
        <v>-74.081945000000005</v>
      </c>
      <c r="AO26" s="2">
        <v>40.651111999999998</v>
      </c>
      <c r="AP26" s="2" t="s">
        <v>40</v>
      </c>
    </row>
    <row r="27" spans="1:42" x14ac:dyDescent="0.35">
      <c r="A27" s="2" t="s">
        <v>50</v>
      </c>
      <c r="C27" s="3">
        <v>40345</v>
      </c>
      <c r="D27" s="4">
        <v>0.61527777777777781</v>
      </c>
      <c r="E27" s="2" t="s">
        <v>41</v>
      </c>
      <c r="F27" s="2">
        <v>21.34</v>
      </c>
      <c r="G27" s="2">
        <v>20.94</v>
      </c>
      <c r="H27" s="2">
        <v>40</v>
      </c>
      <c r="I27" s="2">
        <v>3</v>
      </c>
      <c r="J27" s="2">
        <v>40</v>
      </c>
      <c r="K27" s="2">
        <v>21.77</v>
      </c>
      <c r="L27" s="2">
        <v>22.03</v>
      </c>
      <c r="M27" s="55">
        <v>5.39</v>
      </c>
      <c r="N27" s="55">
        <v>5.52</v>
      </c>
      <c r="O27" s="2">
        <v>4</v>
      </c>
      <c r="Q27" s="2">
        <f t="shared" si="1"/>
        <v>4.1431347263915326</v>
      </c>
      <c r="R27" s="2">
        <v>63</v>
      </c>
      <c r="T27" s="8" t="s">
        <v>43</v>
      </c>
      <c r="V27" s="8">
        <v>6</v>
      </c>
      <c r="X27" s="10">
        <v>0.61599999999999999</v>
      </c>
      <c r="Z27" s="10">
        <v>0.98199999999999998</v>
      </c>
      <c r="AD27" s="10">
        <v>0.97099999999999997</v>
      </c>
      <c r="AF27" s="10">
        <f t="shared" si="3"/>
        <v>1.587</v>
      </c>
      <c r="AG27" s="2">
        <v>4.4000000000000004</v>
      </c>
      <c r="AH27" s="2">
        <v>7</v>
      </c>
      <c r="AI27" s="12">
        <v>2.2999999999999998</v>
      </c>
      <c r="AN27" s="2">
        <v>-74.081945000000005</v>
      </c>
      <c r="AO27" s="2">
        <v>40.651111999999998</v>
      </c>
      <c r="AP27" s="2" t="s">
        <v>40</v>
      </c>
    </row>
    <row r="28" spans="1:42" x14ac:dyDescent="0.35">
      <c r="A28" s="2" t="s">
        <v>51</v>
      </c>
      <c r="C28" s="3">
        <v>40345</v>
      </c>
      <c r="D28" s="4">
        <v>0.59444444444444444</v>
      </c>
      <c r="E28" s="2" t="s">
        <v>41</v>
      </c>
      <c r="F28" s="2">
        <v>22.29</v>
      </c>
      <c r="G28" s="2">
        <v>21.9</v>
      </c>
      <c r="H28" s="2">
        <v>40</v>
      </c>
      <c r="I28" s="2">
        <v>3</v>
      </c>
      <c r="J28" s="2">
        <v>39</v>
      </c>
      <c r="K28" s="2">
        <v>21.88</v>
      </c>
      <c r="L28" s="2">
        <v>22.39</v>
      </c>
      <c r="M28" s="55">
        <v>4.74</v>
      </c>
      <c r="N28" s="55">
        <v>4.57</v>
      </c>
      <c r="O28" s="2">
        <v>3</v>
      </c>
      <c r="Q28" s="2">
        <f t="shared" si="1"/>
        <v>3.6888794541139363</v>
      </c>
      <c r="R28" s="2">
        <v>40</v>
      </c>
      <c r="V28" s="8">
        <v>31</v>
      </c>
      <c r="X28" s="10">
        <v>0.67800000000000005</v>
      </c>
      <c r="Z28" s="10">
        <v>0.53</v>
      </c>
      <c r="AD28" s="10">
        <v>0.54700000000000004</v>
      </c>
      <c r="AF28" s="10">
        <f t="shared" si="3"/>
        <v>1.2250000000000001</v>
      </c>
      <c r="AG28" s="2">
        <v>17.8</v>
      </c>
      <c r="AH28" s="2">
        <v>16.8</v>
      </c>
      <c r="AI28" s="12">
        <v>2.6</v>
      </c>
      <c r="AN28" s="2">
        <v>-74.081945000000005</v>
      </c>
      <c r="AO28" s="2">
        <v>40.651111999999998</v>
      </c>
      <c r="AP28" s="2" t="s">
        <v>40</v>
      </c>
    </row>
    <row r="29" spans="1:42" x14ac:dyDescent="0.35">
      <c r="A29" s="2" t="s">
        <v>48</v>
      </c>
      <c r="C29" s="3">
        <v>40345</v>
      </c>
      <c r="D29" s="4">
        <v>0.57430555555555551</v>
      </c>
      <c r="E29" s="2" t="s">
        <v>41</v>
      </c>
      <c r="F29" s="2">
        <v>21.55</v>
      </c>
      <c r="G29" s="2">
        <v>20.440000000000001</v>
      </c>
      <c r="H29" s="2">
        <v>41</v>
      </c>
      <c r="I29" s="2">
        <v>3</v>
      </c>
      <c r="J29" s="2">
        <v>41</v>
      </c>
      <c r="K29" s="2">
        <v>23.6</v>
      </c>
      <c r="L29" s="2">
        <v>25.37</v>
      </c>
      <c r="M29" s="55">
        <v>4.8899999999999997</v>
      </c>
      <c r="N29" s="55">
        <v>4.37</v>
      </c>
      <c r="O29" s="2">
        <v>5</v>
      </c>
      <c r="Q29" s="2">
        <f t="shared" si="1"/>
        <v>3.044522437723423</v>
      </c>
      <c r="R29" s="2">
        <v>21</v>
      </c>
      <c r="V29" s="8">
        <v>5</v>
      </c>
      <c r="X29" s="10">
        <v>0.26800000000000002</v>
      </c>
      <c r="Z29" s="10">
        <v>0.39300000000000002</v>
      </c>
      <c r="AD29" s="10">
        <v>0.47299999999999998</v>
      </c>
      <c r="AF29" s="10">
        <f t="shared" si="3"/>
        <v>0.74099999999999999</v>
      </c>
      <c r="AG29" s="2">
        <v>6.2</v>
      </c>
      <c r="AH29" s="2">
        <v>2.8</v>
      </c>
      <c r="AI29" s="12">
        <v>6.6</v>
      </c>
      <c r="AN29" s="2">
        <v>-74.081945000000005</v>
      </c>
      <c r="AO29" s="2">
        <v>40.651111999999998</v>
      </c>
      <c r="AP29" s="2" t="s">
        <v>40</v>
      </c>
    </row>
    <row r="30" spans="1:42" x14ac:dyDescent="0.35">
      <c r="A30" t="s">
        <v>84</v>
      </c>
      <c r="C30" s="13">
        <v>40345</v>
      </c>
      <c r="M30" s="14">
        <v>6.12</v>
      </c>
      <c r="N30" s="14">
        <v>6.1</v>
      </c>
      <c r="Q30" s="2">
        <f t="shared" si="1"/>
        <v>2.9957322735539909</v>
      </c>
      <c r="R30" s="18">
        <v>20</v>
      </c>
      <c r="V30" s="25">
        <v>2</v>
      </c>
      <c r="AF30" s="10">
        <v>0.9847999999999999</v>
      </c>
      <c r="AI30" s="19">
        <v>4.4000000000000004</v>
      </c>
      <c r="AN30" s="2">
        <v>-74.081945000000005</v>
      </c>
      <c r="AO30" s="2">
        <v>40.651111999999998</v>
      </c>
      <c r="AP30" s="2" t="s">
        <v>40</v>
      </c>
    </row>
    <row r="31" spans="1:42" x14ac:dyDescent="0.35">
      <c r="A31" s="37" t="s">
        <v>90</v>
      </c>
      <c r="C31" s="13">
        <v>40345</v>
      </c>
      <c r="M31" s="14">
        <v>5.9</v>
      </c>
      <c r="N31" s="14">
        <v>5.73</v>
      </c>
      <c r="Q31" s="2">
        <f t="shared" si="1"/>
        <v>3.5263605246161616</v>
      </c>
      <c r="R31" s="18">
        <v>34</v>
      </c>
      <c r="V31" s="18">
        <v>8</v>
      </c>
      <c r="AF31" s="10">
        <v>1.0840000000000001</v>
      </c>
      <c r="AI31" s="19">
        <v>3.7</v>
      </c>
      <c r="AN31" s="2">
        <v>-74.081945000000005</v>
      </c>
      <c r="AO31" s="2">
        <v>40.651111999999998</v>
      </c>
      <c r="AP31" s="2" t="s">
        <v>40</v>
      </c>
    </row>
    <row r="32" spans="1:42" x14ac:dyDescent="0.35">
      <c r="A32" s="37" t="s">
        <v>90</v>
      </c>
      <c r="C32" s="13">
        <v>40345</v>
      </c>
      <c r="M32" s="15" t="s">
        <v>86</v>
      </c>
      <c r="N32" s="15" t="s">
        <v>86</v>
      </c>
      <c r="Q32" s="2">
        <f t="shared" si="1"/>
        <v>3.5835189384561099</v>
      </c>
      <c r="R32" s="18">
        <v>36</v>
      </c>
      <c r="V32" s="18">
        <v>6</v>
      </c>
      <c r="AF32" s="10">
        <v>1.1444000000000001</v>
      </c>
      <c r="AI32" s="35">
        <v>3</v>
      </c>
      <c r="AN32" s="2">
        <v>-74.081945000000005</v>
      </c>
      <c r="AO32" s="2">
        <v>40.651111999999998</v>
      </c>
      <c r="AP32" s="2" t="s">
        <v>40</v>
      </c>
    </row>
    <row r="33" spans="1:42" x14ac:dyDescent="0.35">
      <c r="A33" s="41" t="s">
        <v>96</v>
      </c>
      <c r="C33" s="13">
        <v>40345</v>
      </c>
      <c r="M33" s="14">
        <v>5.26</v>
      </c>
      <c r="N33" s="14">
        <v>5.44</v>
      </c>
      <c r="Q33" s="2">
        <f t="shared" si="1"/>
        <v>5.2781146592305168</v>
      </c>
      <c r="R33" s="19">
        <v>196</v>
      </c>
      <c r="V33" s="19">
        <v>70</v>
      </c>
      <c r="AF33" s="10">
        <v>1.2235</v>
      </c>
      <c r="AI33" s="18">
        <v>2.7</v>
      </c>
      <c r="AN33" s="2">
        <v>-74.081945000000005</v>
      </c>
      <c r="AO33" s="2">
        <v>40.651111999999998</v>
      </c>
      <c r="AP33" s="2" t="s">
        <v>40</v>
      </c>
    </row>
    <row r="34" spans="1:42" x14ac:dyDescent="0.35">
      <c r="A34" s="41" t="s">
        <v>97</v>
      </c>
      <c r="C34" s="13">
        <v>40345</v>
      </c>
      <c r="M34" s="14">
        <v>4.68</v>
      </c>
      <c r="N34" s="14">
        <v>5.38</v>
      </c>
      <c r="Q34" s="2">
        <f t="shared" si="1"/>
        <v>2.6390573296152584</v>
      </c>
      <c r="R34" s="18">
        <v>14</v>
      </c>
      <c r="V34" s="25">
        <v>2</v>
      </c>
      <c r="AF34" s="10">
        <v>1.0543</v>
      </c>
      <c r="AI34" s="33">
        <v>2.5</v>
      </c>
      <c r="AN34" s="2">
        <v>-74.081945000000005</v>
      </c>
      <c r="AO34" s="2">
        <v>40.651111999999998</v>
      </c>
      <c r="AP34" s="2" t="s">
        <v>40</v>
      </c>
    </row>
    <row r="35" spans="1:42" x14ac:dyDescent="0.35">
      <c r="A35" t="s">
        <v>84</v>
      </c>
      <c r="C35" s="13">
        <v>40352</v>
      </c>
      <c r="M35" s="14">
        <v>7.03</v>
      </c>
      <c r="N35" s="14">
        <v>6.96</v>
      </c>
      <c r="Q35" s="2">
        <f t="shared" si="1"/>
        <v>4.0604430105464191</v>
      </c>
      <c r="R35" s="18">
        <v>58</v>
      </c>
      <c r="V35" s="25">
        <v>12</v>
      </c>
      <c r="AF35" s="10">
        <v>1.0854999999999999</v>
      </c>
      <c r="AI35" s="19">
        <v>6.4</v>
      </c>
      <c r="AM35" s="2" t="s">
        <v>64</v>
      </c>
      <c r="AN35" s="2">
        <v>-74.081945000000005</v>
      </c>
      <c r="AO35" s="2">
        <v>40.651111999999998</v>
      </c>
      <c r="AP35" s="2" t="s">
        <v>40</v>
      </c>
    </row>
    <row r="36" spans="1:42" x14ac:dyDescent="0.25">
      <c r="A36" s="37" t="s">
        <v>90</v>
      </c>
      <c r="C36" s="13">
        <v>40352</v>
      </c>
      <c r="M36" s="14">
        <v>4.66</v>
      </c>
      <c r="N36" s="14">
        <v>6.51</v>
      </c>
      <c r="R36" s="22" t="s">
        <v>91</v>
      </c>
      <c r="V36" s="24" t="s">
        <v>92</v>
      </c>
      <c r="AF36" s="10">
        <v>3.5234999999999999</v>
      </c>
      <c r="AI36" s="18">
        <v>13.7</v>
      </c>
      <c r="AN36" s="2">
        <v>-74.081945000000005</v>
      </c>
      <c r="AO36" s="2">
        <v>40.651111999999998</v>
      </c>
      <c r="AP36" s="2" t="s">
        <v>40</v>
      </c>
    </row>
    <row r="37" spans="1:42" x14ac:dyDescent="0.35">
      <c r="A37" s="41" t="s">
        <v>96</v>
      </c>
      <c r="C37" s="13">
        <v>40352</v>
      </c>
      <c r="M37" s="14">
        <v>6.15</v>
      </c>
      <c r="N37" s="14">
        <v>6.27</v>
      </c>
      <c r="R37" s="24" t="s">
        <v>99</v>
      </c>
      <c r="V37" s="19">
        <v>240</v>
      </c>
      <c r="AF37" s="10">
        <v>1.8233999999999999</v>
      </c>
      <c r="AI37" s="18">
        <v>10.1</v>
      </c>
      <c r="AN37" s="2">
        <v>-74.081945000000005</v>
      </c>
      <c r="AO37" s="2">
        <v>40.651111999999998</v>
      </c>
      <c r="AP37" s="2" t="s">
        <v>40</v>
      </c>
    </row>
    <row r="38" spans="1:42" x14ac:dyDescent="0.35">
      <c r="A38" s="41" t="s">
        <v>96</v>
      </c>
      <c r="C38" s="13">
        <v>40352</v>
      </c>
      <c r="M38" s="15" t="s">
        <v>86</v>
      </c>
      <c r="N38" s="15" t="s">
        <v>86</v>
      </c>
      <c r="R38" s="22" t="s">
        <v>98</v>
      </c>
      <c r="V38" s="19">
        <v>288</v>
      </c>
      <c r="AF38" s="10">
        <v>2.0616000000000003</v>
      </c>
      <c r="AI38" s="18">
        <v>11.2</v>
      </c>
      <c r="AN38" s="2">
        <v>-74.081945000000005</v>
      </c>
      <c r="AO38" s="2">
        <v>40.651111999999998</v>
      </c>
      <c r="AP38" s="2" t="s">
        <v>40</v>
      </c>
    </row>
    <row r="39" spans="1:42" x14ac:dyDescent="0.35">
      <c r="A39" s="41" t="s">
        <v>97</v>
      </c>
      <c r="C39" s="13">
        <v>40352</v>
      </c>
      <c r="M39" s="14">
        <v>6.05</v>
      </c>
      <c r="N39" s="14">
        <v>6.18</v>
      </c>
      <c r="Q39" s="2">
        <f t="shared" si="1"/>
        <v>3.9512437185814275</v>
      </c>
      <c r="R39" s="18">
        <v>52</v>
      </c>
      <c r="V39" s="25">
        <v>20</v>
      </c>
      <c r="AF39" s="10">
        <v>1.2861</v>
      </c>
      <c r="AI39" s="19">
        <v>8.9</v>
      </c>
      <c r="AN39" s="2">
        <v>-74.081945000000005</v>
      </c>
      <c r="AO39" s="2">
        <v>40.651111999999998</v>
      </c>
      <c r="AP39" s="2" t="s">
        <v>40</v>
      </c>
    </row>
    <row r="40" spans="1:42" x14ac:dyDescent="0.35">
      <c r="A40" t="s">
        <v>84</v>
      </c>
      <c r="C40" s="13">
        <v>40357</v>
      </c>
      <c r="M40" s="14">
        <v>7.88</v>
      </c>
      <c r="N40" s="14">
        <v>7.83</v>
      </c>
      <c r="Q40" s="2">
        <f t="shared" si="1"/>
        <v>1.3862943611198906</v>
      </c>
      <c r="R40" s="18">
        <v>4</v>
      </c>
      <c r="V40" s="25">
        <v>4</v>
      </c>
      <c r="AF40" s="10">
        <v>1.0088999999999999</v>
      </c>
      <c r="AI40" s="19">
        <v>7.9</v>
      </c>
      <c r="AN40" s="2">
        <v>-74.081945000000005</v>
      </c>
      <c r="AO40" s="2">
        <v>40.651111999999998</v>
      </c>
      <c r="AP40" s="2" t="s">
        <v>40</v>
      </c>
    </row>
    <row r="41" spans="1:42" x14ac:dyDescent="0.35">
      <c r="A41" t="s">
        <v>84</v>
      </c>
      <c r="C41" s="13">
        <v>40357</v>
      </c>
      <c r="M41" s="15" t="s">
        <v>86</v>
      </c>
      <c r="N41" s="15" t="s">
        <v>86</v>
      </c>
      <c r="Q41" s="2">
        <f t="shared" si="1"/>
        <v>1.791759469228055</v>
      </c>
      <c r="R41" s="18">
        <v>6</v>
      </c>
      <c r="V41" s="25">
        <v>6</v>
      </c>
      <c r="AF41" s="10">
        <v>0.98889999999999989</v>
      </c>
      <c r="AI41" s="19">
        <v>6.9</v>
      </c>
      <c r="AN41" s="2">
        <v>-74.081945000000005</v>
      </c>
      <c r="AO41" s="2">
        <v>40.651111999999998</v>
      </c>
      <c r="AP41" s="2" t="s">
        <v>40</v>
      </c>
    </row>
    <row r="42" spans="1:42" x14ac:dyDescent="0.35">
      <c r="A42" s="37" t="s">
        <v>90</v>
      </c>
      <c r="C42" s="13">
        <v>40357</v>
      </c>
      <c r="M42" s="14">
        <v>7.92</v>
      </c>
      <c r="N42" s="14">
        <v>7.67</v>
      </c>
      <c r="Q42" s="2">
        <f t="shared" si="1"/>
        <v>2.3025850929940459</v>
      </c>
      <c r="R42" s="20">
        <v>10</v>
      </c>
      <c r="V42" s="20">
        <v>2</v>
      </c>
      <c r="AF42" s="10">
        <v>1.0937000000000001</v>
      </c>
      <c r="AI42" s="19">
        <v>8.8000000000000007</v>
      </c>
      <c r="AN42" s="2">
        <v>-74.081945000000005</v>
      </c>
      <c r="AO42" s="2">
        <v>40.651111999999998</v>
      </c>
      <c r="AP42" s="2" t="s">
        <v>40</v>
      </c>
    </row>
    <row r="43" spans="1:42" x14ac:dyDescent="0.35">
      <c r="A43" s="41" t="s">
        <v>96</v>
      </c>
      <c r="C43" s="13">
        <v>40357</v>
      </c>
      <c r="M43" s="14">
        <v>7.57</v>
      </c>
      <c r="N43" s="14">
        <v>7.49</v>
      </c>
      <c r="Q43" s="2">
        <f t="shared" si="1"/>
        <v>3.1780538303479458</v>
      </c>
      <c r="R43" s="19">
        <v>24</v>
      </c>
      <c r="V43" s="19">
        <v>10</v>
      </c>
      <c r="AF43" s="10">
        <v>1.2476</v>
      </c>
      <c r="AI43" s="35">
        <v>8</v>
      </c>
      <c r="AN43" s="2">
        <v>-74.081945000000005</v>
      </c>
      <c r="AO43" s="2">
        <v>40.651111999999998</v>
      </c>
      <c r="AP43" s="2" t="s">
        <v>40</v>
      </c>
    </row>
    <row r="44" spans="1:42" x14ac:dyDescent="0.35">
      <c r="A44" s="41" t="s">
        <v>97</v>
      </c>
      <c r="C44" s="13">
        <v>40357</v>
      </c>
      <c r="M44" s="14">
        <v>7.59</v>
      </c>
      <c r="N44" s="14">
        <v>6.93</v>
      </c>
      <c r="Q44" s="2">
        <f t="shared" si="1"/>
        <v>2.3025850929940459</v>
      </c>
      <c r="R44" s="18">
        <v>10</v>
      </c>
      <c r="V44" s="26">
        <v>2</v>
      </c>
      <c r="AF44" s="10">
        <v>1.1617000000000002</v>
      </c>
      <c r="AI44" s="18">
        <v>10.9</v>
      </c>
      <c r="AN44" s="2">
        <v>-74.081945000000005</v>
      </c>
      <c r="AO44" s="2">
        <v>40.651111999999998</v>
      </c>
      <c r="AP44" s="2" t="s">
        <v>40</v>
      </c>
    </row>
    <row r="45" spans="1:42" x14ac:dyDescent="0.35">
      <c r="A45" s="2" t="s">
        <v>52</v>
      </c>
      <c r="C45" s="3">
        <v>40360</v>
      </c>
      <c r="D45" s="4">
        <v>0.65763888888888888</v>
      </c>
      <c r="E45" s="2" t="s">
        <v>41</v>
      </c>
      <c r="F45" s="2">
        <v>22.41</v>
      </c>
      <c r="G45" s="2">
        <v>19.59</v>
      </c>
      <c r="H45" s="2">
        <v>47</v>
      </c>
      <c r="I45" s="2">
        <v>3</v>
      </c>
      <c r="J45" s="2">
        <v>43</v>
      </c>
      <c r="K45" s="2">
        <v>23</v>
      </c>
      <c r="L45" s="2">
        <v>27.25</v>
      </c>
      <c r="M45" s="55">
        <v>7.5</v>
      </c>
      <c r="N45" s="55">
        <v>7.06</v>
      </c>
      <c r="O45" s="2">
        <v>4.5</v>
      </c>
      <c r="Q45" s="2">
        <f t="shared" si="1"/>
        <v>1.0986122886681098</v>
      </c>
      <c r="R45" s="2">
        <v>3</v>
      </c>
      <c r="T45" s="8" t="s">
        <v>46</v>
      </c>
      <c r="V45" s="8">
        <v>1</v>
      </c>
      <c r="X45" s="10">
        <v>0.35</v>
      </c>
      <c r="Z45" s="10">
        <v>0.16600000000000001</v>
      </c>
      <c r="AD45" s="10">
        <v>0.57099999999999995</v>
      </c>
      <c r="AF45" s="10">
        <f t="shared" ref="AF45:AF55" si="4">X45+AD45</f>
        <v>0.92099999999999993</v>
      </c>
      <c r="AG45" s="2">
        <v>6.8</v>
      </c>
      <c r="AH45" s="2">
        <v>9.6</v>
      </c>
      <c r="AI45" s="12">
        <v>8.6999999999999993</v>
      </c>
      <c r="AM45" s="2" t="s">
        <v>53</v>
      </c>
      <c r="AN45" s="2">
        <v>-74.081945000000005</v>
      </c>
      <c r="AO45" s="2">
        <v>40.651111999999998</v>
      </c>
      <c r="AP45" s="2" t="s">
        <v>40</v>
      </c>
    </row>
    <row r="46" spans="1:42" x14ac:dyDescent="0.35">
      <c r="A46" s="2" t="s">
        <v>42</v>
      </c>
      <c r="C46" s="3">
        <v>40360</v>
      </c>
      <c r="D46" s="4">
        <v>0.64513888888888882</v>
      </c>
      <c r="E46" s="2" t="s">
        <v>41</v>
      </c>
      <c r="F46" s="2">
        <v>23.19</v>
      </c>
      <c r="G46" s="2">
        <v>22.95</v>
      </c>
      <c r="H46" s="2">
        <v>31</v>
      </c>
      <c r="I46" s="2">
        <v>3</v>
      </c>
      <c r="J46" s="2">
        <v>29</v>
      </c>
      <c r="K46" s="2">
        <v>22.3</v>
      </c>
      <c r="L46" s="2">
        <v>22.72</v>
      </c>
      <c r="M46" s="55">
        <v>9.0299999999999994</v>
      </c>
      <c r="N46" s="55">
        <v>8.23</v>
      </c>
      <c r="O46" s="2">
        <v>5.5</v>
      </c>
      <c r="Q46" s="2">
        <f t="shared" si="1"/>
        <v>1.3862943611198906</v>
      </c>
      <c r="R46" s="2">
        <v>4</v>
      </c>
      <c r="T46" s="8" t="s">
        <v>46</v>
      </c>
      <c r="V46" s="8">
        <v>1</v>
      </c>
      <c r="X46" s="10">
        <v>0.42</v>
      </c>
      <c r="Z46" s="10">
        <v>0.13</v>
      </c>
      <c r="AD46" s="10">
        <v>0.61599999999999999</v>
      </c>
      <c r="AF46" s="10">
        <f t="shared" si="4"/>
        <v>1.036</v>
      </c>
      <c r="AG46" s="2">
        <v>2.8</v>
      </c>
      <c r="AH46" s="2">
        <v>8.1999999999999993</v>
      </c>
      <c r="AI46" s="12">
        <v>15.8</v>
      </c>
      <c r="AN46" s="2">
        <v>-74.081945000000005</v>
      </c>
      <c r="AO46" s="2">
        <v>40.651111999999998</v>
      </c>
      <c r="AP46" s="2" t="s">
        <v>40</v>
      </c>
    </row>
    <row r="47" spans="1:42" x14ac:dyDescent="0.35">
      <c r="A47" s="2" t="s">
        <v>50</v>
      </c>
      <c r="C47" s="3">
        <v>40360</v>
      </c>
      <c r="D47" s="4">
        <v>0.63402777777777775</v>
      </c>
      <c r="E47" s="2" t="s">
        <v>41</v>
      </c>
      <c r="F47" s="2">
        <v>23.75</v>
      </c>
      <c r="G47" s="2">
        <v>23.51</v>
      </c>
      <c r="H47" s="2">
        <v>39</v>
      </c>
      <c r="I47" s="2">
        <v>3</v>
      </c>
      <c r="J47" s="2">
        <v>38</v>
      </c>
      <c r="K47" s="2">
        <v>21.65</v>
      </c>
      <c r="L47" s="2">
        <v>22.6</v>
      </c>
      <c r="M47" s="55">
        <v>7.76</v>
      </c>
      <c r="N47" s="55">
        <v>7.4</v>
      </c>
      <c r="O47" s="2">
        <v>7</v>
      </c>
      <c r="Q47" s="2">
        <f t="shared" si="1"/>
        <v>2.0794415416798357</v>
      </c>
      <c r="R47" s="2">
        <v>8</v>
      </c>
      <c r="T47" s="8" t="s">
        <v>46</v>
      </c>
      <c r="V47" s="8">
        <v>1</v>
      </c>
      <c r="X47" s="10">
        <v>0.44800000000000001</v>
      </c>
      <c r="Z47" s="10">
        <v>0.78400000000000003</v>
      </c>
      <c r="AD47" s="10">
        <v>1.7609999999999999</v>
      </c>
      <c r="AF47" s="10">
        <f t="shared" si="4"/>
        <v>2.2090000000000001</v>
      </c>
      <c r="AG47" s="2">
        <v>6.2</v>
      </c>
      <c r="AH47" s="2">
        <v>10</v>
      </c>
      <c r="AI47" s="12">
        <v>10.199999999999999</v>
      </c>
      <c r="AN47" s="2">
        <v>-74.081945000000005</v>
      </c>
      <c r="AO47" s="2">
        <v>40.651111999999998</v>
      </c>
      <c r="AP47" s="2" t="s">
        <v>40</v>
      </c>
    </row>
    <row r="48" spans="1:42" x14ac:dyDescent="0.35">
      <c r="A48" s="2" t="s">
        <v>51</v>
      </c>
      <c r="C48" s="3">
        <v>40360</v>
      </c>
      <c r="D48" s="4">
        <v>0.6118055555555556</v>
      </c>
      <c r="E48" s="2" t="s">
        <v>41</v>
      </c>
      <c r="F48" s="2">
        <v>24.8</v>
      </c>
      <c r="G48" s="2">
        <v>23.79</v>
      </c>
      <c r="H48" s="2">
        <v>39</v>
      </c>
      <c r="I48" s="2">
        <v>3</v>
      </c>
      <c r="J48" s="2">
        <v>33</v>
      </c>
      <c r="K48" s="2">
        <v>22.72</v>
      </c>
      <c r="L48" s="2">
        <v>24.19</v>
      </c>
      <c r="M48" s="55">
        <v>7.81</v>
      </c>
      <c r="N48" s="55">
        <v>6.92</v>
      </c>
      <c r="O48" s="2">
        <v>5</v>
      </c>
      <c r="Q48" s="2">
        <f t="shared" si="1"/>
        <v>2.5649493574615367</v>
      </c>
      <c r="R48" s="2">
        <v>13</v>
      </c>
      <c r="T48" s="8" t="s">
        <v>46</v>
      </c>
      <c r="V48" s="8">
        <v>1</v>
      </c>
      <c r="X48" s="10">
        <v>0.48099999999999998</v>
      </c>
      <c r="Z48" s="10">
        <v>0.432</v>
      </c>
      <c r="AD48" s="10">
        <v>0.68100000000000005</v>
      </c>
      <c r="AF48" s="10">
        <f t="shared" si="4"/>
        <v>1.1619999999999999</v>
      </c>
      <c r="AG48" s="2">
        <v>11.6</v>
      </c>
      <c r="AH48" s="2">
        <v>11.8</v>
      </c>
      <c r="AI48" s="12">
        <v>14.9</v>
      </c>
      <c r="AN48" s="2">
        <v>-74.081945000000005</v>
      </c>
      <c r="AO48" s="2">
        <v>40.651111999999998</v>
      </c>
      <c r="AP48" s="2" t="s">
        <v>40</v>
      </c>
    </row>
    <row r="49" spans="1:42" x14ac:dyDescent="0.35">
      <c r="A49" s="2" t="s">
        <v>48</v>
      </c>
      <c r="C49" s="3">
        <v>40360</v>
      </c>
      <c r="D49" s="4">
        <v>0.59236111111111112</v>
      </c>
      <c r="E49" s="2" t="s">
        <v>41</v>
      </c>
      <c r="F49" s="2">
        <v>23.74</v>
      </c>
      <c r="G49" s="2">
        <v>22.18</v>
      </c>
      <c r="H49" s="2">
        <v>42</v>
      </c>
      <c r="I49" s="2">
        <v>3</v>
      </c>
      <c r="J49" s="2">
        <v>41</v>
      </c>
      <c r="K49" s="2">
        <v>24.81</v>
      </c>
      <c r="L49" s="2">
        <v>26.45</v>
      </c>
      <c r="M49" s="55">
        <v>8.19</v>
      </c>
      <c r="N49" s="55">
        <v>7.14</v>
      </c>
      <c r="O49" s="2">
        <v>4</v>
      </c>
      <c r="Q49" s="2">
        <f t="shared" si="1"/>
        <v>0.69314718055994529</v>
      </c>
      <c r="R49" s="2">
        <v>2</v>
      </c>
      <c r="T49" s="8" t="s">
        <v>43</v>
      </c>
      <c r="V49" s="8">
        <v>2</v>
      </c>
      <c r="X49" s="10">
        <v>0.255</v>
      </c>
      <c r="Z49" s="10">
        <v>0.11700000000000001</v>
      </c>
      <c r="AD49" s="10">
        <v>0.68600000000000005</v>
      </c>
      <c r="AF49" s="10">
        <f t="shared" si="4"/>
        <v>0.94100000000000006</v>
      </c>
      <c r="AG49" s="2">
        <v>9.4</v>
      </c>
      <c r="AH49" s="2">
        <v>10.4</v>
      </c>
      <c r="AI49" s="12">
        <v>24</v>
      </c>
      <c r="AN49" s="2">
        <v>-74.081945000000005</v>
      </c>
      <c r="AO49" s="2">
        <v>40.651111999999998</v>
      </c>
      <c r="AP49" s="2" t="s">
        <v>40</v>
      </c>
    </row>
    <row r="50" spans="1:42" x14ac:dyDescent="0.35">
      <c r="A50" s="2" t="s">
        <v>52</v>
      </c>
      <c r="C50" s="3">
        <v>40367</v>
      </c>
      <c r="D50" s="4">
        <v>0.625</v>
      </c>
      <c r="E50" s="2" t="s">
        <v>41</v>
      </c>
      <c r="F50" s="2">
        <v>21.86</v>
      </c>
      <c r="G50" s="2">
        <v>19.170000000000002</v>
      </c>
      <c r="H50" s="2">
        <v>47</v>
      </c>
      <c r="I50" s="2">
        <v>3</v>
      </c>
      <c r="J50" s="2">
        <v>45</v>
      </c>
      <c r="K50" s="2">
        <v>22.84</v>
      </c>
      <c r="L50" s="2">
        <v>26.82</v>
      </c>
      <c r="M50" s="55">
        <v>7.49</v>
      </c>
      <c r="N50" s="55">
        <v>7.42</v>
      </c>
      <c r="O50" s="2">
        <v>4</v>
      </c>
      <c r="Q50" s="2">
        <f t="shared" si="1"/>
        <v>3.6375861597263857</v>
      </c>
      <c r="R50" s="2">
        <v>38</v>
      </c>
      <c r="V50" s="8">
        <v>2</v>
      </c>
      <c r="X50" s="10">
        <v>0.17599999999999999</v>
      </c>
      <c r="Z50" s="10">
        <v>0.19800000000000001</v>
      </c>
      <c r="AD50" s="10">
        <v>0.89200000000000002</v>
      </c>
      <c r="AF50" s="10">
        <f t="shared" si="4"/>
        <v>1.0680000000000001</v>
      </c>
      <c r="AG50" s="2">
        <v>6.8</v>
      </c>
      <c r="AH50" s="2">
        <v>7</v>
      </c>
      <c r="AI50" s="12">
        <v>5.5</v>
      </c>
      <c r="AM50" s="2" t="s">
        <v>55</v>
      </c>
      <c r="AN50" s="2">
        <v>-74.081945000000005</v>
      </c>
      <c r="AO50" s="2">
        <v>40.651111999999998</v>
      </c>
      <c r="AP50" s="2" t="s">
        <v>40</v>
      </c>
    </row>
    <row r="51" spans="1:42" x14ac:dyDescent="0.35">
      <c r="A51" s="2" t="s">
        <v>42</v>
      </c>
      <c r="C51" s="3">
        <v>40367</v>
      </c>
      <c r="D51" s="4">
        <v>0.6069444444444444</v>
      </c>
      <c r="E51" s="2" t="s">
        <v>41</v>
      </c>
      <c r="F51" s="2">
        <v>23.06</v>
      </c>
      <c r="G51" s="2">
        <v>22.36</v>
      </c>
      <c r="H51" s="2">
        <v>34</v>
      </c>
      <c r="I51" s="2">
        <v>3</v>
      </c>
      <c r="J51" s="2">
        <v>30</v>
      </c>
      <c r="K51" s="2">
        <v>23.28</v>
      </c>
      <c r="L51" s="2">
        <v>23.62</v>
      </c>
      <c r="M51" s="55">
        <v>8.5</v>
      </c>
      <c r="N51" s="55">
        <v>8.15</v>
      </c>
      <c r="O51" s="2">
        <v>3.5</v>
      </c>
      <c r="Q51" s="2">
        <f t="shared" si="1"/>
        <v>3.3322045101752038</v>
      </c>
      <c r="R51" s="2">
        <v>28</v>
      </c>
      <c r="T51" s="8" t="s">
        <v>46</v>
      </c>
      <c r="V51" s="8">
        <v>1</v>
      </c>
      <c r="X51" s="10">
        <v>0.27600000000000002</v>
      </c>
      <c r="Z51" s="10">
        <v>0.121</v>
      </c>
      <c r="AD51" s="10">
        <v>0.67900000000000005</v>
      </c>
      <c r="AF51" s="10">
        <f t="shared" si="4"/>
        <v>0.95500000000000007</v>
      </c>
      <c r="AG51" s="2">
        <v>9.1999999999999993</v>
      </c>
      <c r="AH51" s="2">
        <v>12.8</v>
      </c>
      <c r="AI51" s="12">
        <v>14.3</v>
      </c>
      <c r="AM51" s="2" t="s">
        <v>55</v>
      </c>
      <c r="AN51" s="2">
        <v>-74.081945000000005</v>
      </c>
      <c r="AO51" s="2">
        <v>40.651111999999998</v>
      </c>
      <c r="AP51" s="2" t="s">
        <v>40</v>
      </c>
    </row>
    <row r="52" spans="1:42" x14ac:dyDescent="0.35">
      <c r="A52" s="2" t="s">
        <v>50</v>
      </c>
      <c r="C52" s="3">
        <v>40367</v>
      </c>
      <c r="D52" s="4">
        <v>0.59513888888888888</v>
      </c>
      <c r="E52" s="2" t="s">
        <v>41</v>
      </c>
      <c r="F52" s="2">
        <v>23.89</v>
      </c>
      <c r="G52" s="2">
        <v>22.74</v>
      </c>
      <c r="H52" s="2">
        <v>40</v>
      </c>
      <c r="I52" s="2">
        <v>3</v>
      </c>
      <c r="J52" s="2">
        <v>39</v>
      </c>
      <c r="K52" s="2">
        <v>22.7</v>
      </c>
      <c r="L52" s="2">
        <v>23.46</v>
      </c>
      <c r="M52" s="55">
        <v>9.5399999999999991</v>
      </c>
      <c r="N52" s="55">
        <v>8.4700000000000006</v>
      </c>
      <c r="O52" s="2">
        <v>2.5</v>
      </c>
      <c r="Q52" s="2">
        <f t="shared" si="1"/>
        <v>4.1743872698956368</v>
      </c>
      <c r="R52" s="2">
        <v>65</v>
      </c>
      <c r="T52" s="8" t="s">
        <v>46</v>
      </c>
      <c r="V52" s="8">
        <v>1</v>
      </c>
      <c r="X52" s="10">
        <v>0.29899999999999999</v>
      </c>
      <c r="Z52" s="10">
        <v>0.314</v>
      </c>
      <c r="AD52" s="10">
        <v>1.03</v>
      </c>
      <c r="AF52" s="10">
        <f t="shared" si="4"/>
        <v>1.329</v>
      </c>
      <c r="AG52" s="2">
        <v>7.6</v>
      </c>
      <c r="AH52" s="2">
        <v>9</v>
      </c>
      <c r="AI52" s="12">
        <v>28.8</v>
      </c>
      <c r="AN52" s="2">
        <v>-74.081945000000005</v>
      </c>
      <c r="AO52" s="2">
        <v>40.651111999999998</v>
      </c>
      <c r="AP52" s="2" t="s">
        <v>40</v>
      </c>
    </row>
    <row r="53" spans="1:42" x14ac:dyDescent="0.35">
      <c r="A53" s="2" t="s">
        <v>51</v>
      </c>
      <c r="C53" s="3">
        <v>40367</v>
      </c>
      <c r="D53" s="4">
        <v>0.57500000000000007</v>
      </c>
      <c r="E53" s="2" t="s">
        <v>41</v>
      </c>
      <c r="F53" s="2">
        <v>25.26</v>
      </c>
      <c r="G53" s="2">
        <v>23.71</v>
      </c>
      <c r="H53" s="2">
        <v>38</v>
      </c>
      <c r="I53" s="2">
        <v>3</v>
      </c>
      <c r="J53" s="2">
        <v>38</v>
      </c>
      <c r="K53" s="2">
        <v>22.96</v>
      </c>
      <c r="L53" s="2">
        <v>24.76</v>
      </c>
      <c r="M53" s="55">
        <v>8.73</v>
      </c>
      <c r="N53" s="55">
        <v>6.48</v>
      </c>
      <c r="O53" s="2">
        <v>3</v>
      </c>
      <c r="Q53" s="2">
        <f t="shared" si="1"/>
        <v>3.4011973816621555</v>
      </c>
      <c r="R53" s="2">
        <v>30</v>
      </c>
      <c r="V53" s="8">
        <v>1</v>
      </c>
      <c r="X53" s="10">
        <v>0.38400000000000001</v>
      </c>
      <c r="Z53" s="10">
        <v>0.34399999999999997</v>
      </c>
      <c r="AD53" s="10">
        <v>0.88300000000000001</v>
      </c>
      <c r="AF53" s="10">
        <f t="shared" si="4"/>
        <v>1.2669999999999999</v>
      </c>
      <c r="AG53" s="2">
        <v>8</v>
      </c>
      <c r="AH53" s="2">
        <v>6.6</v>
      </c>
      <c r="AI53" s="12">
        <v>27.8</v>
      </c>
      <c r="AM53" s="2" t="s">
        <v>77</v>
      </c>
      <c r="AN53" s="2">
        <v>-74.081945000000005</v>
      </c>
      <c r="AO53" s="2">
        <v>40.651111999999998</v>
      </c>
      <c r="AP53" s="2" t="s">
        <v>40</v>
      </c>
    </row>
    <row r="54" spans="1:42" x14ac:dyDescent="0.35">
      <c r="A54" s="2" t="s">
        <v>48</v>
      </c>
      <c r="B54" s="2" t="s">
        <v>47</v>
      </c>
      <c r="C54" s="3">
        <v>40367</v>
      </c>
      <c r="D54" s="4">
        <v>0.5541666666666667</v>
      </c>
      <c r="E54" s="2" t="s">
        <v>41</v>
      </c>
      <c r="M54" s="55">
        <v>8.36</v>
      </c>
      <c r="N54" s="55">
        <v>5.98</v>
      </c>
      <c r="O54" s="2">
        <v>3</v>
      </c>
      <c r="Q54" s="2">
        <f t="shared" si="1"/>
        <v>3.7376696182833684</v>
      </c>
      <c r="R54" s="2">
        <v>42</v>
      </c>
      <c r="T54" s="8" t="s">
        <v>46</v>
      </c>
      <c r="V54" s="8">
        <v>1</v>
      </c>
      <c r="X54" s="10">
        <v>0.27800000000000002</v>
      </c>
      <c r="Z54" s="10">
        <v>0.13200000000000001</v>
      </c>
      <c r="AD54" s="10">
        <v>0.84</v>
      </c>
      <c r="AF54" s="10">
        <f t="shared" si="4"/>
        <v>1.1179999999999999</v>
      </c>
      <c r="AG54" s="2">
        <v>1</v>
      </c>
      <c r="AH54" s="2">
        <v>12.6</v>
      </c>
      <c r="AI54" s="12">
        <v>32.200000000000003</v>
      </c>
      <c r="AN54" s="2">
        <v>-74.081945000000005</v>
      </c>
      <c r="AO54" s="2">
        <v>40.651111999999998</v>
      </c>
      <c r="AP54" s="2" t="s">
        <v>40</v>
      </c>
    </row>
    <row r="55" spans="1:42" x14ac:dyDescent="0.35">
      <c r="A55" s="2" t="s">
        <v>48</v>
      </c>
      <c r="C55" s="3">
        <v>40367</v>
      </c>
      <c r="D55" s="4">
        <v>0.5541666666666667</v>
      </c>
      <c r="E55" s="2" t="s">
        <v>41</v>
      </c>
      <c r="F55" s="2">
        <v>24.8</v>
      </c>
      <c r="G55" s="2">
        <v>23.12</v>
      </c>
      <c r="H55" s="2">
        <v>40</v>
      </c>
      <c r="I55" s="2">
        <v>3</v>
      </c>
      <c r="J55" s="2">
        <v>38</v>
      </c>
      <c r="K55" s="2">
        <v>24.68</v>
      </c>
      <c r="L55" s="2">
        <v>26.13</v>
      </c>
      <c r="M55" s="55">
        <v>8.44</v>
      </c>
      <c r="N55" s="55">
        <v>6.1</v>
      </c>
      <c r="O55" s="2">
        <v>4</v>
      </c>
      <c r="Q55" s="2">
        <f t="shared" si="1"/>
        <v>5.4380793089231956</v>
      </c>
      <c r="R55" s="2">
        <v>230</v>
      </c>
      <c r="V55" s="8">
        <v>1</v>
      </c>
      <c r="X55" s="10">
        <v>0.28299999999999997</v>
      </c>
      <c r="Z55" s="10">
        <v>0.13400000000000001</v>
      </c>
      <c r="AD55" s="10">
        <v>0.64100000000000001</v>
      </c>
      <c r="AF55" s="10">
        <f t="shared" si="4"/>
        <v>0.92399999999999993</v>
      </c>
      <c r="AG55" s="2">
        <v>4.2</v>
      </c>
      <c r="AH55" s="2">
        <v>10.4</v>
      </c>
      <c r="AI55" s="12">
        <v>39.799999999999997</v>
      </c>
      <c r="AN55" s="2">
        <v>-74.081945000000005</v>
      </c>
      <c r="AO55" s="2">
        <v>40.651111999999998</v>
      </c>
      <c r="AP55" s="2" t="s">
        <v>40</v>
      </c>
    </row>
    <row r="56" spans="1:42" x14ac:dyDescent="0.35">
      <c r="A56" t="s">
        <v>84</v>
      </c>
      <c r="C56" s="13">
        <v>40372</v>
      </c>
      <c r="M56" s="14">
        <v>5.23</v>
      </c>
      <c r="N56" s="14">
        <v>5.93</v>
      </c>
      <c r="Q56" s="2">
        <f t="shared" si="1"/>
        <v>3.1780538303479458</v>
      </c>
      <c r="R56" s="18">
        <v>24</v>
      </c>
      <c r="V56" s="26" t="s">
        <v>89</v>
      </c>
      <c r="AF56" s="10">
        <v>1.3142999999999998</v>
      </c>
      <c r="AI56" s="19">
        <v>12.5</v>
      </c>
      <c r="AN56" s="2">
        <v>-74.081945000000005</v>
      </c>
      <c r="AO56" s="2">
        <v>40.651111999999998</v>
      </c>
      <c r="AP56" s="2" t="s">
        <v>40</v>
      </c>
    </row>
    <row r="57" spans="1:42" x14ac:dyDescent="0.35">
      <c r="A57" s="37" t="s">
        <v>90</v>
      </c>
      <c r="C57" s="13">
        <v>40372</v>
      </c>
      <c r="M57" s="14">
        <v>5.08</v>
      </c>
      <c r="N57" s="14">
        <v>5.18</v>
      </c>
      <c r="Q57" s="2">
        <f t="shared" si="1"/>
        <v>2.9957322735539909</v>
      </c>
      <c r="R57" s="18">
        <v>20</v>
      </c>
      <c r="V57" s="18">
        <v>20</v>
      </c>
      <c r="AF57" s="10">
        <v>1.1889000000000001</v>
      </c>
      <c r="AI57" s="19">
        <v>6.2</v>
      </c>
      <c r="AN57" s="2">
        <v>-74.081945000000005</v>
      </c>
      <c r="AO57" s="2">
        <v>40.651111999999998</v>
      </c>
      <c r="AP57" s="2" t="s">
        <v>40</v>
      </c>
    </row>
    <row r="58" spans="1:42" x14ac:dyDescent="0.35">
      <c r="A58" s="41" t="s">
        <v>96</v>
      </c>
      <c r="C58" s="13">
        <v>40372</v>
      </c>
      <c r="M58" s="14">
        <v>4.8099999999999996</v>
      </c>
      <c r="N58" s="14">
        <v>5.42</v>
      </c>
      <c r="Q58" s="2">
        <f t="shared" si="1"/>
        <v>3.7376696182833684</v>
      </c>
      <c r="R58" s="19">
        <v>42</v>
      </c>
      <c r="V58" s="19">
        <v>50</v>
      </c>
      <c r="AF58" s="10">
        <v>1.0691000000000002</v>
      </c>
      <c r="AI58" s="19">
        <v>3.7</v>
      </c>
      <c r="AM58" s="2" t="s">
        <v>71</v>
      </c>
      <c r="AN58" s="2">
        <v>-74.081945000000005</v>
      </c>
      <c r="AO58" s="2">
        <v>40.651111999999998</v>
      </c>
      <c r="AP58" s="2" t="s">
        <v>40</v>
      </c>
    </row>
    <row r="59" spans="1:42" x14ac:dyDescent="0.35">
      <c r="A59" s="41" t="s">
        <v>96</v>
      </c>
      <c r="C59" s="13">
        <v>40372</v>
      </c>
      <c r="M59" s="15" t="s">
        <v>86</v>
      </c>
      <c r="N59" s="15" t="s">
        <v>86</v>
      </c>
      <c r="Q59" s="2">
        <f t="shared" si="1"/>
        <v>3.4657359027997265</v>
      </c>
      <c r="R59" s="19">
        <v>32</v>
      </c>
      <c r="V59" s="19">
        <v>50</v>
      </c>
      <c r="AF59" s="10">
        <v>1.1872</v>
      </c>
      <c r="AI59" s="19">
        <v>3.2</v>
      </c>
      <c r="AM59" s="2" t="s">
        <v>67</v>
      </c>
      <c r="AN59" s="2">
        <v>-74.081945000000005</v>
      </c>
      <c r="AO59" s="2">
        <v>40.651111999999998</v>
      </c>
      <c r="AP59" s="2" t="s">
        <v>40</v>
      </c>
    </row>
    <row r="60" spans="1:42" x14ac:dyDescent="0.35">
      <c r="A60" s="41" t="s">
        <v>97</v>
      </c>
      <c r="C60" s="13">
        <v>40372</v>
      </c>
      <c r="M60" s="14">
        <v>4.6500000000000004</v>
      </c>
      <c r="N60" s="14">
        <v>4.58</v>
      </c>
      <c r="Q60" s="2">
        <f t="shared" si="1"/>
        <v>3.1780538303479458</v>
      </c>
      <c r="R60" s="18">
        <v>24</v>
      </c>
      <c r="V60" s="25">
        <v>40</v>
      </c>
      <c r="AF60" s="10">
        <v>1.1145</v>
      </c>
      <c r="AI60" s="19">
        <v>5.8</v>
      </c>
      <c r="AN60" s="2">
        <v>-74.081945000000005</v>
      </c>
      <c r="AO60" s="2">
        <v>40.651111999999998</v>
      </c>
      <c r="AP60" s="2" t="s">
        <v>40</v>
      </c>
    </row>
    <row r="61" spans="1:42" x14ac:dyDescent="0.35">
      <c r="A61" s="2" t="s">
        <v>52</v>
      </c>
      <c r="C61" s="3">
        <v>40373</v>
      </c>
      <c r="D61" s="4">
        <v>0.6645833333333333</v>
      </c>
      <c r="E61" s="2" t="s">
        <v>44</v>
      </c>
      <c r="F61" s="2">
        <v>23.95</v>
      </c>
      <c r="G61" s="2">
        <v>23.7</v>
      </c>
      <c r="H61" s="2">
        <v>42</v>
      </c>
      <c r="I61" s="2">
        <v>3</v>
      </c>
      <c r="J61" s="2">
        <v>42</v>
      </c>
      <c r="K61" s="2">
        <v>23.93</v>
      </c>
      <c r="L61" s="2">
        <v>24.16</v>
      </c>
      <c r="M61" s="55">
        <v>4.9400000000000004</v>
      </c>
      <c r="N61" s="55">
        <v>5</v>
      </c>
      <c r="O61" s="2">
        <v>4</v>
      </c>
      <c r="Q61" s="2">
        <f t="shared" si="1"/>
        <v>6.8458798752640497</v>
      </c>
      <c r="R61" s="2">
        <v>940</v>
      </c>
      <c r="V61" s="8">
        <v>44</v>
      </c>
      <c r="X61" s="10">
        <v>0.25900000000000001</v>
      </c>
      <c r="Z61" s="10">
        <v>0.40100000000000002</v>
      </c>
      <c r="AD61" s="10">
        <v>0.82499999999999996</v>
      </c>
      <c r="AF61" s="10">
        <f t="shared" ref="AF61:AF70" si="5">X61+AD61</f>
        <v>1.0840000000000001</v>
      </c>
      <c r="AG61" s="2">
        <v>11.8</v>
      </c>
      <c r="AH61" s="2">
        <v>14</v>
      </c>
      <c r="AI61" s="12">
        <v>2.8</v>
      </c>
      <c r="AN61" s="2">
        <v>-74.081945000000005</v>
      </c>
      <c r="AO61" s="2">
        <v>40.651111999999998</v>
      </c>
      <c r="AP61" s="2" t="s">
        <v>40</v>
      </c>
    </row>
    <row r="62" spans="1:42" x14ac:dyDescent="0.35">
      <c r="A62" s="2" t="s">
        <v>42</v>
      </c>
      <c r="C62" s="3">
        <v>40373</v>
      </c>
      <c r="D62" s="4">
        <v>0.65</v>
      </c>
      <c r="E62" s="2" t="s">
        <v>44</v>
      </c>
      <c r="F62" s="2">
        <v>24.54</v>
      </c>
      <c r="G62" s="2">
        <v>24.51</v>
      </c>
      <c r="H62" s="2">
        <v>29</v>
      </c>
      <c r="I62" s="2">
        <v>3</v>
      </c>
      <c r="J62" s="2">
        <v>28</v>
      </c>
      <c r="K62" s="2">
        <v>23.15</v>
      </c>
      <c r="L62" s="2">
        <v>23.16</v>
      </c>
      <c r="M62" s="55">
        <v>5.28</v>
      </c>
      <c r="N62" s="55">
        <v>5.33</v>
      </c>
      <c r="O62" s="2">
        <v>3</v>
      </c>
      <c r="Q62" s="2">
        <f t="shared" si="1"/>
        <v>7.3901814282264295</v>
      </c>
      <c r="R62" s="5">
        <v>1620</v>
      </c>
      <c r="V62" s="8">
        <v>46</v>
      </c>
      <c r="X62" s="10">
        <v>0.3</v>
      </c>
      <c r="Z62" s="10">
        <v>0.36599999999999999</v>
      </c>
      <c r="AD62" s="10">
        <v>0.75800000000000001</v>
      </c>
      <c r="AF62" s="10">
        <f t="shared" si="5"/>
        <v>1.0580000000000001</v>
      </c>
      <c r="AG62" s="2">
        <v>3.2</v>
      </c>
      <c r="AH62" s="2">
        <v>5.6</v>
      </c>
      <c r="AI62" s="12">
        <v>4.2</v>
      </c>
      <c r="AN62" s="2">
        <v>-74.081945000000005</v>
      </c>
      <c r="AO62" s="2">
        <v>40.651111999999998</v>
      </c>
      <c r="AP62" s="2" t="s">
        <v>40</v>
      </c>
    </row>
    <row r="63" spans="1:42" x14ac:dyDescent="0.35">
      <c r="A63" s="2" t="s">
        <v>50</v>
      </c>
      <c r="C63" s="3">
        <v>40373</v>
      </c>
      <c r="D63" s="4">
        <v>0.63680555555555551</v>
      </c>
      <c r="E63" s="2" t="s">
        <v>44</v>
      </c>
      <c r="F63" s="2">
        <v>24.82</v>
      </c>
      <c r="G63" s="2">
        <v>23.63</v>
      </c>
      <c r="H63" s="2">
        <v>39</v>
      </c>
      <c r="I63" s="2">
        <v>3</v>
      </c>
      <c r="J63" s="2">
        <v>36</v>
      </c>
      <c r="K63" s="2">
        <v>21.19</v>
      </c>
      <c r="L63" s="2">
        <v>24.32</v>
      </c>
      <c r="M63" s="55">
        <v>4.59</v>
      </c>
      <c r="N63" s="55">
        <v>4.6500000000000004</v>
      </c>
      <c r="O63" s="2">
        <v>1</v>
      </c>
      <c r="Q63" s="2">
        <f t="shared" si="1"/>
        <v>8.2940496401020276</v>
      </c>
      <c r="R63" s="5">
        <v>4000</v>
      </c>
      <c r="T63" s="8" t="s">
        <v>43</v>
      </c>
      <c r="V63" s="8">
        <v>4000</v>
      </c>
      <c r="X63" s="10">
        <v>0.31900000000000001</v>
      </c>
      <c r="Z63" s="10">
        <v>0.63900000000000001</v>
      </c>
      <c r="AD63" s="10">
        <v>1.1399999999999999</v>
      </c>
      <c r="AF63" s="10">
        <f t="shared" si="5"/>
        <v>1.4589999999999999</v>
      </c>
      <c r="AG63" s="2">
        <v>9.6</v>
      </c>
      <c r="AH63" s="2">
        <v>8.9</v>
      </c>
      <c r="AI63" s="12">
        <v>4.2</v>
      </c>
      <c r="AN63" s="2">
        <v>-74.081945000000005</v>
      </c>
      <c r="AO63" s="2">
        <v>40.651111999999998</v>
      </c>
      <c r="AP63" s="2" t="s">
        <v>40</v>
      </c>
    </row>
    <row r="64" spans="1:42" x14ac:dyDescent="0.35">
      <c r="A64" s="2" t="s">
        <v>51</v>
      </c>
      <c r="C64" s="3">
        <v>40373</v>
      </c>
      <c r="D64" s="4">
        <v>0.61388888888888882</v>
      </c>
      <c r="E64" s="2" t="s">
        <v>44</v>
      </c>
      <c r="F64" s="2">
        <v>26.65</v>
      </c>
      <c r="G64" s="2">
        <v>26.39</v>
      </c>
      <c r="H64" s="2">
        <v>38</v>
      </c>
      <c r="I64" s="2">
        <v>3</v>
      </c>
      <c r="J64" s="2">
        <v>35</v>
      </c>
      <c r="K64" s="2">
        <v>22.76</v>
      </c>
      <c r="L64" s="2">
        <v>23.03</v>
      </c>
      <c r="M64" s="55">
        <v>4.4000000000000004</v>
      </c>
      <c r="N64" s="55">
        <v>3.96</v>
      </c>
      <c r="O64" s="2">
        <v>4</v>
      </c>
      <c r="Q64" s="2">
        <f t="shared" si="1"/>
        <v>5.3798973535404597</v>
      </c>
      <c r="R64" s="2">
        <v>217</v>
      </c>
      <c r="T64" s="8" t="s">
        <v>43</v>
      </c>
      <c r="V64" s="8">
        <v>22</v>
      </c>
      <c r="X64" s="10">
        <v>0.45800000000000002</v>
      </c>
      <c r="Z64" s="10">
        <v>0.71899999999999997</v>
      </c>
      <c r="AD64" s="10">
        <v>1.34</v>
      </c>
      <c r="AF64" s="10">
        <f t="shared" si="5"/>
        <v>1.798</v>
      </c>
      <c r="AG64" s="2">
        <v>9.1999999999999993</v>
      </c>
      <c r="AH64" s="2">
        <v>11.8</v>
      </c>
      <c r="AI64" s="12">
        <v>4.4000000000000004</v>
      </c>
      <c r="AN64" s="2">
        <v>-74.081945000000005</v>
      </c>
      <c r="AO64" s="2">
        <v>40.651111999999998</v>
      </c>
      <c r="AP64" s="2" t="s">
        <v>40</v>
      </c>
    </row>
    <row r="65" spans="1:42" x14ac:dyDescent="0.35">
      <c r="A65" s="2" t="s">
        <v>48</v>
      </c>
      <c r="C65" s="3">
        <v>40373</v>
      </c>
      <c r="D65" s="4">
        <v>0.59305555555555556</v>
      </c>
      <c r="E65" s="2" t="s">
        <v>44</v>
      </c>
      <c r="F65" s="2">
        <v>25.43</v>
      </c>
      <c r="G65" s="2">
        <v>25.21</v>
      </c>
      <c r="H65" s="2">
        <v>39</v>
      </c>
      <c r="I65" s="2">
        <v>3</v>
      </c>
      <c r="J65" s="2">
        <v>39</v>
      </c>
      <c r="K65" s="2">
        <v>24.72</v>
      </c>
      <c r="L65" s="2">
        <v>24.89</v>
      </c>
      <c r="M65" s="55">
        <v>3.65</v>
      </c>
      <c r="N65" s="55">
        <v>3.52</v>
      </c>
      <c r="O65" s="2">
        <v>4</v>
      </c>
      <c r="Q65" s="2">
        <f t="shared" si="1"/>
        <v>4.7791234931115296</v>
      </c>
      <c r="R65" s="2">
        <v>119</v>
      </c>
      <c r="T65" s="8" t="s">
        <v>43</v>
      </c>
      <c r="V65" s="8">
        <v>22</v>
      </c>
      <c r="X65" s="10">
        <v>0.215</v>
      </c>
      <c r="Z65" s="10">
        <v>0.39100000000000001</v>
      </c>
      <c r="AD65" s="10">
        <v>1.03</v>
      </c>
      <c r="AF65" s="10">
        <f t="shared" si="5"/>
        <v>1.2450000000000001</v>
      </c>
      <c r="AG65" s="2">
        <v>4.2</v>
      </c>
      <c r="AH65" s="2">
        <v>7.8</v>
      </c>
      <c r="AI65" s="12">
        <v>6.3</v>
      </c>
      <c r="AN65" s="2">
        <v>-74.081945000000005</v>
      </c>
      <c r="AO65" s="2">
        <v>40.651111999999998</v>
      </c>
      <c r="AP65" s="2" t="s">
        <v>40</v>
      </c>
    </row>
    <row r="66" spans="1:42" x14ac:dyDescent="0.35">
      <c r="A66" s="2" t="s">
        <v>52</v>
      </c>
      <c r="C66" s="3">
        <v>40380</v>
      </c>
      <c r="D66" s="4">
        <v>0.62916666666666665</v>
      </c>
      <c r="E66" s="2" t="s">
        <v>41</v>
      </c>
      <c r="F66" s="2">
        <v>25.62</v>
      </c>
      <c r="G66" s="2">
        <v>24.25</v>
      </c>
      <c r="H66" s="2">
        <v>47</v>
      </c>
      <c r="I66" s="2">
        <v>3</v>
      </c>
      <c r="J66" s="2">
        <v>43</v>
      </c>
      <c r="K66" s="2">
        <v>22.89</v>
      </c>
      <c r="L66" s="2">
        <v>26.12</v>
      </c>
      <c r="M66" s="55">
        <v>5.33</v>
      </c>
      <c r="N66" s="55">
        <v>4.4000000000000004</v>
      </c>
      <c r="O66" s="2">
        <v>5</v>
      </c>
      <c r="Q66" s="2">
        <f t="shared" si="1"/>
        <v>3.3322045101752038</v>
      </c>
      <c r="R66" s="2">
        <v>28</v>
      </c>
      <c r="T66" s="8" t="s">
        <v>46</v>
      </c>
      <c r="V66" s="8">
        <v>1</v>
      </c>
      <c r="X66" s="10">
        <v>0.35199999999999998</v>
      </c>
      <c r="Z66" s="10">
        <v>0.36099999999999999</v>
      </c>
      <c r="AD66" s="10">
        <v>0.73399999999999999</v>
      </c>
      <c r="AF66" s="10">
        <f t="shared" si="5"/>
        <v>1.0859999999999999</v>
      </c>
      <c r="AG66" s="2">
        <v>2</v>
      </c>
      <c r="AH66" s="2">
        <v>2.8</v>
      </c>
      <c r="AI66" s="12">
        <v>17.8</v>
      </c>
      <c r="AN66" s="2">
        <v>-74.081945000000005</v>
      </c>
      <c r="AO66" s="2">
        <v>40.651111999999998</v>
      </c>
      <c r="AP66" s="2" t="s">
        <v>40</v>
      </c>
    </row>
    <row r="67" spans="1:42" x14ac:dyDescent="0.35">
      <c r="A67" s="2" t="s">
        <v>42</v>
      </c>
      <c r="C67" s="3">
        <v>40380</v>
      </c>
      <c r="D67" s="4">
        <v>0.61249999999999993</v>
      </c>
      <c r="E67" s="2" t="s">
        <v>41</v>
      </c>
      <c r="F67" s="2">
        <v>25.59</v>
      </c>
      <c r="G67" s="2">
        <v>25.3</v>
      </c>
      <c r="H67" s="2">
        <v>33</v>
      </c>
      <c r="I67" s="2">
        <v>3</v>
      </c>
      <c r="J67" s="2">
        <v>33</v>
      </c>
      <c r="K67" s="2">
        <v>23.87</v>
      </c>
      <c r="L67" s="2">
        <v>24.31</v>
      </c>
      <c r="M67" s="55">
        <v>4.8899999999999997</v>
      </c>
      <c r="N67" s="55">
        <v>4.9400000000000004</v>
      </c>
      <c r="O67" s="2">
        <v>4</v>
      </c>
      <c r="Q67" s="2">
        <f t="shared" si="1"/>
        <v>2.8903717578961645</v>
      </c>
      <c r="R67" s="2">
        <v>18</v>
      </c>
      <c r="V67" s="8">
        <v>1</v>
      </c>
      <c r="X67" s="10">
        <v>0.33200000000000002</v>
      </c>
      <c r="Z67" s="10">
        <v>0.373</v>
      </c>
      <c r="AD67" s="10">
        <v>0.83399999999999996</v>
      </c>
      <c r="AF67" s="10">
        <f t="shared" si="5"/>
        <v>1.1659999999999999</v>
      </c>
      <c r="AG67" s="2">
        <v>3</v>
      </c>
      <c r="AH67" s="2">
        <v>4.5999999999999996</v>
      </c>
      <c r="AI67" s="12">
        <v>7</v>
      </c>
      <c r="AN67" s="2">
        <v>-74.081945000000005</v>
      </c>
      <c r="AO67" s="2">
        <v>40.651111999999998</v>
      </c>
      <c r="AP67" s="2" t="s">
        <v>40</v>
      </c>
    </row>
    <row r="68" spans="1:42" x14ac:dyDescent="0.35">
      <c r="A68" s="2" t="s">
        <v>50</v>
      </c>
      <c r="C68" s="3">
        <v>40380</v>
      </c>
      <c r="D68" s="4">
        <v>0.60069444444444442</v>
      </c>
      <c r="E68" s="2" t="s">
        <v>41</v>
      </c>
      <c r="F68" s="2">
        <v>27.66</v>
      </c>
      <c r="G68" s="2">
        <v>25.96</v>
      </c>
      <c r="H68" s="2">
        <v>41</v>
      </c>
      <c r="I68" s="2">
        <v>3</v>
      </c>
      <c r="J68" s="2">
        <v>40</v>
      </c>
      <c r="K68" s="2">
        <v>22.36</v>
      </c>
      <c r="L68" s="2">
        <v>23.07</v>
      </c>
      <c r="M68" s="55">
        <v>4.79</v>
      </c>
      <c r="N68" s="55">
        <v>4.6500000000000004</v>
      </c>
      <c r="O68" s="2">
        <v>4</v>
      </c>
      <c r="Q68" s="2">
        <f t="shared" si="1"/>
        <v>4.0943445622221004</v>
      </c>
      <c r="R68" s="2">
        <v>60</v>
      </c>
      <c r="T68" s="8" t="s">
        <v>46</v>
      </c>
      <c r="V68" s="8">
        <v>1</v>
      </c>
      <c r="X68" s="10">
        <v>0.45200000000000001</v>
      </c>
      <c r="Z68" s="10">
        <v>0.64800000000000002</v>
      </c>
      <c r="AD68" s="10">
        <v>1.5189999999999999</v>
      </c>
      <c r="AF68" s="10">
        <f t="shared" si="5"/>
        <v>1.9709999999999999</v>
      </c>
      <c r="AG68" s="2">
        <v>3.2</v>
      </c>
      <c r="AH68" s="2">
        <v>2.4</v>
      </c>
      <c r="AI68" s="12">
        <v>7.8</v>
      </c>
      <c r="AN68" s="2">
        <v>-74.081945000000005</v>
      </c>
      <c r="AO68" s="2">
        <v>40.651111999999998</v>
      </c>
      <c r="AP68" s="2" t="s">
        <v>40</v>
      </c>
    </row>
    <row r="69" spans="1:42" x14ac:dyDescent="0.35">
      <c r="A69" s="2" t="s">
        <v>51</v>
      </c>
      <c r="C69" s="3">
        <v>40380</v>
      </c>
      <c r="D69" s="4">
        <v>0.5805555555555556</v>
      </c>
      <c r="E69" s="2" t="s">
        <v>41</v>
      </c>
      <c r="F69" s="2">
        <v>27.79</v>
      </c>
      <c r="G69" s="2">
        <v>27.1</v>
      </c>
      <c r="H69" s="2">
        <v>40</v>
      </c>
      <c r="I69" s="2">
        <v>3</v>
      </c>
      <c r="J69" s="2">
        <v>37</v>
      </c>
      <c r="K69" s="2">
        <v>22.62</v>
      </c>
      <c r="L69" s="2">
        <v>22.65</v>
      </c>
      <c r="M69" s="55">
        <v>4.71</v>
      </c>
      <c r="N69" s="55">
        <v>4.4400000000000004</v>
      </c>
      <c r="O69" s="2">
        <v>4.5</v>
      </c>
      <c r="Q69" s="2">
        <f t="shared" si="1"/>
        <v>3.1354942159291497</v>
      </c>
      <c r="R69" s="2">
        <v>23</v>
      </c>
      <c r="T69" s="8" t="s">
        <v>46</v>
      </c>
      <c r="V69" s="8">
        <v>1</v>
      </c>
      <c r="X69" s="10">
        <v>0.47699999999999998</v>
      </c>
      <c r="Z69" s="10">
        <v>0.75800000000000001</v>
      </c>
      <c r="AD69" s="10">
        <v>1.39</v>
      </c>
      <c r="AF69" s="10">
        <f t="shared" si="5"/>
        <v>1.867</v>
      </c>
      <c r="AG69" s="2">
        <v>3.2</v>
      </c>
      <c r="AH69" s="2">
        <v>2</v>
      </c>
      <c r="AI69" s="12">
        <v>9.8000000000000007</v>
      </c>
      <c r="AN69" s="2">
        <v>-74.081945000000005</v>
      </c>
      <c r="AO69" s="2">
        <v>40.651111999999998</v>
      </c>
      <c r="AP69" s="2" t="s">
        <v>40</v>
      </c>
    </row>
    <row r="70" spans="1:42" x14ac:dyDescent="0.35">
      <c r="A70" s="2" t="s">
        <v>48</v>
      </c>
      <c r="C70" s="3">
        <v>40380</v>
      </c>
      <c r="D70" s="4">
        <v>0.56111111111111112</v>
      </c>
      <c r="E70" s="2" t="s">
        <v>41</v>
      </c>
      <c r="F70" s="2">
        <v>27.53</v>
      </c>
      <c r="G70" s="2">
        <v>25.49</v>
      </c>
      <c r="H70" s="2">
        <v>41</v>
      </c>
      <c r="I70" s="2">
        <v>3</v>
      </c>
      <c r="J70" s="2">
        <v>40</v>
      </c>
      <c r="K70" s="2">
        <v>24.03</v>
      </c>
      <c r="L70" s="2">
        <v>26.99</v>
      </c>
      <c r="M70" s="55">
        <v>5.13</v>
      </c>
      <c r="N70" s="55">
        <v>5.45</v>
      </c>
      <c r="O70" s="2">
        <v>5</v>
      </c>
      <c r="Q70" s="2">
        <f t="shared" si="1"/>
        <v>3.4339872044851463</v>
      </c>
      <c r="R70" s="2">
        <v>31</v>
      </c>
      <c r="T70" s="8" t="s">
        <v>46</v>
      </c>
      <c r="V70" s="8">
        <v>1</v>
      </c>
      <c r="X70" s="10">
        <v>0.374</v>
      </c>
      <c r="Z70" s="10">
        <v>0.52600000000000002</v>
      </c>
      <c r="AD70" s="10">
        <v>1.194</v>
      </c>
      <c r="AF70" s="10">
        <f t="shared" si="5"/>
        <v>1.5680000000000001</v>
      </c>
      <c r="AG70" s="2">
        <v>4</v>
      </c>
      <c r="AH70" s="2">
        <v>2</v>
      </c>
      <c r="AI70" s="12">
        <v>16.2</v>
      </c>
      <c r="AM70" s="2" t="s">
        <v>69</v>
      </c>
      <c r="AN70" s="2">
        <v>-74.081945000000005</v>
      </c>
      <c r="AO70" s="2">
        <v>40.651111999999998</v>
      </c>
      <c r="AP70" s="2" t="s">
        <v>40</v>
      </c>
    </row>
    <row r="71" spans="1:42" x14ac:dyDescent="0.35">
      <c r="A71" t="s">
        <v>84</v>
      </c>
      <c r="C71" s="13">
        <v>40381</v>
      </c>
      <c r="M71" s="14">
        <v>5.69</v>
      </c>
      <c r="N71" s="14">
        <v>5.82</v>
      </c>
      <c r="Q71" s="2">
        <f t="shared" ref="Q71:Q134" si="6">LN(R71)</f>
        <v>2.0794415416798357</v>
      </c>
      <c r="R71" s="18">
        <v>8</v>
      </c>
      <c r="V71" s="25">
        <v>32</v>
      </c>
      <c r="AF71" s="10">
        <v>0.96040000000000003</v>
      </c>
      <c r="AI71" s="35">
        <v>5</v>
      </c>
      <c r="AN71" s="2">
        <v>-74.081945000000005</v>
      </c>
      <c r="AO71" s="2">
        <v>40.651111999999998</v>
      </c>
      <c r="AP71" s="2" t="s">
        <v>40</v>
      </c>
    </row>
    <row r="72" spans="1:42" x14ac:dyDescent="0.35">
      <c r="A72" s="37" t="s">
        <v>90</v>
      </c>
      <c r="C72" s="13">
        <v>40381</v>
      </c>
      <c r="M72" s="14">
        <v>5.22</v>
      </c>
      <c r="N72" s="14">
        <v>5.41</v>
      </c>
      <c r="Q72" s="2">
        <f t="shared" si="6"/>
        <v>4.2484952420493594</v>
      </c>
      <c r="R72" s="18">
        <v>70</v>
      </c>
      <c r="V72" s="18">
        <v>12</v>
      </c>
      <c r="AF72" s="10">
        <v>1.0843</v>
      </c>
      <c r="AI72" s="19">
        <v>8.3000000000000007</v>
      </c>
      <c r="AN72" s="2">
        <v>-74.081945000000005</v>
      </c>
      <c r="AO72" s="2">
        <v>40.651111999999998</v>
      </c>
      <c r="AP72" s="2" t="s">
        <v>40</v>
      </c>
    </row>
    <row r="73" spans="1:42" x14ac:dyDescent="0.35">
      <c r="A73" s="37" t="s">
        <v>90</v>
      </c>
      <c r="C73" s="13">
        <v>40381</v>
      </c>
      <c r="M73" s="15" t="s">
        <v>86</v>
      </c>
      <c r="N73" s="15" t="s">
        <v>86</v>
      </c>
      <c r="Q73" s="2">
        <f t="shared" si="6"/>
        <v>4.2484952420493594</v>
      </c>
      <c r="R73" s="18">
        <v>70</v>
      </c>
      <c r="V73" s="18">
        <v>4</v>
      </c>
      <c r="AF73" s="10">
        <v>1.0114999999999998</v>
      </c>
      <c r="AI73" s="19">
        <v>9.1999999999999993</v>
      </c>
      <c r="AN73" s="2">
        <v>-74.081945000000005</v>
      </c>
      <c r="AO73" s="2">
        <v>40.651111999999998</v>
      </c>
      <c r="AP73" s="2" t="s">
        <v>40</v>
      </c>
    </row>
    <row r="74" spans="1:42" x14ac:dyDescent="0.35">
      <c r="A74" s="41" t="s">
        <v>96</v>
      </c>
      <c r="C74" s="13">
        <v>40381</v>
      </c>
      <c r="M74" s="14">
        <v>4.6500000000000004</v>
      </c>
      <c r="N74" s="14">
        <v>5.39</v>
      </c>
      <c r="Q74" s="2">
        <f t="shared" si="6"/>
        <v>3.1780538303479458</v>
      </c>
      <c r="R74" s="19">
        <v>24</v>
      </c>
      <c r="V74" s="19">
        <v>38</v>
      </c>
      <c r="AF74" s="10">
        <v>1.0456000000000001</v>
      </c>
      <c r="AI74" s="19">
        <v>10.8</v>
      </c>
      <c r="AN74" s="2">
        <v>-74.081945000000005</v>
      </c>
      <c r="AO74" s="2">
        <v>40.651111999999998</v>
      </c>
      <c r="AP74" s="2" t="s">
        <v>40</v>
      </c>
    </row>
    <row r="75" spans="1:42" x14ac:dyDescent="0.35">
      <c r="A75" s="41" t="s">
        <v>97</v>
      </c>
      <c r="C75" s="13">
        <v>40381</v>
      </c>
      <c r="M75" s="14">
        <v>4.83</v>
      </c>
      <c r="N75" s="14">
        <v>5.44</v>
      </c>
      <c r="R75" s="22" t="s">
        <v>98</v>
      </c>
      <c r="V75" s="25">
        <v>24</v>
      </c>
      <c r="AF75" s="10">
        <v>1.2212000000000001</v>
      </c>
      <c r="AI75" s="19">
        <v>4.9000000000000004</v>
      </c>
      <c r="AN75" s="2">
        <v>-74.081945000000005</v>
      </c>
      <c r="AO75" s="2">
        <v>40.651111999999998</v>
      </c>
      <c r="AP75" s="2" t="s">
        <v>40</v>
      </c>
    </row>
    <row r="76" spans="1:42" x14ac:dyDescent="0.35">
      <c r="A76" s="2" t="s">
        <v>52</v>
      </c>
      <c r="C76" s="3">
        <v>40387</v>
      </c>
      <c r="D76" s="4">
        <v>0.62291666666666667</v>
      </c>
      <c r="E76" s="2" t="s">
        <v>41</v>
      </c>
      <c r="F76" s="2">
        <v>24.64</v>
      </c>
      <c r="G76" s="2">
        <v>21.85</v>
      </c>
      <c r="H76" s="2">
        <v>44</v>
      </c>
      <c r="I76" s="2">
        <v>3</v>
      </c>
      <c r="J76" s="2">
        <v>41</v>
      </c>
      <c r="K76" s="2">
        <v>23.82</v>
      </c>
      <c r="L76" s="2">
        <v>26.69</v>
      </c>
      <c r="M76" s="55">
        <v>5.7</v>
      </c>
      <c r="N76" s="55">
        <v>5.75</v>
      </c>
      <c r="O76" s="2">
        <v>4</v>
      </c>
      <c r="Q76" s="2">
        <f t="shared" si="6"/>
        <v>1.0986122886681098</v>
      </c>
      <c r="R76" s="2">
        <v>3</v>
      </c>
      <c r="V76" s="8">
        <v>3</v>
      </c>
      <c r="X76" s="10">
        <v>0.34200000000000003</v>
      </c>
      <c r="Z76" s="10">
        <v>0.44</v>
      </c>
      <c r="AD76" s="10">
        <v>1.2090000000000001</v>
      </c>
      <c r="AF76" s="10">
        <f t="shared" ref="AF76:AF81" si="7">X76+AD76</f>
        <v>1.5510000000000002</v>
      </c>
      <c r="AG76" s="2">
        <v>4.8</v>
      </c>
      <c r="AH76" s="2">
        <v>8.1999999999999993</v>
      </c>
      <c r="AI76" s="12">
        <v>10.7</v>
      </c>
      <c r="AN76" s="2">
        <v>-74.081945000000005</v>
      </c>
      <c r="AO76" s="2">
        <v>40.651111999999998</v>
      </c>
      <c r="AP76" s="2" t="s">
        <v>40</v>
      </c>
    </row>
    <row r="77" spans="1:42" x14ac:dyDescent="0.35">
      <c r="A77" s="2" t="s">
        <v>42</v>
      </c>
      <c r="C77" s="3">
        <v>40387</v>
      </c>
      <c r="D77" s="4">
        <v>0.60902777777777783</v>
      </c>
      <c r="E77" s="2" t="s">
        <v>41</v>
      </c>
      <c r="F77" s="2">
        <v>25.6</v>
      </c>
      <c r="G77" s="2">
        <v>25.52</v>
      </c>
      <c r="H77" s="2">
        <v>34</v>
      </c>
      <c r="I77" s="2">
        <v>3</v>
      </c>
      <c r="J77" s="2">
        <v>32</v>
      </c>
      <c r="K77" s="2">
        <v>22.9</v>
      </c>
      <c r="L77" s="2">
        <v>22.97</v>
      </c>
      <c r="M77" s="55">
        <v>6.73</v>
      </c>
      <c r="N77" s="55">
        <v>6</v>
      </c>
      <c r="O77" s="2">
        <v>4</v>
      </c>
      <c r="Q77" s="2">
        <f t="shared" si="6"/>
        <v>2.3025850929940459</v>
      </c>
      <c r="R77" s="2">
        <v>10</v>
      </c>
      <c r="V77" s="8">
        <v>1</v>
      </c>
      <c r="X77" s="10">
        <v>0.39800000000000002</v>
      </c>
      <c r="Z77" s="10">
        <v>0.41399999999999998</v>
      </c>
      <c r="AD77" s="10">
        <v>1.3779999999999999</v>
      </c>
      <c r="AF77" s="10">
        <f t="shared" si="7"/>
        <v>1.7759999999999998</v>
      </c>
      <c r="AG77" s="2">
        <v>6.2</v>
      </c>
      <c r="AH77" s="2">
        <v>3.2</v>
      </c>
      <c r="AI77" s="12">
        <v>14.1</v>
      </c>
      <c r="AN77" s="2">
        <v>-74.081945000000005</v>
      </c>
      <c r="AO77" s="2">
        <v>40.651111999999998</v>
      </c>
      <c r="AP77" s="2" t="s">
        <v>40</v>
      </c>
    </row>
    <row r="78" spans="1:42" x14ac:dyDescent="0.35">
      <c r="A78" s="2" t="s">
        <v>50</v>
      </c>
      <c r="C78" s="3">
        <v>40387</v>
      </c>
      <c r="D78" s="4">
        <v>0.59583333333333333</v>
      </c>
      <c r="E78" s="2" t="s">
        <v>41</v>
      </c>
      <c r="F78" s="2">
        <v>26.08</v>
      </c>
      <c r="G78" s="2">
        <v>24.01</v>
      </c>
      <c r="H78" s="2">
        <v>40</v>
      </c>
      <c r="I78" s="2">
        <v>3</v>
      </c>
      <c r="J78" s="2">
        <v>37</v>
      </c>
      <c r="K78" s="2">
        <v>22.78</v>
      </c>
      <c r="L78" s="2">
        <v>24.31</v>
      </c>
      <c r="M78" s="55">
        <v>5.54</v>
      </c>
      <c r="N78" s="55">
        <v>5.39</v>
      </c>
      <c r="O78" s="2">
        <v>4</v>
      </c>
      <c r="Q78" s="2">
        <f t="shared" si="6"/>
        <v>2.8903717578961645</v>
      </c>
      <c r="R78" s="2">
        <v>18</v>
      </c>
      <c r="V78" s="8">
        <v>3</v>
      </c>
      <c r="X78" s="10">
        <v>0.43099999999999999</v>
      </c>
      <c r="Z78" s="10">
        <v>0.73099999999999998</v>
      </c>
      <c r="AD78" s="10">
        <v>1.248</v>
      </c>
      <c r="AF78" s="10">
        <f t="shared" si="7"/>
        <v>1.679</v>
      </c>
      <c r="AG78" s="2">
        <v>4.4000000000000004</v>
      </c>
      <c r="AH78" s="2">
        <v>7.6</v>
      </c>
      <c r="AI78" s="12">
        <v>9</v>
      </c>
      <c r="AN78" s="2">
        <v>-74.081945000000005</v>
      </c>
      <c r="AO78" s="2">
        <v>40.651111999999998</v>
      </c>
      <c r="AP78" s="2" t="s">
        <v>40</v>
      </c>
    </row>
    <row r="79" spans="1:42" x14ac:dyDescent="0.35">
      <c r="A79" s="2" t="s">
        <v>51</v>
      </c>
      <c r="C79" s="3">
        <v>40387</v>
      </c>
      <c r="D79" s="4">
        <v>0.5756944444444444</v>
      </c>
      <c r="E79" s="2" t="s">
        <v>41</v>
      </c>
      <c r="F79" s="2">
        <v>27.46</v>
      </c>
      <c r="G79" s="2">
        <v>26.95</v>
      </c>
      <c r="H79" s="2">
        <v>38</v>
      </c>
      <c r="I79" s="2">
        <v>3</v>
      </c>
      <c r="J79" s="2">
        <v>35</v>
      </c>
      <c r="K79" s="2">
        <v>23.01</v>
      </c>
      <c r="L79" s="2">
        <v>23.45</v>
      </c>
      <c r="M79" s="55">
        <v>7.37</v>
      </c>
      <c r="N79" s="55">
        <v>5.0199999999999996</v>
      </c>
      <c r="O79" s="2">
        <v>3</v>
      </c>
      <c r="Q79" s="2">
        <f t="shared" si="6"/>
        <v>2.0794415416798357</v>
      </c>
      <c r="R79" s="2">
        <v>8</v>
      </c>
      <c r="T79" s="8" t="s">
        <v>46</v>
      </c>
      <c r="V79" s="8">
        <v>1</v>
      </c>
      <c r="X79" s="10">
        <v>0.502</v>
      </c>
      <c r="Z79" s="10">
        <v>0.51100000000000001</v>
      </c>
      <c r="AD79" s="10">
        <v>1.379</v>
      </c>
      <c r="AF79" s="10">
        <f t="shared" si="7"/>
        <v>1.881</v>
      </c>
      <c r="AG79" s="2">
        <v>7.2</v>
      </c>
      <c r="AH79" s="2">
        <v>8</v>
      </c>
      <c r="AI79" s="12">
        <v>38.9</v>
      </c>
      <c r="AN79" s="2">
        <v>-74.081945000000005</v>
      </c>
      <c r="AO79" s="2">
        <v>40.651111999999998</v>
      </c>
      <c r="AP79" s="2" t="s">
        <v>40</v>
      </c>
    </row>
    <row r="80" spans="1:42" x14ac:dyDescent="0.35">
      <c r="A80" s="2" t="s">
        <v>48</v>
      </c>
      <c r="B80" s="2" t="s">
        <v>47</v>
      </c>
      <c r="C80" s="3">
        <v>40387</v>
      </c>
      <c r="D80" s="4">
        <v>0.5541666666666667</v>
      </c>
      <c r="E80" s="2" t="s">
        <v>41</v>
      </c>
      <c r="M80" s="55">
        <v>6.34</v>
      </c>
      <c r="N80" s="55">
        <v>4.79</v>
      </c>
      <c r="O80" s="2">
        <v>3.5</v>
      </c>
      <c r="Q80" s="2">
        <f t="shared" si="6"/>
        <v>1.9459101490553132</v>
      </c>
      <c r="R80" s="2">
        <v>7</v>
      </c>
      <c r="V80" s="8">
        <v>1</v>
      </c>
      <c r="X80" s="10">
        <v>0.32600000000000001</v>
      </c>
      <c r="Z80" s="10">
        <v>0.34499999999999997</v>
      </c>
      <c r="AD80" s="10">
        <v>1.143</v>
      </c>
      <c r="AF80" s="10">
        <f t="shared" si="7"/>
        <v>1.4690000000000001</v>
      </c>
      <c r="AG80" s="2">
        <v>3.4</v>
      </c>
      <c r="AH80" s="2">
        <v>2.4</v>
      </c>
      <c r="AI80" s="12">
        <v>24</v>
      </c>
      <c r="AN80" s="2">
        <v>-74.081945000000005</v>
      </c>
      <c r="AO80" s="2">
        <v>40.651111999999998</v>
      </c>
      <c r="AP80" s="2" t="s">
        <v>40</v>
      </c>
    </row>
    <row r="81" spans="1:42" x14ac:dyDescent="0.35">
      <c r="A81" s="2" t="s">
        <v>48</v>
      </c>
      <c r="C81" s="3">
        <v>40387</v>
      </c>
      <c r="D81" s="4">
        <v>0.5541666666666667</v>
      </c>
      <c r="E81" s="2" t="s">
        <v>41</v>
      </c>
      <c r="F81" s="2">
        <v>26.51</v>
      </c>
      <c r="G81" s="2">
        <v>25.23</v>
      </c>
      <c r="H81" s="2">
        <v>41</v>
      </c>
      <c r="I81" s="2">
        <v>3</v>
      </c>
      <c r="J81" s="2">
        <v>40</v>
      </c>
      <c r="K81" s="2">
        <v>25.29</v>
      </c>
      <c r="L81" s="2">
        <v>26.41</v>
      </c>
      <c r="M81" s="55">
        <v>6.31</v>
      </c>
      <c r="N81" s="55">
        <v>4.82</v>
      </c>
      <c r="O81" s="2">
        <v>4</v>
      </c>
      <c r="Q81" s="2">
        <f t="shared" si="6"/>
        <v>2.0794415416798357</v>
      </c>
      <c r="R81" s="2">
        <v>8</v>
      </c>
      <c r="V81" s="8">
        <v>1</v>
      </c>
      <c r="X81" s="10">
        <v>0.32</v>
      </c>
      <c r="Z81" s="10">
        <v>0.33600000000000002</v>
      </c>
      <c r="AD81" s="10">
        <v>1.0840000000000001</v>
      </c>
      <c r="AF81" s="10">
        <f t="shared" si="7"/>
        <v>1.4040000000000001</v>
      </c>
      <c r="AG81" s="2">
        <v>3</v>
      </c>
      <c r="AH81" s="2">
        <v>3.4</v>
      </c>
      <c r="AI81" s="12">
        <v>24.6</v>
      </c>
      <c r="AN81" s="2">
        <v>-74.081945000000005</v>
      </c>
      <c r="AO81" s="2">
        <v>40.651111999999998</v>
      </c>
      <c r="AP81" s="2" t="s">
        <v>40</v>
      </c>
    </row>
    <row r="82" spans="1:42" x14ac:dyDescent="0.35">
      <c r="A82" t="s">
        <v>84</v>
      </c>
      <c r="C82" s="13">
        <v>40387</v>
      </c>
      <c r="M82" s="14">
        <v>5.41</v>
      </c>
      <c r="N82" s="14">
        <v>5.53</v>
      </c>
      <c r="Q82" s="2">
        <f t="shared" si="6"/>
        <v>2.0794415416798357</v>
      </c>
      <c r="R82" s="18">
        <v>8</v>
      </c>
      <c r="V82" s="25">
        <v>2</v>
      </c>
      <c r="AF82" s="10">
        <v>1.1987999999999999</v>
      </c>
      <c r="AI82" s="19">
        <v>6.7</v>
      </c>
      <c r="AN82" s="2">
        <v>-74.081945000000005</v>
      </c>
      <c r="AO82" s="2">
        <v>40.651111999999998</v>
      </c>
      <c r="AP82" s="2" t="s">
        <v>40</v>
      </c>
    </row>
    <row r="83" spans="1:42" x14ac:dyDescent="0.35">
      <c r="A83" t="s">
        <v>84</v>
      </c>
      <c r="C83" s="13">
        <v>40387</v>
      </c>
      <c r="M83" s="15" t="s">
        <v>86</v>
      </c>
      <c r="N83" s="15" t="s">
        <v>86</v>
      </c>
      <c r="Q83" s="2">
        <f t="shared" si="6"/>
        <v>2.0794415416798357</v>
      </c>
      <c r="R83" s="18">
        <v>8</v>
      </c>
      <c r="V83" s="21" t="s">
        <v>86</v>
      </c>
      <c r="AF83" s="10">
        <v>1.1429</v>
      </c>
      <c r="AI83" s="19">
        <v>7.2</v>
      </c>
      <c r="AN83" s="2">
        <v>-74.081945000000005</v>
      </c>
      <c r="AO83" s="2">
        <v>40.651111999999998</v>
      </c>
      <c r="AP83" s="2" t="s">
        <v>40</v>
      </c>
    </row>
    <row r="84" spans="1:42" x14ac:dyDescent="0.35">
      <c r="A84" s="37" t="s">
        <v>90</v>
      </c>
      <c r="C84" s="13">
        <v>40387</v>
      </c>
      <c r="M84" s="14">
        <v>5.64</v>
      </c>
      <c r="N84" s="14">
        <v>5.88</v>
      </c>
      <c r="Q84" s="2">
        <f t="shared" si="6"/>
        <v>2.7725887222397811</v>
      </c>
      <c r="R84" s="18">
        <v>16</v>
      </c>
      <c r="V84" s="18">
        <v>6</v>
      </c>
      <c r="AF84" s="10">
        <v>1.1562000000000001</v>
      </c>
      <c r="AI84" s="19">
        <v>6.6</v>
      </c>
      <c r="AN84" s="2">
        <v>-74.081945000000005</v>
      </c>
      <c r="AO84" s="2">
        <v>40.651111999999998</v>
      </c>
      <c r="AP84" s="2" t="s">
        <v>40</v>
      </c>
    </row>
    <row r="85" spans="1:42" x14ac:dyDescent="0.35">
      <c r="A85" s="41" t="s">
        <v>96</v>
      </c>
      <c r="C85" s="13">
        <v>40387</v>
      </c>
      <c r="M85" s="14">
        <v>5.38</v>
      </c>
      <c r="N85" s="14">
        <v>5.14</v>
      </c>
      <c r="Q85" s="2">
        <f t="shared" si="6"/>
        <v>3.9512437185814275</v>
      </c>
      <c r="R85" s="19">
        <v>52</v>
      </c>
      <c r="V85" s="19">
        <v>4</v>
      </c>
      <c r="AF85" s="10">
        <v>1.2703000000000002</v>
      </c>
      <c r="AI85" s="19">
        <v>6.9</v>
      </c>
      <c r="AM85" s="2" t="s">
        <v>56</v>
      </c>
      <c r="AN85" s="2">
        <v>-74.081945000000005</v>
      </c>
      <c r="AO85" s="2">
        <v>40.651111999999998</v>
      </c>
      <c r="AP85" s="2" t="s">
        <v>40</v>
      </c>
    </row>
    <row r="86" spans="1:42" x14ac:dyDescent="0.35">
      <c r="A86" s="41" t="s">
        <v>97</v>
      </c>
      <c r="C86" s="13">
        <v>40387</v>
      </c>
      <c r="M86" s="14">
        <v>4.7699999999999996</v>
      </c>
      <c r="N86" s="14">
        <v>4.57</v>
      </c>
      <c r="Q86" s="2">
        <f t="shared" si="6"/>
        <v>2.6390573296152584</v>
      </c>
      <c r="R86" s="18">
        <v>14</v>
      </c>
      <c r="V86" s="26">
        <v>2</v>
      </c>
      <c r="AF86" s="10">
        <v>1.1042000000000001</v>
      </c>
      <c r="AI86" s="19">
        <v>7.7</v>
      </c>
      <c r="AM86" s="2" t="s">
        <v>58</v>
      </c>
      <c r="AN86" s="2">
        <v>-74.081945000000005</v>
      </c>
      <c r="AO86" s="2">
        <v>40.651111999999998</v>
      </c>
      <c r="AP86" s="2" t="s">
        <v>40</v>
      </c>
    </row>
    <row r="87" spans="1:42" x14ac:dyDescent="0.35">
      <c r="A87" s="2" t="s">
        <v>52</v>
      </c>
      <c r="C87" s="3">
        <v>40394</v>
      </c>
      <c r="D87" s="4">
        <v>0.65</v>
      </c>
      <c r="E87" s="2" t="s">
        <v>41</v>
      </c>
      <c r="F87" s="2">
        <v>23.34</v>
      </c>
      <c r="G87" s="2">
        <v>21.02</v>
      </c>
      <c r="H87" s="2">
        <v>48</v>
      </c>
      <c r="I87" s="2">
        <v>3</v>
      </c>
      <c r="J87" s="2">
        <v>46</v>
      </c>
      <c r="K87" s="2">
        <v>23.83</v>
      </c>
      <c r="L87" s="2">
        <v>28.15</v>
      </c>
      <c r="M87" s="55">
        <v>5.88</v>
      </c>
      <c r="N87" s="55">
        <v>6.09</v>
      </c>
      <c r="O87" s="2">
        <v>3.5</v>
      </c>
      <c r="Q87" s="2">
        <f t="shared" si="6"/>
        <v>1.0986122886681098</v>
      </c>
      <c r="R87" s="2">
        <v>3</v>
      </c>
      <c r="T87" s="8" t="s">
        <v>46</v>
      </c>
      <c r="V87" s="8">
        <v>1</v>
      </c>
      <c r="X87" s="10">
        <v>0.22800000000000001</v>
      </c>
      <c r="Z87" s="10">
        <v>0.32600000000000001</v>
      </c>
      <c r="AD87" s="10">
        <v>1.0780000000000001</v>
      </c>
      <c r="AF87" s="10">
        <f t="shared" ref="AF87:AF92" si="8">X87+AD87</f>
        <v>1.306</v>
      </c>
      <c r="AG87" s="2">
        <v>10.8</v>
      </c>
      <c r="AH87" s="2">
        <v>10.6</v>
      </c>
      <c r="AI87" s="12">
        <v>6.3</v>
      </c>
      <c r="AN87" s="2">
        <v>-74.081945000000005</v>
      </c>
      <c r="AO87" s="2">
        <v>40.651111999999998</v>
      </c>
      <c r="AP87" s="2" t="s">
        <v>40</v>
      </c>
    </row>
    <row r="88" spans="1:42" x14ac:dyDescent="0.35">
      <c r="A88" s="2" t="s">
        <v>42</v>
      </c>
      <c r="C88" s="3">
        <v>40394</v>
      </c>
      <c r="D88" s="4">
        <v>0.63472222222222219</v>
      </c>
      <c r="E88" s="2" t="s">
        <v>41</v>
      </c>
      <c r="F88" s="2">
        <v>23.36</v>
      </c>
      <c r="G88" s="2">
        <v>22.57</v>
      </c>
      <c r="H88" s="2">
        <v>50</v>
      </c>
      <c r="I88" s="2">
        <v>3</v>
      </c>
      <c r="J88" s="2">
        <v>44</v>
      </c>
      <c r="K88" s="2">
        <v>24.48</v>
      </c>
      <c r="L88" s="2">
        <v>25.28</v>
      </c>
      <c r="M88" s="55">
        <v>6.1</v>
      </c>
      <c r="N88" s="55">
        <v>5.85</v>
      </c>
      <c r="O88" s="2">
        <v>4</v>
      </c>
      <c r="Q88" s="2">
        <f t="shared" si="6"/>
        <v>1.6094379124341003</v>
      </c>
      <c r="R88" s="2">
        <v>5</v>
      </c>
      <c r="T88" s="8" t="s">
        <v>46</v>
      </c>
      <c r="V88" s="8">
        <v>1</v>
      </c>
      <c r="X88" s="10">
        <v>0.30399999999999999</v>
      </c>
      <c r="Z88" s="10">
        <v>0.39200000000000002</v>
      </c>
      <c r="AD88" s="10">
        <v>1.1599999999999999</v>
      </c>
      <c r="AF88" s="10">
        <f t="shared" si="8"/>
        <v>1.464</v>
      </c>
      <c r="AG88" s="2">
        <v>6.6</v>
      </c>
      <c r="AH88" s="2">
        <v>12.2</v>
      </c>
      <c r="AI88" s="12">
        <v>5.0999999999999996</v>
      </c>
      <c r="AN88" s="2">
        <v>-74.081945000000005</v>
      </c>
      <c r="AO88" s="2">
        <v>40.651111999999998</v>
      </c>
      <c r="AP88" s="2" t="s">
        <v>40</v>
      </c>
    </row>
    <row r="89" spans="1:42" x14ac:dyDescent="0.35">
      <c r="A89" s="2" t="s">
        <v>50</v>
      </c>
      <c r="C89" s="3">
        <v>40394</v>
      </c>
      <c r="D89" s="4">
        <v>0.62291666666666667</v>
      </c>
      <c r="E89" s="2" t="s">
        <v>41</v>
      </c>
      <c r="F89" s="2">
        <v>24.35</v>
      </c>
      <c r="G89" s="2">
        <v>23.86</v>
      </c>
      <c r="H89" s="2">
        <v>42</v>
      </c>
      <c r="I89" s="2">
        <v>3</v>
      </c>
      <c r="J89" s="2">
        <v>41</v>
      </c>
      <c r="K89" s="2">
        <v>23.76</v>
      </c>
      <c r="L89" s="2">
        <v>23.96</v>
      </c>
      <c r="M89" s="55">
        <v>5.95</v>
      </c>
      <c r="N89" s="55">
        <v>6.16</v>
      </c>
      <c r="O89" s="2">
        <v>5</v>
      </c>
      <c r="Q89" s="2">
        <f t="shared" si="6"/>
        <v>2.8903717578961645</v>
      </c>
      <c r="R89" s="2">
        <v>18</v>
      </c>
      <c r="V89" s="8">
        <v>1</v>
      </c>
      <c r="X89" s="10">
        <v>0.39800000000000002</v>
      </c>
      <c r="Z89" s="10">
        <v>0.58799999999999997</v>
      </c>
      <c r="AD89" s="10">
        <v>1.41</v>
      </c>
      <c r="AF89" s="10">
        <f t="shared" si="8"/>
        <v>1.8079999999999998</v>
      </c>
      <c r="AG89" s="2">
        <v>10.6</v>
      </c>
      <c r="AH89" s="2">
        <v>8.6</v>
      </c>
      <c r="AI89" s="12">
        <v>7</v>
      </c>
      <c r="AN89" s="2">
        <v>-74.081945000000005</v>
      </c>
      <c r="AO89" s="2">
        <v>40.651111999999998</v>
      </c>
      <c r="AP89" s="2" t="s">
        <v>40</v>
      </c>
    </row>
    <row r="90" spans="1:42" x14ac:dyDescent="0.35">
      <c r="A90" s="2" t="s">
        <v>51</v>
      </c>
      <c r="C90" s="3">
        <v>40394</v>
      </c>
      <c r="D90" s="4">
        <v>0.60486111111111118</v>
      </c>
      <c r="E90" s="2" t="s">
        <v>41</v>
      </c>
      <c r="F90" s="2">
        <v>25.57</v>
      </c>
      <c r="G90" s="2">
        <v>24.89</v>
      </c>
      <c r="H90" s="2">
        <v>39</v>
      </c>
      <c r="I90" s="2">
        <v>3</v>
      </c>
      <c r="J90" s="2">
        <v>37</v>
      </c>
      <c r="K90" s="2">
        <v>23.14</v>
      </c>
      <c r="L90" s="2">
        <v>23.43</v>
      </c>
      <c r="M90" s="55">
        <v>5.87</v>
      </c>
      <c r="N90" s="55">
        <v>5.22</v>
      </c>
      <c r="O90" s="2">
        <v>4.5</v>
      </c>
      <c r="Q90" s="2">
        <f t="shared" si="6"/>
        <v>3.6375861597263857</v>
      </c>
      <c r="R90" s="2">
        <v>38</v>
      </c>
      <c r="V90" s="8">
        <v>2</v>
      </c>
      <c r="X90" s="10">
        <v>0.49399999999999999</v>
      </c>
      <c r="Z90" s="10">
        <v>0.626</v>
      </c>
      <c r="AD90" s="10">
        <v>1.69</v>
      </c>
      <c r="AF90" s="10">
        <f t="shared" si="8"/>
        <v>2.1840000000000002</v>
      </c>
      <c r="AG90" s="2">
        <v>8.1999999999999993</v>
      </c>
      <c r="AH90" s="2">
        <v>7.2</v>
      </c>
      <c r="AI90" s="12">
        <v>7.9</v>
      </c>
      <c r="AN90" s="2">
        <v>-74.081945000000005</v>
      </c>
      <c r="AO90" s="2">
        <v>40.651111999999998</v>
      </c>
      <c r="AP90" s="2" t="s">
        <v>40</v>
      </c>
    </row>
    <row r="91" spans="1:42" x14ac:dyDescent="0.35">
      <c r="A91" s="2" t="s">
        <v>48</v>
      </c>
      <c r="C91" s="3">
        <v>40394</v>
      </c>
      <c r="D91" s="4">
        <v>0.58472222222222225</v>
      </c>
      <c r="E91" s="2" t="s">
        <v>41</v>
      </c>
      <c r="F91" s="2">
        <v>25.2</v>
      </c>
      <c r="G91" s="2">
        <v>22.05</v>
      </c>
      <c r="H91" s="2">
        <v>43</v>
      </c>
      <c r="I91" s="2">
        <v>3</v>
      </c>
      <c r="J91" s="2">
        <v>42</v>
      </c>
      <c r="K91" s="2">
        <v>25.37</v>
      </c>
      <c r="L91" s="2">
        <v>27.5</v>
      </c>
      <c r="M91" s="55">
        <v>5.81</v>
      </c>
      <c r="N91" s="55">
        <v>4.5999999999999996</v>
      </c>
      <c r="O91" s="2">
        <v>3.5</v>
      </c>
      <c r="Q91" s="2">
        <f t="shared" si="6"/>
        <v>2.0794415416798357</v>
      </c>
      <c r="R91" s="2">
        <v>8</v>
      </c>
      <c r="V91" s="8">
        <v>1</v>
      </c>
      <c r="X91" s="10">
        <v>0.34</v>
      </c>
      <c r="Z91" s="10">
        <v>0.36199999999999999</v>
      </c>
      <c r="AD91" s="10">
        <v>1.72</v>
      </c>
      <c r="AF91" s="10">
        <f t="shared" si="8"/>
        <v>2.06</v>
      </c>
      <c r="AG91" s="2">
        <v>6.4</v>
      </c>
      <c r="AH91" s="2">
        <v>10.4</v>
      </c>
      <c r="AI91" s="12">
        <v>26.5</v>
      </c>
      <c r="AN91" s="2">
        <v>-74.081945000000005</v>
      </c>
      <c r="AO91" s="2">
        <v>40.651111999999998</v>
      </c>
      <c r="AP91" s="2" t="s">
        <v>40</v>
      </c>
    </row>
    <row r="92" spans="1:42" x14ac:dyDescent="0.35">
      <c r="A92" s="2" t="s">
        <v>48</v>
      </c>
      <c r="B92" s="2" t="s">
        <v>47</v>
      </c>
      <c r="C92" s="3">
        <v>40394</v>
      </c>
      <c r="D92" s="4">
        <v>0.58472222222222225</v>
      </c>
      <c r="E92" s="2" t="s">
        <v>41</v>
      </c>
      <c r="M92" s="55">
        <v>5.74</v>
      </c>
      <c r="N92" s="55">
        <v>4.12</v>
      </c>
      <c r="O92" s="2">
        <v>4</v>
      </c>
      <c r="Q92" s="2">
        <f t="shared" si="6"/>
        <v>1.3862943611198906</v>
      </c>
      <c r="R92" s="2">
        <v>4</v>
      </c>
      <c r="V92" s="8">
        <v>1</v>
      </c>
      <c r="X92" s="10">
        <v>0.33</v>
      </c>
      <c r="Z92" s="10">
        <v>0.35899999999999999</v>
      </c>
      <c r="AD92" s="10">
        <v>1.58</v>
      </c>
      <c r="AF92" s="10">
        <f t="shared" si="8"/>
        <v>1.9100000000000001</v>
      </c>
      <c r="AG92" s="2">
        <v>5.8</v>
      </c>
      <c r="AH92" s="2">
        <v>5.8</v>
      </c>
      <c r="AI92" s="12">
        <v>16.600000000000001</v>
      </c>
      <c r="AN92" s="2">
        <v>-74.081945000000005</v>
      </c>
      <c r="AO92" s="2">
        <v>40.651111999999998</v>
      </c>
      <c r="AP92" s="2" t="s">
        <v>40</v>
      </c>
    </row>
    <row r="93" spans="1:42" x14ac:dyDescent="0.35">
      <c r="A93" t="s">
        <v>84</v>
      </c>
      <c r="C93" s="13">
        <v>40394</v>
      </c>
      <c r="M93" s="14">
        <v>5.66</v>
      </c>
      <c r="N93" s="14">
        <v>5.4</v>
      </c>
      <c r="Q93" s="2">
        <f t="shared" si="6"/>
        <v>1.791759469228055</v>
      </c>
      <c r="R93" s="18">
        <v>6</v>
      </c>
      <c r="V93" s="26">
        <v>2</v>
      </c>
      <c r="AF93" s="10">
        <v>1.0472999999999999</v>
      </c>
      <c r="AI93" s="19">
        <v>6.2</v>
      </c>
      <c r="AN93" s="2">
        <v>-74.081945000000005</v>
      </c>
      <c r="AO93" s="2">
        <v>40.651111999999998</v>
      </c>
      <c r="AP93" s="2" t="s">
        <v>40</v>
      </c>
    </row>
    <row r="94" spans="1:42" x14ac:dyDescent="0.35">
      <c r="A94" s="37" t="s">
        <v>90</v>
      </c>
      <c r="C94" s="13">
        <v>40394</v>
      </c>
      <c r="M94" s="14">
        <v>5.24</v>
      </c>
      <c r="N94" s="14">
        <v>5.0199999999999996</v>
      </c>
      <c r="Q94" s="2">
        <f t="shared" si="6"/>
        <v>2.3025850929940459</v>
      </c>
      <c r="R94" s="18">
        <v>10</v>
      </c>
      <c r="V94" s="18">
        <v>2</v>
      </c>
      <c r="AF94" s="10">
        <v>0.89260000000000006</v>
      </c>
      <c r="AI94" s="19">
        <v>4.0999999999999996</v>
      </c>
      <c r="AN94" s="2">
        <v>-74.081945000000005</v>
      </c>
      <c r="AO94" s="2">
        <v>40.651111999999998</v>
      </c>
      <c r="AP94" s="2" t="s">
        <v>40</v>
      </c>
    </row>
    <row r="95" spans="1:42" x14ac:dyDescent="0.35">
      <c r="A95" s="37" t="s">
        <v>90</v>
      </c>
      <c r="C95" s="13">
        <v>40394</v>
      </c>
      <c r="M95" s="15" t="s">
        <v>86</v>
      </c>
      <c r="N95" s="15" t="s">
        <v>86</v>
      </c>
      <c r="Q95" s="2">
        <f t="shared" si="6"/>
        <v>2.3025850929940459</v>
      </c>
      <c r="R95" s="18">
        <v>10</v>
      </c>
      <c r="V95" s="18">
        <v>4</v>
      </c>
      <c r="AF95" s="10">
        <v>0.9274</v>
      </c>
      <c r="AI95" s="35">
        <v>4</v>
      </c>
      <c r="AN95" s="2">
        <v>-74.081945000000005</v>
      </c>
      <c r="AO95" s="2">
        <v>40.651111999999998</v>
      </c>
      <c r="AP95" s="2" t="s">
        <v>40</v>
      </c>
    </row>
    <row r="96" spans="1:42" x14ac:dyDescent="0.35">
      <c r="A96" s="41" t="s">
        <v>96</v>
      </c>
      <c r="C96" s="13">
        <v>40394</v>
      </c>
      <c r="M96" s="14">
        <v>5.34</v>
      </c>
      <c r="N96" s="14">
        <v>5.25</v>
      </c>
      <c r="Q96" s="2">
        <f t="shared" si="6"/>
        <v>3.9512437185814275</v>
      </c>
      <c r="R96" s="19">
        <v>52</v>
      </c>
      <c r="V96" s="19">
        <v>10</v>
      </c>
      <c r="AF96" s="10">
        <v>1.0987</v>
      </c>
      <c r="AI96" s="19">
        <v>5.2</v>
      </c>
      <c r="AN96" s="2">
        <v>-74.081945000000005</v>
      </c>
      <c r="AO96" s="2">
        <v>40.651111999999998</v>
      </c>
      <c r="AP96" s="2" t="s">
        <v>40</v>
      </c>
    </row>
    <row r="97" spans="1:42" x14ac:dyDescent="0.35">
      <c r="A97" s="41" t="s">
        <v>97</v>
      </c>
      <c r="C97" s="13">
        <v>40394</v>
      </c>
      <c r="M97" s="14">
        <v>5.21</v>
      </c>
      <c r="N97" s="14">
        <v>4.9800000000000004</v>
      </c>
      <c r="R97" s="24" t="s">
        <v>99</v>
      </c>
      <c r="V97" s="25">
        <v>4</v>
      </c>
      <c r="AF97" s="10">
        <v>0.99890000000000001</v>
      </c>
      <c r="AI97" s="19">
        <v>5.4</v>
      </c>
      <c r="AN97" s="2">
        <v>-74.081945000000005</v>
      </c>
      <c r="AO97" s="2">
        <v>40.651111999999998</v>
      </c>
      <c r="AP97" s="2" t="s">
        <v>40</v>
      </c>
    </row>
    <row r="98" spans="1:42" x14ac:dyDescent="0.35">
      <c r="A98" s="2" t="s">
        <v>52</v>
      </c>
      <c r="C98" s="3">
        <v>40401</v>
      </c>
      <c r="D98" s="4">
        <v>0.64444444444444449</v>
      </c>
      <c r="E98" s="2" t="s">
        <v>41</v>
      </c>
      <c r="F98" s="2">
        <v>24.52</v>
      </c>
      <c r="G98" s="2">
        <v>24.29</v>
      </c>
      <c r="H98" s="2">
        <v>42</v>
      </c>
      <c r="I98" s="2">
        <v>3</v>
      </c>
      <c r="J98" s="2">
        <v>39</v>
      </c>
      <c r="K98" s="2">
        <v>24.81</v>
      </c>
      <c r="L98" s="2">
        <v>24.95</v>
      </c>
      <c r="M98" s="55">
        <v>4.9000000000000004</v>
      </c>
      <c r="N98" s="55">
        <v>4.8099999999999996</v>
      </c>
      <c r="O98" s="2">
        <v>3</v>
      </c>
      <c r="Q98" s="2">
        <f t="shared" si="6"/>
        <v>1.6094379124341003</v>
      </c>
      <c r="R98" s="2">
        <v>5</v>
      </c>
      <c r="T98" s="8" t="s">
        <v>46</v>
      </c>
      <c r="V98" s="8">
        <v>1</v>
      </c>
      <c r="X98" s="10">
        <v>0.33600000000000002</v>
      </c>
      <c r="Z98" s="10">
        <v>0.432</v>
      </c>
      <c r="AD98" s="10">
        <v>0.623</v>
      </c>
      <c r="AF98" s="10">
        <f t="shared" ref="AF98:AF103" si="9">X98+AD98</f>
        <v>0.95900000000000007</v>
      </c>
      <c r="AG98" s="2">
        <v>11.4</v>
      </c>
      <c r="AH98" s="2">
        <v>13.2</v>
      </c>
      <c r="AI98" s="12">
        <v>3.7</v>
      </c>
      <c r="AN98" s="2">
        <v>-74.081945000000005</v>
      </c>
      <c r="AO98" s="2">
        <v>40.651111999999998</v>
      </c>
      <c r="AP98" s="2" t="s">
        <v>40</v>
      </c>
    </row>
    <row r="99" spans="1:42" x14ac:dyDescent="0.35">
      <c r="A99" s="2" t="s">
        <v>42</v>
      </c>
      <c r="C99" s="3">
        <v>40401</v>
      </c>
      <c r="D99" s="4">
        <v>0.63124999999999998</v>
      </c>
      <c r="E99" s="2" t="s">
        <v>41</v>
      </c>
      <c r="F99" s="2">
        <v>24.97</v>
      </c>
      <c r="G99" s="2">
        <v>24.74</v>
      </c>
      <c r="H99" s="2">
        <v>27</v>
      </c>
      <c r="I99" s="2">
        <v>3</v>
      </c>
      <c r="J99" s="2">
        <v>26</v>
      </c>
      <c r="K99" s="2">
        <v>24.29</v>
      </c>
      <c r="L99" s="2">
        <v>24.41</v>
      </c>
      <c r="M99" s="55">
        <v>5.09</v>
      </c>
      <c r="N99" s="55">
        <v>5.0599999999999996</v>
      </c>
      <c r="O99" s="2">
        <v>3.5</v>
      </c>
      <c r="Q99" s="2">
        <f t="shared" si="6"/>
        <v>1.3862943611198906</v>
      </c>
      <c r="R99" s="2">
        <v>4</v>
      </c>
      <c r="V99" s="8">
        <v>1</v>
      </c>
      <c r="X99" s="10">
        <v>0.35799999999999998</v>
      </c>
      <c r="Z99" s="10">
        <v>0.42799999999999999</v>
      </c>
      <c r="AD99" s="10">
        <v>0.42199999999999999</v>
      </c>
      <c r="AF99" s="10">
        <f t="shared" si="9"/>
        <v>0.78</v>
      </c>
      <c r="AG99" s="2">
        <v>8.4</v>
      </c>
      <c r="AH99" s="2">
        <v>12</v>
      </c>
      <c r="AI99" s="12">
        <v>4.3</v>
      </c>
      <c r="AN99" s="2">
        <v>-74.081945000000005</v>
      </c>
      <c r="AO99" s="2">
        <v>40.651111999999998</v>
      </c>
      <c r="AP99" s="2" t="s">
        <v>40</v>
      </c>
    </row>
    <row r="100" spans="1:42" x14ac:dyDescent="0.35">
      <c r="A100" s="2" t="s">
        <v>50</v>
      </c>
      <c r="C100" s="3">
        <v>40401</v>
      </c>
      <c r="D100" s="4">
        <v>0.61736111111111114</v>
      </c>
      <c r="E100" s="2" t="s">
        <v>41</v>
      </c>
      <c r="F100" s="2">
        <v>25.73</v>
      </c>
      <c r="G100" s="2">
        <v>24.19</v>
      </c>
      <c r="H100" s="2">
        <v>38</v>
      </c>
      <c r="I100" s="2">
        <v>3</v>
      </c>
      <c r="J100" s="2">
        <v>35</v>
      </c>
      <c r="K100" s="2">
        <v>23.95</v>
      </c>
      <c r="L100" s="2">
        <v>24.97</v>
      </c>
      <c r="M100" s="55">
        <v>4.95</v>
      </c>
      <c r="N100" s="55">
        <v>4.8</v>
      </c>
      <c r="O100" s="2">
        <v>4</v>
      </c>
      <c r="Q100" s="2">
        <f t="shared" si="6"/>
        <v>3.3322045101752038</v>
      </c>
      <c r="R100" s="2">
        <v>28</v>
      </c>
      <c r="V100" s="8">
        <v>8</v>
      </c>
      <c r="X100" s="10">
        <v>0.40300000000000002</v>
      </c>
      <c r="Z100" s="10">
        <v>0.57799999999999996</v>
      </c>
      <c r="AD100" s="10">
        <v>0.67700000000000005</v>
      </c>
      <c r="AF100" s="10">
        <f t="shared" si="9"/>
        <v>1.08</v>
      </c>
      <c r="AG100" s="2">
        <v>12</v>
      </c>
      <c r="AH100" s="2">
        <v>10.8</v>
      </c>
      <c r="AI100" s="12">
        <v>3.7</v>
      </c>
      <c r="AN100" s="2">
        <v>-74.081945000000005</v>
      </c>
      <c r="AO100" s="2">
        <v>40.651111999999998</v>
      </c>
      <c r="AP100" s="2" t="s">
        <v>40</v>
      </c>
    </row>
    <row r="101" spans="1:42" x14ac:dyDescent="0.35">
      <c r="A101" s="2" t="s">
        <v>51</v>
      </c>
      <c r="C101" s="3">
        <v>40401</v>
      </c>
      <c r="D101" s="4">
        <v>0.59375</v>
      </c>
      <c r="E101" s="2" t="s">
        <v>41</v>
      </c>
      <c r="F101" s="2">
        <v>27.6</v>
      </c>
      <c r="G101" s="2">
        <v>26.75</v>
      </c>
      <c r="H101" s="2">
        <v>36</v>
      </c>
      <c r="I101" s="2">
        <v>3</v>
      </c>
      <c r="J101" s="2">
        <v>34</v>
      </c>
      <c r="K101" s="2">
        <v>23.78</v>
      </c>
      <c r="L101" s="2">
        <v>23.93</v>
      </c>
      <c r="M101" s="55">
        <v>4.58</v>
      </c>
      <c r="N101" s="55">
        <v>4.28</v>
      </c>
      <c r="O101" s="2">
        <v>3</v>
      </c>
      <c r="Q101" s="2">
        <f t="shared" si="6"/>
        <v>3.1354942159291497</v>
      </c>
      <c r="R101" s="2">
        <v>23</v>
      </c>
      <c r="V101" s="8">
        <v>6</v>
      </c>
      <c r="X101" s="10">
        <v>0.55900000000000005</v>
      </c>
      <c r="Z101" s="10">
        <v>0.57599999999999996</v>
      </c>
      <c r="AD101" s="10">
        <v>0.71799999999999997</v>
      </c>
      <c r="AF101" s="10">
        <f t="shared" si="9"/>
        <v>1.2770000000000001</v>
      </c>
      <c r="AG101" s="2">
        <v>11.6</v>
      </c>
      <c r="AH101" s="2">
        <v>18</v>
      </c>
      <c r="AI101" s="12">
        <v>8.1999999999999993</v>
      </c>
      <c r="AN101" s="2">
        <v>-74.081945000000005</v>
      </c>
      <c r="AO101" s="2">
        <v>40.651111999999998</v>
      </c>
      <c r="AP101" s="2" t="s">
        <v>40</v>
      </c>
    </row>
    <row r="102" spans="1:42" x14ac:dyDescent="0.35">
      <c r="A102" s="2" t="s">
        <v>48</v>
      </c>
      <c r="B102" s="2" t="s">
        <v>47</v>
      </c>
      <c r="C102" s="3">
        <v>40401</v>
      </c>
      <c r="D102" s="4">
        <v>0.57013888888888886</v>
      </c>
      <c r="E102" s="2" t="s">
        <v>41</v>
      </c>
      <c r="M102" s="55">
        <v>4.93</v>
      </c>
      <c r="N102" s="55">
        <v>4.58</v>
      </c>
      <c r="O102" s="2">
        <v>3</v>
      </c>
      <c r="Q102" s="2">
        <f t="shared" si="6"/>
        <v>2.0794415416798357</v>
      </c>
      <c r="R102" s="2">
        <v>8</v>
      </c>
      <c r="T102" s="8" t="s">
        <v>46</v>
      </c>
      <c r="V102" s="8">
        <v>1</v>
      </c>
      <c r="X102" s="10">
        <v>0.35599999999999998</v>
      </c>
      <c r="Z102" s="10">
        <v>0.28799999999999998</v>
      </c>
      <c r="AD102" s="10">
        <v>0.39400000000000002</v>
      </c>
      <c r="AF102" s="10">
        <f t="shared" si="9"/>
        <v>0.75</v>
      </c>
      <c r="AG102" s="2">
        <v>3.4</v>
      </c>
      <c r="AH102" s="2">
        <v>6.4</v>
      </c>
      <c r="AI102" s="12">
        <v>12.6</v>
      </c>
      <c r="AN102" s="2">
        <v>-74.081945000000005</v>
      </c>
      <c r="AO102" s="2">
        <v>40.651111999999998</v>
      </c>
      <c r="AP102" s="2" t="s">
        <v>40</v>
      </c>
    </row>
    <row r="103" spans="1:42" x14ac:dyDescent="0.35">
      <c r="A103" s="2" t="s">
        <v>48</v>
      </c>
      <c r="C103" s="3">
        <v>40401</v>
      </c>
      <c r="D103" s="4">
        <v>0.57013888888888886</v>
      </c>
      <c r="E103" s="2" t="s">
        <v>41</v>
      </c>
      <c r="F103" s="2">
        <v>25.93</v>
      </c>
      <c r="G103" s="2">
        <v>25.76</v>
      </c>
      <c r="H103" s="2">
        <v>39</v>
      </c>
      <c r="I103" s="2">
        <v>3</v>
      </c>
      <c r="J103" s="2">
        <v>38</v>
      </c>
      <c r="K103" s="2">
        <v>25.65</v>
      </c>
      <c r="L103" s="2">
        <v>25.92</v>
      </c>
      <c r="M103" s="55">
        <v>4.78</v>
      </c>
      <c r="N103" s="55">
        <v>4.66</v>
      </c>
      <c r="O103" s="2">
        <v>3</v>
      </c>
      <c r="Q103" s="2">
        <f t="shared" si="6"/>
        <v>2.5649493574615367</v>
      </c>
      <c r="R103" s="2">
        <v>13</v>
      </c>
      <c r="V103" s="8">
        <v>1</v>
      </c>
      <c r="X103" s="10">
        <v>0.35</v>
      </c>
      <c r="Z103" s="10">
        <v>0.27600000000000002</v>
      </c>
      <c r="AD103" s="10">
        <v>0.42499999999999999</v>
      </c>
      <c r="AF103" s="10">
        <f t="shared" si="9"/>
        <v>0.77499999999999991</v>
      </c>
      <c r="AG103" s="2">
        <v>10.6</v>
      </c>
      <c r="AH103" s="2">
        <v>23.4</v>
      </c>
      <c r="AI103" s="12">
        <v>13.1</v>
      </c>
      <c r="AN103" s="2">
        <v>-74.081945000000005</v>
      </c>
      <c r="AO103" s="2">
        <v>40.651111999999998</v>
      </c>
      <c r="AP103" s="2" t="s">
        <v>40</v>
      </c>
    </row>
    <row r="104" spans="1:42" x14ac:dyDescent="0.35">
      <c r="A104" t="s">
        <v>84</v>
      </c>
      <c r="C104" s="13">
        <v>40401</v>
      </c>
      <c r="M104" s="14">
        <v>4.78</v>
      </c>
      <c r="N104" s="14">
        <v>4.6100000000000003</v>
      </c>
      <c r="Q104" s="2">
        <f t="shared" si="6"/>
        <v>3.9512437185814275</v>
      </c>
      <c r="R104" s="18">
        <v>52</v>
      </c>
      <c r="V104" s="25">
        <v>2</v>
      </c>
      <c r="AF104" s="10">
        <v>0.97320000000000007</v>
      </c>
      <c r="AI104" s="19">
        <v>3.1</v>
      </c>
      <c r="AN104" s="2">
        <v>-74.081945000000005</v>
      </c>
      <c r="AO104" s="2">
        <v>40.651111999999998</v>
      </c>
      <c r="AP104" s="2" t="s">
        <v>40</v>
      </c>
    </row>
    <row r="105" spans="1:42" x14ac:dyDescent="0.35">
      <c r="A105" t="s">
        <v>84</v>
      </c>
      <c r="C105" s="13">
        <v>40401</v>
      </c>
      <c r="M105" s="15" t="s">
        <v>86</v>
      </c>
      <c r="N105" s="15" t="s">
        <v>86</v>
      </c>
      <c r="Q105" s="2">
        <f t="shared" si="6"/>
        <v>3.5835189384561099</v>
      </c>
      <c r="R105" s="18">
        <v>36</v>
      </c>
      <c r="V105" s="25">
        <v>2</v>
      </c>
      <c r="AF105" s="10">
        <v>0.92069999999999996</v>
      </c>
      <c r="AI105" s="19">
        <v>2.9</v>
      </c>
      <c r="AN105" s="2">
        <v>-74.081945000000005</v>
      </c>
      <c r="AO105" s="2">
        <v>40.651111999999998</v>
      </c>
      <c r="AP105" s="2" t="s">
        <v>40</v>
      </c>
    </row>
    <row r="106" spans="1:42" x14ac:dyDescent="0.25">
      <c r="A106" s="37" t="s">
        <v>90</v>
      </c>
      <c r="C106" s="13">
        <v>40401</v>
      </c>
      <c r="M106" s="14">
        <v>4.7</v>
      </c>
      <c r="N106" s="14">
        <v>4.5</v>
      </c>
      <c r="Q106" s="2">
        <f t="shared" si="6"/>
        <v>3.8286413964890951</v>
      </c>
      <c r="R106" s="18">
        <v>46</v>
      </c>
      <c r="V106" s="20">
        <v>2</v>
      </c>
      <c r="AF106" s="10">
        <v>0.92510000000000003</v>
      </c>
      <c r="AI106" s="33">
        <v>2.4</v>
      </c>
      <c r="AN106" s="2">
        <v>-74.081945000000005</v>
      </c>
      <c r="AO106" s="2">
        <v>40.651111999999998</v>
      </c>
      <c r="AP106" s="2" t="s">
        <v>40</v>
      </c>
    </row>
    <row r="107" spans="1:42" x14ac:dyDescent="0.35">
      <c r="A107" s="41" t="s">
        <v>96</v>
      </c>
      <c r="C107" s="13">
        <v>40401</v>
      </c>
      <c r="M107" s="14">
        <v>4.04</v>
      </c>
      <c r="N107" s="14">
        <v>4.1399999999999997</v>
      </c>
      <c r="Q107" s="2">
        <f t="shared" si="6"/>
        <v>3.6888794541139363</v>
      </c>
      <c r="R107" s="19">
        <v>40</v>
      </c>
      <c r="V107" s="19">
        <v>2</v>
      </c>
      <c r="AF107" s="10">
        <v>1.1052</v>
      </c>
      <c r="AI107" s="19">
        <v>2.7</v>
      </c>
      <c r="AN107" s="2">
        <v>-74.081945000000005</v>
      </c>
      <c r="AO107" s="2">
        <v>40.651111999999998</v>
      </c>
      <c r="AP107" s="2" t="s">
        <v>40</v>
      </c>
    </row>
    <row r="108" spans="1:42" x14ac:dyDescent="0.35">
      <c r="A108" s="41" t="s">
        <v>97</v>
      </c>
      <c r="C108" s="13">
        <v>40401</v>
      </c>
      <c r="M108" s="14">
        <v>4.4400000000000004</v>
      </c>
      <c r="N108" s="14">
        <v>4.3899999999999997</v>
      </c>
      <c r="Q108" s="2">
        <f t="shared" si="6"/>
        <v>2.8903717578961645</v>
      </c>
      <c r="R108" s="18">
        <v>18</v>
      </c>
      <c r="V108" s="25">
        <v>2</v>
      </c>
      <c r="AF108" s="10">
        <v>1.0181</v>
      </c>
      <c r="AI108" s="35">
        <v>5</v>
      </c>
      <c r="AN108" s="2">
        <v>-74.081945000000005</v>
      </c>
      <c r="AO108" s="2">
        <v>40.651111999999998</v>
      </c>
      <c r="AP108" s="2" t="s">
        <v>40</v>
      </c>
    </row>
    <row r="109" spans="1:42" x14ac:dyDescent="0.35">
      <c r="A109" t="s">
        <v>84</v>
      </c>
      <c r="C109" s="13">
        <v>40409</v>
      </c>
      <c r="M109" s="14">
        <v>4.79</v>
      </c>
      <c r="N109" s="14">
        <v>4.5599999999999996</v>
      </c>
      <c r="Q109" s="2">
        <f t="shared" si="6"/>
        <v>2.7725887222397811</v>
      </c>
      <c r="R109" s="18">
        <v>16</v>
      </c>
      <c r="V109" s="27">
        <v>2</v>
      </c>
      <c r="AF109" s="10">
        <v>1.0367</v>
      </c>
      <c r="AI109" s="19">
        <v>3.5</v>
      </c>
      <c r="AN109" s="2">
        <v>-74.081945000000005</v>
      </c>
      <c r="AO109" s="2">
        <v>40.651111999999998</v>
      </c>
      <c r="AP109" s="2" t="s">
        <v>40</v>
      </c>
    </row>
    <row r="110" spans="1:42" x14ac:dyDescent="0.35">
      <c r="A110" s="37" t="s">
        <v>90</v>
      </c>
      <c r="C110" s="13">
        <v>40409</v>
      </c>
      <c r="M110" s="14">
        <v>4.2</v>
      </c>
      <c r="N110" s="14">
        <v>4.71</v>
      </c>
      <c r="Q110" s="2">
        <f t="shared" si="6"/>
        <v>3.784189633918261</v>
      </c>
      <c r="R110" s="18">
        <v>44</v>
      </c>
      <c r="V110" s="39">
        <v>12</v>
      </c>
      <c r="AF110" s="10">
        <v>1.0235000000000001</v>
      </c>
      <c r="AI110" s="19">
        <v>4.9000000000000004</v>
      </c>
      <c r="AN110" s="2">
        <v>-74.081945000000005</v>
      </c>
      <c r="AO110" s="2">
        <v>40.651111999999998</v>
      </c>
      <c r="AP110" s="2" t="s">
        <v>40</v>
      </c>
    </row>
    <row r="111" spans="1:42" x14ac:dyDescent="0.35">
      <c r="A111" s="37" t="s">
        <v>90</v>
      </c>
      <c r="C111" s="13">
        <v>40409</v>
      </c>
      <c r="M111" s="15" t="s">
        <v>86</v>
      </c>
      <c r="N111" s="15" t="s">
        <v>86</v>
      </c>
      <c r="Q111" s="2">
        <f t="shared" si="6"/>
        <v>4.7535901911063645</v>
      </c>
      <c r="R111" s="18">
        <v>116</v>
      </c>
      <c r="V111" s="39">
        <v>10</v>
      </c>
      <c r="AF111" s="10">
        <v>1.9217</v>
      </c>
      <c r="AI111" s="19">
        <v>4.9000000000000004</v>
      </c>
      <c r="AN111" s="2">
        <v>-74.081945000000005</v>
      </c>
      <c r="AO111" s="2">
        <v>40.651111999999998</v>
      </c>
      <c r="AP111" s="2" t="s">
        <v>40</v>
      </c>
    </row>
    <row r="112" spans="1:42" x14ac:dyDescent="0.35">
      <c r="A112" s="41" t="s">
        <v>96</v>
      </c>
      <c r="C112" s="13">
        <v>40409</v>
      </c>
      <c r="M112" s="14">
        <v>4.08</v>
      </c>
      <c r="N112" s="14">
        <v>4.12</v>
      </c>
      <c r="Q112" s="2">
        <f t="shared" si="6"/>
        <v>3.8286413964890951</v>
      </c>
      <c r="R112" s="19">
        <v>46</v>
      </c>
      <c r="V112" s="44">
        <v>2</v>
      </c>
      <c r="AF112" s="10">
        <v>1.089</v>
      </c>
      <c r="AI112" s="19">
        <v>4.4000000000000004</v>
      </c>
      <c r="AN112" s="2">
        <v>-74.081945000000005</v>
      </c>
      <c r="AO112" s="2">
        <v>40.651111999999998</v>
      </c>
      <c r="AP112" s="2" t="s">
        <v>40</v>
      </c>
    </row>
    <row r="113" spans="1:42" x14ac:dyDescent="0.35">
      <c r="A113" s="41" t="s">
        <v>97</v>
      </c>
      <c r="C113" s="13">
        <v>40409</v>
      </c>
      <c r="M113" s="14">
        <v>4.1399999999999997</v>
      </c>
      <c r="N113" s="14">
        <v>3.8</v>
      </c>
      <c r="Q113" s="2">
        <f t="shared" si="6"/>
        <v>3.0910424533583161</v>
      </c>
      <c r="R113" s="18">
        <v>22</v>
      </c>
      <c r="V113" s="39">
        <v>4</v>
      </c>
      <c r="AF113" s="10">
        <v>1.1853</v>
      </c>
      <c r="AI113" s="19">
        <v>4.2</v>
      </c>
      <c r="AN113" s="2">
        <v>-74.081945000000005</v>
      </c>
      <c r="AO113" s="2">
        <v>40.651111999999998</v>
      </c>
      <c r="AP113" s="2" t="s">
        <v>40</v>
      </c>
    </row>
    <row r="114" spans="1:42" x14ac:dyDescent="0.35">
      <c r="A114" s="2" t="s">
        <v>52</v>
      </c>
      <c r="C114" s="3">
        <v>40415</v>
      </c>
      <c r="D114" s="4">
        <v>0.65208333333333335</v>
      </c>
      <c r="E114" s="2" t="s">
        <v>44</v>
      </c>
      <c r="F114" s="2">
        <v>23.47</v>
      </c>
      <c r="G114" s="2">
        <v>23.44</v>
      </c>
      <c r="H114" s="2">
        <v>44</v>
      </c>
      <c r="I114" s="2">
        <v>3</v>
      </c>
      <c r="J114" s="2">
        <v>44</v>
      </c>
      <c r="K114" s="2">
        <v>22.01</v>
      </c>
      <c r="L114" s="2">
        <v>22.62</v>
      </c>
      <c r="M114" s="55">
        <v>4.92</v>
      </c>
      <c r="N114" s="55">
        <v>4.8600000000000003</v>
      </c>
      <c r="O114" s="2">
        <v>5</v>
      </c>
      <c r="Q114" s="2">
        <f t="shared" si="6"/>
        <v>5.8861040314501558</v>
      </c>
      <c r="R114" s="2">
        <v>360</v>
      </c>
      <c r="V114" s="8">
        <v>164</v>
      </c>
      <c r="X114" s="10">
        <v>0.54600000000000004</v>
      </c>
      <c r="Z114" s="10">
        <v>0.57099999999999995</v>
      </c>
      <c r="AD114" s="10">
        <v>1.04</v>
      </c>
      <c r="AF114" s="10">
        <f>X114+AD114</f>
        <v>1.5860000000000001</v>
      </c>
      <c r="AG114" s="2">
        <v>16</v>
      </c>
      <c r="AH114" s="2">
        <v>13.2</v>
      </c>
      <c r="AI114" s="12">
        <v>1.4</v>
      </c>
      <c r="AN114" s="2">
        <v>-74.081945000000005</v>
      </c>
      <c r="AO114" s="2">
        <v>40.651111999999998</v>
      </c>
      <c r="AP114" s="2" t="s">
        <v>40</v>
      </c>
    </row>
    <row r="115" spans="1:42" x14ac:dyDescent="0.35">
      <c r="A115" s="2" t="s">
        <v>42</v>
      </c>
      <c r="C115" s="3">
        <v>40415</v>
      </c>
      <c r="D115" s="4">
        <v>0.63750000000000007</v>
      </c>
      <c r="E115" s="2" t="s">
        <v>44</v>
      </c>
      <c r="F115" s="2">
        <v>23.44</v>
      </c>
      <c r="G115" s="2">
        <v>23.48</v>
      </c>
      <c r="H115" s="2">
        <v>34</v>
      </c>
      <c r="I115" s="2">
        <v>3</v>
      </c>
      <c r="J115" s="2">
        <v>32</v>
      </c>
      <c r="K115" s="2">
        <v>21.14</v>
      </c>
      <c r="L115" s="2">
        <v>21.67</v>
      </c>
      <c r="M115" s="55">
        <v>5.14</v>
      </c>
      <c r="N115" s="55">
        <v>5.05</v>
      </c>
      <c r="O115" s="2">
        <v>4.5</v>
      </c>
      <c r="Q115" s="2">
        <f t="shared" si="6"/>
        <v>6.131226489483141</v>
      </c>
      <c r="R115" s="2">
        <v>460</v>
      </c>
      <c r="V115" s="8">
        <v>84</v>
      </c>
      <c r="X115" s="10">
        <v>0.61799999999999999</v>
      </c>
      <c r="Z115" s="10">
        <v>0.54700000000000004</v>
      </c>
      <c r="AD115" s="10">
        <v>1.2</v>
      </c>
      <c r="AF115" s="10">
        <f>X115+AD115</f>
        <v>1.8180000000000001</v>
      </c>
      <c r="AG115" s="2">
        <v>14</v>
      </c>
      <c r="AH115" s="2">
        <v>8.6</v>
      </c>
      <c r="AI115" s="12">
        <v>2.7</v>
      </c>
      <c r="AN115" s="2">
        <v>-74.081945000000005</v>
      </c>
      <c r="AO115" s="2">
        <v>40.651111999999998</v>
      </c>
      <c r="AP115" s="2" t="s">
        <v>40</v>
      </c>
    </row>
    <row r="116" spans="1:42" x14ac:dyDescent="0.35">
      <c r="A116" s="2" t="s">
        <v>50</v>
      </c>
      <c r="C116" s="3">
        <v>40415</v>
      </c>
      <c r="D116" s="4">
        <v>0.625</v>
      </c>
      <c r="E116" s="2" t="s">
        <v>44</v>
      </c>
      <c r="F116" s="2">
        <v>23.85</v>
      </c>
      <c r="G116" s="2">
        <v>24.49</v>
      </c>
      <c r="H116" s="2">
        <v>39</v>
      </c>
      <c r="I116" s="2">
        <v>3</v>
      </c>
      <c r="J116" s="2">
        <v>37</v>
      </c>
      <c r="K116" s="2">
        <v>21.5</v>
      </c>
      <c r="L116" s="2">
        <v>22.54</v>
      </c>
      <c r="M116" s="55">
        <v>4.7300000000000004</v>
      </c>
      <c r="N116" s="55">
        <v>4.47</v>
      </c>
      <c r="O116" s="2">
        <v>5</v>
      </c>
      <c r="Q116" s="2">
        <f t="shared" si="6"/>
        <v>7.4730690880321973</v>
      </c>
      <c r="R116" s="5">
        <v>1760</v>
      </c>
      <c r="V116" s="8">
        <v>640</v>
      </c>
      <c r="X116" s="10">
        <v>0.71199999999999997</v>
      </c>
      <c r="Z116" s="10">
        <v>0.79800000000000004</v>
      </c>
      <c r="AD116" s="10">
        <v>1.38</v>
      </c>
      <c r="AF116" s="10">
        <f>X116+AD116</f>
        <v>2.0919999999999996</v>
      </c>
      <c r="AG116" s="2">
        <v>10.8</v>
      </c>
      <c r="AH116" s="2">
        <v>11.6</v>
      </c>
      <c r="AI116" s="12">
        <v>3</v>
      </c>
      <c r="AN116" s="2">
        <v>-74.081945000000005</v>
      </c>
      <c r="AO116" s="2">
        <v>40.651111999999998</v>
      </c>
      <c r="AP116" s="2" t="s">
        <v>40</v>
      </c>
    </row>
    <row r="117" spans="1:42" x14ac:dyDescent="0.35">
      <c r="A117" s="2" t="s">
        <v>51</v>
      </c>
      <c r="C117" s="3">
        <v>40415</v>
      </c>
      <c r="D117" s="4">
        <v>0.60277777777777775</v>
      </c>
      <c r="E117" s="2" t="s">
        <v>44</v>
      </c>
      <c r="F117" s="2">
        <v>24.56</v>
      </c>
      <c r="G117" s="2">
        <v>24.4</v>
      </c>
      <c r="H117" s="2">
        <v>39</v>
      </c>
      <c r="I117" s="2">
        <v>3</v>
      </c>
      <c r="J117" s="2">
        <v>35</v>
      </c>
      <c r="K117" s="2">
        <v>23.21</v>
      </c>
      <c r="L117" s="2">
        <v>23.99</v>
      </c>
      <c r="M117" s="55">
        <v>4.2300000000000004</v>
      </c>
      <c r="N117" s="55">
        <v>4.34</v>
      </c>
      <c r="O117" s="2">
        <v>4</v>
      </c>
      <c r="Q117" s="2">
        <f t="shared" si="6"/>
        <v>5.4380793089231956</v>
      </c>
      <c r="R117" s="2">
        <v>230</v>
      </c>
      <c r="T117" s="8" t="s">
        <v>43</v>
      </c>
      <c r="V117" s="8">
        <v>20</v>
      </c>
      <c r="X117" s="10">
        <v>0.71599999999999997</v>
      </c>
      <c r="Z117" s="10">
        <v>0.71799999999999997</v>
      </c>
      <c r="AD117" s="10">
        <v>1.06</v>
      </c>
      <c r="AF117" s="10">
        <f>X117+AD117</f>
        <v>1.776</v>
      </c>
      <c r="AG117" s="2">
        <v>14.8</v>
      </c>
      <c r="AH117" s="2">
        <v>14</v>
      </c>
      <c r="AI117" s="12">
        <v>2.2000000000000002</v>
      </c>
      <c r="AN117" s="2">
        <v>-74.081945000000005</v>
      </c>
      <c r="AO117" s="2">
        <v>40.651111999999998</v>
      </c>
      <c r="AP117" s="2" t="s">
        <v>40</v>
      </c>
    </row>
    <row r="118" spans="1:42" x14ac:dyDescent="0.35">
      <c r="A118" s="2" t="s">
        <v>48</v>
      </c>
      <c r="C118" s="3">
        <v>40415</v>
      </c>
      <c r="D118" s="4">
        <v>0.5805555555555556</v>
      </c>
      <c r="E118" s="2" t="s">
        <v>44</v>
      </c>
      <c r="F118" s="2">
        <v>23.89</v>
      </c>
      <c r="G118" s="2">
        <v>23.86</v>
      </c>
      <c r="H118" s="2">
        <v>40</v>
      </c>
      <c r="I118" s="2">
        <v>3</v>
      </c>
      <c r="J118" s="2">
        <v>38</v>
      </c>
      <c r="K118" s="2">
        <v>25.5</v>
      </c>
      <c r="L118" s="2">
        <v>25.55</v>
      </c>
      <c r="M118" s="55">
        <v>4.0599999999999996</v>
      </c>
      <c r="N118" s="55">
        <v>3.9</v>
      </c>
      <c r="O118" s="2">
        <v>4.5</v>
      </c>
      <c r="Q118" s="2">
        <f t="shared" si="6"/>
        <v>4.3567088266895917</v>
      </c>
      <c r="R118" s="2">
        <v>78</v>
      </c>
      <c r="T118" s="8" t="s">
        <v>43</v>
      </c>
      <c r="V118" s="8">
        <v>16</v>
      </c>
      <c r="X118" s="10">
        <v>0.46300000000000002</v>
      </c>
      <c r="Z118" s="10">
        <v>0.42599999999999999</v>
      </c>
      <c r="AD118" s="10">
        <v>0.77100000000000002</v>
      </c>
      <c r="AF118" s="10">
        <f>X118+AD118</f>
        <v>1.234</v>
      </c>
      <c r="AG118" s="2">
        <v>10.8</v>
      </c>
      <c r="AH118" s="2">
        <v>4.5999999999999996</v>
      </c>
      <c r="AI118" s="12">
        <v>6.2</v>
      </c>
      <c r="AN118" s="2">
        <v>-74.081945000000005</v>
      </c>
      <c r="AO118" s="2">
        <v>40.651111999999998</v>
      </c>
      <c r="AP118" s="2" t="s">
        <v>40</v>
      </c>
    </row>
    <row r="119" spans="1:42" x14ac:dyDescent="0.35">
      <c r="A119" t="s">
        <v>84</v>
      </c>
      <c r="C119" s="13">
        <v>40415</v>
      </c>
      <c r="M119" s="14">
        <v>4.93</v>
      </c>
      <c r="N119" s="14">
        <v>4.83</v>
      </c>
      <c r="Q119" s="2">
        <f t="shared" si="6"/>
        <v>6.0867747269123065</v>
      </c>
      <c r="R119" s="18">
        <v>440</v>
      </c>
      <c r="V119" s="25">
        <v>30</v>
      </c>
      <c r="AF119" s="10">
        <v>1.3352999999999999</v>
      </c>
      <c r="AI119" s="33">
        <v>1.8</v>
      </c>
      <c r="AN119" s="2">
        <v>-74.081945000000005</v>
      </c>
      <c r="AO119" s="2">
        <v>40.651111999999998</v>
      </c>
      <c r="AP119" s="2" t="s">
        <v>40</v>
      </c>
    </row>
    <row r="120" spans="1:42" x14ac:dyDescent="0.35">
      <c r="A120" s="37" t="s">
        <v>90</v>
      </c>
      <c r="C120" s="13">
        <v>40415</v>
      </c>
      <c r="M120" s="14">
        <v>4.6900000000000004</v>
      </c>
      <c r="N120" s="14">
        <v>4.7300000000000004</v>
      </c>
      <c r="Q120" s="2">
        <f t="shared" si="6"/>
        <v>9.1269587630371323</v>
      </c>
      <c r="R120" s="18">
        <v>9200</v>
      </c>
      <c r="V120" s="18">
        <v>2000</v>
      </c>
      <c r="AF120" s="10">
        <v>1.3898999999999999</v>
      </c>
      <c r="AI120" s="19">
        <v>2.9</v>
      </c>
      <c r="AN120" s="2">
        <v>-74.081945000000005</v>
      </c>
      <c r="AO120" s="2">
        <v>40.651111999999998</v>
      </c>
      <c r="AP120" s="2" t="s">
        <v>40</v>
      </c>
    </row>
    <row r="121" spans="1:42" x14ac:dyDescent="0.35">
      <c r="A121" s="41" t="s">
        <v>96</v>
      </c>
      <c r="C121" s="13">
        <v>40415</v>
      </c>
      <c r="M121" s="14">
        <v>4.54</v>
      </c>
      <c r="N121" s="14">
        <v>4.47</v>
      </c>
      <c r="Q121" s="2">
        <f t="shared" si="6"/>
        <v>5.7990926544605257</v>
      </c>
      <c r="R121" s="19">
        <v>330</v>
      </c>
      <c r="V121" s="19">
        <v>50</v>
      </c>
      <c r="AF121" s="10">
        <v>1.4243999999999999</v>
      </c>
      <c r="AI121" s="33">
        <v>1.8</v>
      </c>
      <c r="AN121" s="2">
        <v>-74.081945000000005</v>
      </c>
      <c r="AO121" s="2">
        <v>40.651111999999998</v>
      </c>
      <c r="AP121" s="2" t="s">
        <v>40</v>
      </c>
    </row>
    <row r="122" spans="1:42" x14ac:dyDescent="0.35">
      <c r="A122" s="41" t="s">
        <v>96</v>
      </c>
      <c r="C122" s="13">
        <v>40415</v>
      </c>
      <c r="M122" s="15" t="s">
        <v>86</v>
      </c>
      <c r="N122" s="15" t="s">
        <v>86</v>
      </c>
      <c r="Q122" s="2">
        <f t="shared" si="6"/>
        <v>5.6698809229805196</v>
      </c>
      <c r="R122" s="19">
        <v>290</v>
      </c>
      <c r="V122" s="19">
        <v>70</v>
      </c>
      <c r="AF122" s="10">
        <v>1.4359000000000002</v>
      </c>
      <c r="AI122" s="33">
        <v>1.7</v>
      </c>
      <c r="AN122" s="2">
        <v>-74.081945000000005</v>
      </c>
      <c r="AO122" s="2">
        <v>40.651111999999998</v>
      </c>
      <c r="AP122" s="2" t="s">
        <v>40</v>
      </c>
    </row>
    <row r="123" spans="1:42" x14ac:dyDescent="0.35">
      <c r="A123" s="41" t="s">
        <v>97</v>
      </c>
      <c r="C123" s="13">
        <v>40415</v>
      </c>
      <c r="M123" s="14">
        <v>4.21</v>
      </c>
      <c r="N123" s="14">
        <v>4.24</v>
      </c>
      <c r="Q123" s="2">
        <f t="shared" si="6"/>
        <v>4.499809670330265</v>
      </c>
      <c r="R123" s="18">
        <v>90</v>
      </c>
      <c r="V123" s="25">
        <v>30</v>
      </c>
      <c r="AF123" s="10">
        <v>1.1068</v>
      </c>
      <c r="AI123" s="19">
        <v>5.8</v>
      </c>
      <c r="AN123" s="2">
        <v>-74.081945000000005</v>
      </c>
      <c r="AO123" s="2">
        <v>40.651111999999998</v>
      </c>
      <c r="AP123" s="2" t="s">
        <v>40</v>
      </c>
    </row>
    <row r="124" spans="1:42" x14ac:dyDescent="0.35">
      <c r="A124" s="2" t="s">
        <v>52</v>
      </c>
      <c r="C124" s="3">
        <v>40422</v>
      </c>
      <c r="D124" s="4">
        <v>0.62847222222222221</v>
      </c>
      <c r="E124" s="2" t="s">
        <v>41</v>
      </c>
      <c r="F124" s="2">
        <v>24</v>
      </c>
      <c r="G124" s="2">
        <v>22.03</v>
      </c>
      <c r="H124" s="2">
        <v>47</v>
      </c>
      <c r="I124" s="2">
        <v>3</v>
      </c>
      <c r="J124" s="2">
        <v>45</v>
      </c>
      <c r="K124" s="2">
        <v>22.29</v>
      </c>
      <c r="L124" s="2">
        <v>28.62</v>
      </c>
      <c r="M124" s="55">
        <v>6.72</v>
      </c>
      <c r="N124" s="55">
        <v>5.59</v>
      </c>
      <c r="O124" s="2">
        <v>4</v>
      </c>
      <c r="Q124" s="2">
        <f t="shared" si="6"/>
        <v>2.3025850929940459</v>
      </c>
      <c r="R124" s="2">
        <v>10</v>
      </c>
      <c r="V124" s="8">
        <v>2</v>
      </c>
      <c r="X124" s="10">
        <v>0.29599999999999999</v>
      </c>
      <c r="Z124" s="10">
        <v>0.188</v>
      </c>
      <c r="AD124" s="10">
        <v>1.2</v>
      </c>
      <c r="AF124" s="10">
        <f t="shared" ref="AF124:AF129" si="10">X124+AD124</f>
        <v>1.496</v>
      </c>
      <c r="AG124" s="2">
        <v>6.4</v>
      </c>
      <c r="AH124" s="2">
        <v>12</v>
      </c>
      <c r="AI124" s="12">
        <v>24.6</v>
      </c>
      <c r="AN124" s="2">
        <v>-74.081945000000005</v>
      </c>
      <c r="AO124" s="2">
        <v>40.651111999999998</v>
      </c>
      <c r="AP124" s="2" t="s">
        <v>40</v>
      </c>
    </row>
    <row r="125" spans="1:42" x14ac:dyDescent="0.35">
      <c r="A125" s="2" t="s">
        <v>42</v>
      </c>
      <c r="C125" s="3">
        <v>40422</v>
      </c>
      <c r="D125" s="4">
        <v>0.61388888888888882</v>
      </c>
      <c r="E125" s="2" t="s">
        <v>41</v>
      </c>
      <c r="F125" s="2">
        <v>24.84</v>
      </c>
      <c r="G125" s="2">
        <v>24.01</v>
      </c>
      <c r="H125" s="2">
        <v>33</v>
      </c>
      <c r="I125" s="2">
        <v>3</v>
      </c>
      <c r="J125" s="2">
        <v>32</v>
      </c>
      <c r="K125" s="2">
        <v>21.65</v>
      </c>
      <c r="L125" s="2">
        <v>22.75</v>
      </c>
      <c r="M125" s="55">
        <v>6.25</v>
      </c>
      <c r="N125" s="55">
        <v>6.32</v>
      </c>
      <c r="O125" s="2">
        <v>5</v>
      </c>
      <c r="Q125" s="2">
        <f t="shared" si="6"/>
        <v>2.3025850929940459</v>
      </c>
      <c r="R125" s="2">
        <v>10</v>
      </c>
      <c r="T125" s="8" t="s">
        <v>43</v>
      </c>
      <c r="V125" s="8">
        <v>2</v>
      </c>
      <c r="X125" s="10">
        <v>0.48899999999999999</v>
      </c>
      <c r="Z125" s="10">
        <v>0.34799999999999998</v>
      </c>
      <c r="AD125" s="10">
        <v>1.25</v>
      </c>
      <c r="AF125" s="10">
        <f t="shared" si="10"/>
        <v>1.7389999999999999</v>
      </c>
      <c r="AG125" s="2">
        <v>9.6</v>
      </c>
      <c r="AH125" s="2">
        <v>7.4</v>
      </c>
      <c r="AI125" s="12">
        <v>12.2</v>
      </c>
      <c r="AN125" s="2">
        <v>-74.081945000000005</v>
      </c>
      <c r="AO125" s="2">
        <v>40.651111999999998</v>
      </c>
      <c r="AP125" s="2" t="s">
        <v>40</v>
      </c>
    </row>
    <row r="126" spans="1:42" x14ac:dyDescent="0.35">
      <c r="A126" s="2" t="s">
        <v>50</v>
      </c>
      <c r="C126" s="3">
        <v>40422</v>
      </c>
      <c r="D126" s="4">
        <v>0.6020833333333333</v>
      </c>
      <c r="E126" s="2" t="s">
        <v>41</v>
      </c>
      <c r="F126" s="2">
        <v>26.03</v>
      </c>
      <c r="G126" s="2">
        <v>24.57</v>
      </c>
      <c r="H126" s="2">
        <v>42</v>
      </c>
      <c r="I126" s="2">
        <v>3</v>
      </c>
      <c r="J126" s="2">
        <v>39</v>
      </c>
      <c r="K126" s="2">
        <v>21.34</v>
      </c>
      <c r="L126" s="2">
        <v>21.69</v>
      </c>
      <c r="M126" s="55">
        <v>6.28</v>
      </c>
      <c r="N126" s="55">
        <v>5.63</v>
      </c>
      <c r="O126" s="2">
        <v>6</v>
      </c>
      <c r="Q126" s="2">
        <f t="shared" si="6"/>
        <v>6.2728770065461674</v>
      </c>
      <c r="R126" s="2">
        <v>530</v>
      </c>
      <c r="V126" s="8">
        <v>1</v>
      </c>
      <c r="X126" s="10">
        <v>0.64</v>
      </c>
      <c r="Z126" s="10">
        <v>0.47199999999999998</v>
      </c>
      <c r="AD126" s="10">
        <v>1.45</v>
      </c>
      <c r="AF126" s="10">
        <f t="shared" si="10"/>
        <v>2.09</v>
      </c>
      <c r="AG126" s="2">
        <v>7</v>
      </c>
      <c r="AH126" s="2">
        <v>8.4</v>
      </c>
      <c r="AI126" s="12">
        <v>15</v>
      </c>
      <c r="AN126" s="2">
        <v>-74.081945000000005</v>
      </c>
      <c r="AO126" s="2">
        <v>40.651111999999998</v>
      </c>
      <c r="AP126" s="2" t="s">
        <v>40</v>
      </c>
    </row>
    <row r="127" spans="1:42" x14ac:dyDescent="0.35">
      <c r="A127" s="2" t="s">
        <v>51</v>
      </c>
      <c r="C127" s="3">
        <v>40422</v>
      </c>
      <c r="D127" s="4">
        <v>0.58333333333333337</v>
      </c>
      <c r="E127" s="2" t="s">
        <v>41</v>
      </c>
      <c r="F127" s="2">
        <v>26.02</v>
      </c>
      <c r="G127" s="2">
        <v>24.96</v>
      </c>
      <c r="H127" s="2">
        <v>40</v>
      </c>
      <c r="I127" s="2">
        <v>3</v>
      </c>
      <c r="J127" s="2">
        <v>38</v>
      </c>
      <c r="K127" s="2">
        <v>22.19</v>
      </c>
      <c r="L127" s="2">
        <v>23.29</v>
      </c>
      <c r="M127" s="55">
        <v>6.62</v>
      </c>
      <c r="N127" s="55">
        <v>5.5</v>
      </c>
      <c r="O127" s="2">
        <v>4.5</v>
      </c>
      <c r="Q127" s="2">
        <f t="shared" si="6"/>
        <v>2.0794415416798357</v>
      </c>
      <c r="R127" s="2">
        <v>8</v>
      </c>
      <c r="T127" s="8" t="s">
        <v>43</v>
      </c>
      <c r="V127" s="8">
        <v>10</v>
      </c>
      <c r="X127" s="10">
        <v>0.69599999999999995</v>
      </c>
      <c r="Z127" s="10">
        <v>0.49099999999999999</v>
      </c>
      <c r="AD127" s="10">
        <v>1.67</v>
      </c>
      <c r="AF127" s="10">
        <f t="shared" si="10"/>
        <v>2.3659999999999997</v>
      </c>
      <c r="AG127" s="2">
        <v>6</v>
      </c>
      <c r="AH127" s="2">
        <v>10</v>
      </c>
      <c r="AI127" s="12">
        <v>13.6</v>
      </c>
      <c r="AN127" s="2">
        <v>-74.081945000000005</v>
      </c>
      <c r="AO127" s="2">
        <v>40.651111999999998</v>
      </c>
      <c r="AP127" s="2" t="s">
        <v>40</v>
      </c>
    </row>
    <row r="128" spans="1:42" x14ac:dyDescent="0.35">
      <c r="A128" s="2" t="s">
        <v>48</v>
      </c>
      <c r="C128" s="3">
        <v>40422</v>
      </c>
      <c r="D128" s="4">
        <v>0.5625</v>
      </c>
      <c r="E128" s="2" t="s">
        <v>41</v>
      </c>
      <c r="F128" s="2">
        <v>24.36</v>
      </c>
      <c r="G128" s="2">
        <v>23.86</v>
      </c>
      <c r="H128" s="2">
        <v>38</v>
      </c>
      <c r="I128" s="2">
        <v>3</v>
      </c>
      <c r="J128" s="2">
        <v>41</v>
      </c>
      <c r="K128" s="2">
        <v>25.32</v>
      </c>
      <c r="L128" s="2">
        <v>25.79</v>
      </c>
      <c r="M128" s="55">
        <v>9.31</v>
      </c>
      <c r="N128" s="55">
        <v>7.66</v>
      </c>
      <c r="O128" s="2">
        <v>2.5</v>
      </c>
      <c r="Q128" s="2">
        <f t="shared" si="6"/>
        <v>2.1972245773362196</v>
      </c>
      <c r="R128" s="2">
        <v>9</v>
      </c>
      <c r="T128" s="8" t="s">
        <v>46</v>
      </c>
      <c r="V128" s="8">
        <v>1</v>
      </c>
      <c r="X128" s="10">
        <v>0.34</v>
      </c>
      <c r="Z128" s="10">
        <v>8.5999999999999993E-2</v>
      </c>
      <c r="AD128" s="10">
        <v>2.08</v>
      </c>
      <c r="AF128" s="10">
        <f t="shared" si="10"/>
        <v>2.42</v>
      </c>
      <c r="AG128" s="2">
        <v>7.4</v>
      </c>
      <c r="AH128" s="2">
        <v>9.4</v>
      </c>
      <c r="AI128" s="12">
        <v>53.2</v>
      </c>
      <c r="AN128" s="2">
        <v>-74.081945000000005</v>
      </c>
      <c r="AO128" s="2">
        <v>40.651111999999998</v>
      </c>
      <c r="AP128" s="2" t="s">
        <v>40</v>
      </c>
    </row>
    <row r="129" spans="1:42" x14ac:dyDescent="0.35">
      <c r="A129" s="2" t="s">
        <v>48</v>
      </c>
      <c r="B129" s="2" t="s">
        <v>47</v>
      </c>
      <c r="C129" s="3">
        <v>40422</v>
      </c>
      <c r="D129" s="4">
        <v>0.5625</v>
      </c>
      <c r="E129" s="2" t="s">
        <v>41</v>
      </c>
      <c r="M129" s="55">
        <v>9.2799999999999994</v>
      </c>
      <c r="N129" s="55">
        <v>7.58</v>
      </c>
      <c r="O129" s="2">
        <v>2.5</v>
      </c>
      <c r="Q129" s="2">
        <f t="shared" si="6"/>
        <v>2.3978952727983707</v>
      </c>
      <c r="R129" s="2">
        <v>11</v>
      </c>
      <c r="T129" s="8" t="s">
        <v>46</v>
      </c>
      <c r="V129" s="8">
        <v>1</v>
      </c>
      <c r="X129" s="10">
        <v>0.34200000000000003</v>
      </c>
      <c r="Z129" s="10">
        <v>0.08</v>
      </c>
      <c r="AD129" s="10">
        <v>2.02</v>
      </c>
      <c r="AF129" s="10">
        <f t="shared" si="10"/>
        <v>2.3620000000000001</v>
      </c>
      <c r="AG129" s="2">
        <v>13</v>
      </c>
      <c r="AH129" s="2">
        <v>5.8</v>
      </c>
      <c r="AI129" s="12">
        <v>48.8</v>
      </c>
      <c r="AN129" s="2">
        <v>-74.081945000000005</v>
      </c>
      <c r="AO129" s="2">
        <v>40.651111999999998</v>
      </c>
      <c r="AP129" s="2" t="s">
        <v>40</v>
      </c>
    </row>
    <row r="130" spans="1:42" x14ac:dyDescent="0.35">
      <c r="A130" t="s">
        <v>84</v>
      </c>
      <c r="C130" s="13">
        <v>40423</v>
      </c>
      <c r="M130" s="14">
        <v>6.73</v>
      </c>
      <c r="N130" s="14">
        <v>6.6</v>
      </c>
      <c r="Q130" s="2">
        <f t="shared" si="6"/>
        <v>0.69314718055994529</v>
      </c>
      <c r="R130" s="20">
        <v>2</v>
      </c>
      <c r="V130" s="26">
        <v>2</v>
      </c>
      <c r="AF130" s="10">
        <v>1.1508</v>
      </c>
      <c r="AI130" s="19">
        <v>6.5</v>
      </c>
      <c r="AN130" s="2">
        <v>-74.081945000000005</v>
      </c>
      <c r="AO130" s="2">
        <v>40.651111999999998</v>
      </c>
      <c r="AP130" s="2" t="s">
        <v>40</v>
      </c>
    </row>
    <row r="131" spans="1:42" x14ac:dyDescent="0.35">
      <c r="A131" s="37" t="s">
        <v>90</v>
      </c>
      <c r="C131" s="13">
        <v>40423</v>
      </c>
      <c r="M131" s="14">
        <v>6.78</v>
      </c>
      <c r="N131" s="14">
        <v>6.54</v>
      </c>
      <c r="Q131" s="2">
        <f t="shared" si="6"/>
        <v>0.69314718055994529</v>
      </c>
      <c r="R131" s="18">
        <v>2</v>
      </c>
      <c r="V131" s="18">
        <v>2</v>
      </c>
      <c r="AF131" s="10">
        <v>1.3016000000000001</v>
      </c>
      <c r="AI131" s="19">
        <v>5.5</v>
      </c>
      <c r="AN131" s="2">
        <v>-74.081945000000005</v>
      </c>
      <c r="AO131" s="2">
        <v>40.651111999999998</v>
      </c>
      <c r="AP131" s="2" t="s">
        <v>40</v>
      </c>
    </row>
    <row r="132" spans="1:42" x14ac:dyDescent="0.35">
      <c r="A132" s="37" t="s">
        <v>90</v>
      </c>
      <c r="C132" s="13">
        <v>40423</v>
      </c>
      <c r="M132" s="15" t="s">
        <v>86</v>
      </c>
      <c r="N132" s="15" t="s">
        <v>86</v>
      </c>
      <c r="Q132" s="2">
        <f t="shared" si="6"/>
        <v>1.3862943611198906</v>
      </c>
      <c r="R132" s="18">
        <v>4</v>
      </c>
      <c r="V132" s="20">
        <v>2</v>
      </c>
      <c r="AF132" s="10">
        <v>1.2189999999999999</v>
      </c>
      <c r="AI132" s="19">
        <v>5.4</v>
      </c>
      <c r="AN132" s="2">
        <v>-74.081945000000005</v>
      </c>
      <c r="AO132" s="2">
        <v>40.651111999999998</v>
      </c>
      <c r="AP132" s="2" t="s">
        <v>40</v>
      </c>
    </row>
    <row r="133" spans="1:42" x14ac:dyDescent="0.35">
      <c r="A133" s="41" t="s">
        <v>96</v>
      </c>
      <c r="C133" s="13">
        <v>40423</v>
      </c>
      <c r="M133" s="14">
        <v>6.6</v>
      </c>
      <c r="N133" s="14">
        <v>6.31</v>
      </c>
      <c r="Q133" s="2">
        <f t="shared" si="6"/>
        <v>1.791759469228055</v>
      </c>
      <c r="R133" s="19">
        <v>6</v>
      </c>
      <c r="V133" s="19">
        <v>2</v>
      </c>
      <c r="AF133" s="10">
        <v>1.2717999999999998</v>
      </c>
      <c r="AI133" s="19">
        <v>5.5</v>
      </c>
      <c r="AN133" s="2">
        <v>-74.081945000000005</v>
      </c>
      <c r="AO133" s="2">
        <v>40.651111999999998</v>
      </c>
      <c r="AP133" s="2" t="s">
        <v>40</v>
      </c>
    </row>
    <row r="134" spans="1:42" x14ac:dyDescent="0.35">
      <c r="A134" s="41" t="s">
        <v>97</v>
      </c>
      <c r="C134" s="13">
        <v>40423</v>
      </c>
      <c r="M134" s="14">
        <v>6.31</v>
      </c>
      <c r="N134" s="14">
        <v>5.9</v>
      </c>
      <c r="Q134" s="2">
        <f t="shared" si="6"/>
        <v>0.69314718055994529</v>
      </c>
      <c r="R134" s="18">
        <v>2</v>
      </c>
      <c r="V134" s="25">
        <v>2</v>
      </c>
      <c r="AF134" s="10">
        <v>1.4849000000000001</v>
      </c>
      <c r="AI134" s="19">
        <v>6.2</v>
      </c>
      <c r="AN134" s="2">
        <v>-74.081945000000005</v>
      </c>
      <c r="AO134" s="2">
        <v>40.651111999999998</v>
      </c>
      <c r="AP134" s="2" t="s">
        <v>40</v>
      </c>
    </row>
    <row r="135" spans="1:42" x14ac:dyDescent="0.35">
      <c r="A135" s="2" t="s">
        <v>52</v>
      </c>
      <c r="C135" s="3">
        <v>40430</v>
      </c>
      <c r="D135" s="4">
        <v>0.63194444444444442</v>
      </c>
      <c r="E135" s="2" t="s">
        <v>41</v>
      </c>
      <c r="F135" s="2">
        <v>22.56</v>
      </c>
      <c r="G135" s="2">
        <v>22.56</v>
      </c>
      <c r="H135" s="2">
        <v>35</v>
      </c>
      <c r="I135" s="2">
        <v>3</v>
      </c>
      <c r="J135" s="2">
        <v>34</v>
      </c>
      <c r="K135" s="2">
        <v>24.34</v>
      </c>
      <c r="L135" s="2">
        <v>24.34</v>
      </c>
      <c r="M135" s="55">
        <v>6.89</v>
      </c>
      <c r="N135" s="55">
        <v>6.76</v>
      </c>
      <c r="O135" s="2">
        <v>3.5</v>
      </c>
      <c r="Q135" s="2">
        <f t="shared" ref="Q135:Q160" si="11">LN(R135)</f>
        <v>2.5649493574615367</v>
      </c>
      <c r="R135" s="2">
        <v>13</v>
      </c>
      <c r="T135" s="8" t="s">
        <v>43</v>
      </c>
      <c r="V135" s="8">
        <v>2</v>
      </c>
      <c r="X135" s="10">
        <v>0.27200000000000002</v>
      </c>
      <c r="Z135" s="10">
        <v>0.249</v>
      </c>
      <c r="AD135" s="10">
        <v>1.66</v>
      </c>
      <c r="AF135" s="10">
        <f t="shared" ref="AF135:AF144" si="12">X135+AD135</f>
        <v>1.9319999999999999</v>
      </c>
      <c r="AG135" s="2">
        <v>18.8</v>
      </c>
      <c r="AH135" s="2">
        <v>8.6</v>
      </c>
      <c r="AI135" s="12">
        <v>12.8</v>
      </c>
      <c r="AN135" s="2">
        <v>-74.081945000000005</v>
      </c>
      <c r="AO135" s="2">
        <v>40.651111999999998</v>
      </c>
      <c r="AP135" s="2" t="s">
        <v>40</v>
      </c>
    </row>
    <row r="136" spans="1:42" x14ac:dyDescent="0.35">
      <c r="A136" s="2" t="s">
        <v>42</v>
      </c>
      <c r="C136" s="3">
        <v>40430</v>
      </c>
      <c r="D136" s="4">
        <v>0.61805555555555558</v>
      </c>
      <c r="E136" s="2" t="s">
        <v>41</v>
      </c>
      <c r="F136" s="2">
        <v>22.76</v>
      </c>
      <c r="G136" s="2">
        <v>22.74</v>
      </c>
      <c r="H136" s="2">
        <v>24</v>
      </c>
      <c r="I136" s="2">
        <v>3</v>
      </c>
      <c r="J136" s="2">
        <v>21</v>
      </c>
      <c r="K136" s="2">
        <v>23.86</v>
      </c>
      <c r="L136" s="2">
        <v>23.87</v>
      </c>
      <c r="M136" s="55">
        <v>6.69</v>
      </c>
      <c r="N136" s="55">
        <v>6.62</v>
      </c>
      <c r="O136" s="2">
        <v>3.5</v>
      </c>
      <c r="Q136" s="2">
        <f t="shared" si="11"/>
        <v>1.0986122886681098</v>
      </c>
      <c r="R136" s="2">
        <v>3</v>
      </c>
      <c r="V136" s="8">
        <v>2</v>
      </c>
      <c r="X136" s="10">
        <v>0.307</v>
      </c>
      <c r="Z136" s="10">
        <v>0.24199999999999999</v>
      </c>
      <c r="AD136" s="10">
        <v>1.5</v>
      </c>
      <c r="AF136" s="10">
        <f t="shared" si="12"/>
        <v>1.8069999999999999</v>
      </c>
      <c r="AG136" s="2">
        <v>8.8000000000000007</v>
      </c>
      <c r="AH136" s="2">
        <v>7.8</v>
      </c>
      <c r="AI136" s="12">
        <v>10.6</v>
      </c>
      <c r="AN136" s="2">
        <v>-74.081945000000005</v>
      </c>
      <c r="AO136" s="2">
        <v>40.651111999999998</v>
      </c>
      <c r="AP136" s="2" t="s">
        <v>40</v>
      </c>
    </row>
    <row r="137" spans="1:42" x14ac:dyDescent="0.35">
      <c r="A137" s="2" t="s">
        <v>50</v>
      </c>
      <c r="C137" s="3">
        <v>40430</v>
      </c>
      <c r="D137" s="4">
        <v>0.60555555555555551</v>
      </c>
      <c r="E137" s="2" t="s">
        <v>41</v>
      </c>
      <c r="F137" s="2">
        <v>22.88</v>
      </c>
      <c r="G137" s="2">
        <v>22.71</v>
      </c>
      <c r="H137" s="2">
        <v>37</v>
      </c>
      <c r="I137" s="2">
        <v>3</v>
      </c>
      <c r="J137" s="2">
        <v>36</v>
      </c>
      <c r="K137" s="2">
        <v>23.57</v>
      </c>
      <c r="L137" s="2">
        <v>24.34</v>
      </c>
      <c r="M137" s="55">
        <v>7.05</v>
      </c>
      <c r="N137" s="55">
        <v>6.65</v>
      </c>
      <c r="O137" s="2">
        <v>5</v>
      </c>
      <c r="Q137" s="2">
        <f t="shared" si="11"/>
        <v>3.5553480614894135</v>
      </c>
      <c r="R137" s="2">
        <v>35</v>
      </c>
      <c r="V137" s="8">
        <v>10</v>
      </c>
      <c r="X137" s="10">
        <v>0.33200000000000002</v>
      </c>
      <c r="Z137" s="10">
        <v>0.61</v>
      </c>
      <c r="AD137" s="10">
        <v>2.5299999999999998</v>
      </c>
      <c r="AF137" s="10">
        <f t="shared" si="12"/>
        <v>2.8619999999999997</v>
      </c>
      <c r="AG137" s="2">
        <v>8.8000000000000007</v>
      </c>
      <c r="AH137" s="2">
        <v>8.8000000000000007</v>
      </c>
      <c r="AI137" s="12">
        <v>13.5</v>
      </c>
      <c r="AN137" s="2">
        <v>-74.153000000000006</v>
      </c>
      <c r="AO137" s="2">
        <v>40.641170000000002</v>
      </c>
      <c r="AP137" s="2" t="s">
        <v>40</v>
      </c>
    </row>
    <row r="138" spans="1:42" x14ac:dyDescent="0.35">
      <c r="A138" s="2" t="s">
        <v>51</v>
      </c>
      <c r="C138" s="3">
        <v>40430</v>
      </c>
      <c r="D138" s="4">
        <v>0.58472222222222225</v>
      </c>
      <c r="E138" s="2" t="s">
        <v>41</v>
      </c>
      <c r="F138" s="2">
        <v>23.93</v>
      </c>
      <c r="G138" s="2">
        <v>23.92</v>
      </c>
      <c r="H138" s="2">
        <v>37</v>
      </c>
      <c r="I138" s="2">
        <v>3</v>
      </c>
      <c r="J138" s="2">
        <v>35</v>
      </c>
      <c r="K138" s="2">
        <v>22.97</v>
      </c>
      <c r="L138" s="2">
        <v>22.99</v>
      </c>
      <c r="M138" s="55">
        <v>6.08</v>
      </c>
      <c r="N138" s="55">
        <v>5.86</v>
      </c>
      <c r="O138" s="2">
        <v>4</v>
      </c>
      <c r="Q138" s="2">
        <f t="shared" si="11"/>
        <v>3.4965075614664802</v>
      </c>
      <c r="R138" s="2">
        <v>33</v>
      </c>
      <c r="V138" s="8">
        <v>11</v>
      </c>
      <c r="X138" s="10">
        <v>0.52200000000000002</v>
      </c>
      <c r="Z138" s="10">
        <v>0.51400000000000001</v>
      </c>
      <c r="AD138" s="10">
        <v>2.34</v>
      </c>
      <c r="AF138" s="10">
        <f t="shared" si="12"/>
        <v>2.8620000000000001</v>
      </c>
      <c r="AG138" s="2">
        <v>2.2000000000000002</v>
      </c>
      <c r="AH138" s="2">
        <v>20.399999999999999</v>
      </c>
      <c r="AI138" s="12">
        <v>7.6</v>
      </c>
      <c r="AN138" s="2">
        <v>-74.153000000000006</v>
      </c>
      <c r="AO138" s="2">
        <v>40.641170000000002</v>
      </c>
      <c r="AP138" s="2" t="s">
        <v>40</v>
      </c>
    </row>
    <row r="139" spans="1:42" x14ac:dyDescent="0.35">
      <c r="A139" s="2" t="s">
        <v>48</v>
      </c>
      <c r="C139" s="3">
        <v>40430</v>
      </c>
      <c r="D139" s="4">
        <v>0.56180555555555556</v>
      </c>
      <c r="E139" s="2" t="s">
        <v>41</v>
      </c>
      <c r="F139" s="2">
        <v>23.41</v>
      </c>
      <c r="G139" s="2">
        <v>23.31</v>
      </c>
      <c r="H139" s="2">
        <v>38</v>
      </c>
      <c r="I139" s="2">
        <v>3</v>
      </c>
      <c r="J139" s="2">
        <v>38</v>
      </c>
      <c r="K139" s="2">
        <v>23.94</v>
      </c>
      <c r="L139" s="2">
        <v>24.26</v>
      </c>
      <c r="M139" s="55">
        <v>8.16</v>
      </c>
      <c r="N139" s="55">
        <v>6.72</v>
      </c>
      <c r="O139" s="2">
        <v>3.5</v>
      </c>
      <c r="Q139" s="2">
        <f t="shared" si="11"/>
        <v>1.9459101490553132</v>
      </c>
      <c r="R139" s="2">
        <v>7</v>
      </c>
      <c r="V139" s="8">
        <v>3</v>
      </c>
      <c r="X139" s="10">
        <v>0.34799999999999998</v>
      </c>
      <c r="Z139" s="10">
        <v>0.16</v>
      </c>
      <c r="AD139" s="10">
        <v>2.02</v>
      </c>
      <c r="AF139" s="10">
        <f t="shared" si="12"/>
        <v>2.3679999999999999</v>
      </c>
      <c r="AG139" s="2">
        <v>8.8000000000000007</v>
      </c>
      <c r="AH139" s="2">
        <v>10</v>
      </c>
      <c r="AI139" s="12">
        <v>26.73</v>
      </c>
      <c r="AN139" s="2">
        <v>-74.153000000000006</v>
      </c>
      <c r="AO139" s="2">
        <v>40.641170000000002</v>
      </c>
      <c r="AP139" s="2" t="s">
        <v>40</v>
      </c>
    </row>
    <row r="140" spans="1:42" x14ac:dyDescent="0.35">
      <c r="A140" s="2" t="s">
        <v>52</v>
      </c>
      <c r="C140" s="3">
        <v>40436</v>
      </c>
      <c r="D140" s="4">
        <v>0.64583333333333337</v>
      </c>
      <c r="E140" s="2" t="s">
        <v>41</v>
      </c>
      <c r="F140" s="2">
        <v>20.23</v>
      </c>
      <c r="G140" s="2">
        <v>19.350000000000001</v>
      </c>
      <c r="H140" s="2">
        <v>48</v>
      </c>
      <c r="I140" s="2">
        <v>3</v>
      </c>
      <c r="J140" s="2">
        <v>45</v>
      </c>
      <c r="K140" s="2">
        <v>25.45</v>
      </c>
      <c r="L140" s="2">
        <v>28.43</v>
      </c>
      <c r="M140" s="55">
        <v>6.54</v>
      </c>
      <c r="N140" s="55">
        <v>6.63</v>
      </c>
      <c r="O140" s="2">
        <v>3.5</v>
      </c>
      <c r="Q140" s="2">
        <f t="shared" si="11"/>
        <v>2.8903717578961645</v>
      </c>
      <c r="R140" s="2">
        <v>18</v>
      </c>
      <c r="V140" s="8">
        <v>5</v>
      </c>
      <c r="X140" s="10">
        <v>0.23400000000000001</v>
      </c>
      <c r="Z140" s="10">
        <v>0.33500000000000002</v>
      </c>
      <c r="AD140" s="10">
        <v>1.9</v>
      </c>
      <c r="AF140" s="10">
        <f t="shared" si="12"/>
        <v>2.1339999999999999</v>
      </c>
      <c r="AG140" s="2">
        <v>14.8</v>
      </c>
      <c r="AH140" s="2">
        <v>16</v>
      </c>
      <c r="AI140" s="12">
        <v>5.3</v>
      </c>
      <c r="AN140" s="2">
        <v>-74.153000000000006</v>
      </c>
      <c r="AO140" s="2">
        <v>40.641170000000002</v>
      </c>
      <c r="AP140" s="2" t="s">
        <v>40</v>
      </c>
    </row>
    <row r="141" spans="1:42" x14ac:dyDescent="0.35">
      <c r="A141" s="2" t="s">
        <v>42</v>
      </c>
      <c r="C141" s="3">
        <v>40436</v>
      </c>
      <c r="D141" s="4">
        <v>0.63194444444444442</v>
      </c>
      <c r="E141" s="2" t="s">
        <v>41</v>
      </c>
      <c r="F141" s="2">
        <v>20.95</v>
      </c>
      <c r="G141" s="2">
        <v>20.71</v>
      </c>
      <c r="H141" s="2">
        <v>30</v>
      </c>
      <c r="I141" s="2">
        <v>3</v>
      </c>
      <c r="J141" s="2">
        <v>27</v>
      </c>
      <c r="K141" s="2">
        <v>24.55</v>
      </c>
      <c r="L141" s="2">
        <v>24.84</v>
      </c>
      <c r="M141" s="55">
        <v>8.76</v>
      </c>
      <c r="N141" s="55">
        <v>7.2</v>
      </c>
      <c r="O141" s="2">
        <v>3.5</v>
      </c>
      <c r="Q141" s="2">
        <f t="shared" si="11"/>
        <v>4.1271343850450917</v>
      </c>
      <c r="R141" s="2">
        <v>62</v>
      </c>
      <c r="V141" s="8">
        <v>9</v>
      </c>
      <c r="X141" s="10">
        <v>0.32</v>
      </c>
      <c r="Z141" s="10">
        <v>0.33100000000000002</v>
      </c>
      <c r="AD141" s="10">
        <v>1.59</v>
      </c>
      <c r="AF141" s="10">
        <f t="shared" si="12"/>
        <v>1.9100000000000001</v>
      </c>
      <c r="AG141" s="2">
        <v>9.6</v>
      </c>
      <c r="AH141" s="2">
        <v>12.2</v>
      </c>
      <c r="AI141" s="12">
        <v>7.8</v>
      </c>
      <c r="AN141" s="2">
        <v>-74.153000000000006</v>
      </c>
      <c r="AO141" s="2">
        <v>40.641170000000002</v>
      </c>
      <c r="AP141" s="2" t="s">
        <v>40</v>
      </c>
    </row>
    <row r="142" spans="1:42" x14ac:dyDescent="0.35">
      <c r="A142" s="2" t="s">
        <v>50</v>
      </c>
      <c r="C142" s="3">
        <v>40436</v>
      </c>
      <c r="D142" s="4">
        <v>0.62083333333333335</v>
      </c>
      <c r="E142" s="2" t="s">
        <v>41</v>
      </c>
      <c r="F142" s="2">
        <v>21.37</v>
      </c>
      <c r="G142" s="2">
        <v>21.23</v>
      </c>
      <c r="H142" s="2">
        <v>41</v>
      </c>
      <c r="I142" s="2">
        <v>3</v>
      </c>
      <c r="J142" s="2">
        <v>39</v>
      </c>
      <c r="K142" s="2">
        <v>24.32</v>
      </c>
      <c r="L142" s="2">
        <v>24.35</v>
      </c>
      <c r="M142" s="55">
        <v>7.55</v>
      </c>
      <c r="N142" s="55">
        <v>6.9</v>
      </c>
      <c r="O142" s="2">
        <v>5</v>
      </c>
      <c r="Q142" s="2">
        <f t="shared" si="11"/>
        <v>5.5373342670185366</v>
      </c>
      <c r="R142" s="2">
        <v>254</v>
      </c>
      <c r="V142" s="8">
        <v>38</v>
      </c>
      <c r="X142" s="10">
        <v>0.38500000000000001</v>
      </c>
      <c r="Z142" s="10">
        <v>0.48099999999999998</v>
      </c>
      <c r="AD142" s="10">
        <v>1.74</v>
      </c>
      <c r="AF142" s="10">
        <f t="shared" si="12"/>
        <v>2.125</v>
      </c>
      <c r="AG142" s="2">
        <v>10.6</v>
      </c>
      <c r="AH142" s="2">
        <v>7.4</v>
      </c>
      <c r="AI142" s="12">
        <v>8.4</v>
      </c>
      <c r="AN142" s="2">
        <v>-74.153000000000006</v>
      </c>
      <c r="AO142" s="2">
        <v>40.641170000000002</v>
      </c>
      <c r="AP142" s="2" t="s">
        <v>40</v>
      </c>
    </row>
    <row r="143" spans="1:42" x14ac:dyDescent="0.35">
      <c r="A143" s="2" t="s">
        <v>51</v>
      </c>
      <c r="C143" s="3">
        <v>40436</v>
      </c>
      <c r="D143" s="4">
        <v>0.60138888888888886</v>
      </c>
      <c r="E143" s="2" t="s">
        <v>41</v>
      </c>
      <c r="F143" s="2">
        <v>22.39</v>
      </c>
      <c r="G143" s="2">
        <v>22.19</v>
      </c>
      <c r="H143" s="2">
        <v>41</v>
      </c>
      <c r="I143" s="2">
        <v>3</v>
      </c>
      <c r="J143" s="2">
        <v>38</v>
      </c>
      <c r="K143" s="2">
        <v>23.39</v>
      </c>
      <c r="L143" s="2">
        <v>23.55</v>
      </c>
      <c r="M143" s="55">
        <v>6.15</v>
      </c>
      <c r="N143" s="55">
        <v>5.89</v>
      </c>
      <c r="O143" s="2">
        <v>3</v>
      </c>
      <c r="Q143" s="2">
        <f t="shared" si="11"/>
        <v>3.4965075614664802</v>
      </c>
      <c r="R143" s="2">
        <v>33</v>
      </c>
      <c r="V143" s="8">
        <v>4</v>
      </c>
      <c r="X143" s="10">
        <v>0.56399999999999995</v>
      </c>
      <c r="Z143" s="10">
        <v>0.53200000000000003</v>
      </c>
      <c r="AD143" s="10">
        <v>1.85</v>
      </c>
      <c r="AF143" s="10">
        <f t="shared" si="12"/>
        <v>2.4140000000000001</v>
      </c>
      <c r="AG143" s="2">
        <v>8.4</v>
      </c>
      <c r="AH143" s="2">
        <v>11.8</v>
      </c>
      <c r="AI143" s="12">
        <v>7.1</v>
      </c>
      <c r="AM143" s="2" t="s">
        <v>78</v>
      </c>
      <c r="AN143" s="2">
        <v>-74.153000000000006</v>
      </c>
      <c r="AO143" s="2">
        <v>40.641170000000002</v>
      </c>
      <c r="AP143" s="2" t="s">
        <v>40</v>
      </c>
    </row>
    <row r="144" spans="1:42" x14ac:dyDescent="0.35">
      <c r="A144" s="2" t="s">
        <v>48</v>
      </c>
      <c r="C144" s="3">
        <v>40436</v>
      </c>
      <c r="D144" s="4">
        <v>0.58124999999999993</v>
      </c>
      <c r="E144" s="2" t="s">
        <v>41</v>
      </c>
      <c r="F144" s="2">
        <v>21.26</v>
      </c>
      <c r="G144" s="2">
        <v>19.98</v>
      </c>
      <c r="H144" s="2">
        <v>43</v>
      </c>
      <c r="I144" s="2">
        <v>3</v>
      </c>
      <c r="J144" s="2">
        <v>41</v>
      </c>
      <c r="K144" s="2">
        <v>25.75</v>
      </c>
      <c r="L144" s="2">
        <v>27.49</v>
      </c>
      <c r="M144" s="55">
        <v>9.6199999999999992</v>
      </c>
      <c r="N144" s="55">
        <v>5.89</v>
      </c>
      <c r="O144" s="2">
        <v>2</v>
      </c>
      <c r="Q144" s="2">
        <f t="shared" si="11"/>
        <v>1.3862943611198906</v>
      </c>
      <c r="R144" s="2">
        <v>4</v>
      </c>
      <c r="V144" s="8">
        <v>1</v>
      </c>
      <c r="X144" s="10">
        <v>0.08</v>
      </c>
      <c r="Z144" s="10">
        <v>1.2999999999999999E-2</v>
      </c>
      <c r="AD144" s="10">
        <v>3.08</v>
      </c>
      <c r="AF144" s="10">
        <f t="shared" si="12"/>
        <v>3.16</v>
      </c>
      <c r="AG144" s="2">
        <v>12.6</v>
      </c>
      <c r="AH144" s="2">
        <v>7.2</v>
      </c>
      <c r="AI144" s="12">
        <v>90.4</v>
      </c>
      <c r="AM144" s="2" t="s">
        <v>78</v>
      </c>
      <c r="AN144" s="2">
        <v>-74.153000000000006</v>
      </c>
      <c r="AO144" s="2">
        <v>40.641170000000002</v>
      </c>
      <c r="AP144" s="2" t="s">
        <v>40</v>
      </c>
    </row>
    <row r="145" spans="1:42" x14ac:dyDescent="0.35">
      <c r="A145" t="s">
        <v>84</v>
      </c>
      <c r="C145" s="13">
        <v>40436</v>
      </c>
      <c r="M145" s="14">
        <v>6.67</v>
      </c>
      <c r="N145" s="14">
        <v>6.61</v>
      </c>
      <c r="Q145" s="2">
        <f t="shared" si="11"/>
        <v>4.0253516907351496</v>
      </c>
      <c r="R145" s="18">
        <v>56</v>
      </c>
      <c r="V145" s="21" t="s">
        <v>86</v>
      </c>
      <c r="AF145" s="10">
        <v>1.2173</v>
      </c>
      <c r="AI145" s="19">
        <v>3.6</v>
      </c>
      <c r="AN145" s="2">
        <v>-74.153000000000006</v>
      </c>
      <c r="AO145" s="2">
        <v>40.641170000000002</v>
      </c>
      <c r="AP145" s="2" t="s">
        <v>40</v>
      </c>
    </row>
    <row r="146" spans="1:42" x14ac:dyDescent="0.35">
      <c r="A146" t="s">
        <v>84</v>
      </c>
      <c r="C146" s="13">
        <v>40436</v>
      </c>
      <c r="M146" s="15" t="s">
        <v>86</v>
      </c>
      <c r="N146" s="15" t="s">
        <v>86</v>
      </c>
      <c r="Q146" s="2">
        <f t="shared" si="11"/>
        <v>4.7535901911063645</v>
      </c>
      <c r="R146" s="18">
        <v>116</v>
      </c>
      <c r="V146" s="21" t="s">
        <v>86</v>
      </c>
      <c r="AF146" s="10">
        <v>1.1461999999999999</v>
      </c>
      <c r="AI146" s="19">
        <v>3.6</v>
      </c>
      <c r="AN146" s="2">
        <v>-74.153000000000006</v>
      </c>
      <c r="AO146" s="2">
        <v>40.641170000000002</v>
      </c>
      <c r="AP146" s="2" t="s">
        <v>40</v>
      </c>
    </row>
    <row r="147" spans="1:42" x14ac:dyDescent="0.35">
      <c r="A147" s="37" t="s">
        <v>90</v>
      </c>
      <c r="C147" s="13">
        <v>40436</v>
      </c>
      <c r="M147" s="14">
        <v>6.67</v>
      </c>
      <c r="N147" s="14">
        <v>6.48</v>
      </c>
      <c r="Q147" s="2">
        <f t="shared" si="11"/>
        <v>6.0161571596983539</v>
      </c>
      <c r="R147" s="18">
        <v>410</v>
      </c>
      <c r="V147" s="21" t="s">
        <v>86</v>
      </c>
      <c r="AF147" s="10">
        <v>1.1303999999999998</v>
      </c>
      <c r="AI147" s="19">
        <v>5.9</v>
      </c>
      <c r="AN147" s="2">
        <v>-74.153000000000006</v>
      </c>
      <c r="AO147" s="2">
        <v>40.641170000000002</v>
      </c>
      <c r="AP147" s="2" t="s">
        <v>40</v>
      </c>
    </row>
    <row r="148" spans="1:42" x14ac:dyDescent="0.35">
      <c r="A148" s="41" t="s">
        <v>96</v>
      </c>
      <c r="C148" s="13">
        <v>40436</v>
      </c>
      <c r="M148" s="14">
        <v>6.46</v>
      </c>
      <c r="N148" s="14">
        <v>6.6</v>
      </c>
      <c r="Q148" s="2">
        <f t="shared" si="11"/>
        <v>6.1944053911046719</v>
      </c>
      <c r="R148" s="19">
        <v>490</v>
      </c>
      <c r="V148" s="42" t="s">
        <v>86</v>
      </c>
      <c r="AF148" s="10">
        <v>1.1116000000000001</v>
      </c>
      <c r="AI148" s="19">
        <v>5.6</v>
      </c>
      <c r="AN148" s="2">
        <v>-74.153000000000006</v>
      </c>
      <c r="AO148" s="2">
        <v>40.641170000000002</v>
      </c>
      <c r="AP148" s="2" t="s">
        <v>40</v>
      </c>
    </row>
    <row r="149" spans="1:42" x14ac:dyDescent="0.35">
      <c r="A149" s="41" t="s">
        <v>97</v>
      </c>
      <c r="C149" s="13">
        <v>40436</v>
      </c>
      <c r="M149" s="14">
        <v>5.87</v>
      </c>
      <c r="N149" s="14">
        <v>5.68</v>
      </c>
      <c r="Q149" s="2">
        <f t="shared" si="11"/>
        <v>4.1896547420264252</v>
      </c>
      <c r="R149" s="18">
        <v>66</v>
      </c>
      <c r="V149" s="21" t="s">
        <v>86</v>
      </c>
      <c r="AF149" s="10">
        <v>1.2982</v>
      </c>
      <c r="AI149" s="19">
        <v>5.2</v>
      </c>
      <c r="AN149" s="2">
        <v>-74.153000000000006</v>
      </c>
      <c r="AO149" s="2">
        <v>40.641170000000002</v>
      </c>
      <c r="AP149" s="2" t="s">
        <v>40</v>
      </c>
    </row>
    <row r="150" spans="1:42" x14ac:dyDescent="0.35">
      <c r="A150" s="2" t="s">
        <v>52</v>
      </c>
      <c r="C150" s="3">
        <v>40443</v>
      </c>
      <c r="E150" s="2" t="s">
        <v>41</v>
      </c>
      <c r="M150" s="55"/>
      <c r="N150" s="55"/>
      <c r="AF150" s="10">
        <f t="shared" ref="AF150:AF155" si="13">X150+AD150</f>
        <v>0</v>
      </c>
      <c r="AN150" s="2">
        <v>-74.153000000000006</v>
      </c>
      <c r="AO150" s="2">
        <v>40.641170000000002</v>
      </c>
      <c r="AP150" s="2" t="s">
        <v>40</v>
      </c>
    </row>
    <row r="151" spans="1:42" x14ac:dyDescent="0.35">
      <c r="A151" s="2" t="s">
        <v>42</v>
      </c>
      <c r="B151" s="2" t="s">
        <v>47</v>
      </c>
      <c r="C151" s="3">
        <v>40443</v>
      </c>
      <c r="D151" s="4">
        <v>0.61736111111111114</v>
      </c>
      <c r="E151" s="2" t="s">
        <v>41</v>
      </c>
      <c r="M151" s="55">
        <v>6.78</v>
      </c>
      <c r="N151" s="55">
        <v>6.43</v>
      </c>
      <c r="O151" s="2">
        <v>5</v>
      </c>
      <c r="Q151" s="2">
        <f t="shared" si="11"/>
        <v>1.0986122886681098</v>
      </c>
      <c r="R151" s="2">
        <v>3</v>
      </c>
      <c r="T151" s="8" t="s">
        <v>46</v>
      </c>
      <c r="V151" s="8">
        <v>1</v>
      </c>
      <c r="X151" s="10">
        <v>0.443</v>
      </c>
      <c r="Z151" s="10">
        <v>0.41</v>
      </c>
      <c r="AD151" s="10">
        <v>0.63100000000000001</v>
      </c>
      <c r="AF151" s="10">
        <f t="shared" si="13"/>
        <v>1.0740000000000001</v>
      </c>
      <c r="AG151" s="2">
        <v>4.4000000000000004</v>
      </c>
      <c r="AH151" s="2">
        <v>4.5999999999999996</v>
      </c>
      <c r="AI151" s="12">
        <v>5.0999999999999996</v>
      </c>
      <c r="AN151" s="2">
        <v>-74.153000000000006</v>
      </c>
      <c r="AO151" s="2">
        <v>40.641170000000002</v>
      </c>
      <c r="AP151" s="2" t="s">
        <v>40</v>
      </c>
    </row>
    <row r="152" spans="1:42" x14ac:dyDescent="0.35">
      <c r="A152" s="2" t="s">
        <v>42</v>
      </c>
      <c r="C152" s="3">
        <v>40443</v>
      </c>
      <c r="D152" s="4">
        <v>0.61736111111111114</v>
      </c>
      <c r="E152" s="2" t="s">
        <v>41</v>
      </c>
      <c r="F152" s="2">
        <v>20.74</v>
      </c>
      <c r="G152" s="2">
        <v>20.56</v>
      </c>
      <c r="H152" s="2">
        <v>31</v>
      </c>
      <c r="I152" s="2">
        <v>3</v>
      </c>
      <c r="J152" s="2">
        <v>28</v>
      </c>
      <c r="K152" s="2">
        <v>23.35</v>
      </c>
      <c r="L152" s="2">
        <v>23.45</v>
      </c>
      <c r="M152" s="55">
        <v>6.72</v>
      </c>
      <c r="N152" s="55">
        <v>6.45</v>
      </c>
      <c r="O152" s="2">
        <v>4</v>
      </c>
      <c r="Q152" s="2">
        <f t="shared" si="11"/>
        <v>2.5649493574615367</v>
      </c>
      <c r="R152" s="2">
        <v>13</v>
      </c>
      <c r="V152" s="8">
        <v>1</v>
      </c>
      <c r="X152" s="10">
        <v>0.438</v>
      </c>
      <c r="Z152" s="10">
        <v>0.41199999999999998</v>
      </c>
      <c r="AD152" s="10">
        <v>1.38</v>
      </c>
      <c r="AF152" s="10">
        <f t="shared" si="13"/>
        <v>1.8179999999999998</v>
      </c>
      <c r="AG152" s="2">
        <v>8.4</v>
      </c>
      <c r="AH152" s="2">
        <v>5.2</v>
      </c>
      <c r="AI152" s="12">
        <v>4.3</v>
      </c>
      <c r="AN152" s="2">
        <v>-74.153000000000006</v>
      </c>
      <c r="AO152" s="2">
        <v>40.641170000000002</v>
      </c>
      <c r="AP152" s="2" t="s">
        <v>40</v>
      </c>
    </row>
    <row r="153" spans="1:42" x14ac:dyDescent="0.35">
      <c r="A153" s="2" t="s">
        <v>50</v>
      </c>
      <c r="C153" s="3">
        <v>40443</v>
      </c>
      <c r="D153" s="4">
        <v>0.60486111111111118</v>
      </c>
      <c r="E153" s="2" t="s">
        <v>41</v>
      </c>
      <c r="F153" s="2">
        <v>21.23</v>
      </c>
      <c r="G153" s="2">
        <v>20.27</v>
      </c>
      <c r="H153" s="2">
        <v>37</v>
      </c>
      <c r="I153" s="2">
        <v>3</v>
      </c>
      <c r="J153" s="2">
        <v>36</v>
      </c>
      <c r="K153" s="2">
        <v>23.47</v>
      </c>
      <c r="L153" s="2">
        <v>24.47</v>
      </c>
      <c r="M153" s="55">
        <v>6.58</v>
      </c>
      <c r="N153" s="55">
        <v>6.1</v>
      </c>
      <c r="O153" s="2">
        <v>3.5</v>
      </c>
      <c r="Q153" s="2">
        <f t="shared" si="11"/>
        <v>4.0073331852324712</v>
      </c>
      <c r="R153" s="2">
        <v>55</v>
      </c>
      <c r="V153" s="8">
        <v>2</v>
      </c>
      <c r="X153" s="10">
        <v>0.45300000000000001</v>
      </c>
      <c r="Z153" s="10">
        <v>0.56000000000000005</v>
      </c>
      <c r="AD153" s="10">
        <v>1.86</v>
      </c>
      <c r="AF153" s="10">
        <f t="shared" si="13"/>
        <v>2.3130000000000002</v>
      </c>
      <c r="AG153" s="2">
        <v>6</v>
      </c>
      <c r="AH153" s="2">
        <v>6.2</v>
      </c>
      <c r="AI153" s="12">
        <v>5.3</v>
      </c>
      <c r="AN153" s="2">
        <v>-74.153000000000006</v>
      </c>
      <c r="AO153" s="2">
        <v>40.641170000000002</v>
      </c>
      <c r="AP153" s="2" t="s">
        <v>40</v>
      </c>
    </row>
    <row r="154" spans="1:42" x14ac:dyDescent="0.35">
      <c r="A154" s="2" t="s">
        <v>51</v>
      </c>
      <c r="C154" s="3">
        <v>40443</v>
      </c>
      <c r="D154" s="4">
        <v>0.5854166666666667</v>
      </c>
      <c r="E154" s="2" t="s">
        <v>41</v>
      </c>
      <c r="F154" s="2">
        <v>21.81</v>
      </c>
      <c r="G154" s="2">
        <v>21.48</v>
      </c>
      <c r="H154" s="2">
        <v>37</v>
      </c>
      <c r="I154" s="2">
        <v>3</v>
      </c>
      <c r="J154" s="2">
        <v>33</v>
      </c>
      <c r="K154" s="2">
        <v>22.99</v>
      </c>
      <c r="L154" s="2">
        <v>23.06</v>
      </c>
      <c r="M154" s="55">
        <v>5.91</v>
      </c>
      <c r="N154" s="55">
        <v>5.86</v>
      </c>
      <c r="O154" s="2">
        <v>4.5</v>
      </c>
      <c r="Q154" s="2">
        <f t="shared" si="11"/>
        <v>3.8712010109078911</v>
      </c>
      <c r="R154" s="2">
        <v>48</v>
      </c>
      <c r="T154" s="8" t="s">
        <v>43</v>
      </c>
      <c r="V154" s="8">
        <v>2</v>
      </c>
      <c r="X154" s="10">
        <v>0.6</v>
      </c>
      <c r="Z154" s="10">
        <v>0.73599999999999999</v>
      </c>
      <c r="AD154" s="10">
        <v>1.07</v>
      </c>
      <c r="AF154" s="10">
        <f t="shared" si="13"/>
        <v>1.67</v>
      </c>
      <c r="AG154" s="2">
        <v>6.6</v>
      </c>
      <c r="AH154" s="2">
        <v>6</v>
      </c>
      <c r="AI154" s="12">
        <v>3.1</v>
      </c>
      <c r="AN154" s="2">
        <v>-74.153000000000006</v>
      </c>
      <c r="AO154" s="2">
        <v>40.641170000000002</v>
      </c>
      <c r="AP154" s="2" t="s">
        <v>40</v>
      </c>
    </row>
    <row r="155" spans="1:42" x14ac:dyDescent="0.35">
      <c r="A155" s="2" t="s">
        <v>48</v>
      </c>
      <c r="C155" s="3">
        <v>40443</v>
      </c>
      <c r="D155" s="4">
        <v>0.55972222222222223</v>
      </c>
      <c r="E155" s="2" t="s">
        <v>41</v>
      </c>
      <c r="F155" s="2">
        <v>21.2</v>
      </c>
      <c r="G155" s="2">
        <v>20.98</v>
      </c>
      <c r="H155" s="2">
        <v>40</v>
      </c>
      <c r="I155" s="2">
        <v>3</v>
      </c>
      <c r="J155" s="2">
        <v>37</v>
      </c>
      <c r="K155" s="2">
        <v>24.8</v>
      </c>
      <c r="L155" s="2">
        <v>25.16</v>
      </c>
      <c r="M155" s="55">
        <v>4.8499999999999996</v>
      </c>
      <c r="N155" s="55">
        <v>4.57</v>
      </c>
      <c r="O155" s="2">
        <v>6.5</v>
      </c>
      <c r="Q155" s="2">
        <f t="shared" si="11"/>
        <v>3.3672958299864741</v>
      </c>
      <c r="R155" s="2">
        <v>29</v>
      </c>
      <c r="V155" s="8">
        <v>2</v>
      </c>
      <c r="X155" s="10">
        <v>0.32300000000000001</v>
      </c>
      <c r="Z155" s="10">
        <v>0.40400000000000003</v>
      </c>
      <c r="AD155" s="10">
        <v>0.61599999999999999</v>
      </c>
      <c r="AF155" s="10">
        <f t="shared" si="13"/>
        <v>0.93900000000000006</v>
      </c>
      <c r="AG155" s="2">
        <v>4.4000000000000004</v>
      </c>
      <c r="AH155" s="2">
        <v>2.6</v>
      </c>
      <c r="AI155" s="12">
        <v>3.3</v>
      </c>
      <c r="AN155" s="2">
        <v>-74.153000000000006</v>
      </c>
      <c r="AO155" s="2">
        <v>40.641170000000002</v>
      </c>
      <c r="AP155" s="2" t="s">
        <v>40</v>
      </c>
    </row>
    <row r="156" spans="1:42" x14ac:dyDescent="0.35">
      <c r="A156" t="s">
        <v>84</v>
      </c>
      <c r="C156" s="13">
        <v>40443</v>
      </c>
      <c r="M156" s="14">
        <v>6.4</v>
      </c>
      <c r="N156" s="14">
        <v>6.48</v>
      </c>
      <c r="Q156" s="2">
        <f t="shared" si="11"/>
        <v>3.2580965380214821</v>
      </c>
      <c r="R156" s="18">
        <v>26</v>
      </c>
      <c r="V156" s="25">
        <v>2</v>
      </c>
      <c r="AF156" s="10">
        <v>0.80859999999999999</v>
      </c>
      <c r="AI156" s="19">
        <v>3.4</v>
      </c>
      <c r="AN156" s="2">
        <v>-74.153000000000006</v>
      </c>
      <c r="AO156" s="2">
        <v>40.641170000000002</v>
      </c>
      <c r="AP156" s="2" t="s">
        <v>40</v>
      </c>
    </row>
    <row r="157" spans="1:42" x14ac:dyDescent="0.35">
      <c r="A157" t="s">
        <v>84</v>
      </c>
      <c r="C157" s="13">
        <v>40443</v>
      </c>
      <c r="M157" s="15" t="s">
        <v>86</v>
      </c>
      <c r="N157" s="15" t="s">
        <v>86</v>
      </c>
      <c r="Q157" s="2">
        <f t="shared" si="11"/>
        <v>3.1780538303479458</v>
      </c>
      <c r="R157" s="18">
        <v>24</v>
      </c>
      <c r="V157" s="26">
        <v>2</v>
      </c>
      <c r="AF157" s="10">
        <v>1.1103000000000001</v>
      </c>
      <c r="AI157" s="19">
        <v>2.9</v>
      </c>
      <c r="AN157" s="2">
        <v>-74.153000000000006</v>
      </c>
      <c r="AO157" s="2">
        <v>40.641170000000002</v>
      </c>
      <c r="AP157" s="2" t="s">
        <v>40</v>
      </c>
    </row>
    <row r="158" spans="1:42" x14ac:dyDescent="0.35">
      <c r="A158" s="37" t="s">
        <v>90</v>
      </c>
      <c r="C158" s="13">
        <v>40443</v>
      </c>
      <c r="M158" s="14">
        <v>6.37</v>
      </c>
      <c r="N158" s="14">
        <v>6.87</v>
      </c>
      <c r="Q158" s="2">
        <f t="shared" si="11"/>
        <v>3.1780538303479458</v>
      </c>
      <c r="R158" s="18">
        <v>24</v>
      </c>
      <c r="V158" s="18">
        <v>4</v>
      </c>
      <c r="AF158" s="10">
        <v>1.0813000000000001</v>
      </c>
      <c r="AI158" s="19">
        <v>3.1</v>
      </c>
      <c r="AN158" s="2">
        <v>-74.153000000000006</v>
      </c>
      <c r="AO158" s="2">
        <v>40.641170000000002</v>
      </c>
      <c r="AP158" s="2" t="s">
        <v>40</v>
      </c>
    </row>
    <row r="159" spans="1:42" x14ac:dyDescent="0.35">
      <c r="A159" s="41" t="s">
        <v>96</v>
      </c>
      <c r="C159" s="13">
        <v>40443</v>
      </c>
      <c r="M159" s="14">
        <v>6.05</v>
      </c>
      <c r="N159" s="14">
        <v>6.34</v>
      </c>
      <c r="Q159" s="2">
        <f t="shared" si="11"/>
        <v>1.3862943611198906</v>
      </c>
      <c r="R159" s="19">
        <v>4</v>
      </c>
      <c r="V159" s="34">
        <v>2</v>
      </c>
      <c r="AF159" s="10">
        <v>1.2965</v>
      </c>
      <c r="AI159" s="33">
        <v>2.4</v>
      </c>
      <c r="AN159" s="2">
        <v>-74.153000000000006</v>
      </c>
      <c r="AO159" s="2">
        <v>40.641170000000002</v>
      </c>
      <c r="AP159" s="2" t="s">
        <v>40</v>
      </c>
    </row>
    <row r="160" spans="1:42" x14ac:dyDescent="0.35">
      <c r="A160" s="41" t="s">
        <v>97</v>
      </c>
      <c r="C160" s="13">
        <v>40443</v>
      </c>
      <c r="M160" s="14">
        <v>5.95</v>
      </c>
      <c r="N160" s="14">
        <v>5.62</v>
      </c>
      <c r="Q160" s="2">
        <f t="shared" si="11"/>
        <v>1.791759469228055</v>
      </c>
      <c r="R160" s="18">
        <v>6</v>
      </c>
      <c r="V160" s="25">
        <v>4</v>
      </c>
      <c r="AF160" s="10">
        <v>1.0829</v>
      </c>
      <c r="AI160" s="19">
        <v>2.6</v>
      </c>
      <c r="AN160" s="2">
        <v>-74.153000000000006</v>
      </c>
      <c r="AO160" s="2">
        <v>40.641170000000002</v>
      </c>
      <c r="AP160" s="2" t="s">
        <v>40</v>
      </c>
    </row>
    <row r="161" spans="1:42" x14ac:dyDescent="0.35">
      <c r="A161" t="s">
        <v>84</v>
      </c>
      <c r="C161" s="13">
        <v>40449</v>
      </c>
      <c r="M161" s="14">
        <v>6.62</v>
      </c>
      <c r="N161" s="14">
        <v>7.56</v>
      </c>
      <c r="R161" s="21" t="s">
        <v>86</v>
      </c>
      <c r="V161" s="25">
        <v>70</v>
      </c>
      <c r="AF161" s="10">
        <v>2.0811999999999999</v>
      </c>
      <c r="AI161" s="19">
        <v>3.5</v>
      </c>
      <c r="AN161" s="2">
        <v>-74.153000000000006</v>
      </c>
      <c r="AO161" s="2">
        <v>40.641170000000002</v>
      </c>
      <c r="AP161" s="2" t="s">
        <v>40</v>
      </c>
    </row>
    <row r="162" spans="1:42" x14ac:dyDescent="0.35">
      <c r="A162" s="37" t="s">
        <v>90</v>
      </c>
      <c r="C162" s="13">
        <v>40449</v>
      </c>
      <c r="M162" s="14">
        <v>6.53</v>
      </c>
      <c r="N162" s="14">
        <v>7.54</v>
      </c>
      <c r="R162" s="21" t="s">
        <v>86</v>
      </c>
      <c r="V162" s="18">
        <v>270</v>
      </c>
      <c r="AF162" s="10">
        <v>1.3481999999999998</v>
      </c>
      <c r="AI162" s="19">
        <v>3.2</v>
      </c>
      <c r="AN162" s="2">
        <v>-74.153000000000006</v>
      </c>
      <c r="AO162" s="2">
        <v>40.641170000000002</v>
      </c>
      <c r="AP162" s="2" t="s">
        <v>40</v>
      </c>
    </row>
    <row r="163" spans="1:42" x14ac:dyDescent="0.25">
      <c r="A163" s="37" t="s">
        <v>90</v>
      </c>
      <c r="C163" s="13">
        <v>40449</v>
      </c>
      <c r="M163" s="15" t="s">
        <v>86</v>
      </c>
      <c r="N163" s="15" t="s">
        <v>86</v>
      </c>
      <c r="R163" s="21" t="s">
        <v>86</v>
      </c>
      <c r="V163" s="18">
        <v>220</v>
      </c>
      <c r="AF163" s="10">
        <v>1.3477000000000001</v>
      </c>
      <c r="AI163" s="33">
        <v>2.2999999999999998</v>
      </c>
      <c r="AN163" s="2">
        <v>-74.153000000000006</v>
      </c>
      <c r="AO163" s="2">
        <v>40.641170000000002</v>
      </c>
      <c r="AP163" s="2" t="s">
        <v>40</v>
      </c>
    </row>
    <row r="164" spans="1:42" x14ac:dyDescent="0.35">
      <c r="A164" s="41" t="s">
        <v>96</v>
      </c>
      <c r="C164" s="13">
        <v>40449</v>
      </c>
      <c r="M164" s="14">
        <v>6</v>
      </c>
      <c r="N164" s="14">
        <v>6.65</v>
      </c>
      <c r="R164" s="42" t="s">
        <v>86</v>
      </c>
      <c r="V164" s="19">
        <v>80</v>
      </c>
      <c r="AF164" s="10">
        <v>1.2827999999999999</v>
      </c>
      <c r="AI164" s="33">
        <v>2.1</v>
      </c>
      <c r="AN164" s="2">
        <v>-74.153000000000006</v>
      </c>
      <c r="AO164" s="2">
        <v>40.641170000000002</v>
      </c>
      <c r="AP164" s="2" t="s">
        <v>40</v>
      </c>
    </row>
    <row r="165" spans="1:42" x14ac:dyDescent="0.35">
      <c r="A165" s="41" t="s">
        <v>97</v>
      </c>
      <c r="C165" s="13">
        <v>40449</v>
      </c>
      <c r="M165" s="14">
        <v>6.21</v>
      </c>
      <c r="N165" s="14">
        <v>6.23</v>
      </c>
      <c r="R165" s="21" t="s">
        <v>86</v>
      </c>
      <c r="V165" s="25">
        <v>50</v>
      </c>
      <c r="AF165" s="10">
        <v>1.2185999999999999</v>
      </c>
      <c r="AI165" s="33">
        <v>1.7</v>
      </c>
      <c r="AN165" s="2">
        <v>-74.153000000000006</v>
      </c>
      <c r="AO165" s="2">
        <v>40.641170000000002</v>
      </c>
      <c r="AP165" s="2" t="s">
        <v>40</v>
      </c>
    </row>
    <row r="166" spans="1:42" x14ac:dyDescent="0.35">
      <c r="A166" s="2" t="s">
        <v>52</v>
      </c>
      <c r="C166" s="3">
        <v>40696</v>
      </c>
      <c r="D166" s="4">
        <v>0.66597222222222219</v>
      </c>
      <c r="E166" s="2" t="s">
        <v>41</v>
      </c>
      <c r="H166" s="2">
        <v>52</v>
      </c>
      <c r="M166" s="55"/>
      <c r="N166" s="55"/>
      <c r="O166" s="2">
        <v>3</v>
      </c>
      <c r="Q166" s="2">
        <f t="shared" ref="Q166" si="14">LN(R166)</f>
        <v>3.7612001156935624</v>
      </c>
      <c r="R166" s="2">
        <v>43</v>
      </c>
      <c r="V166" s="8">
        <v>5</v>
      </c>
      <c r="X166" s="10">
        <v>0.34100000000000003</v>
      </c>
      <c r="Z166" s="10">
        <v>0.25600000000000001</v>
      </c>
      <c r="AD166" s="10">
        <v>0.68500000000000005</v>
      </c>
      <c r="AF166" s="10">
        <f>X166+AD166</f>
        <v>1.026</v>
      </c>
      <c r="AG166" s="2">
        <v>4</v>
      </c>
      <c r="AI166" s="12">
        <v>4.8</v>
      </c>
      <c r="AK166" s="12">
        <v>4.8</v>
      </c>
      <c r="AN166" s="2">
        <v>-74.153000000000006</v>
      </c>
      <c r="AO166" s="2">
        <v>40.641167000000003</v>
      </c>
      <c r="AP166" s="2" t="s">
        <v>40</v>
      </c>
    </row>
    <row r="167" spans="1:42" x14ac:dyDescent="0.35">
      <c r="A167" s="2" t="s">
        <v>42</v>
      </c>
      <c r="C167" s="3">
        <v>40696</v>
      </c>
      <c r="D167" s="4">
        <v>0.65069444444444446</v>
      </c>
      <c r="E167" s="2" t="s">
        <v>41</v>
      </c>
      <c r="H167" s="2">
        <v>23</v>
      </c>
      <c r="M167" s="55"/>
      <c r="N167" s="55"/>
      <c r="O167" s="2">
        <v>2.5</v>
      </c>
      <c r="Q167" s="2">
        <f t="shared" ref="Q167:Q230" si="15">LN(R167)</f>
        <v>4.2484952420493594</v>
      </c>
      <c r="R167" s="2">
        <v>70</v>
      </c>
      <c r="V167" s="8">
        <v>1</v>
      </c>
      <c r="X167" s="10">
        <v>0.45900000000000002</v>
      </c>
      <c r="Z167" s="10">
        <v>0.22700000000000001</v>
      </c>
      <c r="AD167" s="10">
        <v>0.751</v>
      </c>
      <c r="AF167" s="10">
        <f>X167+AD167</f>
        <v>1.21</v>
      </c>
      <c r="AG167" s="2">
        <v>4</v>
      </c>
      <c r="AI167" s="12">
        <v>7.4</v>
      </c>
      <c r="AK167" s="12">
        <v>6.3</v>
      </c>
      <c r="AN167" s="2">
        <v>-74.153000000000006</v>
      </c>
      <c r="AO167" s="2">
        <v>40.641167000000003</v>
      </c>
      <c r="AP167" s="2" t="s">
        <v>40</v>
      </c>
    </row>
    <row r="168" spans="1:42" x14ac:dyDescent="0.35">
      <c r="A168" s="2" t="s">
        <v>50</v>
      </c>
      <c r="C168" s="3">
        <v>40696</v>
      </c>
      <c r="D168" s="4">
        <v>0.6381944444444444</v>
      </c>
      <c r="E168" s="2" t="s">
        <v>41</v>
      </c>
      <c r="H168" s="2">
        <v>36</v>
      </c>
      <c r="M168" s="55"/>
      <c r="N168" s="55"/>
      <c r="O168" s="2">
        <v>3</v>
      </c>
      <c r="Q168" s="2">
        <f t="shared" si="15"/>
        <v>4.4308167988433134</v>
      </c>
      <c r="R168" s="2">
        <v>84</v>
      </c>
      <c r="V168" s="8">
        <v>5</v>
      </c>
      <c r="X168" s="10">
        <v>0.372</v>
      </c>
      <c r="Z168" s="10">
        <v>0.27600000000000002</v>
      </c>
      <c r="AD168" s="10">
        <v>0.69699999999999995</v>
      </c>
      <c r="AF168" s="10">
        <f>X168+AD168</f>
        <v>1.069</v>
      </c>
      <c r="AG168" s="2">
        <v>8</v>
      </c>
      <c r="AI168" s="12">
        <v>5.2</v>
      </c>
      <c r="AK168" s="12">
        <v>4.8</v>
      </c>
      <c r="AN168" s="2">
        <v>-74.153000000000006</v>
      </c>
      <c r="AO168" s="2">
        <v>40.641167000000003</v>
      </c>
      <c r="AP168" s="2" t="s">
        <v>40</v>
      </c>
    </row>
    <row r="169" spans="1:42" x14ac:dyDescent="0.35">
      <c r="A169" s="2" t="s">
        <v>51</v>
      </c>
      <c r="C169" s="3">
        <v>40696</v>
      </c>
      <c r="D169" s="4">
        <v>0.61458333333333337</v>
      </c>
      <c r="E169" s="2" t="s">
        <v>41</v>
      </c>
      <c r="H169" s="2">
        <v>36</v>
      </c>
      <c r="M169" s="55"/>
      <c r="N169" s="55"/>
      <c r="O169" s="2">
        <v>3</v>
      </c>
      <c r="Q169" s="2">
        <f t="shared" si="15"/>
        <v>4.7184988712950942</v>
      </c>
      <c r="R169" s="2">
        <v>112</v>
      </c>
      <c r="V169" s="8">
        <v>4</v>
      </c>
      <c r="X169" s="10">
        <v>0.378</v>
      </c>
      <c r="Z169" s="10">
        <v>0.40200000000000002</v>
      </c>
      <c r="AD169" s="10">
        <v>0.93700000000000006</v>
      </c>
      <c r="AF169" s="10">
        <f>X169+AD169</f>
        <v>1.3149999999999999</v>
      </c>
      <c r="AG169" s="2">
        <v>30</v>
      </c>
      <c r="AI169" s="12">
        <v>2.9</v>
      </c>
      <c r="AK169" s="12">
        <v>3.1</v>
      </c>
      <c r="AN169" s="2">
        <v>-74.153000000000006</v>
      </c>
      <c r="AO169" s="2">
        <v>40.641167000000003</v>
      </c>
      <c r="AP169" s="2" t="s">
        <v>40</v>
      </c>
    </row>
    <row r="170" spans="1:42" x14ac:dyDescent="0.35">
      <c r="A170" s="2" t="s">
        <v>48</v>
      </c>
      <c r="C170" s="3">
        <v>40696</v>
      </c>
      <c r="D170" s="4">
        <v>0.59236111111111112</v>
      </c>
      <c r="E170" s="2" t="s">
        <v>41</v>
      </c>
      <c r="H170" s="2">
        <v>38</v>
      </c>
      <c r="M170" s="55"/>
      <c r="N170" s="55"/>
      <c r="O170" s="2">
        <v>2.5</v>
      </c>
      <c r="Q170" s="2">
        <f t="shared" si="15"/>
        <v>4.290459441148391</v>
      </c>
      <c r="R170" s="2">
        <v>73</v>
      </c>
      <c r="V170" s="8">
        <v>3</v>
      </c>
      <c r="X170" s="10">
        <v>0.38</v>
      </c>
      <c r="Z170" s="10">
        <v>0.311</v>
      </c>
      <c r="AD170" s="10">
        <v>0.8</v>
      </c>
      <c r="AF170" s="10">
        <f>X170+AD170</f>
        <v>1.1800000000000002</v>
      </c>
      <c r="AG170" s="2">
        <v>10</v>
      </c>
      <c r="AI170" s="12">
        <v>10.8</v>
      </c>
      <c r="AK170" s="12">
        <v>6.7</v>
      </c>
      <c r="AN170" s="2">
        <v>-74.153000000000006</v>
      </c>
      <c r="AO170" s="2">
        <v>40.641167000000003</v>
      </c>
      <c r="AP170" s="2" t="s">
        <v>40</v>
      </c>
    </row>
    <row r="171" spans="1:42" x14ac:dyDescent="0.35">
      <c r="A171" t="s">
        <v>84</v>
      </c>
      <c r="C171" s="13">
        <v>40696</v>
      </c>
      <c r="M171" s="16">
        <v>7.25</v>
      </c>
      <c r="N171" s="16">
        <v>7.35</v>
      </c>
      <c r="R171" s="22" t="s">
        <v>88</v>
      </c>
      <c r="V171" s="28">
        <v>2</v>
      </c>
      <c r="AF171" s="10">
        <v>1.1169</v>
      </c>
      <c r="AI171" s="19">
        <v>6.32</v>
      </c>
      <c r="AM171" s="2" t="s">
        <v>53</v>
      </c>
      <c r="AN171" s="2">
        <v>-74.153000000000006</v>
      </c>
      <c r="AO171" s="2">
        <v>40.641167000000003</v>
      </c>
      <c r="AP171" s="2" t="s">
        <v>40</v>
      </c>
    </row>
    <row r="172" spans="1:42" x14ac:dyDescent="0.35">
      <c r="A172" s="37" t="s">
        <v>90</v>
      </c>
      <c r="C172" s="13">
        <v>40696</v>
      </c>
      <c r="M172" s="16">
        <v>6.99</v>
      </c>
      <c r="N172" s="16">
        <v>6.95</v>
      </c>
      <c r="Q172" s="2">
        <f t="shared" si="15"/>
        <v>4.6051701859880918</v>
      </c>
      <c r="R172" s="19">
        <v>100</v>
      </c>
      <c r="V172" s="19">
        <v>32</v>
      </c>
      <c r="AF172" s="10">
        <v>1.3939999999999999</v>
      </c>
      <c r="AI172" s="19">
        <v>5.84</v>
      </c>
      <c r="AM172" s="2" t="s">
        <v>53</v>
      </c>
      <c r="AN172" s="2">
        <v>-74.153000000000006</v>
      </c>
      <c r="AO172" s="2">
        <v>40.641167000000003</v>
      </c>
      <c r="AP172" s="2" t="s">
        <v>40</v>
      </c>
    </row>
    <row r="173" spans="1:42" x14ac:dyDescent="0.35">
      <c r="A173" s="41" t="s">
        <v>96</v>
      </c>
      <c r="C173" s="13">
        <v>40696</v>
      </c>
      <c r="M173" s="16">
        <v>6.7</v>
      </c>
      <c r="N173" s="16">
        <v>6.92</v>
      </c>
      <c r="R173" s="22" t="s">
        <v>98</v>
      </c>
      <c r="V173" s="19">
        <v>8</v>
      </c>
      <c r="AF173" s="10">
        <v>1.5457000000000001</v>
      </c>
      <c r="AI173" s="19">
        <v>3.29</v>
      </c>
      <c r="AN173" s="2">
        <v>-74.153000000000006</v>
      </c>
      <c r="AO173" s="2">
        <v>40.641167000000003</v>
      </c>
      <c r="AP173" s="2" t="s">
        <v>40</v>
      </c>
    </row>
    <row r="174" spans="1:42" x14ac:dyDescent="0.35">
      <c r="A174" s="41" t="s">
        <v>96</v>
      </c>
      <c r="C174" s="13">
        <v>40696</v>
      </c>
      <c r="M174" s="17" t="s">
        <v>86</v>
      </c>
      <c r="N174" s="17" t="s">
        <v>86</v>
      </c>
      <c r="R174" s="22" t="s">
        <v>98</v>
      </c>
      <c r="V174" s="19">
        <v>2</v>
      </c>
      <c r="AF174" s="10">
        <v>1.0805</v>
      </c>
      <c r="AI174" s="19">
        <v>3.31</v>
      </c>
      <c r="AN174" s="2">
        <v>-74.153000000000006</v>
      </c>
      <c r="AO174" s="2">
        <v>40.641167000000003</v>
      </c>
      <c r="AP174" s="2" t="s">
        <v>40</v>
      </c>
    </row>
    <row r="175" spans="1:42" x14ac:dyDescent="0.35">
      <c r="A175" s="41" t="s">
        <v>97</v>
      </c>
      <c r="C175" s="13">
        <v>40696</v>
      </c>
      <c r="M175" s="16">
        <v>6.94</v>
      </c>
      <c r="N175" s="16">
        <v>6.73</v>
      </c>
      <c r="R175" s="22" t="s">
        <v>98</v>
      </c>
      <c r="V175" s="28">
        <v>2</v>
      </c>
      <c r="AF175" s="10">
        <v>1.2377</v>
      </c>
      <c r="AI175" s="35">
        <v>3</v>
      </c>
      <c r="AN175" s="2">
        <v>-74.153000000000006</v>
      </c>
      <c r="AO175" s="2">
        <v>40.641167000000003</v>
      </c>
      <c r="AP175" s="2" t="s">
        <v>40</v>
      </c>
    </row>
    <row r="176" spans="1:42" x14ac:dyDescent="0.35">
      <c r="A176" s="2" t="s">
        <v>52</v>
      </c>
      <c r="C176" s="3">
        <v>40702</v>
      </c>
      <c r="D176" s="4">
        <v>0.64027777777777783</v>
      </c>
      <c r="E176" s="2" t="s">
        <v>41</v>
      </c>
      <c r="F176" s="2">
        <v>17.98</v>
      </c>
      <c r="G176" s="2">
        <v>15.08</v>
      </c>
      <c r="H176" s="2">
        <v>55</v>
      </c>
      <c r="I176" s="2">
        <v>3</v>
      </c>
      <c r="J176" s="2">
        <v>53</v>
      </c>
      <c r="K176" s="2">
        <v>19.25</v>
      </c>
      <c r="L176" s="2">
        <v>26.32</v>
      </c>
      <c r="M176" s="55">
        <v>8.26</v>
      </c>
      <c r="N176" s="55">
        <v>7.77</v>
      </c>
      <c r="O176" s="2">
        <v>4</v>
      </c>
      <c r="Q176" s="2">
        <f t="shared" si="15"/>
        <v>1.0986122886681098</v>
      </c>
      <c r="R176" s="2">
        <v>3</v>
      </c>
      <c r="T176" s="8" t="s">
        <v>43</v>
      </c>
      <c r="V176" s="8">
        <v>24</v>
      </c>
      <c r="X176" s="10">
        <v>0.17499999999999999</v>
      </c>
      <c r="Z176" s="10">
        <v>0.26100000000000001</v>
      </c>
      <c r="AD176" s="10">
        <v>0.55700000000000005</v>
      </c>
      <c r="AF176" s="10">
        <f t="shared" ref="AF176:AF181" si="16">X176+AD176</f>
        <v>0.73199999999999998</v>
      </c>
      <c r="AG176" s="2">
        <v>20</v>
      </c>
      <c r="AH176" s="2">
        <v>14</v>
      </c>
      <c r="AI176" s="12">
        <v>2.1</v>
      </c>
      <c r="AM176" s="2" t="s">
        <v>55</v>
      </c>
      <c r="AN176" s="2">
        <v>-74.153000000000006</v>
      </c>
      <c r="AO176" s="2">
        <v>40.641167000000003</v>
      </c>
      <c r="AP176" s="2" t="s">
        <v>40</v>
      </c>
    </row>
    <row r="177" spans="1:42" x14ac:dyDescent="0.35">
      <c r="A177" s="2" t="s">
        <v>42</v>
      </c>
      <c r="C177" s="3">
        <v>40702</v>
      </c>
      <c r="D177" s="4">
        <v>0.62708333333333333</v>
      </c>
      <c r="E177" s="2" t="s">
        <v>41</v>
      </c>
      <c r="F177" s="2">
        <v>18.82</v>
      </c>
      <c r="G177" s="2">
        <v>17.760000000000002</v>
      </c>
      <c r="H177" s="2">
        <v>33</v>
      </c>
      <c r="I177" s="2">
        <v>3</v>
      </c>
      <c r="J177" s="2">
        <v>29</v>
      </c>
      <c r="K177" s="2">
        <v>19.71</v>
      </c>
      <c r="L177" s="2">
        <v>20.6</v>
      </c>
      <c r="M177" s="55">
        <v>7.99</v>
      </c>
      <c r="N177" s="55">
        <v>7.64</v>
      </c>
      <c r="O177" s="2">
        <v>3.5</v>
      </c>
      <c r="Q177" s="2">
        <f t="shared" si="15"/>
        <v>5.1239639794032588</v>
      </c>
      <c r="R177" s="2">
        <v>168</v>
      </c>
      <c r="V177" s="8">
        <v>1</v>
      </c>
      <c r="X177" s="10">
        <v>0.248</v>
      </c>
      <c r="Z177" s="10">
        <v>0.25600000000000001</v>
      </c>
      <c r="AD177" s="10">
        <v>0.56999999999999995</v>
      </c>
      <c r="AF177" s="10">
        <f t="shared" si="16"/>
        <v>0.81799999999999995</v>
      </c>
      <c r="AG177" s="2">
        <v>18</v>
      </c>
      <c r="AH177" s="2">
        <v>14</v>
      </c>
      <c r="AI177" s="12">
        <v>8.3000000000000007</v>
      </c>
      <c r="AM177" s="2" t="s">
        <v>55</v>
      </c>
      <c r="AN177" s="2">
        <v>-74.153000000000006</v>
      </c>
      <c r="AO177" s="2">
        <v>40.641167000000003</v>
      </c>
      <c r="AP177" s="2" t="s">
        <v>40</v>
      </c>
    </row>
    <row r="178" spans="1:42" x14ac:dyDescent="0.35">
      <c r="A178" s="2" t="s">
        <v>42</v>
      </c>
      <c r="B178" s="2" t="s">
        <v>47</v>
      </c>
      <c r="C178" s="3">
        <v>40702</v>
      </c>
      <c r="E178" s="2" t="s">
        <v>41</v>
      </c>
      <c r="M178" s="55">
        <v>8.1300000000000008</v>
      </c>
      <c r="N178" s="55">
        <v>7.75</v>
      </c>
      <c r="O178" s="2">
        <v>3.5</v>
      </c>
      <c r="Q178" s="2">
        <f t="shared" si="15"/>
        <v>4.6443908991413725</v>
      </c>
      <c r="R178" s="2">
        <v>104</v>
      </c>
      <c r="T178" s="8" t="s">
        <v>46</v>
      </c>
      <c r="V178" s="8">
        <v>1</v>
      </c>
      <c r="X178" s="10">
        <v>0.24399999999999999</v>
      </c>
      <c r="Z178" s="10">
        <v>0.26400000000000001</v>
      </c>
      <c r="AD178" s="10">
        <v>0.72899999999999998</v>
      </c>
      <c r="AF178" s="10">
        <f t="shared" si="16"/>
        <v>0.97299999999999998</v>
      </c>
      <c r="AG178" s="2">
        <v>22</v>
      </c>
      <c r="AH178" s="2">
        <v>10</v>
      </c>
      <c r="AI178" s="12">
        <v>9.5</v>
      </c>
      <c r="AN178" s="2">
        <v>-74.153000000000006</v>
      </c>
      <c r="AO178" s="2">
        <v>40.641167000000003</v>
      </c>
      <c r="AP178" s="2" t="s">
        <v>40</v>
      </c>
    </row>
    <row r="179" spans="1:42" x14ac:dyDescent="0.35">
      <c r="A179" s="2" t="s">
        <v>50</v>
      </c>
      <c r="C179" s="3">
        <v>40702</v>
      </c>
      <c r="D179" s="4">
        <v>0.61597222222222225</v>
      </c>
      <c r="E179" s="2" t="s">
        <v>41</v>
      </c>
      <c r="F179" s="2">
        <v>19.93</v>
      </c>
      <c r="G179" s="2">
        <v>18.98</v>
      </c>
      <c r="H179" s="2">
        <v>43</v>
      </c>
      <c r="I179" s="2">
        <v>3</v>
      </c>
      <c r="J179" s="2">
        <v>40</v>
      </c>
      <c r="K179" s="2">
        <v>19.2</v>
      </c>
      <c r="L179" s="2">
        <v>19.37</v>
      </c>
      <c r="M179" s="55">
        <v>7.89</v>
      </c>
      <c r="N179" s="55">
        <v>7.39</v>
      </c>
      <c r="O179" s="2">
        <v>5</v>
      </c>
      <c r="Q179" s="2">
        <f t="shared" si="15"/>
        <v>5.9401712527204316</v>
      </c>
      <c r="R179" s="2">
        <v>380</v>
      </c>
      <c r="T179" s="8" t="s">
        <v>43</v>
      </c>
      <c r="V179" s="8">
        <v>14</v>
      </c>
      <c r="X179" s="10">
        <v>0.312</v>
      </c>
      <c r="Z179" s="10">
        <v>0.42099999999999999</v>
      </c>
      <c r="AD179" s="10">
        <v>0.92500000000000004</v>
      </c>
      <c r="AF179" s="10">
        <f t="shared" si="16"/>
        <v>1.2370000000000001</v>
      </c>
      <c r="AG179" s="2">
        <v>20</v>
      </c>
      <c r="AH179" s="2">
        <v>14</v>
      </c>
      <c r="AI179" s="12">
        <v>7.2</v>
      </c>
      <c r="AM179" s="2" t="s">
        <v>77</v>
      </c>
      <c r="AN179" s="2">
        <v>-74.153000000000006</v>
      </c>
      <c r="AO179" s="2">
        <v>40.641167000000003</v>
      </c>
      <c r="AP179" s="2" t="s">
        <v>40</v>
      </c>
    </row>
    <row r="180" spans="1:42" x14ac:dyDescent="0.35">
      <c r="A180" s="2" t="s">
        <v>51</v>
      </c>
      <c r="C180" s="3">
        <v>40702</v>
      </c>
      <c r="D180" s="4">
        <v>0.59236111111111112</v>
      </c>
      <c r="E180" s="2" t="s">
        <v>41</v>
      </c>
      <c r="F180" s="2">
        <v>20.48</v>
      </c>
      <c r="G180" s="2">
        <v>18.920000000000002</v>
      </c>
      <c r="H180" s="2">
        <v>42</v>
      </c>
      <c r="I180" s="2">
        <v>3</v>
      </c>
      <c r="J180" s="2">
        <v>40</v>
      </c>
      <c r="K180" s="2">
        <v>19.059999999999999</v>
      </c>
      <c r="L180" s="2">
        <v>19.920000000000002</v>
      </c>
      <c r="M180" s="55">
        <v>8.52</v>
      </c>
      <c r="N180" s="55">
        <v>7.34</v>
      </c>
      <c r="O180" s="2">
        <v>3</v>
      </c>
      <c r="Q180" s="2">
        <f t="shared" si="15"/>
        <v>3.3322045101752038</v>
      </c>
      <c r="R180" s="2">
        <v>28</v>
      </c>
      <c r="V180" s="8">
        <v>2</v>
      </c>
      <c r="X180" s="10">
        <v>0.34300000000000003</v>
      </c>
      <c r="Z180" s="10">
        <v>0.34300000000000003</v>
      </c>
      <c r="AD180" s="10">
        <v>0.77100000000000002</v>
      </c>
      <c r="AF180" s="10">
        <f t="shared" si="16"/>
        <v>1.1140000000000001</v>
      </c>
      <c r="AG180" s="2">
        <v>12</v>
      </c>
      <c r="AH180" s="2">
        <v>25</v>
      </c>
      <c r="AI180" s="12">
        <v>9.5</v>
      </c>
      <c r="AN180" s="2">
        <v>-74.153000000000006</v>
      </c>
      <c r="AO180" s="2">
        <v>40.641167000000003</v>
      </c>
      <c r="AP180" s="2" t="s">
        <v>40</v>
      </c>
    </row>
    <row r="181" spans="1:42" x14ac:dyDescent="0.35">
      <c r="A181" s="2" t="s">
        <v>48</v>
      </c>
      <c r="C181" s="3">
        <v>40702</v>
      </c>
      <c r="D181" s="4">
        <v>0.57222222222222219</v>
      </c>
      <c r="E181" s="2" t="s">
        <v>41</v>
      </c>
      <c r="F181" s="2">
        <v>17.88</v>
      </c>
      <c r="G181" s="2">
        <v>16.16</v>
      </c>
      <c r="H181" s="2">
        <v>45</v>
      </c>
      <c r="I181" s="2">
        <v>3</v>
      </c>
      <c r="J181" s="2">
        <v>43</v>
      </c>
      <c r="K181" s="2">
        <v>22.38</v>
      </c>
      <c r="L181" s="2">
        <v>23.81</v>
      </c>
      <c r="M181" s="55">
        <v>10.33</v>
      </c>
      <c r="N181" s="55">
        <v>6.94</v>
      </c>
      <c r="O181" s="2">
        <v>2</v>
      </c>
      <c r="Q181" s="2">
        <f t="shared" si="15"/>
        <v>1.3862943611198906</v>
      </c>
      <c r="R181" s="2">
        <v>4</v>
      </c>
      <c r="T181" s="8" t="s">
        <v>46</v>
      </c>
      <c r="V181" s="8">
        <v>1</v>
      </c>
      <c r="X181" s="10">
        <v>0.06</v>
      </c>
      <c r="Z181" s="10">
        <v>0.01</v>
      </c>
      <c r="AD181" s="10">
        <v>1.758</v>
      </c>
      <c r="AF181" s="10">
        <f t="shared" si="16"/>
        <v>1.8180000000000001</v>
      </c>
      <c r="AG181" s="2">
        <v>12</v>
      </c>
      <c r="AH181" s="2">
        <v>10</v>
      </c>
      <c r="AI181" s="12">
        <v>65.5</v>
      </c>
      <c r="AN181" s="2">
        <v>-74.153000000000006</v>
      </c>
      <c r="AO181" s="2">
        <v>40.641167000000003</v>
      </c>
      <c r="AP181" s="2" t="s">
        <v>40</v>
      </c>
    </row>
    <row r="182" spans="1:42" x14ac:dyDescent="0.35">
      <c r="A182" t="s">
        <v>84</v>
      </c>
      <c r="C182" s="13">
        <v>40703</v>
      </c>
      <c r="M182" s="16">
        <v>7.33</v>
      </c>
      <c r="N182" s="16">
        <v>7.24</v>
      </c>
      <c r="Q182" s="2">
        <f t="shared" si="15"/>
        <v>2.4849066497880004</v>
      </c>
      <c r="R182" s="18">
        <v>12</v>
      </c>
      <c r="V182" s="26">
        <v>2</v>
      </c>
      <c r="AF182" s="10">
        <v>1.7284000000000002</v>
      </c>
      <c r="AI182" s="19">
        <v>9.6999999999999993</v>
      </c>
      <c r="AN182" s="2">
        <v>-74.153000000000006</v>
      </c>
      <c r="AO182" s="2">
        <v>40.641167000000003</v>
      </c>
      <c r="AP182" s="2" t="s">
        <v>40</v>
      </c>
    </row>
    <row r="183" spans="1:42" x14ac:dyDescent="0.35">
      <c r="A183" t="s">
        <v>84</v>
      </c>
      <c r="C183" s="13">
        <v>40703</v>
      </c>
      <c r="M183" s="17" t="s">
        <v>86</v>
      </c>
      <c r="N183" s="17" t="s">
        <v>86</v>
      </c>
      <c r="Q183" s="2">
        <f t="shared" si="15"/>
        <v>0.69314718055994529</v>
      </c>
      <c r="R183" s="18">
        <v>2</v>
      </c>
      <c r="V183" s="28">
        <v>54</v>
      </c>
      <c r="AF183" s="10">
        <v>1.9478</v>
      </c>
      <c r="AI183" s="35">
        <v>7</v>
      </c>
      <c r="AN183" s="2">
        <v>-74.153000000000006</v>
      </c>
      <c r="AO183" s="2">
        <v>40.641167000000003</v>
      </c>
      <c r="AP183" s="2" t="s">
        <v>40</v>
      </c>
    </row>
    <row r="184" spans="1:42" x14ac:dyDescent="0.35">
      <c r="A184" s="37" t="s">
        <v>90</v>
      </c>
      <c r="C184" s="13">
        <v>40703</v>
      </c>
      <c r="M184" s="16">
        <v>7.43</v>
      </c>
      <c r="N184" s="16">
        <v>6.99</v>
      </c>
      <c r="Q184" s="2">
        <f t="shared" si="15"/>
        <v>3.6375861597263857</v>
      </c>
      <c r="R184" s="19">
        <v>38</v>
      </c>
      <c r="V184" s="19">
        <v>132</v>
      </c>
      <c r="AF184" s="10">
        <v>1.6758000000000002</v>
      </c>
      <c r="AI184" s="19">
        <v>4.4000000000000004</v>
      </c>
      <c r="AM184" s="2" t="s">
        <v>71</v>
      </c>
      <c r="AN184" s="2">
        <v>-74.153000000000006</v>
      </c>
      <c r="AO184" s="2">
        <v>40.641167000000003</v>
      </c>
      <c r="AP184" s="2" t="s">
        <v>40</v>
      </c>
    </row>
    <row r="185" spans="1:42" x14ac:dyDescent="0.35">
      <c r="A185" s="41" t="s">
        <v>96</v>
      </c>
      <c r="C185" s="13">
        <v>40703</v>
      </c>
      <c r="M185" s="16">
        <v>6.95</v>
      </c>
      <c r="N185" s="16">
        <v>6.99</v>
      </c>
      <c r="Q185" s="2">
        <f t="shared" si="15"/>
        <v>6.0637852086876078</v>
      </c>
      <c r="R185" s="19">
        <v>430</v>
      </c>
      <c r="V185" s="19">
        <v>12</v>
      </c>
      <c r="AF185" s="10">
        <v>0.83460000000000001</v>
      </c>
      <c r="AI185" s="19">
        <v>4.0999999999999996</v>
      </c>
      <c r="AM185" s="2" t="s">
        <v>67</v>
      </c>
      <c r="AN185" s="2">
        <v>-74.153000000000006</v>
      </c>
      <c r="AO185" s="2">
        <v>40.641167000000003</v>
      </c>
      <c r="AP185" s="2" t="s">
        <v>40</v>
      </c>
    </row>
    <row r="186" spans="1:42" x14ac:dyDescent="0.35">
      <c r="A186" s="41" t="s">
        <v>97</v>
      </c>
      <c r="C186" s="13">
        <v>40703</v>
      </c>
      <c r="M186" s="16">
        <v>6.97</v>
      </c>
      <c r="N186" s="16">
        <v>6.81</v>
      </c>
      <c r="Q186" s="2">
        <f t="shared" si="15"/>
        <v>3.4011973816621555</v>
      </c>
      <c r="R186" s="19">
        <v>30</v>
      </c>
      <c r="V186" s="28">
        <v>4</v>
      </c>
      <c r="AF186" s="10">
        <v>0.70300000000000007</v>
      </c>
      <c r="AI186" s="19">
        <v>8.5</v>
      </c>
      <c r="AN186" s="2">
        <v>-74.153000000000006</v>
      </c>
      <c r="AO186" s="2">
        <v>40.641167000000003</v>
      </c>
      <c r="AP186" s="2" t="s">
        <v>40</v>
      </c>
    </row>
    <row r="187" spans="1:42" x14ac:dyDescent="0.35">
      <c r="A187" s="2" t="s">
        <v>52</v>
      </c>
      <c r="C187" s="3">
        <v>40709</v>
      </c>
      <c r="D187" s="4">
        <v>0.6381944444444444</v>
      </c>
      <c r="E187" s="2" t="s">
        <v>44</v>
      </c>
      <c r="F187" s="2">
        <v>20.059999999999999</v>
      </c>
      <c r="G187" s="2">
        <v>19.34</v>
      </c>
      <c r="H187" s="2">
        <v>37</v>
      </c>
      <c r="I187" s="2">
        <v>3</v>
      </c>
      <c r="J187" s="2">
        <v>35</v>
      </c>
      <c r="K187" s="2">
        <v>19.73</v>
      </c>
      <c r="L187" s="2">
        <v>20.61</v>
      </c>
      <c r="M187" s="55">
        <v>5.72</v>
      </c>
      <c r="N187" s="55">
        <v>5.95</v>
      </c>
      <c r="O187" s="2">
        <v>3</v>
      </c>
      <c r="Q187" s="2">
        <f t="shared" si="15"/>
        <v>4.6821312271242199</v>
      </c>
      <c r="R187" s="2">
        <v>108</v>
      </c>
      <c r="T187" s="8" t="s">
        <v>43</v>
      </c>
      <c r="V187" s="8">
        <v>22</v>
      </c>
      <c r="X187" s="10">
        <v>0.314</v>
      </c>
      <c r="Z187" s="10">
        <v>0.38</v>
      </c>
      <c r="AD187" s="10">
        <v>0.8</v>
      </c>
      <c r="AF187" s="10">
        <f t="shared" ref="AF187:AF197" si="17">X187+AD187</f>
        <v>1.1140000000000001</v>
      </c>
      <c r="AG187" s="2">
        <v>12</v>
      </c>
      <c r="AH187" s="2">
        <v>14</v>
      </c>
      <c r="AI187" s="12">
        <v>1.8</v>
      </c>
      <c r="AN187" s="2">
        <v>-74.153000000000006</v>
      </c>
      <c r="AO187" s="2">
        <v>40.641167000000003</v>
      </c>
      <c r="AP187" s="2" t="s">
        <v>40</v>
      </c>
    </row>
    <row r="188" spans="1:42" x14ac:dyDescent="0.35">
      <c r="A188" s="2" t="s">
        <v>42</v>
      </c>
      <c r="C188" s="3">
        <v>40709</v>
      </c>
      <c r="D188" s="4">
        <v>0.62361111111111112</v>
      </c>
      <c r="E188" s="2" t="s">
        <v>44</v>
      </c>
      <c r="F188" s="2">
        <v>20.85</v>
      </c>
      <c r="G188" s="2">
        <v>20.190000000000001</v>
      </c>
      <c r="H188" s="2">
        <v>36</v>
      </c>
      <c r="I188" s="2">
        <v>3</v>
      </c>
      <c r="J188" s="2">
        <v>31</v>
      </c>
      <c r="K188" s="2">
        <v>18.28</v>
      </c>
      <c r="L188" s="2">
        <v>18.55</v>
      </c>
      <c r="M188" s="55">
        <v>6.25</v>
      </c>
      <c r="N188" s="55">
        <v>6.25</v>
      </c>
      <c r="O188" s="2">
        <v>3.5</v>
      </c>
      <c r="Q188" s="2">
        <f t="shared" si="15"/>
        <v>5.1929568508902104</v>
      </c>
      <c r="R188" s="2">
        <v>180</v>
      </c>
      <c r="T188" s="8" t="s">
        <v>43</v>
      </c>
      <c r="V188" s="8">
        <v>12</v>
      </c>
      <c r="X188" s="10">
        <v>0.41599999999999998</v>
      </c>
      <c r="Z188" s="10">
        <v>0.371</v>
      </c>
      <c r="AD188" s="10">
        <v>0.83699999999999997</v>
      </c>
      <c r="AF188" s="10">
        <f t="shared" si="17"/>
        <v>1.2529999999999999</v>
      </c>
      <c r="AG188" s="2">
        <v>16</v>
      </c>
      <c r="AH188" s="2">
        <v>24</v>
      </c>
      <c r="AI188" s="12">
        <v>2.6</v>
      </c>
      <c r="AN188" s="2">
        <v>-74.153000000000006</v>
      </c>
      <c r="AO188" s="2">
        <v>40.641167000000003</v>
      </c>
      <c r="AP188" s="2" t="s">
        <v>40</v>
      </c>
    </row>
    <row r="189" spans="1:42" x14ac:dyDescent="0.35">
      <c r="A189" s="2" t="s">
        <v>50</v>
      </c>
      <c r="C189" s="3">
        <v>40709</v>
      </c>
      <c r="D189" s="4">
        <v>0.61111111111111105</v>
      </c>
      <c r="E189" s="2" t="s">
        <v>44</v>
      </c>
      <c r="F189" s="2">
        <v>20.73</v>
      </c>
      <c r="G189" s="2">
        <v>19.21</v>
      </c>
      <c r="H189" s="2">
        <v>38</v>
      </c>
      <c r="I189" s="2">
        <v>3</v>
      </c>
      <c r="J189" s="2">
        <v>35</v>
      </c>
      <c r="K189" s="2">
        <v>18.36</v>
      </c>
      <c r="L189" s="2">
        <v>20.239999999999998</v>
      </c>
      <c r="M189" s="55">
        <v>6.35</v>
      </c>
      <c r="N189" s="55">
        <v>5.99</v>
      </c>
      <c r="O189" s="2">
        <v>3.5</v>
      </c>
      <c r="Q189" s="2">
        <f t="shared" si="15"/>
        <v>8.258422462458876</v>
      </c>
      <c r="R189" s="5">
        <v>3860</v>
      </c>
      <c r="V189" s="8">
        <v>107</v>
      </c>
      <c r="X189" s="10">
        <v>0.36899999999999999</v>
      </c>
      <c r="Z189" s="10">
        <v>0.42399999999999999</v>
      </c>
      <c r="AD189" s="10">
        <v>0.89900000000000002</v>
      </c>
      <c r="AF189" s="10">
        <f t="shared" si="17"/>
        <v>1.268</v>
      </c>
      <c r="AG189" s="2">
        <v>10</v>
      </c>
      <c r="AH189" s="2">
        <v>12</v>
      </c>
      <c r="AI189" s="12">
        <v>2.9</v>
      </c>
      <c r="AN189" s="2">
        <v>-74.153000000000006</v>
      </c>
      <c r="AO189" s="2">
        <v>40.641167000000003</v>
      </c>
      <c r="AP189" s="2" t="s">
        <v>40</v>
      </c>
    </row>
    <row r="190" spans="1:42" x14ac:dyDescent="0.35">
      <c r="A190" s="2" t="s">
        <v>51</v>
      </c>
      <c r="C190" s="3">
        <v>40709</v>
      </c>
      <c r="D190" s="4">
        <v>0.58958333333333335</v>
      </c>
      <c r="E190" s="2" t="s">
        <v>44</v>
      </c>
      <c r="F190" s="2">
        <v>21.8</v>
      </c>
      <c r="G190" s="2">
        <v>21.12</v>
      </c>
      <c r="H190" s="2">
        <v>38</v>
      </c>
      <c r="I190" s="2">
        <v>3</v>
      </c>
      <c r="J190" s="2">
        <v>35</v>
      </c>
      <c r="K190" s="2">
        <v>18.25</v>
      </c>
      <c r="L190" s="2">
        <v>18.59</v>
      </c>
      <c r="M190" s="55">
        <v>5.25</v>
      </c>
      <c r="N190" s="55">
        <v>4.78</v>
      </c>
      <c r="O190" s="2">
        <v>4</v>
      </c>
      <c r="Q190" s="2">
        <f t="shared" si="15"/>
        <v>5.393627546352362</v>
      </c>
      <c r="R190" s="2">
        <v>220</v>
      </c>
      <c r="T190" s="8" t="s">
        <v>43</v>
      </c>
      <c r="V190" s="8">
        <v>8</v>
      </c>
      <c r="X190" s="10">
        <v>0.48599999999999999</v>
      </c>
      <c r="Z190" s="10">
        <v>0.69599999999999995</v>
      </c>
      <c r="AD190" s="10">
        <v>1.073</v>
      </c>
      <c r="AF190" s="10">
        <f t="shared" si="17"/>
        <v>1.5589999999999999</v>
      </c>
      <c r="AG190" s="2">
        <v>16</v>
      </c>
      <c r="AH190" s="2">
        <v>20</v>
      </c>
      <c r="AI190" s="12">
        <v>2.6</v>
      </c>
      <c r="AM190" s="2" t="s">
        <v>82</v>
      </c>
      <c r="AN190" s="2">
        <v>-74.153000000000006</v>
      </c>
      <c r="AO190" s="2">
        <v>40.641167000000003</v>
      </c>
      <c r="AP190" s="2" t="s">
        <v>40</v>
      </c>
    </row>
    <row r="191" spans="1:42" x14ac:dyDescent="0.35">
      <c r="A191" s="2" t="s">
        <v>48</v>
      </c>
      <c r="C191" s="3">
        <v>40709</v>
      </c>
      <c r="D191" s="4">
        <v>0.56874999999999998</v>
      </c>
      <c r="E191" s="2" t="s">
        <v>44</v>
      </c>
      <c r="F191" s="2">
        <v>21.18</v>
      </c>
      <c r="G191" s="2">
        <v>20.82</v>
      </c>
      <c r="H191" s="2">
        <v>40</v>
      </c>
      <c r="I191" s="2">
        <v>3</v>
      </c>
      <c r="J191" s="2">
        <v>37</v>
      </c>
      <c r="K191" s="2">
        <v>20.3</v>
      </c>
      <c r="L191" s="2">
        <v>20.63</v>
      </c>
      <c r="M191" s="55">
        <v>4.72</v>
      </c>
      <c r="N191" s="55">
        <v>4.58</v>
      </c>
      <c r="O191" s="2">
        <v>4</v>
      </c>
      <c r="Q191" s="2">
        <f t="shared" si="15"/>
        <v>4.1896547420264252</v>
      </c>
      <c r="R191" s="2">
        <v>66</v>
      </c>
      <c r="T191" s="8" t="s">
        <v>43</v>
      </c>
      <c r="V191" s="8">
        <v>10</v>
      </c>
      <c r="X191" s="10">
        <v>0.33600000000000002</v>
      </c>
      <c r="Z191" s="10">
        <v>0.48399999999999999</v>
      </c>
      <c r="AD191" s="10">
        <v>1.07</v>
      </c>
      <c r="AF191" s="10">
        <f t="shared" si="17"/>
        <v>1.4060000000000001</v>
      </c>
      <c r="AG191" s="2">
        <v>6</v>
      </c>
      <c r="AH191" s="2">
        <v>14</v>
      </c>
      <c r="AI191" s="12">
        <v>8.1</v>
      </c>
      <c r="AN191" s="2">
        <v>-74.153000000000006</v>
      </c>
      <c r="AO191" s="2">
        <v>40.641167000000003</v>
      </c>
      <c r="AP191" s="2" t="s">
        <v>40</v>
      </c>
    </row>
    <row r="192" spans="1:42" x14ac:dyDescent="0.35">
      <c r="A192" s="2" t="s">
        <v>48</v>
      </c>
      <c r="B192" s="2" t="s">
        <v>47</v>
      </c>
      <c r="C192" s="3">
        <v>40709</v>
      </c>
      <c r="E192" s="2" t="s">
        <v>44</v>
      </c>
      <c r="M192" s="55">
        <v>4.8099999999999996</v>
      </c>
      <c r="N192" s="55">
        <v>4.62</v>
      </c>
      <c r="O192" s="2">
        <v>4.5</v>
      </c>
      <c r="Q192" s="2">
        <f t="shared" si="15"/>
        <v>4.1896547420264252</v>
      </c>
      <c r="R192" s="2">
        <v>66</v>
      </c>
      <c r="T192" s="8" t="s">
        <v>43</v>
      </c>
      <c r="V192" s="8">
        <v>6</v>
      </c>
      <c r="X192" s="10">
        <v>0.33600000000000002</v>
      </c>
      <c r="Z192" s="10">
        <v>0.48599999999999999</v>
      </c>
      <c r="AD192" s="10">
        <v>0.71899999999999997</v>
      </c>
      <c r="AF192" s="10">
        <f t="shared" si="17"/>
        <v>1.0549999999999999</v>
      </c>
      <c r="AG192" s="2">
        <v>14</v>
      </c>
      <c r="AH192" s="2">
        <v>20</v>
      </c>
      <c r="AI192" s="12">
        <v>5.5</v>
      </c>
      <c r="AN192" s="2">
        <v>-74.153000000000006</v>
      </c>
      <c r="AO192" s="2">
        <v>40.641167000000003</v>
      </c>
      <c r="AP192" s="2" t="s">
        <v>40</v>
      </c>
    </row>
    <row r="193" spans="1:42" x14ac:dyDescent="0.35">
      <c r="A193" s="2" t="s">
        <v>52</v>
      </c>
      <c r="C193" s="3">
        <v>40716</v>
      </c>
      <c r="D193" s="4">
        <v>0.6430555555555556</v>
      </c>
      <c r="E193" s="2" t="s">
        <v>41</v>
      </c>
      <c r="F193" s="2">
        <v>21.16</v>
      </c>
      <c r="G193" s="2">
        <v>18.38</v>
      </c>
      <c r="H193" s="2">
        <v>54</v>
      </c>
      <c r="I193" s="2">
        <v>3</v>
      </c>
      <c r="J193" s="2">
        <v>48</v>
      </c>
      <c r="K193" s="2">
        <v>19.72</v>
      </c>
      <c r="L193" s="2">
        <v>27.04</v>
      </c>
      <c r="M193" s="55">
        <v>6.63</v>
      </c>
      <c r="N193" s="55">
        <v>6.82</v>
      </c>
      <c r="O193" s="2">
        <v>6</v>
      </c>
      <c r="Q193" s="2">
        <f t="shared" si="15"/>
        <v>2.5649493574615367</v>
      </c>
      <c r="R193" s="2">
        <v>13</v>
      </c>
      <c r="V193" s="8">
        <v>1</v>
      </c>
      <c r="X193" s="10">
        <v>0.27800000000000002</v>
      </c>
      <c r="Z193" s="10">
        <v>0.311</v>
      </c>
      <c r="AD193" s="10">
        <v>1.48</v>
      </c>
      <c r="AF193" s="10">
        <f t="shared" si="17"/>
        <v>1.758</v>
      </c>
      <c r="AG193" s="2">
        <v>8</v>
      </c>
      <c r="AH193" s="2">
        <v>8</v>
      </c>
      <c r="AI193" s="12">
        <v>2.4</v>
      </c>
      <c r="AN193" s="2">
        <v>-74.153000000000006</v>
      </c>
      <c r="AO193" s="2">
        <v>40.641167000000003</v>
      </c>
      <c r="AP193" s="2" t="s">
        <v>40</v>
      </c>
    </row>
    <row r="194" spans="1:42" x14ac:dyDescent="0.35">
      <c r="A194" s="2" t="s">
        <v>42</v>
      </c>
      <c r="C194" s="3">
        <v>40716</v>
      </c>
      <c r="D194" s="4">
        <v>0.62916666666666665</v>
      </c>
      <c r="E194" s="2" t="s">
        <v>41</v>
      </c>
      <c r="F194" s="2">
        <v>21.96</v>
      </c>
      <c r="G194" s="2">
        <v>21.15</v>
      </c>
      <c r="H194" s="2">
        <v>32</v>
      </c>
      <c r="I194" s="2">
        <v>3</v>
      </c>
      <c r="J194" s="2">
        <v>28</v>
      </c>
      <c r="K194" s="2">
        <v>18.54</v>
      </c>
      <c r="L194" s="2">
        <v>19.899999999999999</v>
      </c>
      <c r="M194" s="55">
        <v>6.12</v>
      </c>
      <c r="N194" s="55">
        <v>6.1</v>
      </c>
      <c r="O194" s="2">
        <v>3.5</v>
      </c>
      <c r="Q194" s="2">
        <f t="shared" si="15"/>
        <v>4.0604430105464191</v>
      </c>
      <c r="R194" s="2">
        <v>58</v>
      </c>
      <c r="T194" s="8" t="s">
        <v>46</v>
      </c>
      <c r="V194" s="8">
        <v>1</v>
      </c>
      <c r="X194" s="10">
        <v>0.41899999999999998</v>
      </c>
      <c r="Z194" s="10">
        <v>0.33300000000000002</v>
      </c>
      <c r="AD194" s="10">
        <v>1.45</v>
      </c>
      <c r="AF194" s="10">
        <f t="shared" si="17"/>
        <v>1.869</v>
      </c>
      <c r="AG194" s="2">
        <v>6</v>
      </c>
      <c r="AH194" s="2">
        <v>10</v>
      </c>
      <c r="AI194" s="12">
        <v>5.9</v>
      </c>
      <c r="AN194" s="2">
        <v>-74.153000000000006</v>
      </c>
      <c r="AO194" s="2">
        <v>40.641167000000003</v>
      </c>
      <c r="AP194" s="2" t="s">
        <v>40</v>
      </c>
    </row>
    <row r="195" spans="1:42" x14ac:dyDescent="0.35">
      <c r="A195" s="2" t="s">
        <v>50</v>
      </c>
      <c r="C195" s="3">
        <v>40716</v>
      </c>
      <c r="D195" s="4">
        <v>0.61736111111111114</v>
      </c>
      <c r="E195" s="2" t="s">
        <v>41</v>
      </c>
      <c r="F195" s="2">
        <v>22.81</v>
      </c>
      <c r="G195" s="2">
        <v>21.86</v>
      </c>
      <c r="H195" s="2">
        <v>43</v>
      </c>
      <c r="I195" s="2">
        <v>3</v>
      </c>
      <c r="J195" s="2">
        <v>39</v>
      </c>
      <c r="K195" s="2">
        <v>18.32</v>
      </c>
      <c r="L195" s="2">
        <v>18.739999999999998</v>
      </c>
      <c r="M195" s="55">
        <v>6.28</v>
      </c>
      <c r="N195" s="55">
        <v>5.98</v>
      </c>
      <c r="O195" s="2">
        <v>4</v>
      </c>
      <c r="Q195" s="2">
        <f t="shared" si="15"/>
        <v>3.6888794541139363</v>
      </c>
      <c r="R195" s="2">
        <v>40</v>
      </c>
      <c r="T195" s="8" t="s">
        <v>43</v>
      </c>
      <c r="V195" s="8">
        <v>4</v>
      </c>
      <c r="X195" s="10">
        <v>0.48399999999999999</v>
      </c>
      <c r="Z195" s="10">
        <v>0.53400000000000003</v>
      </c>
      <c r="AD195" s="10">
        <v>1.74</v>
      </c>
      <c r="AF195" s="10">
        <f t="shared" si="17"/>
        <v>2.2240000000000002</v>
      </c>
      <c r="AG195" s="2">
        <v>6</v>
      </c>
      <c r="AH195" s="2">
        <v>10</v>
      </c>
      <c r="AI195" s="12">
        <v>6.7</v>
      </c>
      <c r="AN195" s="2">
        <v>-74.153000000000006</v>
      </c>
      <c r="AO195" s="2">
        <v>40.641167000000003</v>
      </c>
      <c r="AP195" s="2" t="s">
        <v>40</v>
      </c>
    </row>
    <row r="196" spans="1:42" x14ac:dyDescent="0.35">
      <c r="A196" s="2" t="s">
        <v>51</v>
      </c>
      <c r="C196" s="3">
        <v>40716</v>
      </c>
      <c r="D196" s="4">
        <v>0.59791666666666665</v>
      </c>
      <c r="E196" s="2" t="s">
        <v>41</v>
      </c>
      <c r="F196" s="2">
        <v>23.16</v>
      </c>
      <c r="G196" s="2">
        <v>21.81</v>
      </c>
      <c r="H196" s="2">
        <v>42</v>
      </c>
      <c r="I196" s="2">
        <v>3</v>
      </c>
      <c r="J196" s="2">
        <v>41</v>
      </c>
      <c r="K196" s="2">
        <v>18.440000000000001</v>
      </c>
      <c r="L196" s="2">
        <v>21.1</v>
      </c>
      <c r="M196" s="55">
        <v>5.32</v>
      </c>
      <c r="N196" s="55">
        <v>4.6100000000000003</v>
      </c>
      <c r="O196" s="2">
        <v>5.5</v>
      </c>
      <c r="Q196" s="2">
        <f t="shared" si="15"/>
        <v>3.970291913552122</v>
      </c>
      <c r="R196" s="2">
        <v>53</v>
      </c>
      <c r="T196" s="8" t="s">
        <v>43</v>
      </c>
      <c r="V196" s="8">
        <v>2</v>
      </c>
      <c r="X196" s="10">
        <v>0.45200000000000001</v>
      </c>
      <c r="Z196" s="10">
        <v>0.503</v>
      </c>
      <c r="AD196" s="10">
        <v>1.5</v>
      </c>
      <c r="AF196" s="10">
        <f t="shared" si="17"/>
        <v>1.952</v>
      </c>
      <c r="AG196" s="2">
        <v>8</v>
      </c>
      <c r="AH196" s="2">
        <v>14</v>
      </c>
      <c r="AI196" s="12">
        <v>5</v>
      </c>
      <c r="AN196" s="2">
        <v>-74.153000000000006</v>
      </c>
      <c r="AO196" s="2">
        <v>40.641167000000003</v>
      </c>
      <c r="AP196" s="2" t="s">
        <v>40</v>
      </c>
    </row>
    <row r="197" spans="1:42" x14ac:dyDescent="0.35">
      <c r="A197" s="2" t="s">
        <v>48</v>
      </c>
      <c r="C197" s="3">
        <v>40716</v>
      </c>
      <c r="D197" s="4">
        <v>0.57777777777777783</v>
      </c>
      <c r="E197" s="2" t="s">
        <v>41</v>
      </c>
      <c r="F197" s="2">
        <v>22.46</v>
      </c>
      <c r="G197" s="2">
        <v>20.85</v>
      </c>
      <c r="H197" s="2">
        <v>44</v>
      </c>
      <c r="I197" s="2">
        <v>3</v>
      </c>
      <c r="J197" s="2">
        <v>40</v>
      </c>
      <c r="K197" s="2">
        <v>21.72</v>
      </c>
      <c r="L197" s="2">
        <v>23.83</v>
      </c>
      <c r="M197" s="55">
        <v>6.74</v>
      </c>
      <c r="N197" s="55">
        <v>4.2300000000000004</v>
      </c>
      <c r="O197" s="2">
        <v>3</v>
      </c>
      <c r="Q197" s="2">
        <f t="shared" si="15"/>
        <v>3.4965075614664802</v>
      </c>
      <c r="R197" s="2">
        <v>33</v>
      </c>
      <c r="T197" s="8" t="s">
        <v>46</v>
      </c>
      <c r="V197" s="8">
        <v>1</v>
      </c>
      <c r="X197" s="10">
        <v>0.26900000000000002</v>
      </c>
      <c r="Z197" s="10">
        <v>0.25700000000000001</v>
      </c>
      <c r="AD197" s="10">
        <v>2.1</v>
      </c>
      <c r="AF197" s="10">
        <f t="shared" si="17"/>
        <v>2.3690000000000002</v>
      </c>
      <c r="AG197" s="2">
        <v>13</v>
      </c>
      <c r="AH197" s="2">
        <v>12</v>
      </c>
      <c r="AI197" s="12">
        <v>41.4</v>
      </c>
      <c r="AM197" s="2" t="s">
        <v>73</v>
      </c>
      <c r="AN197" s="2">
        <v>-74.153000000000006</v>
      </c>
      <c r="AO197" s="2">
        <v>40.641167000000003</v>
      </c>
      <c r="AP197" s="2" t="s">
        <v>40</v>
      </c>
    </row>
    <row r="198" spans="1:42" x14ac:dyDescent="0.35">
      <c r="A198" t="s">
        <v>84</v>
      </c>
      <c r="C198" s="13">
        <v>40716</v>
      </c>
      <c r="M198" s="16">
        <v>6.02</v>
      </c>
      <c r="N198" s="16">
        <v>6.09</v>
      </c>
      <c r="Q198" s="2">
        <f t="shared" si="15"/>
        <v>2.3025850929940459</v>
      </c>
      <c r="R198" s="18">
        <v>10</v>
      </c>
      <c r="V198" s="26" t="s">
        <v>89</v>
      </c>
      <c r="AF198" s="10">
        <v>2.6135999999999999</v>
      </c>
      <c r="AI198" s="19">
        <v>2.5</v>
      </c>
      <c r="AN198" s="2">
        <v>-74.153000000000006</v>
      </c>
      <c r="AO198" s="2">
        <v>40.641167000000003</v>
      </c>
      <c r="AP198" s="2" t="s">
        <v>40</v>
      </c>
    </row>
    <row r="199" spans="1:42" x14ac:dyDescent="0.35">
      <c r="A199" s="37" t="s">
        <v>90</v>
      </c>
      <c r="C199" s="13">
        <v>40716</v>
      </c>
      <c r="M199" s="16">
        <v>6.46</v>
      </c>
      <c r="N199" s="16">
        <v>6.16</v>
      </c>
      <c r="Q199" s="2">
        <f t="shared" si="15"/>
        <v>3.6888794541139363</v>
      </c>
      <c r="R199" s="19">
        <v>40</v>
      </c>
      <c r="V199" s="20" t="s">
        <v>94</v>
      </c>
      <c r="AF199" s="10">
        <v>1.82</v>
      </c>
      <c r="AI199" s="19" t="s">
        <v>86</v>
      </c>
      <c r="AN199" s="2">
        <v>-74.153000000000006</v>
      </c>
      <c r="AO199" s="2">
        <v>40.641167000000003</v>
      </c>
      <c r="AP199" s="2" t="s">
        <v>40</v>
      </c>
    </row>
    <row r="200" spans="1:42" x14ac:dyDescent="0.35">
      <c r="A200" s="41" t="s">
        <v>96</v>
      </c>
      <c r="C200" s="13">
        <v>40716</v>
      </c>
      <c r="M200" s="16">
        <v>5.85</v>
      </c>
      <c r="N200" s="16">
        <v>5.88</v>
      </c>
      <c r="Q200" s="2">
        <f t="shared" si="15"/>
        <v>3.912023005428146</v>
      </c>
      <c r="R200" s="19">
        <v>50</v>
      </c>
      <c r="V200" s="20" t="s">
        <v>101</v>
      </c>
      <c r="AF200" s="10">
        <v>1.1831</v>
      </c>
      <c r="AI200" s="19">
        <v>3.3</v>
      </c>
      <c r="AN200" s="2">
        <v>-74.153000000000006</v>
      </c>
      <c r="AO200" s="2">
        <v>40.641167000000003</v>
      </c>
      <c r="AP200" s="2" t="s">
        <v>40</v>
      </c>
    </row>
    <row r="201" spans="1:42" x14ac:dyDescent="0.35">
      <c r="A201" s="41" t="s">
        <v>96</v>
      </c>
      <c r="C201" s="13">
        <v>40716</v>
      </c>
      <c r="M201" s="17" t="s">
        <v>86</v>
      </c>
      <c r="N201" s="15" t="s">
        <v>86</v>
      </c>
      <c r="R201" s="20" t="s">
        <v>100</v>
      </c>
      <c r="V201" s="20" t="s">
        <v>101</v>
      </c>
      <c r="AF201" s="10">
        <v>1.2135</v>
      </c>
      <c r="AI201" s="19">
        <v>2.6</v>
      </c>
      <c r="AN201" s="2">
        <v>-74.153000000000006</v>
      </c>
      <c r="AO201" s="2">
        <v>40.641167000000003</v>
      </c>
      <c r="AP201" s="2" t="s">
        <v>40</v>
      </c>
    </row>
    <row r="202" spans="1:42" x14ac:dyDescent="0.35">
      <c r="A202" s="41" t="s">
        <v>97</v>
      </c>
      <c r="C202" s="13">
        <v>40716</v>
      </c>
      <c r="M202" s="16">
        <v>6.08</v>
      </c>
      <c r="N202" s="16">
        <v>5.28</v>
      </c>
      <c r="R202" s="20">
        <v>0</v>
      </c>
      <c r="V202" s="28">
        <v>20</v>
      </c>
      <c r="AF202" s="10">
        <v>1.2818999999999998</v>
      </c>
      <c r="AI202" s="19">
        <v>3.3</v>
      </c>
      <c r="AN202" s="2">
        <v>-74.153000000000006</v>
      </c>
      <c r="AO202" s="2">
        <v>40.641167000000003</v>
      </c>
      <c r="AP202" s="2" t="s">
        <v>40</v>
      </c>
    </row>
    <row r="203" spans="1:42" x14ac:dyDescent="0.35">
      <c r="A203" s="2" t="s">
        <v>52</v>
      </c>
      <c r="C203" s="3">
        <v>40723</v>
      </c>
      <c r="D203" s="4">
        <v>0.52361111111111114</v>
      </c>
      <c r="E203" s="2" t="s">
        <v>41</v>
      </c>
      <c r="F203" s="2">
        <v>22.7</v>
      </c>
      <c r="G203" s="2">
        <v>20.58</v>
      </c>
      <c r="H203" s="2">
        <v>51</v>
      </c>
      <c r="I203" s="2">
        <v>3</v>
      </c>
      <c r="J203" s="2">
        <v>46</v>
      </c>
      <c r="K203" s="2">
        <v>17.62</v>
      </c>
      <c r="L203" s="2">
        <v>25.45</v>
      </c>
      <c r="M203" s="55">
        <v>6.96</v>
      </c>
      <c r="N203" s="55">
        <v>6.21</v>
      </c>
      <c r="O203" s="2">
        <v>4</v>
      </c>
      <c r="Q203" s="2">
        <f t="shared" si="15"/>
        <v>3.3322045101752038</v>
      </c>
      <c r="R203" s="2">
        <v>28</v>
      </c>
      <c r="T203" s="8" t="s">
        <v>46</v>
      </c>
      <c r="V203" s="8">
        <v>1</v>
      </c>
      <c r="X203" s="10">
        <v>0.372</v>
      </c>
      <c r="Z203" s="10">
        <v>0.28799999999999998</v>
      </c>
      <c r="AD203" s="10">
        <v>0.76800000000000002</v>
      </c>
      <c r="AF203" s="10">
        <f>X203+AD203</f>
        <v>1.1400000000000001</v>
      </c>
      <c r="AG203" s="2">
        <v>8</v>
      </c>
      <c r="AH203" s="2">
        <v>6</v>
      </c>
      <c r="AI203" s="12">
        <v>6.6</v>
      </c>
      <c r="AN203" s="2">
        <v>-74.153000000000006</v>
      </c>
      <c r="AO203" s="2">
        <v>40.641167000000003</v>
      </c>
      <c r="AP203" s="2" t="s">
        <v>40</v>
      </c>
    </row>
    <row r="204" spans="1:42" x14ac:dyDescent="0.35">
      <c r="A204" s="2" t="s">
        <v>42</v>
      </c>
      <c r="C204" s="3">
        <v>40723</v>
      </c>
      <c r="D204" s="4">
        <v>0.5395833333333333</v>
      </c>
      <c r="E204" s="2" t="s">
        <v>41</v>
      </c>
      <c r="F204" s="2">
        <v>23.58</v>
      </c>
      <c r="G204" s="2">
        <v>22.47</v>
      </c>
      <c r="H204" s="2">
        <v>24</v>
      </c>
      <c r="I204" s="2">
        <v>3</v>
      </c>
      <c r="J204" s="2">
        <v>22</v>
      </c>
      <c r="K204" s="2">
        <v>14.59</v>
      </c>
      <c r="L204" s="2">
        <v>17.63</v>
      </c>
      <c r="M204" s="55">
        <v>6.97</v>
      </c>
      <c r="N204" s="55">
        <v>7.06</v>
      </c>
      <c r="O204" s="2">
        <v>3.5</v>
      </c>
      <c r="Q204" s="2">
        <f t="shared" si="15"/>
        <v>3.5553480614894135</v>
      </c>
      <c r="R204" s="2">
        <v>35</v>
      </c>
      <c r="T204" s="8" t="s">
        <v>46</v>
      </c>
      <c r="V204" s="8">
        <v>1</v>
      </c>
      <c r="X204" s="10">
        <v>0.48399999999999999</v>
      </c>
      <c r="Z204" s="10">
        <v>0.27800000000000002</v>
      </c>
      <c r="AD204" s="10">
        <v>0.81</v>
      </c>
      <c r="AF204" s="10">
        <f>X204+AD204</f>
        <v>1.294</v>
      </c>
      <c r="AG204" s="2">
        <v>4</v>
      </c>
      <c r="AH204" s="2">
        <v>2</v>
      </c>
      <c r="AI204" s="12">
        <v>7.6</v>
      </c>
      <c r="AN204" s="2">
        <v>-74.153000000000006</v>
      </c>
      <c r="AO204" s="2">
        <v>40.641167000000003</v>
      </c>
      <c r="AP204" s="2" t="s">
        <v>40</v>
      </c>
    </row>
    <row r="205" spans="1:42" x14ac:dyDescent="0.35">
      <c r="A205" s="2" t="s">
        <v>50</v>
      </c>
      <c r="C205" s="3">
        <v>40723</v>
      </c>
      <c r="D205" s="4">
        <v>0.54999999999999993</v>
      </c>
      <c r="E205" s="2" t="s">
        <v>41</v>
      </c>
      <c r="F205" s="2">
        <v>23.87</v>
      </c>
      <c r="G205" s="2">
        <v>21.76</v>
      </c>
      <c r="H205" s="2">
        <v>37</v>
      </c>
      <c r="I205" s="2">
        <v>3</v>
      </c>
      <c r="J205" s="2">
        <v>34</v>
      </c>
      <c r="K205" s="2">
        <v>15.84</v>
      </c>
      <c r="L205" s="2">
        <v>19.649999999999999</v>
      </c>
      <c r="M205" s="55">
        <v>7.85</v>
      </c>
      <c r="N205" s="55">
        <v>5.74</v>
      </c>
      <c r="O205" s="2">
        <v>4</v>
      </c>
      <c r="Q205" s="2">
        <f t="shared" si="15"/>
        <v>2.9957322735539909</v>
      </c>
      <c r="R205" s="2">
        <v>20</v>
      </c>
      <c r="V205" s="8">
        <v>1</v>
      </c>
      <c r="X205" s="10">
        <v>0.442</v>
      </c>
      <c r="Z205" s="10">
        <v>0.317</v>
      </c>
      <c r="AD205" s="10">
        <v>0.81599999999999995</v>
      </c>
      <c r="AF205" s="10">
        <f>X205+AD205</f>
        <v>1.258</v>
      </c>
      <c r="AG205" s="2">
        <v>8</v>
      </c>
      <c r="AH205" s="2">
        <v>2</v>
      </c>
      <c r="AI205" s="12">
        <v>7.9</v>
      </c>
      <c r="AN205" s="2">
        <v>-74.153000000000006</v>
      </c>
      <c r="AO205" s="2">
        <v>40.641167000000003</v>
      </c>
      <c r="AP205" s="2" t="s">
        <v>40</v>
      </c>
    </row>
    <row r="206" spans="1:42" x14ac:dyDescent="0.35">
      <c r="A206" s="2" t="s">
        <v>51</v>
      </c>
      <c r="C206" s="3">
        <v>40723</v>
      </c>
      <c r="D206" s="4">
        <v>0.56944444444444442</v>
      </c>
      <c r="E206" s="2" t="s">
        <v>41</v>
      </c>
      <c r="F206" s="2">
        <v>23.83</v>
      </c>
      <c r="G206" s="2">
        <v>23.32</v>
      </c>
      <c r="H206" s="2">
        <v>35</v>
      </c>
      <c r="I206" s="2">
        <v>3</v>
      </c>
      <c r="J206" s="2">
        <v>29</v>
      </c>
      <c r="K206" s="2">
        <v>17.13</v>
      </c>
      <c r="L206" s="2">
        <v>17.27</v>
      </c>
      <c r="M206" s="55">
        <v>6.95</v>
      </c>
      <c r="N206" s="55">
        <v>6.37</v>
      </c>
      <c r="O206" s="2">
        <v>4</v>
      </c>
      <c r="Q206" s="2">
        <f t="shared" si="15"/>
        <v>3.6375861597263857</v>
      </c>
      <c r="R206" s="2">
        <v>38</v>
      </c>
      <c r="V206" s="8">
        <v>1</v>
      </c>
      <c r="X206" s="10">
        <v>0.46</v>
      </c>
      <c r="Z206" s="10">
        <v>0.48199999999999998</v>
      </c>
      <c r="AD206" s="10">
        <v>0.86399999999999999</v>
      </c>
      <c r="AF206" s="10">
        <f>X206+AD206</f>
        <v>1.3240000000000001</v>
      </c>
      <c r="AG206" s="2">
        <v>6</v>
      </c>
      <c r="AH206" s="2">
        <v>8</v>
      </c>
      <c r="AI206" s="12">
        <v>8.4</v>
      </c>
      <c r="AN206" s="2">
        <v>-74.153000000000006</v>
      </c>
      <c r="AO206" s="2">
        <v>40.641167000000003</v>
      </c>
      <c r="AP206" s="2" t="s">
        <v>40</v>
      </c>
    </row>
    <row r="207" spans="1:42" x14ac:dyDescent="0.35">
      <c r="A207" s="2" t="s">
        <v>48</v>
      </c>
      <c r="C207" s="3">
        <v>40723</v>
      </c>
      <c r="D207" s="4">
        <v>0.58958333333333335</v>
      </c>
      <c r="E207" s="2" t="s">
        <v>41</v>
      </c>
      <c r="F207" s="2">
        <v>23.61</v>
      </c>
      <c r="G207" s="2">
        <v>21.25</v>
      </c>
      <c r="H207" s="2">
        <v>40</v>
      </c>
      <c r="I207" s="2">
        <v>3</v>
      </c>
      <c r="J207" s="2">
        <v>36</v>
      </c>
      <c r="K207" s="2">
        <v>18.71</v>
      </c>
      <c r="L207" s="2">
        <v>24.17</v>
      </c>
      <c r="M207" s="55">
        <v>5.71</v>
      </c>
      <c r="N207" s="55">
        <v>3.63</v>
      </c>
      <c r="O207" s="2">
        <v>4.5</v>
      </c>
      <c r="Q207" s="2">
        <f t="shared" si="15"/>
        <v>2.0794415416798357</v>
      </c>
      <c r="R207" s="2">
        <v>8</v>
      </c>
      <c r="V207" s="8">
        <v>1</v>
      </c>
      <c r="X207" s="10">
        <v>0.434</v>
      </c>
      <c r="Z207" s="10">
        <v>0.41399999999999998</v>
      </c>
      <c r="AD207" s="10">
        <v>0.89</v>
      </c>
      <c r="AF207" s="10">
        <f>X207+AD207</f>
        <v>1.3240000000000001</v>
      </c>
      <c r="AG207" s="2">
        <v>4</v>
      </c>
      <c r="AH207" s="2">
        <v>18</v>
      </c>
      <c r="AI207" s="12">
        <v>10.4</v>
      </c>
      <c r="AN207" s="2">
        <v>-74.153000000000006</v>
      </c>
      <c r="AO207" s="2">
        <v>40.641167000000003</v>
      </c>
      <c r="AP207" s="2" t="s">
        <v>40</v>
      </c>
    </row>
    <row r="208" spans="1:42" x14ac:dyDescent="0.35">
      <c r="A208" t="s">
        <v>84</v>
      </c>
      <c r="C208" s="13">
        <v>40724</v>
      </c>
      <c r="M208" s="16">
        <v>6.3</v>
      </c>
      <c r="N208" s="16">
        <v>6.03</v>
      </c>
      <c r="Q208" s="2">
        <f t="shared" si="15"/>
        <v>1.791759469228055</v>
      </c>
      <c r="R208" s="18">
        <v>6</v>
      </c>
      <c r="V208" s="26">
        <v>2</v>
      </c>
      <c r="AF208" s="10">
        <v>1.4274</v>
      </c>
      <c r="AI208" s="35">
        <v>3</v>
      </c>
      <c r="AN208" s="2">
        <v>-74.153000000000006</v>
      </c>
      <c r="AO208" s="2">
        <v>40.641167000000003</v>
      </c>
      <c r="AP208" s="2" t="s">
        <v>40</v>
      </c>
    </row>
    <row r="209" spans="1:42" x14ac:dyDescent="0.35">
      <c r="A209" s="37" t="s">
        <v>90</v>
      </c>
      <c r="C209" s="13">
        <v>40724</v>
      </c>
      <c r="M209" s="16">
        <v>6.03</v>
      </c>
      <c r="N209" s="16">
        <v>5.97</v>
      </c>
      <c r="Q209" s="2">
        <f t="shared" si="15"/>
        <v>3.4011973816621555</v>
      </c>
      <c r="R209" s="19">
        <v>30</v>
      </c>
      <c r="V209" s="19">
        <v>8</v>
      </c>
      <c r="AF209" s="10">
        <v>1.8198000000000001</v>
      </c>
      <c r="AI209" s="19">
        <v>4.0999999999999996</v>
      </c>
      <c r="AN209" s="2">
        <v>-74.153000000000006</v>
      </c>
      <c r="AO209" s="2">
        <v>40.641167000000003</v>
      </c>
      <c r="AP209" s="2" t="s">
        <v>40</v>
      </c>
    </row>
    <row r="210" spans="1:42" x14ac:dyDescent="0.35">
      <c r="A210" s="41" t="s">
        <v>96</v>
      </c>
      <c r="C210" s="13">
        <v>40724</v>
      </c>
      <c r="M210" s="16">
        <v>5.81</v>
      </c>
      <c r="N210" s="16">
        <v>6.6</v>
      </c>
      <c r="R210" s="22" t="s">
        <v>98</v>
      </c>
      <c r="V210" s="20">
        <v>2</v>
      </c>
      <c r="AF210" s="10">
        <v>1.1080999999999999</v>
      </c>
      <c r="AI210" s="35">
        <v>6</v>
      </c>
      <c r="AM210" s="2" t="s">
        <v>56</v>
      </c>
      <c r="AN210" s="2">
        <v>-74.153000000000006</v>
      </c>
      <c r="AO210" s="2">
        <v>40.641167000000003</v>
      </c>
      <c r="AP210" s="2" t="s">
        <v>40</v>
      </c>
    </row>
    <row r="211" spans="1:42" x14ac:dyDescent="0.35">
      <c r="A211" s="41" t="s">
        <v>96</v>
      </c>
      <c r="C211" s="13">
        <v>40724</v>
      </c>
      <c r="M211" s="17" t="s">
        <v>86</v>
      </c>
      <c r="N211" s="15" t="s">
        <v>86</v>
      </c>
      <c r="R211" s="22" t="s">
        <v>98</v>
      </c>
      <c r="V211" s="20">
        <v>2</v>
      </c>
      <c r="AF211" s="10">
        <v>1.4582999999999999</v>
      </c>
      <c r="AI211" s="19">
        <v>5.7</v>
      </c>
      <c r="AM211" s="2" t="s">
        <v>58</v>
      </c>
      <c r="AN211" s="2">
        <v>-74.153000000000006</v>
      </c>
      <c r="AO211" s="2">
        <v>40.641167000000003</v>
      </c>
      <c r="AP211" s="2" t="s">
        <v>40</v>
      </c>
    </row>
    <row r="212" spans="1:42" x14ac:dyDescent="0.35">
      <c r="A212" s="41" t="s">
        <v>97</v>
      </c>
      <c r="C212" s="13">
        <v>40724</v>
      </c>
      <c r="M212" s="16">
        <v>5.75</v>
      </c>
      <c r="N212" s="16">
        <v>4.25</v>
      </c>
      <c r="Q212" s="2">
        <f t="shared" si="15"/>
        <v>2.4849066497880004</v>
      </c>
      <c r="R212" s="19">
        <v>12</v>
      </c>
      <c r="V212" s="26">
        <v>2</v>
      </c>
      <c r="AF212" s="10">
        <v>2.3161</v>
      </c>
      <c r="AI212" s="19">
        <v>6.9</v>
      </c>
      <c r="AN212" s="2">
        <v>-74.153000000000006</v>
      </c>
      <c r="AO212" s="2">
        <v>40.641167000000003</v>
      </c>
      <c r="AP212" s="2" t="s">
        <v>40</v>
      </c>
    </row>
    <row r="213" spans="1:42" x14ac:dyDescent="0.35">
      <c r="A213" t="s">
        <v>84</v>
      </c>
      <c r="C213" s="13">
        <v>40731</v>
      </c>
      <c r="M213" s="16">
        <v>5.86</v>
      </c>
      <c r="N213" s="16">
        <v>5.6</v>
      </c>
      <c r="Q213" s="2">
        <f t="shared" si="15"/>
        <v>3.784189633918261</v>
      </c>
      <c r="R213" s="18">
        <v>44</v>
      </c>
      <c r="V213" s="28">
        <v>2</v>
      </c>
      <c r="AF213" s="10">
        <v>1.0927</v>
      </c>
      <c r="AI213" s="19">
        <v>4.8</v>
      </c>
      <c r="AN213" s="2">
        <v>-74.153000000000006</v>
      </c>
      <c r="AO213" s="2">
        <v>40.641167000000003</v>
      </c>
      <c r="AP213" s="2" t="s">
        <v>40</v>
      </c>
    </row>
    <row r="214" spans="1:42" x14ac:dyDescent="0.35">
      <c r="A214" s="37" t="s">
        <v>90</v>
      </c>
      <c r="C214" s="13">
        <v>40731</v>
      </c>
      <c r="M214" s="16">
        <v>5.98</v>
      </c>
      <c r="N214" s="16">
        <v>5.64</v>
      </c>
      <c r="Q214" s="2">
        <f t="shared" si="15"/>
        <v>3.912023005428146</v>
      </c>
      <c r="R214" s="19">
        <v>50</v>
      </c>
      <c r="V214" s="20">
        <v>2</v>
      </c>
      <c r="AF214" s="10">
        <v>1.1836</v>
      </c>
      <c r="AI214" s="19">
        <v>3.8</v>
      </c>
      <c r="AN214" s="2">
        <v>-74.153000000000006</v>
      </c>
      <c r="AO214" s="2">
        <v>40.641167000000003</v>
      </c>
      <c r="AP214" s="2" t="s">
        <v>40</v>
      </c>
    </row>
    <row r="215" spans="1:42" x14ac:dyDescent="0.35">
      <c r="A215" s="41" t="s">
        <v>96</v>
      </c>
      <c r="C215" s="13">
        <v>40731</v>
      </c>
      <c r="M215" s="16">
        <v>5.65</v>
      </c>
      <c r="N215" s="16">
        <v>5.49</v>
      </c>
      <c r="Q215" s="2">
        <f t="shared" si="15"/>
        <v>4.3820266346738812</v>
      </c>
      <c r="R215" s="19">
        <v>80</v>
      </c>
      <c r="V215" s="20">
        <v>2</v>
      </c>
      <c r="AF215" s="10">
        <v>2.1498999999999997</v>
      </c>
      <c r="AI215" s="35">
        <v>3</v>
      </c>
      <c r="AN215" s="2">
        <v>-74.153000000000006</v>
      </c>
      <c r="AO215" s="2">
        <v>40.641167000000003</v>
      </c>
      <c r="AP215" s="2" t="s">
        <v>40</v>
      </c>
    </row>
    <row r="216" spans="1:42" x14ac:dyDescent="0.35">
      <c r="A216" s="41" t="s">
        <v>96</v>
      </c>
      <c r="C216" s="13">
        <v>40731</v>
      </c>
      <c r="M216" s="17" t="s">
        <v>86</v>
      </c>
      <c r="N216" s="15" t="s">
        <v>86</v>
      </c>
      <c r="R216" s="22" t="s">
        <v>98</v>
      </c>
      <c r="V216" s="20">
        <v>2</v>
      </c>
      <c r="AF216" s="10">
        <v>1.5285</v>
      </c>
      <c r="AI216" s="19">
        <v>2.7</v>
      </c>
      <c r="AN216" s="2">
        <v>-74.153000000000006</v>
      </c>
      <c r="AO216" s="2">
        <v>40.641167000000003</v>
      </c>
      <c r="AP216" s="2" t="s">
        <v>40</v>
      </c>
    </row>
    <row r="217" spans="1:42" x14ac:dyDescent="0.35">
      <c r="A217" s="41" t="s">
        <v>97</v>
      </c>
      <c r="C217" s="13">
        <v>40731</v>
      </c>
      <c r="M217" s="16">
        <v>5.39</v>
      </c>
      <c r="N217" s="16">
        <v>5.13</v>
      </c>
      <c r="R217" s="22" t="s">
        <v>98</v>
      </c>
      <c r="V217" s="26">
        <v>2</v>
      </c>
      <c r="AF217" s="10">
        <v>2.2222999999999997</v>
      </c>
      <c r="AI217" s="19">
        <v>2.7</v>
      </c>
      <c r="AN217" s="2">
        <v>-74.153000000000006</v>
      </c>
      <c r="AO217" s="2">
        <v>40.641167000000003</v>
      </c>
      <c r="AP217" s="2" t="s">
        <v>40</v>
      </c>
    </row>
    <row r="218" spans="1:42" x14ac:dyDescent="0.35">
      <c r="A218" t="s">
        <v>84</v>
      </c>
      <c r="C218" s="13">
        <v>40736</v>
      </c>
      <c r="M218" s="16">
        <v>6.81</v>
      </c>
      <c r="N218" s="16">
        <v>6.22</v>
      </c>
      <c r="Q218" s="2">
        <f t="shared" si="15"/>
        <v>3.2580965380214821</v>
      </c>
      <c r="R218" s="18">
        <v>26</v>
      </c>
      <c r="V218" s="26">
        <v>2</v>
      </c>
      <c r="AF218" s="10">
        <v>1.9679</v>
      </c>
      <c r="AI218" s="19">
        <v>7.3</v>
      </c>
      <c r="AN218" s="2">
        <v>-74.153000000000006</v>
      </c>
      <c r="AO218" s="2">
        <v>40.641167000000003</v>
      </c>
      <c r="AP218" s="2" t="s">
        <v>40</v>
      </c>
    </row>
    <row r="219" spans="1:42" x14ac:dyDescent="0.35">
      <c r="A219" s="37" t="s">
        <v>90</v>
      </c>
      <c r="C219" s="13">
        <v>40736</v>
      </c>
      <c r="M219" s="16">
        <v>6.23</v>
      </c>
      <c r="N219" s="16">
        <v>6.31</v>
      </c>
      <c r="R219" s="22" t="s">
        <v>91</v>
      </c>
      <c r="V219" s="19">
        <v>6</v>
      </c>
      <c r="AF219" s="10">
        <v>1.1309</v>
      </c>
      <c r="AI219" s="19">
        <v>7.8</v>
      </c>
      <c r="AN219" s="2">
        <v>-74.153000000000006</v>
      </c>
      <c r="AO219" s="2">
        <v>40.641167000000003</v>
      </c>
      <c r="AP219" s="2" t="s">
        <v>40</v>
      </c>
    </row>
    <row r="220" spans="1:42" x14ac:dyDescent="0.35">
      <c r="A220" s="37" t="s">
        <v>90</v>
      </c>
      <c r="C220" s="13">
        <v>40736</v>
      </c>
      <c r="M220" s="17" t="s">
        <v>86</v>
      </c>
      <c r="N220" s="15" t="s">
        <v>86</v>
      </c>
      <c r="R220" s="22" t="s">
        <v>91</v>
      </c>
      <c r="V220" s="19">
        <v>4</v>
      </c>
      <c r="AF220" s="10">
        <v>1.7524</v>
      </c>
      <c r="AI220" s="19">
        <v>8.4</v>
      </c>
      <c r="AN220" s="2">
        <v>-74.153000000000006</v>
      </c>
      <c r="AO220" s="2">
        <v>40.641167000000003</v>
      </c>
      <c r="AP220" s="2" t="s">
        <v>40</v>
      </c>
    </row>
    <row r="221" spans="1:42" x14ac:dyDescent="0.35">
      <c r="A221" s="41" t="s">
        <v>96</v>
      </c>
      <c r="C221" s="13">
        <v>40736</v>
      </c>
      <c r="M221" s="16">
        <v>5.99</v>
      </c>
      <c r="N221" s="16">
        <v>5.78</v>
      </c>
      <c r="Q221" s="2">
        <f t="shared" si="15"/>
        <v>3.8712010109078911</v>
      </c>
      <c r="R221" s="19">
        <v>48</v>
      </c>
      <c r="V221" s="19">
        <v>4</v>
      </c>
      <c r="AF221" s="10">
        <v>1.1162000000000001</v>
      </c>
      <c r="AI221" s="19">
        <v>19.2</v>
      </c>
      <c r="AN221" s="2">
        <v>-74.153000000000006</v>
      </c>
      <c r="AO221" s="2">
        <v>40.641167000000003</v>
      </c>
      <c r="AP221" s="2" t="s">
        <v>40</v>
      </c>
    </row>
    <row r="222" spans="1:42" x14ac:dyDescent="0.35">
      <c r="A222" s="41" t="s">
        <v>97</v>
      </c>
      <c r="C222" s="13">
        <v>40736</v>
      </c>
      <c r="M222" s="16">
        <v>5.36</v>
      </c>
      <c r="N222" s="16">
        <v>5.3</v>
      </c>
      <c r="Q222" s="2">
        <f t="shared" si="15"/>
        <v>3.4657359027997265</v>
      </c>
      <c r="R222" s="19">
        <v>32</v>
      </c>
      <c r="V222" s="26">
        <v>2</v>
      </c>
      <c r="AF222" s="10">
        <v>2.3698999999999999</v>
      </c>
      <c r="AI222" s="35">
        <v>9</v>
      </c>
      <c r="AN222" s="2">
        <v>-74.153000000000006</v>
      </c>
      <c r="AO222" s="2">
        <v>40.641167000000003</v>
      </c>
      <c r="AP222" s="2" t="s">
        <v>40</v>
      </c>
    </row>
    <row r="223" spans="1:42" x14ac:dyDescent="0.35">
      <c r="A223" s="2" t="s">
        <v>52</v>
      </c>
      <c r="C223" s="3">
        <v>40738</v>
      </c>
      <c r="D223" s="4">
        <v>0.66249999999999998</v>
      </c>
      <c r="E223" s="2" t="s">
        <v>41</v>
      </c>
      <c r="F223" s="2">
        <v>23.71</v>
      </c>
      <c r="G223" s="2">
        <v>21.68</v>
      </c>
      <c r="H223" s="2">
        <v>53</v>
      </c>
      <c r="I223" s="2">
        <v>3</v>
      </c>
      <c r="J223" s="2">
        <v>48</v>
      </c>
      <c r="K223" s="2">
        <v>20.84</v>
      </c>
      <c r="L223" s="2">
        <v>25.23</v>
      </c>
      <c r="M223" s="55">
        <v>6.36</v>
      </c>
      <c r="N223" s="55">
        <v>6.19</v>
      </c>
      <c r="O223" s="2">
        <v>3</v>
      </c>
      <c r="Q223" s="2">
        <f t="shared" si="15"/>
        <v>3.6888794541139363</v>
      </c>
      <c r="R223" s="2">
        <v>40</v>
      </c>
      <c r="V223" s="8">
        <v>6</v>
      </c>
      <c r="X223" s="10">
        <v>0.312</v>
      </c>
      <c r="Z223" s="10">
        <v>0.29599999999999999</v>
      </c>
      <c r="AD223" s="10">
        <v>0.53800000000000003</v>
      </c>
      <c r="AF223" s="10">
        <f t="shared" ref="AF223:AF234" si="18">X223+AD223</f>
        <v>0.85000000000000009</v>
      </c>
      <c r="AG223" s="2">
        <v>8</v>
      </c>
      <c r="AH223" s="2">
        <v>16</v>
      </c>
      <c r="AI223" s="12">
        <v>5.4</v>
      </c>
      <c r="AN223" s="2">
        <v>-74.153000000000006</v>
      </c>
      <c r="AO223" s="2">
        <v>40.641167000000003</v>
      </c>
      <c r="AP223" s="2" t="s">
        <v>40</v>
      </c>
    </row>
    <row r="224" spans="1:42" x14ac:dyDescent="0.35">
      <c r="A224" s="2" t="s">
        <v>42</v>
      </c>
      <c r="C224" s="3">
        <v>40738</v>
      </c>
      <c r="D224" s="4">
        <v>0.64652777777777781</v>
      </c>
      <c r="E224" s="2" t="s">
        <v>41</v>
      </c>
      <c r="F224" s="2">
        <v>24.27</v>
      </c>
      <c r="G224" s="2">
        <v>24.06</v>
      </c>
      <c r="H224" s="2">
        <v>29</v>
      </c>
      <c r="I224" s="2">
        <v>3</v>
      </c>
      <c r="J224" s="2">
        <v>26</v>
      </c>
      <c r="K224" s="2">
        <v>19.45</v>
      </c>
      <c r="L224" s="2">
        <v>19.739999999999998</v>
      </c>
      <c r="M224" s="55">
        <v>6.47</v>
      </c>
      <c r="N224" s="55">
        <v>6.52</v>
      </c>
      <c r="O224" s="2">
        <v>3</v>
      </c>
      <c r="Q224" s="2">
        <f t="shared" si="15"/>
        <v>3.4965075614664802</v>
      </c>
      <c r="R224" s="2">
        <v>33</v>
      </c>
      <c r="T224" s="8" t="s">
        <v>43</v>
      </c>
      <c r="V224" s="8">
        <v>12</v>
      </c>
      <c r="X224" s="10">
        <v>0.38900000000000001</v>
      </c>
      <c r="Z224" s="10">
        <v>0.27</v>
      </c>
      <c r="AD224" s="10">
        <v>0.54600000000000004</v>
      </c>
      <c r="AF224" s="10">
        <f t="shared" si="18"/>
        <v>0.93500000000000005</v>
      </c>
      <c r="AG224" s="2">
        <v>6</v>
      </c>
      <c r="AH224" s="2">
        <v>8</v>
      </c>
      <c r="AI224" s="12">
        <v>4.9000000000000004</v>
      </c>
      <c r="AN224" s="2">
        <v>-74.153000000000006</v>
      </c>
      <c r="AO224" s="2">
        <v>40.641167000000003</v>
      </c>
      <c r="AP224" s="2" t="s">
        <v>40</v>
      </c>
    </row>
    <row r="225" spans="1:42" x14ac:dyDescent="0.35">
      <c r="A225" s="2" t="s">
        <v>50</v>
      </c>
      <c r="C225" s="3">
        <v>40738</v>
      </c>
      <c r="D225" s="4">
        <v>0.6333333333333333</v>
      </c>
      <c r="E225" s="2" t="s">
        <v>41</v>
      </c>
      <c r="F225" s="2">
        <v>24.5</v>
      </c>
      <c r="G225" s="2">
        <v>23.8</v>
      </c>
      <c r="H225" s="2">
        <v>38</v>
      </c>
      <c r="I225" s="2">
        <v>3</v>
      </c>
      <c r="J225" s="2">
        <v>36</v>
      </c>
      <c r="K225" s="2">
        <v>19.54</v>
      </c>
      <c r="L225" s="2">
        <v>20.47</v>
      </c>
      <c r="M225" s="55">
        <v>7.13</v>
      </c>
      <c r="N225" s="55">
        <v>6.2</v>
      </c>
      <c r="O225" s="2">
        <v>4</v>
      </c>
      <c r="Q225" s="2">
        <f t="shared" si="15"/>
        <v>6.0637852086876078</v>
      </c>
      <c r="R225" s="2">
        <v>430</v>
      </c>
      <c r="T225" s="8" t="s">
        <v>43</v>
      </c>
      <c r="V225" s="8">
        <v>4</v>
      </c>
      <c r="X225" s="10">
        <v>0.373</v>
      </c>
      <c r="Z225" s="10">
        <v>0.29299999999999998</v>
      </c>
      <c r="AD225" s="10">
        <v>0.66700000000000004</v>
      </c>
      <c r="AF225" s="10">
        <f t="shared" si="18"/>
        <v>1.04</v>
      </c>
      <c r="AG225" s="2">
        <v>4</v>
      </c>
      <c r="AH225" s="2">
        <v>10</v>
      </c>
      <c r="AI225" s="12">
        <v>9.9</v>
      </c>
      <c r="AN225" s="2">
        <v>-74.153000000000006</v>
      </c>
      <c r="AO225" s="2">
        <v>40.641167000000003</v>
      </c>
      <c r="AP225" s="2" t="s">
        <v>40</v>
      </c>
    </row>
    <row r="226" spans="1:42" x14ac:dyDescent="0.35">
      <c r="A226" s="2" t="s">
        <v>51</v>
      </c>
      <c r="C226" s="3">
        <v>40738</v>
      </c>
      <c r="D226" s="4">
        <v>0.60902777777777783</v>
      </c>
      <c r="E226" s="2" t="s">
        <v>41</v>
      </c>
      <c r="F226" s="2">
        <v>25.78</v>
      </c>
      <c r="G226" s="2">
        <v>25.47</v>
      </c>
      <c r="H226" s="2">
        <v>38</v>
      </c>
      <c r="I226" s="2">
        <v>3</v>
      </c>
      <c r="J226" s="2">
        <v>36</v>
      </c>
      <c r="K226" s="2">
        <v>19.52</v>
      </c>
      <c r="L226" s="2">
        <v>19.559999999999999</v>
      </c>
      <c r="M226" s="55">
        <v>6.22</v>
      </c>
      <c r="N226" s="55">
        <v>5.88</v>
      </c>
      <c r="O226" s="2">
        <v>3</v>
      </c>
      <c r="Q226" s="2">
        <f t="shared" si="15"/>
        <v>2.7080502011022101</v>
      </c>
      <c r="R226" s="2">
        <v>15</v>
      </c>
      <c r="T226" s="8" t="s">
        <v>46</v>
      </c>
      <c r="V226" s="8">
        <v>1</v>
      </c>
      <c r="X226" s="10">
        <v>0.47299999999999998</v>
      </c>
      <c r="Z226" s="10">
        <v>0.501</v>
      </c>
      <c r="AD226" s="10">
        <v>0.90500000000000003</v>
      </c>
      <c r="AF226" s="10">
        <f t="shared" si="18"/>
        <v>1.3780000000000001</v>
      </c>
      <c r="AG226" s="2">
        <v>8</v>
      </c>
      <c r="AH226" s="2">
        <v>20</v>
      </c>
      <c r="AI226" s="12">
        <v>5.6</v>
      </c>
      <c r="AN226" s="2">
        <v>-74.153000000000006</v>
      </c>
      <c r="AO226" s="2">
        <v>40.641167000000003</v>
      </c>
      <c r="AP226" s="2" t="s">
        <v>40</v>
      </c>
    </row>
    <row r="227" spans="1:42" x14ac:dyDescent="0.35">
      <c r="A227" s="2" t="s">
        <v>51</v>
      </c>
      <c r="B227" s="2" t="s">
        <v>47</v>
      </c>
      <c r="C227" s="3">
        <v>40738</v>
      </c>
      <c r="E227" s="2" t="s">
        <v>41</v>
      </c>
      <c r="M227" s="55">
        <v>5.9</v>
      </c>
      <c r="N227" s="55">
        <v>5.74</v>
      </c>
      <c r="O227" s="2">
        <v>3</v>
      </c>
      <c r="Q227" s="2">
        <f t="shared" si="15"/>
        <v>3.5553480614894135</v>
      </c>
      <c r="R227" s="2">
        <v>35</v>
      </c>
      <c r="V227" s="8">
        <v>1</v>
      </c>
      <c r="X227" s="10">
        <v>0.47799999999999998</v>
      </c>
      <c r="Z227" s="10">
        <v>0.502</v>
      </c>
      <c r="AD227" s="10">
        <v>0.82499999999999996</v>
      </c>
      <c r="AF227" s="10">
        <f t="shared" si="18"/>
        <v>1.3029999999999999</v>
      </c>
      <c r="AG227" s="2">
        <v>12</v>
      </c>
      <c r="AH227" s="2">
        <v>22</v>
      </c>
      <c r="AI227" s="12">
        <v>5.8</v>
      </c>
      <c r="AN227" s="2">
        <v>-74.153000000000006</v>
      </c>
      <c r="AO227" s="2">
        <v>40.641167000000003</v>
      </c>
      <c r="AP227" s="2" t="s">
        <v>40</v>
      </c>
    </row>
    <row r="228" spans="1:42" x14ac:dyDescent="0.35">
      <c r="A228" s="2" t="s">
        <v>48</v>
      </c>
      <c r="C228" s="3">
        <v>40738</v>
      </c>
      <c r="D228" s="4">
        <v>0.58750000000000002</v>
      </c>
      <c r="E228" s="2" t="s">
        <v>41</v>
      </c>
      <c r="F228" s="2">
        <v>24.88</v>
      </c>
      <c r="G228" s="2">
        <v>24.05</v>
      </c>
      <c r="H228" s="2">
        <v>40</v>
      </c>
      <c r="I228" s="2">
        <v>3</v>
      </c>
      <c r="J228" s="2">
        <v>38</v>
      </c>
      <c r="K228" s="2">
        <v>21.53</v>
      </c>
      <c r="L228" s="2">
        <v>22.83</v>
      </c>
      <c r="M228" s="55">
        <v>6.19</v>
      </c>
      <c r="N228" s="55">
        <v>5.31</v>
      </c>
      <c r="O228" s="2">
        <v>3.5</v>
      </c>
      <c r="Q228" s="2">
        <f t="shared" si="15"/>
        <v>2.9957322735539909</v>
      </c>
      <c r="R228" s="2">
        <v>20</v>
      </c>
      <c r="T228" s="8" t="s">
        <v>46</v>
      </c>
      <c r="V228" s="8">
        <v>1</v>
      </c>
      <c r="X228" s="10">
        <v>0.33300000000000002</v>
      </c>
      <c r="Z228" s="10">
        <v>0.28100000000000003</v>
      </c>
      <c r="AD228" s="10">
        <v>0.86599999999999999</v>
      </c>
      <c r="AF228" s="10">
        <f t="shared" si="18"/>
        <v>1.1990000000000001</v>
      </c>
      <c r="AG228" s="2">
        <v>8</v>
      </c>
      <c r="AH228" s="2">
        <v>10</v>
      </c>
      <c r="AI228" s="12">
        <v>14.1</v>
      </c>
      <c r="AN228" s="2">
        <v>-74.153000000000006</v>
      </c>
      <c r="AO228" s="2">
        <v>40.641167000000003</v>
      </c>
      <c r="AP228" s="2" t="s">
        <v>40</v>
      </c>
    </row>
    <row r="229" spans="1:42" x14ac:dyDescent="0.35">
      <c r="A229" s="2" t="s">
        <v>52</v>
      </c>
      <c r="C229" s="3">
        <v>40750</v>
      </c>
      <c r="D229" s="4">
        <v>0.63124999999999998</v>
      </c>
      <c r="E229" s="2" t="s">
        <v>41</v>
      </c>
      <c r="F229" s="2">
        <v>24.79</v>
      </c>
      <c r="G229" s="2">
        <v>20.5</v>
      </c>
      <c r="H229" s="2">
        <v>51</v>
      </c>
      <c r="I229" s="2">
        <v>3</v>
      </c>
      <c r="J229" s="2">
        <v>49</v>
      </c>
      <c r="K229" s="2">
        <v>18.71</v>
      </c>
      <c r="L229" s="2">
        <v>26.19</v>
      </c>
      <c r="M229" s="55">
        <v>7.15</v>
      </c>
      <c r="N229" s="55">
        <v>5.29</v>
      </c>
      <c r="O229" s="2">
        <v>4</v>
      </c>
      <c r="Q229" s="2">
        <f t="shared" si="15"/>
        <v>5.9401712527204316</v>
      </c>
      <c r="R229" s="2">
        <v>380</v>
      </c>
      <c r="T229" s="8" t="s">
        <v>43</v>
      </c>
      <c r="V229" s="8">
        <v>2</v>
      </c>
      <c r="X229" s="10">
        <v>0.1</v>
      </c>
      <c r="Z229" s="10">
        <v>0.224</v>
      </c>
      <c r="AD229" s="10">
        <v>0.73299999999999998</v>
      </c>
      <c r="AF229" s="10">
        <f t="shared" si="18"/>
        <v>0.83299999999999996</v>
      </c>
      <c r="AG229" s="2">
        <v>8</v>
      </c>
      <c r="AH229" s="2">
        <v>14</v>
      </c>
      <c r="AI229" s="12">
        <v>4.0999999999999996</v>
      </c>
      <c r="AN229" s="2">
        <v>-74.153000000000006</v>
      </c>
      <c r="AO229" s="2">
        <v>40.641167000000003</v>
      </c>
      <c r="AP229" s="2" t="s">
        <v>40</v>
      </c>
    </row>
    <row r="230" spans="1:42" x14ac:dyDescent="0.35">
      <c r="A230" s="2" t="s">
        <v>42</v>
      </c>
      <c r="C230" s="3">
        <v>40750</v>
      </c>
      <c r="D230" s="4">
        <v>0.61527777777777781</v>
      </c>
      <c r="E230" s="2" t="s">
        <v>41</v>
      </c>
      <c r="F230" s="2">
        <v>24.44</v>
      </c>
      <c r="G230" s="2">
        <v>22.39</v>
      </c>
      <c r="H230" s="2">
        <v>41</v>
      </c>
      <c r="I230" s="2">
        <v>3</v>
      </c>
      <c r="J230" s="2">
        <v>30</v>
      </c>
      <c r="K230" s="2">
        <v>22.73</v>
      </c>
      <c r="L230" s="2">
        <v>24.4</v>
      </c>
      <c r="M230" s="55">
        <v>6.18</v>
      </c>
      <c r="N230" s="55">
        <v>5.35</v>
      </c>
      <c r="O230" s="2">
        <v>4.5</v>
      </c>
      <c r="Q230" s="2">
        <f t="shared" si="15"/>
        <v>6.0402547112774139</v>
      </c>
      <c r="R230" s="2">
        <v>420</v>
      </c>
      <c r="V230" s="8">
        <v>2</v>
      </c>
      <c r="X230" s="10">
        <v>0.255</v>
      </c>
      <c r="Z230" s="10">
        <v>0.27100000000000002</v>
      </c>
      <c r="AD230" s="10">
        <v>0.78400000000000003</v>
      </c>
      <c r="AF230" s="10">
        <f t="shared" si="18"/>
        <v>1.0390000000000001</v>
      </c>
      <c r="AG230" s="2">
        <v>4</v>
      </c>
      <c r="AH230" s="2">
        <v>19</v>
      </c>
      <c r="AI230" s="12">
        <v>6.3</v>
      </c>
      <c r="AN230" s="2">
        <v>-74.153000000000006</v>
      </c>
      <c r="AO230" s="2">
        <v>40.641167000000003</v>
      </c>
      <c r="AP230" s="2" t="s">
        <v>40</v>
      </c>
    </row>
    <row r="231" spans="1:42" x14ac:dyDescent="0.35">
      <c r="A231" s="2" t="s">
        <v>50</v>
      </c>
      <c r="C231" s="3">
        <v>40750</v>
      </c>
      <c r="D231" s="4">
        <v>0.60416666666666663</v>
      </c>
      <c r="E231" s="2" t="s">
        <v>41</v>
      </c>
      <c r="F231" s="2">
        <v>24.64</v>
      </c>
      <c r="G231" s="2">
        <v>23.53</v>
      </c>
      <c r="H231" s="2">
        <v>40</v>
      </c>
      <c r="I231" s="2">
        <v>3</v>
      </c>
      <c r="J231" s="2">
        <v>39</v>
      </c>
      <c r="K231" s="2">
        <v>22.33</v>
      </c>
      <c r="L231" s="2">
        <v>23.26</v>
      </c>
      <c r="M231" s="55">
        <v>6.66</v>
      </c>
      <c r="N231" s="55">
        <v>5.98</v>
      </c>
      <c r="O231" s="2">
        <v>3.5</v>
      </c>
      <c r="Q231" s="2">
        <f t="shared" ref="Q231:Q294" si="19">LN(R231)</f>
        <v>7.8079166289264084</v>
      </c>
      <c r="R231" s="5">
        <v>2460</v>
      </c>
      <c r="V231" s="8">
        <v>2</v>
      </c>
      <c r="X231" s="10">
        <v>0.26800000000000002</v>
      </c>
      <c r="Z231" s="10">
        <v>0.56000000000000005</v>
      </c>
      <c r="AD231" s="10">
        <v>1.1599999999999999</v>
      </c>
      <c r="AF231" s="10">
        <f t="shared" si="18"/>
        <v>1.4279999999999999</v>
      </c>
      <c r="AG231" s="2">
        <v>12</v>
      </c>
      <c r="AH231" s="2">
        <v>10</v>
      </c>
      <c r="AI231" s="12">
        <v>8</v>
      </c>
      <c r="AN231" s="2">
        <v>-74.153000000000006</v>
      </c>
      <c r="AO231" s="2">
        <v>40.641167000000003</v>
      </c>
      <c r="AP231" s="2" t="s">
        <v>40</v>
      </c>
    </row>
    <row r="232" spans="1:42" x14ac:dyDescent="0.35">
      <c r="A232" s="2" t="s">
        <v>51</v>
      </c>
      <c r="B232" s="2" t="s">
        <v>47</v>
      </c>
      <c r="C232" s="3">
        <v>40750</v>
      </c>
      <c r="E232" s="2" t="s">
        <v>41</v>
      </c>
      <c r="M232" s="55">
        <v>5.99</v>
      </c>
      <c r="N232" s="55">
        <v>4.21</v>
      </c>
      <c r="O232" s="2">
        <v>4</v>
      </c>
      <c r="Q232" s="2">
        <f t="shared" si="19"/>
        <v>6.0520891689244172</v>
      </c>
      <c r="R232" s="2">
        <v>425</v>
      </c>
      <c r="V232" s="8">
        <v>1</v>
      </c>
      <c r="X232" s="10">
        <v>0.33600000000000002</v>
      </c>
      <c r="Z232" s="10">
        <v>0.53300000000000003</v>
      </c>
      <c r="AD232" s="10">
        <v>0.89600000000000002</v>
      </c>
      <c r="AF232" s="10">
        <f t="shared" si="18"/>
        <v>1.232</v>
      </c>
      <c r="AG232" s="2">
        <v>6</v>
      </c>
      <c r="AH232" s="2">
        <v>14</v>
      </c>
      <c r="AI232" s="12">
        <v>4.7</v>
      </c>
      <c r="AN232" s="2">
        <v>-74.153000000000006</v>
      </c>
      <c r="AO232" s="2">
        <v>40.641167000000003</v>
      </c>
      <c r="AP232" s="2" t="s">
        <v>40</v>
      </c>
    </row>
    <row r="233" spans="1:42" x14ac:dyDescent="0.35">
      <c r="A233" s="2" t="s">
        <v>51</v>
      </c>
      <c r="C233" s="3">
        <v>40750</v>
      </c>
      <c r="D233" s="4">
        <v>0.58611111111111114</v>
      </c>
      <c r="E233" s="2" t="s">
        <v>41</v>
      </c>
      <c r="F233" s="2">
        <v>26.39</v>
      </c>
      <c r="G233" s="2">
        <v>25.37</v>
      </c>
      <c r="H233" s="2">
        <v>40</v>
      </c>
      <c r="I233" s="2">
        <v>4</v>
      </c>
      <c r="J233" s="2">
        <v>39</v>
      </c>
      <c r="K233" s="2">
        <v>22.64</v>
      </c>
      <c r="L233" s="2">
        <v>23.37</v>
      </c>
      <c r="M233" s="55">
        <v>6.26</v>
      </c>
      <c r="N233" s="55">
        <v>4.21</v>
      </c>
      <c r="O233" s="2">
        <v>4</v>
      </c>
      <c r="Q233" s="2">
        <f t="shared" si="19"/>
        <v>6.131226489483141</v>
      </c>
      <c r="R233" s="2">
        <v>460</v>
      </c>
      <c r="V233" s="8">
        <v>1</v>
      </c>
      <c r="X233" s="10">
        <v>0.34200000000000003</v>
      </c>
      <c r="Z233" s="10">
        <v>0.52400000000000002</v>
      </c>
      <c r="AD233" s="10">
        <v>1.1599999999999999</v>
      </c>
      <c r="AF233" s="10">
        <f t="shared" si="18"/>
        <v>1.502</v>
      </c>
      <c r="AG233" s="2">
        <v>6</v>
      </c>
      <c r="AH233" s="2">
        <v>18</v>
      </c>
      <c r="AI233" s="12">
        <v>2.9</v>
      </c>
      <c r="AN233" s="2">
        <v>-74.153000000000006</v>
      </c>
      <c r="AO233" s="2">
        <v>40.641167000000003</v>
      </c>
      <c r="AP233" s="2" t="s">
        <v>40</v>
      </c>
    </row>
    <row r="234" spans="1:42" x14ac:dyDescent="0.35">
      <c r="A234" s="2" t="s">
        <v>48</v>
      </c>
      <c r="C234" s="3">
        <v>40750</v>
      </c>
      <c r="D234" s="4">
        <v>0.56736111111111109</v>
      </c>
      <c r="E234" s="2" t="s">
        <v>41</v>
      </c>
      <c r="F234" s="2">
        <v>26.03</v>
      </c>
      <c r="G234" s="2">
        <v>24.75</v>
      </c>
      <c r="H234" s="2">
        <v>42</v>
      </c>
      <c r="I234" s="2">
        <v>3</v>
      </c>
      <c r="J234" s="2">
        <v>40</v>
      </c>
      <c r="K234" s="2">
        <v>23.66</v>
      </c>
      <c r="L234" s="2">
        <v>25.13</v>
      </c>
      <c r="M234" s="55">
        <v>4.96</v>
      </c>
      <c r="N234" s="55">
        <v>3.07</v>
      </c>
      <c r="O234" s="2">
        <v>4.5</v>
      </c>
      <c r="Q234" s="2">
        <f t="shared" si="19"/>
        <v>4.7095302013123339</v>
      </c>
      <c r="R234" s="2">
        <v>111</v>
      </c>
      <c r="V234" s="8">
        <v>1</v>
      </c>
      <c r="X234" s="10">
        <v>0.26</v>
      </c>
      <c r="Z234" s="10">
        <v>0.39</v>
      </c>
      <c r="AD234" s="10">
        <v>0.72499999999999998</v>
      </c>
      <c r="AF234" s="10">
        <f t="shared" si="18"/>
        <v>0.98499999999999999</v>
      </c>
      <c r="AG234" s="2">
        <v>12</v>
      </c>
      <c r="AH234" s="2">
        <v>20</v>
      </c>
      <c r="AI234" s="12">
        <v>8.3000000000000007</v>
      </c>
      <c r="AN234" s="2">
        <v>-74.153000000000006</v>
      </c>
      <c r="AO234" s="2">
        <v>40.641167000000003</v>
      </c>
      <c r="AP234" s="2" t="s">
        <v>40</v>
      </c>
    </row>
    <row r="235" spans="1:42" x14ac:dyDescent="0.35">
      <c r="A235" t="s">
        <v>84</v>
      </c>
      <c r="C235" s="13">
        <v>40751</v>
      </c>
      <c r="M235" s="16">
        <v>6.07</v>
      </c>
      <c r="N235" s="16">
        <v>5.72</v>
      </c>
      <c r="Q235" s="2">
        <f t="shared" si="19"/>
        <v>3.912023005428146</v>
      </c>
      <c r="R235" s="18">
        <v>50</v>
      </c>
      <c r="V235" s="26" t="s">
        <v>89</v>
      </c>
      <c r="AF235" s="10">
        <v>0.77160000000000006</v>
      </c>
      <c r="AI235" s="19">
        <v>6.1</v>
      </c>
      <c r="AN235" s="2">
        <v>-74.153000000000006</v>
      </c>
      <c r="AO235" s="2">
        <v>40.641167000000003</v>
      </c>
      <c r="AP235" s="2" t="s">
        <v>40</v>
      </c>
    </row>
    <row r="236" spans="1:42" x14ac:dyDescent="0.35">
      <c r="A236" s="37" t="s">
        <v>90</v>
      </c>
      <c r="C236" s="13">
        <v>40751</v>
      </c>
      <c r="M236" s="16">
        <v>4.96</v>
      </c>
      <c r="N236" s="16">
        <v>6.45</v>
      </c>
      <c r="Q236" s="2">
        <f t="shared" si="19"/>
        <v>8.8246778911641979</v>
      </c>
      <c r="R236" s="19">
        <v>6800</v>
      </c>
      <c r="V236" s="19">
        <v>40</v>
      </c>
      <c r="AF236" s="10">
        <v>0.78889999999999993</v>
      </c>
      <c r="AI236" s="19">
        <v>8.5</v>
      </c>
      <c r="AN236" s="2">
        <v>-74.153000000000006</v>
      </c>
      <c r="AO236" s="2">
        <v>40.641167000000003</v>
      </c>
      <c r="AP236" s="2" t="s">
        <v>40</v>
      </c>
    </row>
    <row r="237" spans="1:42" x14ac:dyDescent="0.35">
      <c r="A237" s="37" t="s">
        <v>90</v>
      </c>
      <c r="C237" s="13">
        <v>40751</v>
      </c>
      <c r="M237" s="17" t="s">
        <v>86</v>
      </c>
      <c r="N237" s="15" t="s">
        <v>86</v>
      </c>
      <c r="R237" s="22" t="s">
        <v>91</v>
      </c>
      <c r="V237" s="19">
        <v>10</v>
      </c>
      <c r="AF237" s="10">
        <v>0.74230000000000007</v>
      </c>
      <c r="AI237" s="19">
        <v>9.3000000000000007</v>
      </c>
      <c r="AN237" s="2">
        <v>-74.153000000000006</v>
      </c>
      <c r="AO237" s="2">
        <v>40.641167000000003</v>
      </c>
      <c r="AP237" s="2" t="s">
        <v>40</v>
      </c>
    </row>
    <row r="238" spans="1:42" x14ac:dyDescent="0.35">
      <c r="A238" s="41" t="s">
        <v>96</v>
      </c>
      <c r="C238" s="13">
        <v>40751</v>
      </c>
      <c r="M238" s="16">
        <v>5.23</v>
      </c>
      <c r="N238" s="14">
        <v>5.32</v>
      </c>
      <c r="Q238" s="2">
        <f t="shared" si="19"/>
        <v>6.2146080984221914</v>
      </c>
      <c r="R238" s="19">
        <v>500</v>
      </c>
      <c r="V238" s="20" t="s">
        <v>101</v>
      </c>
      <c r="AF238" s="10">
        <v>0.68290000000000006</v>
      </c>
      <c r="AI238" s="19">
        <v>6.1</v>
      </c>
      <c r="AN238" s="2">
        <v>-74.153000000000006</v>
      </c>
      <c r="AO238" s="2">
        <v>40.641167000000003</v>
      </c>
      <c r="AP238" s="2" t="s">
        <v>40</v>
      </c>
    </row>
    <row r="239" spans="1:42" x14ac:dyDescent="0.35">
      <c r="A239" s="41" t="s">
        <v>97</v>
      </c>
      <c r="C239" s="13">
        <v>40751</v>
      </c>
      <c r="M239" s="16">
        <v>4.66</v>
      </c>
      <c r="N239" s="16">
        <v>4.3499999999999996</v>
      </c>
      <c r="Q239" s="2">
        <f t="shared" si="19"/>
        <v>4.0943445622221004</v>
      </c>
      <c r="R239" s="19">
        <v>60</v>
      </c>
      <c r="V239" s="26" t="s">
        <v>101</v>
      </c>
      <c r="AI239" s="19">
        <v>6.1</v>
      </c>
      <c r="AN239" s="2">
        <v>-74.153000000000006</v>
      </c>
      <c r="AO239" s="2">
        <v>40.641167000000003</v>
      </c>
      <c r="AP239" s="2" t="s">
        <v>40</v>
      </c>
    </row>
    <row r="240" spans="1:42" x14ac:dyDescent="0.35">
      <c r="A240" s="2" t="s">
        <v>52</v>
      </c>
      <c r="C240" s="3">
        <v>40757</v>
      </c>
      <c r="D240" s="4">
        <v>0.66319444444444442</v>
      </c>
      <c r="E240" s="2" t="s">
        <v>41</v>
      </c>
      <c r="F240" s="2">
        <v>25.06</v>
      </c>
      <c r="G240" s="2">
        <v>24.13</v>
      </c>
      <c r="H240" s="2">
        <v>38</v>
      </c>
      <c r="I240" s="2">
        <v>3</v>
      </c>
      <c r="J240" s="2">
        <v>42</v>
      </c>
      <c r="K240" s="2">
        <v>23.16</v>
      </c>
      <c r="L240" s="2">
        <v>25.36</v>
      </c>
      <c r="M240" s="55">
        <v>5.15</v>
      </c>
      <c r="N240" s="55">
        <v>5.09</v>
      </c>
      <c r="O240" s="2">
        <v>4</v>
      </c>
      <c r="Q240" s="2">
        <f t="shared" si="19"/>
        <v>3.970291913552122</v>
      </c>
      <c r="R240" s="2">
        <v>53</v>
      </c>
      <c r="V240" s="8">
        <v>3</v>
      </c>
      <c r="X240" s="10">
        <v>0.23599999999999999</v>
      </c>
      <c r="Z240" s="10">
        <v>0.374</v>
      </c>
      <c r="AD240" s="10">
        <v>0.17699999999999999</v>
      </c>
      <c r="AF240" s="10">
        <f>X240+AD240</f>
        <v>0.41299999999999998</v>
      </c>
      <c r="AG240" s="2">
        <v>18</v>
      </c>
      <c r="AH240" s="2">
        <v>20</v>
      </c>
      <c r="AI240" s="12">
        <v>2.7</v>
      </c>
      <c r="AN240" s="2">
        <v>-74.153000000000006</v>
      </c>
      <c r="AO240" s="2">
        <v>40.641167000000003</v>
      </c>
      <c r="AP240" s="2" t="s">
        <v>40</v>
      </c>
    </row>
    <row r="241" spans="1:42" x14ac:dyDescent="0.35">
      <c r="A241" s="2" t="s">
        <v>42</v>
      </c>
      <c r="C241" s="3">
        <v>40757</v>
      </c>
      <c r="D241" s="4">
        <v>0.64930555555555558</v>
      </c>
      <c r="E241" s="2" t="s">
        <v>41</v>
      </c>
      <c r="F241" s="2">
        <v>25.46</v>
      </c>
      <c r="G241" s="2">
        <v>24.66</v>
      </c>
      <c r="H241" s="2">
        <v>37</v>
      </c>
      <c r="I241" s="2">
        <v>3</v>
      </c>
      <c r="J241" s="2">
        <v>36</v>
      </c>
      <c r="K241" s="2">
        <v>22.48</v>
      </c>
      <c r="L241" s="2">
        <v>23.4</v>
      </c>
      <c r="M241" s="55">
        <v>5.38</v>
      </c>
      <c r="N241" s="55">
        <v>5.03</v>
      </c>
      <c r="O241" s="2">
        <v>3.5</v>
      </c>
      <c r="Q241" s="2">
        <f t="shared" si="19"/>
        <v>4.0943445622221004</v>
      </c>
      <c r="R241" s="2">
        <v>60</v>
      </c>
      <c r="V241" s="8">
        <v>5</v>
      </c>
      <c r="X241" s="10">
        <v>0.27300000000000002</v>
      </c>
      <c r="Z241" s="10">
        <v>0.35899999999999999</v>
      </c>
      <c r="AD241" s="10">
        <v>0.18099999999999999</v>
      </c>
      <c r="AF241" s="10">
        <f>X241+AD241</f>
        <v>0.45400000000000001</v>
      </c>
      <c r="AG241" s="2">
        <v>14</v>
      </c>
      <c r="AH241" s="2">
        <v>16</v>
      </c>
      <c r="AI241" s="12">
        <v>6</v>
      </c>
      <c r="AN241" s="2">
        <v>-74.153000000000006</v>
      </c>
      <c r="AO241" s="2">
        <v>40.641167000000003</v>
      </c>
      <c r="AP241" s="2" t="s">
        <v>40</v>
      </c>
    </row>
    <row r="242" spans="1:42" x14ac:dyDescent="0.35">
      <c r="A242" s="2" t="s">
        <v>50</v>
      </c>
      <c r="C242" s="3">
        <v>40757</v>
      </c>
      <c r="D242" s="4">
        <v>0.63750000000000007</v>
      </c>
      <c r="E242" s="2" t="s">
        <v>41</v>
      </c>
      <c r="F242" s="2">
        <v>25.74</v>
      </c>
      <c r="G242" s="2">
        <v>24.42</v>
      </c>
      <c r="H242" s="2">
        <v>38</v>
      </c>
      <c r="I242" s="2">
        <v>3</v>
      </c>
      <c r="J242" s="2">
        <v>35</v>
      </c>
      <c r="K242" s="2">
        <v>22.43</v>
      </c>
      <c r="L242" s="2">
        <v>23.73</v>
      </c>
      <c r="M242" s="55">
        <v>5.45</v>
      </c>
      <c r="N242" s="55">
        <v>4.43</v>
      </c>
      <c r="O242" s="2">
        <v>3.5</v>
      </c>
      <c r="Q242" s="2">
        <f t="shared" si="19"/>
        <v>5.6347896031692493</v>
      </c>
      <c r="R242" s="2">
        <v>280</v>
      </c>
      <c r="V242" s="8">
        <v>6</v>
      </c>
      <c r="X242" s="10">
        <v>0.29799999999999999</v>
      </c>
      <c r="Z242" s="10">
        <v>0.59099999999999997</v>
      </c>
      <c r="AD242" s="10">
        <v>0.17699999999999999</v>
      </c>
      <c r="AF242" s="10">
        <f>X242+AD242</f>
        <v>0.47499999999999998</v>
      </c>
      <c r="AG242" s="2">
        <v>16</v>
      </c>
      <c r="AH242" s="2">
        <v>24</v>
      </c>
      <c r="AI242" s="12">
        <v>6.3</v>
      </c>
      <c r="AN242" s="2">
        <v>-74.153000000000006</v>
      </c>
      <c r="AO242" s="2">
        <v>40.641167000000003</v>
      </c>
      <c r="AP242" s="2" t="s">
        <v>40</v>
      </c>
    </row>
    <row r="243" spans="1:42" x14ac:dyDescent="0.35">
      <c r="A243" s="2" t="s">
        <v>51</v>
      </c>
      <c r="C243" s="3">
        <v>40757</v>
      </c>
      <c r="D243" s="4">
        <v>0.61597222222222225</v>
      </c>
      <c r="E243" s="2" t="s">
        <v>41</v>
      </c>
      <c r="F243" s="2">
        <v>28.85</v>
      </c>
      <c r="G243" s="2">
        <v>27.36</v>
      </c>
      <c r="H243" s="2">
        <v>38</v>
      </c>
      <c r="I243" s="2">
        <v>3</v>
      </c>
      <c r="J243" s="2">
        <v>36</v>
      </c>
      <c r="K243" s="2">
        <v>21.82</v>
      </c>
      <c r="L243" s="2">
        <v>21.89</v>
      </c>
      <c r="M243" s="55">
        <v>5.64</v>
      </c>
      <c r="N243" s="55">
        <v>4.8099999999999996</v>
      </c>
      <c r="O243" s="2">
        <v>3</v>
      </c>
      <c r="Q243" s="2">
        <f t="shared" si="19"/>
        <v>4.5217885770490405</v>
      </c>
      <c r="R243" s="2">
        <v>92</v>
      </c>
      <c r="T243" s="8" t="s">
        <v>46</v>
      </c>
      <c r="V243" s="8">
        <v>1</v>
      </c>
      <c r="X243" s="10">
        <v>0.42799999999999999</v>
      </c>
      <c r="Z243" s="10">
        <v>0.58799999999999997</v>
      </c>
      <c r="AD243" s="10">
        <v>0.24299999999999999</v>
      </c>
      <c r="AF243" s="10">
        <f>X243+AD243</f>
        <v>0.67100000000000004</v>
      </c>
      <c r="AG243" s="2">
        <v>16</v>
      </c>
      <c r="AH243" s="2">
        <v>34</v>
      </c>
      <c r="AI243" s="12">
        <v>10</v>
      </c>
      <c r="AN243" s="2">
        <v>-74.153000000000006</v>
      </c>
      <c r="AO243" s="2">
        <v>40.641167000000003</v>
      </c>
      <c r="AP243" s="2" t="s">
        <v>40</v>
      </c>
    </row>
    <row r="244" spans="1:42" x14ac:dyDescent="0.35">
      <c r="A244" s="2" t="s">
        <v>48</v>
      </c>
      <c r="C244" s="3">
        <v>40757</v>
      </c>
      <c r="D244" s="4">
        <v>0.59236111111111112</v>
      </c>
      <c r="E244" s="2" t="s">
        <v>41</v>
      </c>
      <c r="F244" s="2">
        <v>26.8</v>
      </c>
      <c r="G244" s="2">
        <v>26.35</v>
      </c>
      <c r="H244" s="2">
        <v>41</v>
      </c>
      <c r="I244" s="2">
        <v>3</v>
      </c>
      <c r="J244" s="2">
        <v>38</v>
      </c>
      <c r="K244" s="2">
        <v>23.52</v>
      </c>
      <c r="L244" s="2">
        <v>23.89</v>
      </c>
      <c r="M244" s="55">
        <v>5.6</v>
      </c>
      <c r="N244" s="55">
        <v>4.96</v>
      </c>
      <c r="O244" s="2">
        <v>6.5</v>
      </c>
      <c r="Q244" s="2">
        <f t="shared" si="19"/>
        <v>1.6094379124341003</v>
      </c>
      <c r="R244" s="2">
        <v>5</v>
      </c>
      <c r="V244" s="8">
        <v>1</v>
      </c>
      <c r="X244" s="10">
        <v>0.27200000000000002</v>
      </c>
      <c r="Z244" s="10">
        <v>0.28000000000000003</v>
      </c>
      <c r="AD244" s="10">
        <v>0.24299999999999999</v>
      </c>
      <c r="AF244" s="10">
        <f>X244+AD244</f>
        <v>0.51500000000000001</v>
      </c>
      <c r="AG244" s="2">
        <v>12</v>
      </c>
      <c r="AH244" s="2">
        <v>10</v>
      </c>
      <c r="AI244" s="12">
        <v>17.899999999999999</v>
      </c>
      <c r="AN244" s="2">
        <v>-74.153000000000006</v>
      </c>
      <c r="AO244" s="2">
        <v>40.641167000000003</v>
      </c>
      <c r="AP244" s="2" t="s">
        <v>40</v>
      </c>
    </row>
    <row r="245" spans="1:42" x14ac:dyDescent="0.35">
      <c r="A245" t="s">
        <v>84</v>
      </c>
      <c r="C245" s="13">
        <v>40758</v>
      </c>
      <c r="M245" s="16">
        <v>4.7</v>
      </c>
      <c r="N245" s="16">
        <v>4.84</v>
      </c>
      <c r="R245" s="22" t="s">
        <v>88</v>
      </c>
      <c r="V245" s="28">
        <v>4</v>
      </c>
      <c r="AF245" s="10">
        <v>0.7147</v>
      </c>
      <c r="AI245" s="19">
        <v>13.2</v>
      </c>
      <c r="AN245" s="2">
        <v>-74.153000000000006</v>
      </c>
      <c r="AO245" s="2">
        <v>40.641167000000003</v>
      </c>
      <c r="AP245" s="2" t="s">
        <v>40</v>
      </c>
    </row>
    <row r="246" spans="1:42" x14ac:dyDescent="0.35">
      <c r="A246" t="s">
        <v>84</v>
      </c>
      <c r="C246" s="13">
        <v>40758</v>
      </c>
      <c r="M246" s="17" t="s">
        <v>86</v>
      </c>
      <c r="N246" s="15" t="s">
        <v>86</v>
      </c>
      <c r="Q246" s="2">
        <f t="shared" si="19"/>
        <v>2.7725887222397811</v>
      </c>
      <c r="R246" s="18">
        <v>16</v>
      </c>
      <c r="V246" s="26">
        <v>2</v>
      </c>
      <c r="AF246" s="10">
        <v>0.6371</v>
      </c>
      <c r="AI246" s="19">
        <v>12.9</v>
      </c>
      <c r="AN246" s="2">
        <v>-74.153000000000006</v>
      </c>
      <c r="AO246" s="2">
        <v>40.641167000000003</v>
      </c>
      <c r="AP246" s="2" t="s">
        <v>40</v>
      </c>
    </row>
    <row r="247" spans="1:42" x14ac:dyDescent="0.35">
      <c r="A247" s="37" t="s">
        <v>90</v>
      </c>
      <c r="C247" s="13">
        <v>40758</v>
      </c>
      <c r="M247" s="16">
        <v>4.75</v>
      </c>
      <c r="N247" s="16">
        <v>4.78</v>
      </c>
      <c r="Q247" s="2">
        <f t="shared" si="19"/>
        <v>3.8712010109078911</v>
      </c>
      <c r="R247" s="19">
        <v>48</v>
      </c>
      <c r="V247" s="19">
        <v>4</v>
      </c>
      <c r="AF247" s="10">
        <v>0.7327999999999999</v>
      </c>
      <c r="AI247" s="19">
        <v>7.93</v>
      </c>
      <c r="AN247" s="2">
        <v>-74.153000000000006</v>
      </c>
      <c r="AO247" s="2">
        <v>40.641167000000003</v>
      </c>
      <c r="AP247" s="2" t="s">
        <v>40</v>
      </c>
    </row>
    <row r="248" spans="1:42" x14ac:dyDescent="0.35">
      <c r="A248" s="41" t="s">
        <v>96</v>
      </c>
      <c r="C248" s="13">
        <v>40758</v>
      </c>
      <c r="M248" s="16">
        <v>4.8499999999999996</v>
      </c>
      <c r="N248" s="16">
        <v>4.78</v>
      </c>
      <c r="Q248" s="2">
        <f t="shared" si="19"/>
        <v>3.5835189384561099</v>
      </c>
      <c r="R248" s="19">
        <v>36</v>
      </c>
      <c r="V248" s="19">
        <v>4</v>
      </c>
      <c r="AF248" s="10">
        <v>0.8639</v>
      </c>
      <c r="AI248" s="19">
        <v>8.0500000000000007</v>
      </c>
      <c r="AN248" s="2">
        <v>-74.153000000000006</v>
      </c>
      <c r="AO248" s="2">
        <v>40.641167000000003</v>
      </c>
      <c r="AP248" s="2" t="s">
        <v>40</v>
      </c>
    </row>
    <row r="249" spans="1:42" x14ac:dyDescent="0.35">
      <c r="A249" s="41" t="s">
        <v>97</v>
      </c>
      <c r="C249" s="13">
        <v>40758</v>
      </c>
      <c r="M249" s="16">
        <v>4.4800000000000004</v>
      </c>
      <c r="N249" s="16">
        <v>4.37</v>
      </c>
      <c r="Q249" s="2">
        <f t="shared" si="19"/>
        <v>1.3862943611198906</v>
      </c>
      <c r="R249" s="19">
        <v>4</v>
      </c>
      <c r="V249" s="28">
        <v>36</v>
      </c>
      <c r="AF249" s="10">
        <v>0.90300000000000002</v>
      </c>
      <c r="AI249" s="19">
        <v>2.94</v>
      </c>
      <c r="AN249" s="2">
        <v>-74.153000000000006</v>
      </c>
      <c r="AO249" s="2">
        <v>40.641167000000003</v>
      </c>
      <c r="AP249" s="2" t="s">
        <v>40</v>
      </c>
    </row>
    <row r="250" spans="1:42" x14ac:dyDescent="0.35">
      <c r="A250" s="2" t="s">
        <v>52</v>
      </c>
      <c r="C250" s="3">
        <v>40765</v>
      </c>
      <c r="D250" s="4">
        <v>0.64513888888888882</v>
      </c>
      <c r="E250" s="2" t="s">
        <v>44</v>
      </c>
      <c r="F250" s="2">
        <v>25.03</v>
      </c>
      <c r="G250" s="2">
        <v>23.95</v>
      </c>
      <c r="H250" s="2">
        <v>55</v>
      </c>
      <c r="I250" s="2">
        <v>3</v>
      </c>
      <c r="J250" s="2">
        <v>52</v>
      </c>
      <c r="K250" s="2">
        <v>22.13</v>
      </c>
      <c r="L250" s="2">
        <v>25.68</v>
      </c>
      <c r="M250" s="55">
        <v>5.32</v>
      </c>
      <c r="N250" s="55">
        <v>5.13</v>
      </c>
      <c r="O250" s="2">
        <v>4</v>
      </c>
      <c r="Q250" s="2">
        <f t="shared" si="19"/>
        <v>7.0561752841004104</v>
      </c>
      <c r="R250" s="5">
        <v>1160</v>
      </c>
      <c r="V250" s="8">
        <v>97</v>
      </c>
      <c r="X250" s="10">
        <v>0.311</v>
      </c>
      <c r="Z250" s="10">
        <v>0.36599999999999999</v>
      </c>
      <c r="AD250" s="10">
        <v>0.157</v>
      </c>
      <c r="AF250" s="10">
        <f t="shared" ref="AF250:AF255" si="20">X250+AD250</f>
        <v>0.46799999999999997</v>
      </c>
      <c r="AG250" s="2">
        <v>14</v>
      </c>
      <c r="AH250" s="2">
        <v>18</v>
      </c>
      <c r="AI250" s="12">
        <v>2.1</v>
      </c>
      <c r="AN250" s="2">
        <v>-74.153000000000006</v>
      </c>
      <c r="AO250" s="2">
        <v>40.641167000000003</v>
      </c>
      <c r="AP250" s="2" t="s">
        <v>40</v>
      </c>
    </row>
    <row r="251" spans="1:42" x14ac:dyDescent="0.35">
      <c r="A251" s="2" t="s">
        <v>42</v>
      </c>
      <c r="C251" s="3">
        <v>40765</v>
      </c>
      <c r="D251" s="4">
        <v>0.62777777777777777</v>
      </c>
      <c r="E251" s="2" t="s">
        <v>44</v>
      </c>
      <c r="F251" s="2">
        <v>25.83</v>
      </c>
      <c r="G251" s="2">
        <v>24.95</v>
      </c>
      <c r="H251" s="2">
        <v>33</v>
      </c>
      <c r="I251" s="2">
        <v>3</v>
      </c>
      <c r="J251" s="2">
        <v>29</v>
      </c>
      <c r="K251" s="2">
        <v>21.54</v>
      </c>
      <c r="L251" s="2">
        <v>23.43</v>
      </c>
      <c r="M251" s="55">
        <v>6.04</v>
      </c>
      <c r="N251" s="55">
        <v>5.53</v>
      </c>
      <c r="O251" s="2">
        <v>3</v>
      </c>
      <c r="Q251" s="2">
        <f t="shared" si="19"/>
        <v>7.506591780070841</v>
      </c>
      <c r="R251" s="5">
        <v>1820</v>
      </c>
      <c r="T251" s="8" t="s">
        <v>43</v>
      </c>
      <c r="V251" s="8">
        <v>28</v>
      </c>
      <c r="X251" s="10">
        <v>0.42299999999999999</v>
      </c>
      <c r="Z251" s="10">
        <v>0.379</v>
      </c>
      <c r="AD251" s="10">
        <v>0.2</v>
      </c>
      <c r="AF251" s="10">
        <f t="shared" si="20"/>
        <v>0.623</v>
      </c>
      <c r="AG251" s="2">
        <v>12</v>
      </c>
      <c r="AH251" s="2">
        <v>24</v>
      </c>
      <c r="AI251" s="12">
        <v>10.5</v>
      </c>
      <c r="AN251" s="2">
        <v>-74.153000000000006</v>
      </c>
      <c r="AO251" s="2">
        <v>40.641167000000003</v>
      </c>
      <c r="AP251" s="2" t="s">
        <v>40</v>
      </c>
    </row>
    <row r="252" spans="1:42" x14ac:dyDescent="0.35">
      <c r="A252" s="2" t="s">
        <v>50</v>
      </c>
      <c r="B252" s="2" t="s">
        <v>47</v>
      </c>
      <c r="C252" s="3">
        <v>40765</v>
      </c>
      <c r="E252" s="2" t="s">
        <v>44</v>
      </c>
      <c r="M252" s="55">
        <v>6.28</v>
      </c>
      <c r="N252" s="55">
        <v>5.49</v>
      </c>
      <c r="O252" s="2">
        <v>4.5</v>
      </c>
      <c r="Q252" s="2">
        <f t="shared" si="19"/>
        <v>8.2940496401020276</v>
      </c>
      <c r="R252" s="5">
        <v>4000</v>
      </c>
      <c r="T252" s="8" t="s">
        <v>43</v>
      </c>
      <c r="V252" s="8">
        <v>32</v>
      </c>
      <c r="X252" s="10">
        <v>0.39300000000000002</v>
      </c>
      <c r="Z252" s="10">
        <v>0.49199999999999999</v>
      </c>
      <c r="AD252" s="10">
        <v>0.21299999999999999</v>
      </c>
      <c r="AF252" s="10">
        <f t="shared" si="20"/>
        <v>0.60599999999999998</v>
      </c>
      <c r="AG252" s="2">
        <v>12</v>
      </c>
      <c r="AH252" s="2">
        <v>8</v>
      </c>
      <c r="AI252" s="12">
        <v>8</v>
      </c>
      <c r="AN252" s="2">
        <v>-74.153000000000006</v>
      </c>
      <c r="AO252" s="2">
        <v>40.641167000000003</v>
      </c>
      <c r="AP252" s="2" t="s">
        <v>40</v>
      </c>
    </row>
    <row r="253" spans="1:42" x14ac:dyDescent="0.35">
      <c r="A253" s="2" t="s">
        <v>50</v>
      </c>
      <c r="C253" s="3">
        <v>40765</v>
      </c>
      <c r="D253" s="4">
        <v>0.61597222222222225</v>
      </c>
      <c r="E253" s="2" t="s">
        <v>44</v>
      </c>
      <c r="F253" s="2">
        <v>25.9</v>
      </c>
      <c r="G253" s="2">
        <v>25.4</v>
      </c>
      <c r="H253" s="2">
        <v>40</v>
      </c>
      <c r="I253" s="2">
        <v>3</v>
      </c>
      <c r="J253" s="2">
        <v>38</v>
      </c>
      <c r="K253" s="2">
        <v>21.86</v>
      </c>
      <c r="L253" s="2">
        <v>22.55</v>
      </c>
      <c r="M253" s="55">
        <v>6.31</v>
      </c>
      <c r="N253" s="55">
        <v>5.64</v>
      </c>
      <c r="O253" s="2">
        <v>3.5</v>
      </c>
      <c r="Q253" s="2">
        <f t="shared" si="19"/>
        <v>8.2940496401020276</v>
      </c>
      <c r="R253" s="5">
        <v>4000</v>
      </c>
      <c r="T253" s="8" t="s">
        <v>43</v>
      </c>
      <c r="V253" s="8">
        <v>18</v>
      </c>
      <c r="X253" s="10">
        <v>0.39200000000000002</v>
      </c>
      <c r="Z253" s="10">
        <v>0.48599999999999999</v>
      </c>
      <c r="AD253" s="10">
        <v>0.193</v>
      </c>
      <c r="AF253" s="10">
        <f t="shared" si="20"/>
        <v>0.58499999999999996</v>
      </c>
      <c r="AG253" s="2">
        <v>14</v>
      </c>
      <c r="AH253" s="2">
        <v>8</v>
      </c>
      <c r="AI253" s="12">
        <v>8.5</v>
      </c>
      <c r="AN253" s="2">
        <v>-74.153000000000006</v>
      </c>
      <c r="AO253" s="2">
        <v>40.641167000000003</v>
      </c>
      <c r="AP253" s="2" t="s">
        <v>40</v>
      </c>
    </row>
    <row r="254" spans="1:42" x14ac:dyDescent="0.35">
      <c r="A254" s="2" t="s">
        <v>51</v>
      </c>
      <c r="C254" s="3">
        <v>40765</v>
      </c>
      <c r="D254" s="4">
        <v>0.59583333333333333</v>
      </c>
      <c r="E254" s="2" t="s">
        <v>44</v>
      </c>
      <c r="F254" s="2">
        <v>26.96</v>
      </c>
      <c r="G254" s="2">
        <v>26.03</v>
      </c>
      <c r="H254" s="2">
        <v>38</v>
      </c>
      <c r="I254" s="2">
        <v>3</v>
      </c>
      <c r="J254" s="2">
        <v>39</v>
      </c>
      <c r="K254" s="2">
        <v>20.170000000000002</v>
      </c>
      <c r="L254" s="2">
        <v>21.87</v>
      </c>
      <c r="M254" s="55">
        <v>5.73</v>
      </c>
      <c r="N254" s="55">
        <v>5.28</v>
      </c>
      <c r="O254" s="2">
        <v>3</v>
      </c>
      <c r="Q254" s="2">
        <f t="shared" si="19"/>
        <v>8.2687318321177372</v>
      </c>
      <c r="R254" s="5">
        <v>3900</v>
      </c>
      <c r="V254" s="8">
        <v>124</v>
      </c>
      <c r="X254" s="10">
        <v>0.46700000000000003</v>
      </c>
      <c r="Z254" s="10">
        <v>0.65</v>
      </c>
      <c r="AD254" s="10">
        <v>0.26</v>
      </c>
      <c r="AF254" s="10">
        <f t="shared" si="20"/>
        <v>0.72700000000000009</v>
      </c>
      <c r="AG254" s="2">
        <v>12</v>
      </c>
      <c r="AH254" s="2">
        <v>2</v>
      </c>
      <c r="AI254" s="12">
        <v>12.2</v>
      </c>
      <c r="AN254" s="2">
        <v>-74.153000000000006</v>
      </c>
      <c r="AO254" s="2">
        <v>40.641167000000003</v>
      </c>
      <c r="AP254" s="2" t="s">
        <v>40</v>
      </c>
    </row>
    <row r="255" spans="1:42" x14ac:dyDescent="0.35">
      <c r="A255" s="2" t="s">
        <v>48</v>
      </c>
      <c r="C255" s="3">
        <v>40765</v>
      </c>
      <c r="D255" s="4">
        <v>0.57500000000000007</v>
      </c>
      <c r="E255" s="2" t="s">
        <v>44</v>
      </c>
      <c r="F255" s="2">
        <v>26.78</v>
      </c>
      <c r="G255" s="2">
        <v>25.03</v>
      </c>
      <c r="H255" s="2">
        <v>41</v>
      </c>
      <c r="I255" s="2">
        <v>3</v>
      </c>
      <c r="J255" s="2">
        <v>39</v>
      </c>
      <c r="K255" s="2">
        <v>23.12</v>
      </c>
      <c r="L255" s="2">
        <v>26.22</v>
      </c>
      <c r="M255" s="55">
        <v>4.7</v>
      </c>
      <c r="N255" s="55">
        <v>3.76</v>
      </c>
      <c r="O255" s="2">
        <v>4</v>
      </c>
      <c r="Q255" s="2">
        <f t="shared" si="19"/>
        <v>5.1984970312658261</v>
      </c>
      <c r="R255" s="2">
        <v>181</v>
      </c>
      <c r="T255" s="8" t="s">
        <v>43</v>
      </c>
      <c r="V255" s="8">
        <v>14</v>
      </c>
      <c r="X255" s="10">
        <v>0.39300000000000002</v>
      </c>
      <c r="Z255" s="10">
        <v>0.52800000000000002</v>
      </c>
      <c r="AD255" s="10">
        <v>0.223</v>
      </c>
      <c r="AF255" s="10">
        <f t="shared" si="20"/>
        <v>0.61599999999999999</v>
      </c>
      <c r="AG255" s="2">
        <v>12</v>
      </c>
      <c r="AH255" s="2">
        <v>8</v>
      </c>
      <c r="AI255" s="12">
        <v>9.8000000000000007</v>
      </c>
      <c r="AN255" s="2">
        <v>-74.153000000000006</v>
      </c>
      <c r="AO255" s="2">
        <v>40.641167000000003</v>
      </c>
      <c r="AP255" s="2" t="s">
        <v>40</v>
      </c>
    </row>
    <row r="256" spans="1:42" x14ac:dyDescent="0.35">
      <c r="A256" t="s">
        <v>84</v>
      </c>
      <c r="C256" s="13">
        <v>40766</v>
      </c>
      <c r="M256" s="16">
        <v>5.41</v>
      </c>
      <c r="N256" s="16">
        <v>4.9000000000000004</v>
      </c>
      <c r="Q256" s="2">
        <f t="shared" si="19"/>
        <v>4.2484952420493594</v>
      </c>
      <c r="R256" s="18">
        <v>70</v>
      </c>
      <c r="V256" s="28">
        <v>10</v>
      </c>
      <c r="AF256" s="10">
        <v>1.1402000000000001</v>
      </c>
      <c r="AI256" s="19">
        <v>6.3</v>
      </c>
      <c r="AN256" s="2">
        <v>-74.153000000000006</v>
      </c>
      <c r="AO256" s="2">
        <v>40.641167000000003</v>
      </c>
      <c r="AP256" s="2" t="s">
        <v>40</v>
      </c>
    </row>
    <row r="257" spans="1:42" x14ac:dyDescent="0.35">
      <c r="A257" t="s">
        <v>84</v>
      </c>
      <c r="C257" s="13">
        <v>40766</v>
      </c>
      <c r="M257" s="17" t="s">
        <v>86</v>
      </c>
      <c r="N257" s="15" t="s">
        <v>86</v>
      </c>
      <c r="Q257" s="2">
        <f t="shared" si="19"/>
        <v>4.2766661190160553</v>
      </c>
      <c r="R257" s="18">
        <v>72</v>
      </c>
      <c r="V257" s="26">
        <v>4</v>
      </c>
      <c r="AF257" s="10">
        <v>1.1360000000000001</v>
      </c>
      <c r="AI257" s="19">
        <v>5.5</v>
      </c>
      <c r="AN257" s="2">
        <v>-74.153000000000006</v>
      </c>
      <c r="AO257" s="2">
        <v>40.641167000000003</v>
      </c>
      <c r="AP257" s="2" t="s">
        <v>40</v>
      </c>
    </row>
    <row r="258" spans="1:42" x14ac:dyDescent="0.35">
      <c r="A258" s="37" t="s">
        <v>90</v>
      </c>
      <c r="C258" s="13">
        <v>40766</v>
      </c>
      <c r="M258" s="16">
        <v>5.6</v>
      </c>
      <c r="N258" s="16">
        <v>5.39</v>
      </c>
      <c r="R258" s="22" t="s">
        <v>91</v>
      </c>
      <c r="V258" s="20">
        <v>4</v>
      </c>
      <c r="AF258" s="10">
        <v>1.1537000000000002</v>
      </c>
      <c r="AI258" s="19">
        <v>7.2</v>
      </c>
      <c r="AN258" s="2">
        <v>-74.153000000000006</v>
      </c>
      <c r="AO258" s="2">
        <v>40.641167000000003</v>
      </c>
      <c r="AP258" s="2" t="s">
        <v>40</v>
      </c>
    </row>
    <row r="259" spans="1:42" x14ac:dyDescent="0.35">
      <c r="A259" s="41" t="s">
        <v>96</v>
      </c>
      <c r="C259" s="13">
        <v>40766</v>
      </c>
      <c r="M259" s="16">
        <v>5.18</v>
      </c>
      <c r="N259" s="16">
        <v>4.83</v>
      </c>
      <c r="Q259" s="2">
        <f t="shared" si="19"/>
        <v>5.393627546352362</v>
      </c>
      <c r="R259" s="18">
        <v>220</v>
      </c>
      <c r="V259" s="17" t="s">
        <v>86</v>
      </c>
      <c r="AF259" s="10">
        <v>1.1753</v>
      </c>
      <c r="AI259" s="19">
        <v>7.9</v>
      </c>
      <c r="AN259" s="2">
        <v>-74.153000000000006</v>
      </c>
      <c r="AO259" s="2">
        <v>40.641167000000003</v>
      </c>
      <c r="AP259" s="2" t="s">
        <v>40</v>
      </c>
    </row>
    <row r="260" spans="1:42" x14ac:dyDescent="0.35">
      <c r="A260" s="41" t="s">
        <v>97</v>
      </c>
      <c r="C260" s="13">
        <v>40766</v>
      </c>
      <c r="M260" s="16">
        <v>4.8099999999999996</v>
      </c>
      <c r="N260" s="16">
        <v>4.18</v>
      </c>
      <c r="R260" s="22" t="s">
        <v>98</v>
      </c>
      <c r="V260" s="17" t="s">
        <v>86</v>
      </c>
      <c r="AF260" s="10">
        <v>1.2404000000000002</v>
      </c>
      <c r="AI260" s="35">
        <v>9</v>
      </c>
      <c r="AN260" s="2">
        <v>-74.153000000000006</v>
      </c>
      <c r="AO260" s="2">
        <v>40.641167000000003</v>
      </c>
      <c r="AP260" s="2" t="s">
        <v>40</v>
      </c>
    </row>
    <row r="261" spans="1:42" x14ac:dyDescent="0.35">
      <c r="A261" s="2" t="s">
        <v>52</v>
      </c>
      <c r="C261" s="3">
        <v>40771</v>
      </c>
      <c r="D261" s="4">
        <v>0.64722222222222225</v>
      </c>
      <c r="E261" s="2" t="s">
        <v>44</v>
      </c>
      <c r="F261" s="2">
        <v>24.15</v>
      </c>
      <c r="G261" s="2">
        <v>22.14</v>
      </c>
      <c r="H261" s="2">
        <v>40</v>
      </c>
      <c r="I261" s="2">
        <v>3</v>
      </c>
      <c r="J261" s="2">
        <v>50</v>
      </c>
      <c r="K261" s="2">
        <v>18.64</v>
      </c>
      <c r="L261" s="2">
        <v>26</v>
      </c>
      <c r="M261" s="55">
        <v>5.05</v>
      </c>
      <c r="N261" s="55">
        <v>5.03</v>
      </c>
      <c r="O261" s="2">
        <v>4.5</v>
      </c>
      <c r="Q261" s="2">
        <f t="shared" si="19"/>
        <v>7.4843686432861309</v>
      </c>
      <c r="R261" s="5">
        <v>1780</v>
      </c>
      <c r="V261" s="8">
        <v>97</v>
      </c>
      <c r="X261" s="10">
        <v>0.42199999999999999</v>
      </c>
      <c r="Z261" s="10">
        <v>0.40500000000000003</v>
      </c>
      <c r="AD261" s="10">
        <v>0.192</v>
      </c>
      <c r="AF261" s="10">
        <f t="shared" ref="AF261:AF266" si="21">X261+AD261</f>
        <v>0.61399999999999999</v>
      </c>
      <c r="AG261" s="2">
        <v>4</v>
      </c>
      <c r="AH261" s="2">
        <v>10</v>
      </c>
      <c r="AI261" s="12">
        <v>2.4</v>
      </c>
      <c r="AN261" s="2">
        <v>-74.153000000000006</v>
      </c>
      <c r="AO261" s="2">
        <v>40.641167000000003</v>
      </c>
      <c r="AP261" s="2" t="s">
        <v>40</v>
      </c>
    </row>
    <row r="262" spans="1:42" x14ac:dyDescent="0.35">
      <c r="A262" s="2" t="s">
        <v>42</v>
      </c>
      <c r="C262" s="3">
        <v>40771</v>
      </c>
      <c r="D262" s="4">
        <v>0.63194444444444442</v>
      </c>
      <c r="E262" s="2" t="s">
        <v>44</v>
      </c>
      <c r="F262" s="2">
        <v>24.42</v>
      </c>
      <c r="G262" s="2">
        <v>24.2</v>
      </c>
      <c r="H262" s="2">
        <v>34</v>
      </c>
      <c r="I262" s="2">
        <v>3</v>
      </c>
      <c r="J262" s="2">
        <v>28</v>
      </c>
      <c r="K262" s="2">
        <v>16.989999999999998</v>
      </c>
      <c r="L262" s="2">
        <v>18.100000000000001</v>
      </c>
      <c r="M262" s="55">
        <v>5.53</v>
      </c>
      <c r="N262" s="55">
        <v>4.97</v>
      </c>
      <c r="O262" s="2">
        <v>3.5</v>
      </c>
      <c r="Q262" s="2">
        <f t="shared" si="19"/>
        <v>7.200424892944957</v>
      </c>
      <c r="R262" s="5">
        <v>1340</v>
      </c>
      <c r="V262" s="8">
        <v>52</v>
      </c>
      <c r="X262" s="10">
        <v>0.53800000000000003</v>
      </c>
      <c r="Z262" s="10">
        <v>0.40600000000000003</v>
      </c>
      <c r="AD262" s="10">
        <v>0.21199999999999999</v>
      </c>
      <c r="AF262" s="10">
        <f t="shared" si="21"/>
        <v>0.75</v>
      </c>
      <c r="AG262" s="2">
        <v>2</v>
      </c>
      <c r="AH262" s="2">
        <v>2</v>
      </c>
      <c r="AI262" s="12">
        <v>2.6</v>
      </c>
      <c r="AN262" s="2">
        <v>-74.153000000000006</v>
      </c>
      <c r="AO262" s="2">
        <v>40.641167000000003</v>
      </c>
      <c r="AP262" s="2" t="s">
        <v>40</v>
      </c>
    </row>
    <row r="263" spans="1:42" x14ac:dyDescent="0.35">
      <c r="A263" s="2" t="s">
        <v>50</v>
      </c>
      <c r="B263" s="2" t="s">
        <v>47</v>
      </c>
      <c r="C263" s="3">
        <v>40771</v>
      </c>
      <c r="E263" s="2" t="s">
        <v>44</v>
      </c>
      <c r="M263" s="55">
        <v>4.8899999999999997</v>
      </c>
      <c r="N263" s="55">
        <v>4.6100000000000003</v>
      </c>
      <c r="O263" s="2">
        <v>4</v>
      </c>
      <c r="Q263" s="2">
        <f t="shared" si="19"/>
        <v>8.2940496401020276</v>
      </c>
      <c r="R263" s="5">
        <v>4000</v>
      </c>
      <c r="V263" s="8">
        <v>1140</v>
      </c>
      <c r="X263" s="10">
        <v>0.58599999999999997</v>
      </c>
      <c r="Z263" s="10">
        <v>0.54900000000000004</v>
      </c>
      <c r="AD263" s="10">
        <v>0.23599999999999999</v>
      </c>
      <c r="AF263" s="10">
        <f t="shared" si="21"/>
        <v>0.82199999999999995</v>
      </c>
      <c r="AG263" s="2">
        <v>2</v>
      </c>
      <c r="AH263" s="2">
        <v>2</v>
      </c>
      <c r="AI263" s="12">
        <v>4</v>
      </c>
      <c r="AN263" s="2">
        <v>-74.153000000000006</v>
      </c>
      <c r="AO263" s="2">
        <v>40.641167000000003</v>
      </c>
      <c r="AP263" s="2" t="s">
        <v>40</v>
      </c>
    </row>
    <row r="264" spans="1:42" x14ac:dyDescent="0.35">
      <c r="A264" s="2" t="s">
        <v>50</v>
      </c>
      <c r="C264" s="3">
        <v>40771</v>
      </c>
      <c r="D264" s="4">
        <v>0.61875000000000002</v>
      </c>
      <c r="E264" s="2" t="s">
        <v>44</v>
      </c>
      <c r="F264" s="2">
        <v>24.44</v>
      </c>
      <c r="G264" s="2">
        <v>23.89</v>
      </c>
      <c r="H264" s="2">
        <v>40</v>
      </c>
      <c r="I264" s="2">
        <v>3</v>
      </c>
      <c r="J264" s="2">
        <v>37</v>
      </c>
      <c r="K264" s="2">
        <v>15.99</v>
      </c>
      <c r="L264" s="2">
        <v>20.100000000000001</v>
      </c>
      <c r="M264" s="55">
        <v>4.49</v>
      </c>
      <c r="N264" s="55">
        <v>4.8899999999999997</v>
      </c>
      <c r="O264" s="2">
        <v>4</v>
      </c>
      <c r="Q264" s="2">
        <f t="shared" si="19"/>
        <v>8.2940496401020276</v>
      </c>
      <c r="R264" s="5">
        <v>4000</v>
      </c>
      <c r="T264" s="8" t="s">
        <v>43</v>
      </c>
      <c r="V264" s="8">
        <v>1540</v>
      </c>
      <c r="X264" s="10">
        <v>0.57599999999999996</v>
      </c>
      <c r="Z264" s="10">
        <v>0.53600000000000003</v>
      </c>
      <c r="AD264" s="10">
        <v>0.218</v>
      </c>
      <c r="AF264" s="10">
        <f t="shared" si="21"/>
        <v>0.79399999999999993</v>
      </c>
      <c r="AG264" s="2">
        <v>2</v>
      </c>
      <c r="AH264" s="2">
        <v>10</v>
      </c>
      <c r="AI264" s="12">
        <v>4.3</v>
      </c>
      <c r="AN264" s="2">
        <v>-74.195830000000001</v>
      </c>
      <c r="AO264" s="2">
        <v>40.637500000000003</v>
      </c>
      <c r="AP264" s="2" t="s">
        <v>40</v>
      </c>
    </row>
    <row r="265" spans="1:42" x14ac:dyDescent="0.35">
      <c r="A265" s="2" t="s">
        <v>51</v>
      </c>
      <c r="C265" s="3">
        <v>40771</v>
      </c>
      <c r="D265" s="4">
        <v>0.59722222222222221</v>
      </c>
      <c r="E265" s="2" t="s">
        <v>44</v>
      </c>
      <c r="F265" s="2">
        <v>25.14</v>
      </c>
      <c r="G265" s="2">
        <v>25.17</v>
      </c>
      <c r="H265" s="2">
        <v>39</v>
      </c>
      <c r="I265" s="2">
        <v>4</v>
      </c>
      <c r="J265" s="2">
        <v>37</v>
      </c>
      <c r="K265" s="2">
        <v>15.82</v>
      </c>
      <c r="L265" s="2">
        <v>19.600000000000001</v>
      </c>
      <c r="M265" s="55">
        <v>4.58</v>
      </c>
      <c r="N265" s="55">
        <v>3.01</v>
      </c>
      <c r="O265" s="2">
        <v>3</v>
      </c>
      <c r="Q265" s="2">
        <f t="shared" si="19"/>
        <v>8.2940496401020276</v>
      </c>
      <c r="R265" s="5">
        <v>4000</v>
      </c>
      <c r="V265" s="8">
        <v>480</v>
      </c>
      <c r="X265" s="10">
        <v>0.57299999999999995</v>
      </c>
      <c r="Z265" s="10">
        <v>0.51800000000000002</v>
      </c>
      <c r="AD265" s="10">
        <v>0.252</v>
      </c>
      <c r="AF265" s="10">
        <f t="shared" si="21"/>
        <v>0.82499999999999996</v>
      </c>
      <c r="AG265" s="2">
        <v>4</v>
      </c>
      <c r="AH265" s="2">
        <v>4</v>
      </c>
      <c r="AI265" s="12">
        <v>2.5</v>
      </c>
      <c r="AN265" s="2">
        <v>-74.195830000000001</v>
      </c>
      <c r="AO265" s="2">
        <v>40.637500000000003</v>
      </c>
      <c r="AP265" s="2" t="s">
        <v>40</v>
      </c>
    </row>
    <row r="266" spans="1:42" x14ac:dyDescent="0.35">
      <c r="A266" s="2" t="s">
        <v>48</v>
      </c>
      <c r="C266" s="3">
        <v>40771</v>
      </c>
      <c r="D266" s="4">
        <v>0.57500000000000007</v>
      </c>
      <c r="E266" s="2" t="s">
        <v>44</v>
      </c>
      <c r="F266" s="2">
        <v>24.84</v>
      </c>
      <c r="G266" s="2">
        <v>24.5</v>
      </c>
      <c r="H266" s="2">
        <v>42</v>
      </c>
      <c r="I266" s="2">
        <v>3</v>
      </c>
      <c r="J266" s="2">
        <v>39</v>
      </c>
      <c r="K266" s="2">
        <v>19.09</v>
      </c>
      <c r="L266" s="2">
        <v>23.87</v>
      </c>
      <c r="M266" s="55">
        <v>3.85</v>
      </c>
      <c r="N266" s="55">
        <v>3.07</v>
      </c>
      <c r="O266" s="2">
        <v>4</v>
      </c>
      <c r="Q266" s="2">
        <f t="shared" si="19"/>
        <v>7.2930176797727819</v>
      </c>
      <c r="R266" s="5">
        <v>1470</v>
      </c>
      <c r="V266" s="8">
        <v>124</v>
      </c>
      <c r="X266" s="10">
        <v>0.45600000000000002</v>
      </c>
      <c r="Z266" s="10">
        <v>0.437</v>
      </c>
      <c r="AD266" s="10">
        <v>0.254</v>
      </c>
      <c r="AF266" s="10">
        <f t="shared" si="21"/>
        <v>0.71</v>
      </c>
      <c r="AG266" s="2">
        <v>2</v>
      </c>
      <c r="AH266" s="2">
        <v>2</v>
      </c>
      <c r="AI266" s="12">
        <v>4.5999999999999996</v>
      </c>
      <c r="AN266" s="2">
        <v>-74.195830000000001</v>
      </c>
      <c r="AO266" s="2">
        <v>40.637500000000003</v>
      </c>
      <c r="AP266" s="2" t="s">
        <v>40</v>
      </c>
    </row>
    <row r="267" spans="1:42" x14ac:dyDescent="0.35">
      <c r="A267" t="s">
        <v>84</v>
      </c>
      <c r="C267" s="13">
        <v>40777</v>
      </c>
      <c r="M267" s="16">
        <v>5.45</v>
      </c>
      <c r="N267" s="16">
        <v>4.96</v>
      </c>
      <c r="Q267" s="2">
        <f t="shared" si="19"/>
        <v>5.4806389233419912</v>
      </c>
      <c r="R267" s="18">
        <v>240</v>
      </c>
      <c r="V267" s="28">
        <v>40</v>
      </c>
      <c r="AF267" s="10">
        <v>2.1398999999999999</v>
      </c>
      <c r="AI267" s="19">
        <v>6.9</v>
      </c>
      <c r="AN267" s="2">
        <v>-74.195830000000001</v>
      </c>
      <c r="AO267" s="2">
        <v>40.637500000000003</v>
      </c>
      <c r="AP267" s="2" t="s">
        <v>40</v>
      </c>
    </row>
    <row r="268" spans="1:42" x14ac:dyDescent="0.35">
      <c r="A268" s="37" t="s">
        <v>90</v>
      </c>
      <c r="C268" s="13">
        <v>40777</v>
      </c>
      <c r="M268" s="16">
        <v>5.41</v>
      </c>
      <c r="N268" s="16">
        <v>5.07</v>
      </c>
      <c r="R268" s="22" t="s">
        <v>91</v>
      </c>
      <c r="V268" s="19">
        <v>160</v>
      </c>
      <c r="AF268" s="10">
        <v>2.1684999999999999</v>
      </c>
      <c r="AI268" s="19">
        <v>4.5999999999999996</v>
      </c>
      <c r="AN268" s="2">
        <v>-74.195830000000001</v>
      </c>
      <c r="AO268" s="2">
        <v>40.637500000000003</v>
      </c>
      <c r="AP268" s="2" t="s">
        <v>40</v>
      </c>
    </row>
    <row r="269" spans="1:42" x14ac:dyDescent="0.35">
      <c r="A269" s="41" t="s">
        <v>96</v>
      </c>
      <c r="C269" s="13">
        <v>40777</v>
      </c>
      <c r="M269" s="16">
        <v>5.0999999999999996</v>
      </c>
      <c r="N269" s="16">
        <v>4.8</v>
      </c>
      <c r="R269" s="22" t="s">
        <v>98</v>
      </c>
      <c r="V269" s="19">
        <v>420</v>
      </c>
      <c r="AF269" s="10">
        <v>1.9116</v>
      </c>
      <c r="AI269" s="19">
        <v>3.6</v>
      </c>
      <c r="AN269" s="2">
        <v>-74.195830000000001</v>
      </c>
      <c r="AO269" s="2">
        <v>40.637500000000003</v>
      </c>
      <c r="AP269" s="2" t="s">
        <v>40</v>
      </c>
    </row>
    <row r="270" spans="1:42" x14ac:dyDescent="0.35">
      <c r="A270" s="41" t="s">
        <v>96</v>
      </c>
      <c r="C270" s="13">
        <v>40777</v>
      </c>
      <c r="M270" s="17" t="s">
        <v>86</v>
      </c>
      <c r="N270" s="15" t="s">
        <v>86</v>
      </c>
      <c r="R270" s="22" t="s">
        <v>98</v>
      </c>
      <c r="V270" s="19">
        <v>440</v>
      </c>
      <c r="AF270" s="10">
        <v>1.6562999999999999</v>
      </c>
      <c r="AI270" s="19">
        <v>4.7</v>
      </c>
      <c r="AM270" s="2" t="s">
        <v>78</v>
      </c>
      <c r="AN270" s="2">
        <v>-74.195830000000001</v>
      </c>
      <c r="AO270" s="2">
        <v>40.637500000000003</v>
      </c>
      <c r="AP270" s="2" t="s">
        <v>40</v>
      </c>
    </row>
    <row r="271" spans="1:42" x14ac:dyDescent="0.35">
      <c r="A271" s="41" t="s">
        <v>97</v>
      </c>
      <c r="C271" s="13">
        <v>40777</v>
      </c>
      <c r="M271" s="16">
        <v>4.78</v>
      </c>
      <c r="N271" s="16">
        <v>4.01</v>
      </c>
      <c r="Q271" s="2">
        <f t="shared" si="19"/>
        <v>4.0943445622221004</v>
      </c>
      <c r="R271" s="19">
        <v>60</v>
      </c>
      <c r="V271" s="26">
        <v>20</v>
      </c>
      <c r="AF271" s="10">
        <v>1.2444999999999999</v>
      </c>
      <c r="AI271" s="19">
        <v>3.9</v>
      </c>
      <c r="AN271" s="2">
        <v>-74.195830000000001</v>
      </c>
      <c r="AO271" s="2">
        <v>40.637500000000003</v>
      </c>
      <c r="AP271" s="2" t="s">
        <v>40</v>
      </c>
    </row>
    <row r="272" spans="1:42" x14ac:dyDescent="0.35">
      <c r="A272" s="2" t="s">
        <v>52</v>
      </c>
      <c r="C272" s="3">
        <v>40778</v>
      </c>
      <c r="D272" s="4">
        <v>0.61736111111111114</v>
      </c>
      <c r="E272" s="2" t="s">
        <v>41</v>
      </c>
      <c r="F272" s="2">
        <v>23.41</v>
      </c>
      <c r="G272" s="2">
        <v>18.63</v>
      </c>
      <c r="H272" s="2">
        <v>54</v>
      </c>
      <c r="I272" s="2">
        <v>3</v>
      </c>
      <c r="J272" s="2">
        <v>51</v>
      </c>
      <c r="K272" s="2">
        <v>19.14</v>
      </c>
      <c r="L272" s="2">
        <v>29.68</v>
      </c>
      <c r="M272" s="55">
        <v>6.33</v>
      </c>
      <c r="N272" s="55">
        <v>5.72</v>
      </c>
      <c r="O272" s="2">
        <v>4.5</v>
      </c>
      <c r="Q272" s="2">
        <f t="shared" si="19"/>
        <v>5.9401712527204316</v>
      </c>
      <c r="R272" s="2">
        <v>380</v>
      </c>
      <c r="V272" s="8">
        <v>4</v>
      </c>
      <c r="X272" s="10">
        <v>0.32900000000000001</v>
      </c>
      <c r="Z272" s="10">
        <v>0.22500000000000001</v>
      </c>
      <c r="AD272" s="10">
        <v>0.13400000000000001</v>
      </c>
      <c r="AF272" s="10">
        <f t="shared" ref="AF272:AF282" si="22">X272+AD272</f>
        <v>0.46300000000000002</v>
      </c>
      <c r="AG272" s="2">
        <v>4</v>
      </c>
      <c r="AH272" s="2">
        <v>20</v>
      </c>
      <c r="AI272" s="12">
        <v>6.8</v>
      </c>
      <c r="AN272" s="2">
        <v>-74.195830000000001</v>
      </c>
      <c r="AO272" s="2">
        <v>40.637500000000003</v>
      </c>
      <c r="AP272" s="2" t="s">
        <v>40</v>
      </c>
    </row>
    <row r="273" spans="1:42" x14ac:dyDescent="0.35">
      <c r="A273" s="2" t="s">
        <v>42</v>
      </c>
      <c r="C273" s="3">
        <v>40778</v>
      </c>
      <c r="D273" s="4">
        <v>0.6020833333333333</v>
      </c>
      <c r="E273" s="2" t="s">
        <v>41</v>
      </c>
      <c r="F273" s="2">
        <v>23.65</v>
      </c>
      <c r="G273" s="2">
        <v>21.55</v>
      </c>
      <c r="H273" s="2">
        <v>53</v>
      </c>
      <c r="I273" s="2">
        <v>3</v>
      </c>
      <c r="J273" s="2">
        <v>51</v>
      </c>
      <c r="K273" s="2">
        <v>16.75</v>
      </c>
      <c r="L273" s="2">
        <v>24.46</v>
      </c>
      <c r="M273" s="55">
        <v>6</v>
      </c>
      <c r="N273" s="55">
        <v>5.69</v>
      </c>
      <c r="O273" s="2">
        <v>6</v>
      </c>
      <c r="Q273" s="2">
        <f t="shared" si="19"/>
        <v>6.2633982625916236</v>
      </c>
      <c r="R273" s="2">
        <v>525</v>
      </c>
      <c r="T273" s="8" t="s">
        <v>43</v>
      </c>
      <c r="V273" s="8">
        <v>14</v>
      </c>
      <c r="X273" s="10">
        <v>0.46100000000000002</v>
      </c>
      <c r="Z273" s="10">
        <v>0.3</v>
      </c>
      <c r="AD273" s="10">
        <v>0.17699999999999999</v>
      </c>
      <c r="AF273" s="10">
        <f t="shared" si="22"/>
        <v>0.63800000000000001</v>
      </c>
      <c r="AG273" s="2">
        <v>8</v>
      </c>
      <c r="AH273" s="2">
        <v>12</v>
      </c>
      <c r="AI273" s="12">
        <v>5</v>
      </c>
      <c r="AM273" s="2" t="s">
        <v>78</v>
      </c>
      <c r="AN273" s="2">
        <v>-74.195830000000001</v>
      </c>
      <c r="AO273" s="2">
        <v>40.637500000000003</v>
      </c>
      <c r="AP273" s="2" t="s">
        <v>40</v>
      </c>
    </row>
    <row r="274" spans="1:42" x14ac:dyDescent="0.35">
      <c r="A274" s="2" t="s">
        <v>50</v>
      </c>
      <c r="C274" s="3">
        <v>40778</v>
      </c>
      <c r="D274" s="4">
        <v>0.59027777777777779</v>
      </c>
      <c r="E274" s="2" t="s">
        <v>41</v>
      </c>
      <c r="F274" s="2">
        <v>24.05</v>
      </c>
      <c r="G274" s="2">
        <v>22.76</v>
      </c>
      <c r="H274" s="2">
        <v>42</v>
      </c>
      <c r="I274" s="2">
        <v>3</v>
      </c>
      <c r="J274" s="2">
        <v>36</v>
      </c>
      <c r="K274" s="2">
        <v>17.54</v>
      </c>
      <c r="L274" s="2">
        <v>21.57</v>
      </c>
      <c r="M274" s="55">
        <v>5.83</v>
      </c>
      <c r="N274" s="55">
        <v>5.0199999999999996</v>
      </c>
      <c r="O274" s="2">
        <v>5</v>
      </c>
      <c r="Q274" s="2">
        <f t="shared" si="19"/>
        <v>6.1420374055873559</v>
      </c>
      <c r="R274" s="2">
        <v>465</v>
      </c>
      <c r="T274" s="8" t="s">
        <v>43</v>
      </c>
      <c r="V274" s="8">
        <v>16</v>
      </c>
      <c r="X274" s="10">
        <v>0.50900000000000001</v>
      </c>
      <c r="Z274" s="10">
        <v>0.40600000000000003</v>
      </c>
      <c r="AD274" s="10">
        <v>0.19</v>
      </c>
      <c r="AF274" s="10">
        <f t="shared" si="22"/>
        <v>0.69900000000000007</v>
      </c>
      <c r="AG274" s="2">
        <v>4</v>
      </c>
      <c r="AH274" s="2">
        <v>10</v>
      </c>
      <c r="AI274" s="12">
        <v>5.0999999999999996</v>
      </c>
      <c r="AN274" s="2">
        <v>-74.195830000000001</v>
      </c>
      <c r="AO274" s="2">
        <v>40.637500000000003</v>
      </c>
      <c r="AP274" s="2" t="s">
        <v>40</v>
      </c>
    </row>
    <row r="275" spans="1:42" x14ac:dyDescent="0.35">
      <c r="A275" s="2" t="s">
        <v>51</v>
      </c>
      <c r="C275" s="3">
        <v>40778</v>
      </c>
      <c r="D275" s="4">
        <v>0.57013888888888886</v>
      </c>
      <c r="E275" s="2" t="s">
        <v>41</v>
      </c>
      <c r="F275" s="2">
        <v>24.03</v>
      </c>
      <c r="G275" s="2">
        <v>23.49</v>
      </c>
      <c r="H275" s="2">
        <v>39</v>
      </c>
      <c r="I275" s="2">
        <v>3</v>
      </c>
      <c r="J275" s="2">
        <v>35</v>
      </c>
      <c r="K275" s="2">
        <v>18.29</v>
      </c>
      <c r="L275" s="2">
        <v>22.03</v>
      </c>
      <c r="M275" s="55">
        <v>4.92</v>
      </c>
      <c r="N275" s="55">
        <v>3.85</v>
      </c>
      <c r="O275" s="2">
        <v>5</v>
      </c>
      <c r="Q275" s="2">
        <f t="shared" si="19"/>
        <v>5.3518581334760666</v>
      </c>
      <c r="R275" s="2">
        <v>211</v>
      </c>
      <c r="V275" s="8">
        <v>4</v>
      </c>
      <c r="X275" s="10">
        <v>0.496</v>
      </c>
      <c r="Z275" s="10">
        <v>0.47099999999999997</v>
      </c>
      <c r="AD275" s="10">
        <v>0.222</v>
      </c>
      <c r="AF275" s="10">
        <f t="shared" si="22"/>
        <v>0.71799999999999997</v>
      </c>
      <c r="AG275" s="2">
        <v>6</v>
      </c>
      <c r="AH275" s="2">
        <v>10</v>
      </c>
      <c r="AI275" s="12">
        <v>7.2</v>
      </c>
      <c r="AN275" s="2">
        <v>-74.195830000000001</v>
      </c>
      <c r="AO275" s="2">
        <v>40.637500000000003</v>
      </c>
      <c r="AP275" s="2" t="s">
        <v>40</v>
      </c>
    </row>
    <row r="276" spans="1:42" x14ac:dyDescent="0.35">
      <c r="A276" s="2" t="s">
        <v>48</v>
      </c>
      <c r="B276" s="2" t="s">
        <v>47</v>
      </c>
      <c r="C276" s="3">
        <v>40778</v>
      </c>
      <c r="E276" s="2" t="s">
        <v>41</v>
      </c>
      <c r="M276" s="55">
        <v>3.98</v>
      </c>
      <c r="N276" s="55">
        <v>3.23</v>
      </c>
      <c r="O276" s="2">
        <v>6</v>
      </c>
      <c r="Q276" s="2">
        <f t="shared" si="19"/>
        <v>4.7874917427820458</v>
      </c>
      <c r="R276" s="2">
        <v>120</v>
      </c>
      <c r="V276" s="8">
        <v>1</v>
      </c>
      <c r="X276" s="10">
        <v>0.42399999999999999</v>
      </c>
      <c r="Z276" s="10">
        <v>0.372</v>
      </c>
      <c r="AD276" s="10">
        <v>0.2</v>
      </c>
      <c r="AF276" s="10">
        <f t="shared" si="22"/>
        <v>0.624</v>
      </c>
      <c r="AG276" s="2">
        <v>6</v>
      </c>
      <c r="AH276" s="2">
        <v>8</v>
      </c>
      <c r="AI276" s="12">
        <v>6.2</v>
      </c>
      <c r="AN276" s="2">
        <v>-74.195830000000001</v>
      </c>
      <c r="AO276" s="2">
        <v>40.637500000000003</v>
      </c>
      <c r="AP276" s="2" t="s">
        <v>40</v>
      </c>
    </row>
    <row r="277" spans="1:42" x14ac:dyDescent="0.35">
      <c r="A277" s="2" t="s">
        <v>48</v>
      </c>
      <c r="C277" s="3">
        <v>40778</v>
      </c>
      <c r="D277" s="4">
        <v>0.55138888888888882</v>
      </c>
      <c r="E277" s="2" t="s">
        <v>41</v>
      </c>
      <c r="F277" s="2">
        <v>23.63</v>
      </c>
      <c r="G277" s="2">
        <v>22.47</v>
      </c>
      <c r="H277" s="2">
        <v>40</v>
      </c>
      <c r="I277" s="2">
        <v>3</v>
      </c>
      <c r="J277" s="2">
        <v>36</v>
      </c>
      <c r="K277" s="2">
        <v>21.72</v>
      </c>
      <c r="L277" s="2">
        <v>25.37</v>
      </c>
      <c r="M277" s="55">
        <v>4.07</v>
      </c>
      <c r="N277" s="55">
        <v>3.2</v>
      </c>
      <c r="O277" s="2">
        <v>6</v>
      </c>
      <c r="Q277" s="2">
        <f t="shared" si="19"/>
        <v>5.5012582105447274</v>
      </c>
      <c r="R277" s="2">
        <v>245</v>
      </c>
      <c r="V277" s="8">
        <v>2</v>
      </c>
      <c r="X277" s="10">
        <v>0.41099999999999998</v>
      </c>
      <c r="Z277" s="10">
        <v>0.376</v>
      </c>
      <c r="AD277" s="10">
        <v>0.215</v>
      </c>
      <c r="AF277" s="10">
        <f t="shared" si="22"/>
        <v>0.626</v>
      </c>
      <c r="AG277" s="2">
        <v>6</v>
      </c>
      <c r="AH277" s="2">
        <v>6</v>
      </c>
      <c r="AI277" s="12">
        <v>7.2</v>
      </c>
      <c r="AN277" s="2">
        <v>-74.195830000000001</v>
      </c>
      <c r="AO277" s="2">
        <v>40.637500000000003</v>
      </c>
      <c r="AP277" s="2" t="s">
        <v>40</v>
      </c>
    </row>
    <row r="278" spans="1:42" x14ac:dyDescent="0.35">
      <c r="A278" s="2" t="s">
        <v>52</v>
      </c>
      <c r="C278" s="3">
        <v>40786</v>
      </c>
      <c r="D278" s="4">
        <v>0.66666666666666663</v>
      </c>
      <c r="E278" s="2" t="s">
        <v>41</v>
      </c>
      <c r="F278" s="2">
        <v>23.08</v>
      </c>
      <c r="G278" s="2">
        <v>22.47</v>
      </c>
      <c r="H278" s="2">
        <v>40</v>
      </c>
      <c r="I278" s="2">
        <v>3</v>
      </c>
      <c r="J278" s="2">
        <v>33</v>
      </c>
      <c r="K278" s="2">
        <v>5.48</v>
      </c>
      <c r="L278" s="2">
        <v>11.42</v>
      </c>
      <c r="M278" s="55">
        <v>5.87</v>
      </c>
      <c r="N278" s="55">
        <v>5.41</v>
      </c>
      <c r="O278" s="2">
        <v>1.5</v>
      </c>
      <c r="Q278" s="2">
        <f t="shared" si="19"/>
        <v>7.352441100243583</v>
      </c>
      <c r="R278" s="5">
        <v>1560</v>
      </c>
      <c r="V278" s="8">
        <v>62</v>
      </c>
      <c r="X278" s="10">
        <v>0.41199999999999998</v>
      </c>
      <c r="Z278" s="10">
        <v>0.25900000000000001</v>
      </c>
      <c r="AD278" s="10">
        <v>0.14199999999999999</v>
      </c>
      <c r="AF278" s="10">
        <f t="shared" si="22"/>
        <v>0.55399999999999994</v>
      </c>
      <c r="AG278" s="2">
        <v>16</v>
      </c>
      <c r="AH278" s="2">
        <v>12</v>
      </c>
      <c r="AI278" s="12">
        <v>2.4</v>
      </c>
      <c r="AN278" s="2">
        <v>-74.195830000000001</v>
      </c>
      <c r="AO278" s="2">
        <v>40.637500000000003</v>
      </c>
      <c r="AP278" s="2" t="s">
        <v>40</v>
      </c>
    </row>
    <row r="279" spans="1:42" x14ac:dyDescent="0.35">
      <c r="A279" s="2" t="s">
        <v>42</v>
      </c>
      <c r="C279" s="3">
        <v>40786</v>
      </c>
      <c r="D279" s="4">
        <v>0.65277777777777779</v>
      </c>
      <c r="E279" s="2" t="s">
        <v>41</v>
      </c>
      <c r="F279" s="2">
        <v>22.88</v>
      </c>
      <c r="G279" s="2">
        <v>22.87</v>
      </c>
      <c r="H279" s="2">
        <v>34</v>
      </c>
      <c r="I279" s="2">
        <v>3</v>
      </c>
      <c r="J279" s="2">
        <v>35</v>
      </c>
      <c r="K279" s="2">
        <v>3.41</v>
      </c>
      <c r="L279" s="2">
        <v>4.55</v>
      </c>
      <c r="M279" s="55">
        <v>6.18</v>
      </c>
      <c r="N279" s="55">
        <v>6.06</v>
      </c>
      <c r="O279" s="2">
        <v>1</v>
      </c>
      <c r="Q279" s="2">
        <f t="shared" si="19"/>
        <v>7.7664168980196555</v>
      </c>
      <c r="R279" s="5">
        <v>2360</v>
      </c>
      <c r="T279" s="8" t="s">
        <v>43</v>
      </c>
      <c r="V279" s="8">
        <v>142</v>
      </c>
      <c r="X279" s="10">
        <v>0.42799999999999999</v>
      </c>
      <c r="Z279" s="10">
        <v>0.27</v>
      </c>
      <c r="AD279" s="10">
        <v>0.154</v>
      </c>
      <c r="AF279" s="10">
        <f t="shared" si="22"/>
        <v>0.58199999999999996</v>
      </c>
      <c r="AG279" s="2">
        <v>20</v>
      </c>
      <c r="AH279" s="2">
        <v>12</v>
      </c>
      <c r="AI279" s="12">
        <v>2.7</v>
      </c>
      <c r="AN279" s="2">
        <v>-74.195830000000001</v>
      </c>
      <c r="AO279" s="2">
        <v>40.637500000000003</v>
      </c>
      <c r="AP279" s="2" t="s">
        <v>40</v>
      </c>
    </row>
    <row r="280" spans="1:42" x14ac:dyDescent="0.35">
      <c r="A280" s="2" t="s">
        <v>50</v>
      </c>
      <c r="C280" s="3">
        <v>40786</v>
      </c>
      <c r="D280" s="4">
        <v>0.64374999999999993</v>
      </c>
      <c r="E280" s="2" t="s">
        <v>41</v>
      </c>
      <c r="F280" s="2">
        <v>23.42</v>
      </c>
      <c r="G280" s="2">
        <v>22.98</v>
      </c>
      <c r="H280" s="2">
        <v>39</v>
      </c>
      <c r="I280" s="2">
        <v>3</v>
      </c>
      <c r="J280" s="2">
        <v>38</v>
      </c>
      <c r="K280" s="2">
        <v>3.86</v>
      </c>
      <c r="L280" s="2">
        <v>6.35</v>
      </c>
      <c r="M280" s="55">
        <v>6.13</v>
      </c>
      <c r="N280" s="55">
        <v>5.62</v>
      </c>
      <c r="O280" s="2">
        <v>1.5</v>
      </c>
      <c r="Q280" s="2">
        <f t="shared" si="19"/>
        <v>7.8320141805054693</v>
      </c>
      <c r="R280" s="5">
        <v>2520</v>
      </c>
      <c r="V280" s="8">
        <v>39</v>
      </c>
      <c r="X280" s="10">
        <v>0.442</v>
      </c>
      <c r="Z280" s="10">
        <v>0.28399999999999997</v>
      </c>
      <c r="AD280" s="10">
        <v>0.151</v>
      </c>
      <c r="AF280" s="10">
        <f t="shared" si="22"/>
        <v>0.59299999999999997</v>
      </c>
      <c r="AG280" s="2">
        <v>12</v>
      </c>
      <c r="AH280" s="2">
        <v>14</v>
      </c>
      <c r="AI280" s="12">
        <v>2.2000000000000002</v>
      </c>
      <c r="AN280" s="2">
        <v>-74.195830000000001</v>
      </c>
      <c r="AO280" s="2">
        <v>40.637500000000003</v>
      </c>
      <c r="AP280" s="2" t="s">
        <v>40</v>
      </c>
    </row>
    <row r="281" spans="1:42" x14ac:dyDescent="0.35">
      <c r="A281" s="2" t="s">
        <v>51</v>
      </c>
      <c r="C281" s="3">
        <v>40786</v>
      </c>
      <c r="D281" s="4">
        <v>0.6166666666666667</v>
      </c>
      <c r="E281" s="2" t="s">
        <v>41</v>
      </c>
      <c r="F281" s="2">
        <v>23.9</v>
      </c>
      <c r="G281" s="2">
        <v>23.08</v>
      </c>
      <c r="H281" s="2">
        <v>38</v>
      </c>
      <c r="I281" s="2">
        <v>3</v>
      </c>
      <c r="J281" s="2">
        <v>36</v>
      </c>
      <c r="K281" s="2">
        <v>6.42</v>
      </c>
      <c r="L281" s="2">
        <v>9.99</v>
      </c>
      <c r="M281" s="55">
        <v>5.26</v>
      </c>
      <c r="N281" s="55">
        <v>4.45</v>
      </c>
      <c r="O281" s="2">
        <v>3</v>
      </c>
      <c r="Q281" s="2">
        <f t="shared" si="19"/>
        <v>7.3901814282264295</v>
      </c>
      <c r="R281" s="5">
        <v>1620</v>
      </c>
      <c r="V281" s="8">
        <v>47</v>
      </c>
      <c r="X281" s="10">
        <v>0.53800000000000003</v>
      </c>
      <c r="Z281" s="10">
        <v>0.42499999999999999</v>
      </c>
      <c r="AD281" s="10">
        <v>0.16800000000000001</v>
      </c>
      <c r="AF281" s="10">
        <f t="shared" si="22"/>
        <v>0.70600000000000007</v>
      </c>
      <c r="AG281" s="2">
        <v>20</v>
      </c>
      <c r="AH281" s="2">
        <v>19</v>
      </c>
      <c r="AI281" s="12">
        <v>2.1</v>
      </c>
      <c r="AN281" s="2">
        <v>-74.195830000000001</v>
      </c>
      <c r="AO281" s="2">
        <v>40.637500000000003</v>
      </c>
      <c r="AP281" s="2" t="s">
        <v>40</v>
      </c>
    </row>
    <row r="282" spans="1:42" x14ac:dyDescent="0.35">
      <c r="A282" s="2" t="s">
        <v>48</v>
      </c>
      <c r="C282" s="3">
        <v>40786</v>
      </c>
      <c r="D282" s="4">
        <v>0.59236111111111112</v>
      </c>
      <c r="E282" s="2" t="s">
        <v>41</v>
      </c>
      <c r="F282" s="2">
        <v>23.43</v>
      </c>
      <c r="G282" s="2">
        <v>22.65</v>
      </c>
      <c r="H282" s="2">
        <v>42</v>
      </c>
      <c r="I282" s="2">
        <v>3</v>
      </c>
      <c r="J282" s="2">
        <v>42</v>
      </c>
      <c r="K282" s="2">
        <v>11.43</v>
      </c>
      <c r="L282" s="2">
        <v>15.15</v>
      </c>
      <c r="M282" s="55">
        <v>5.04</v>
      </c>
      <c r="N282" s="55">
        <v>4.26</v>
      </c>
      <c r="O282" s="2">
        <v>3.5</v>
      </c>
      <c r="Q282" s="2">
        <f t="shared" si="19"/>
        <v>6.2344107257183712</v>
      </c>
      <c r="R282" s="2">
        <v>510</v>
      </c>
      <c r="V282" s="8">
        <v>12</v>
      </c>
      <c r="X282" s="10">
        <v>0.54</v>
      </c>
      <c r="Z282" s="10">
        <v>0.39</v>
      </c>
      <c r="AD282" s="10">
        <v>0.14599999999999999</v>
      </c>
      <c r="AF282" s="10">
        <f t="shared" si="22"/>
        <v>0.68600000000000005</v>
      </c>
      <c r="AG282" s="2">
        <v>4</v>
      </c>
      <c r="AH282" s="2">
        <v>18</v>
      </c>
      <c r="AI282" s="12">
        <v>4.4000000000000004</v>
      </c>
      <c r="AN282" s="2">
        <v>-74.195830000000001</v>
      </c>
      <c r="AO282" s="2">
        <v>40.637500000000003</v>
      </c>
      <c r="AP282" s="2" t="s">
        <v>40</v>
      </c>
    </row>
    <row r="283" spans="1:42" x14ac:dyDescent="0.35">
      <c r="A283" t="s">
        <v>84</v>
      </c>
      <c r="C283" s="13">
        <v>40798</v>
      </c>
      <c r="M283" s="16">
        <v>6.87</v>
      </c>
      <c r="N283" s="16">
        <v>5.88</v>
      </c>
      <c r="Q283" s="2">
        <f t="shared" si="19"/>
        <v>6.6066501861982152</v>
      </c>
      <c r="R283" s="18">
        <v>740</v>
      </c>
      <c r="V283" s="28">
        <v>24</v>
      </c>
      <c r="AF283" s="10">
        <v>2.4203999999999999</v>
      </c>
      <c r="AI283" s="19">
        <v>7.56</v>
      </c>
      <c r="AN283" s="2">
        <v>-74.195830000000001</v>
      </c>
      <c r="AO283" s="2">
        <v>40.637500000000003</v>
      </c>
      <c r="AP283" s="2" t="s">
        <v>40</v>
      </c>
    </row>
    <row r="284" spans="1:42" x14ac:dyDescent="0.35">
      <c r="A284" s="37" t="s">
        <v>90</v>
      </c>
      <c r="C284" s="13">
        <v>40798</v>
      </c>
      <c r="M284" s="16">
        <v>6.2</v>
      </c>
      <c r="N284" s="16">
        <v>6.12</v>
      </c>
      <c r="Q284" s="2">
        <f t="shared" si="19"/>
        <v>6.8243736700430864</v>
      </c>
      <c r="R284" s="19">
        <v>920</v>
      </c>
      <c r="V284" s="19">
        <v>116</v>
      </c>
      <c r="AF284" s="10">
        <v>2.5819999999999999</v>
      </c>
      <c r="AI284" s="19">
        <v>5.95</v>
      </c>
      <c r="AN284" s="2">
        <v>-74.195830000000001</v>
      </c>
      <c r="AO284" s="2">
        <v>40.637500000000003</v>
      </c>
      <c r="AP284" s="2" t="s">
        <v>40</v>
      </c>
    </row>
    <row r="285" spans="1:42" x14ac:dyDescent="0.35">
      <c r="A285" s="37" t="s">
        <v>90</v>
      </c>
      <c r="C285" s="13">
        <v>40798</v>
      </c>
      <c r="M285" s="17" t="s">
        <v>86</v>
      </c>
      <c r="N285" s="15" t="s">
        <v>86</v>
      </c>
      <c r="Q285" s="2">
        <f t="shared" si="19"/>
        <v>6.8875525716646173</v>
      </c>
      <c r="R285" s="19">
        <v>980</v>
      </c>
      <c r="V285" s="19">
        <v>108</v>
      </c>
      <c r="AF285" s="10">
        <v>2.5127999999999995</v>
      </c>
      <c r="AI285" s="19">
        <v>5.56</v>
      </c>
      <c r="AN285" s="2">
        <v>-74.195830000000001</v>
      </c>
      <c r="AO285" s="2">
        <v>40.637500000000003</v>
      </c>
      <c r="AP285" s="2" t="s">
        <v>40</v>
      </c>
    </row>
    <row r="286" spans="1:42" x14ac:dyDescent="0.35">
      <c r="A286" s="41" t="s">
        <v>96</v>
      </c>
      <c r="C286" s="13">
        <v>40798</v>
      </c>
      <c r="M286" s="16">
        <v>5.8</v>
      </c>
      <c r="N286" s="16">
        <v>5.49</v>
      </c>
      <c r="Q286" s="2">
        <f t="shared" si="19"/>
        <v>5.8861040314501558</v>
      </c>
      <c r="R286" s="19">
        <v>360</v>
      </c>
      <c r="V286" s="19">
        <v>28</v>
      </c>
      <c r="AF286" s="10">
        <v>2.3311999999999999</v>
      </c>
      <c r="AI286" s="19">
        <v>10.3</v>
      </c>
      <c r="AN286" s="2">
        <v>-74.195830000000001</v>
      </c>
      <c r="AO286" s="2">
        <v>40.637500000000003</v>
      </c>
      <c r="AP286" s="2" t="s">
        <v>40</v>
      </c>
    </row>
    <row r="287" spans="1:42" x14ac:dyDescent="0.35">
      <c r="A287" s="41" t="s">
        <v>97</v>
      </c>
      <c r="C287" s="13">
        <v>40798</v>
      </c>
      <c r="M287" s="16">
        <v>5.42</v>
      </c>
      <c r="N287" s="16">
        <v>4.76</v>
      </c>
      <c r="R287" s="43" t="s">
        <v>98</v>
      </c>
      <c r="V287" s="28">
        <v>28</v>
      </c>
      <c r="AF287" s="10">
        <v>2.1562999999999999</v>
      </c>
      <c r="AI287" s="19">
        <v>8.84</v>
      </c>
      <c r="AN287" s="2">
        <v>-74.195830000000001</v>
      </c>
      <c r="AO287" s="2">
        <v>40.637500000000003</v>
      </c>
      <c r="AP287" s="2" t="s">
        <v>40</v>
      </c>
    </row>
    <row r="288" spans="1:42" x14ac:dyDescent="0.35">
      <c r="A288" s="2" t="s">
        <v>52</v>
      </c>
      <c r="C288" s="3">
        <v>40799</v>
      </c>
      <c r="D288" s="4">
        <v>0.64861111111111114</v>
      </c>
      <c r="E288" s="2" t="s">
        <v>41</v>
      </c>
      <c r="F288" s="2">
        <v>21.79</v>
      </c>
      <c r="G288" s="2">
        <v>20.76</v>
      </c>
      <c r="H288" s="2">
        <v>51</v>
      </c>
      <c r="I288" s="2">
        <v>3</v>
      </c>
      <c r="J288" s="2">
        <v>46</v>
      </c>
      <c r="K288" s="2">
        <v>8.61</v>
      </c>
      <c r="L288" s="2">
        <v>21.35</v>
      </c>
      <c r="M288" s="55">
        <v>5.79</v>
      </c>
      <c r="N288" s="55">
        <v>5.38</v>
      </c>
      <c r="O288" s="2">
        <v>3</v>
      </c>
      <c r="Q288" s="2">
        <f t="shared" si="19"/>
        <v>6.2915691395583204</v>
      </c>
      <c r="R288" s="2">
        <v>540</v>
      </c>
      <c r="V288" s="8">
        <v>21</v>
      </c>
      <c r="X288" s="10">
        <v>0.35799999999999998</v>
      </c>
      <c r="Z288" s="10">
        <v>0.36099999999999999</v>
      </c>
      <c r="AD288" s="10">
        <v>0.82799999999999996</v>
      </c>
      <c r="AF288" s="10">
        <f t="shared" ref="AF288:AF293" si="23">X288+AD288</f>
        <v>1.1859999999999999</v>
      </c>
      <c r="AG288" s="2">
        <v>6</v>
      </c>
      <c r="AH288" s="2">
        <v>15</v>
      </c>
      <c r="AI288" s="12">
        <v>1</v>
      </c>
      <c r="AN288" s="2">
        <v>-74.195830000000001</v>
      </c>
      <c r="AO288" s="2">
        <v>40.637500000000003</v>
      </c>
      <c r="AP288" s="2" t="s">
        <v>40</v>
      </c>
    </row>
    <row r="289" spans="1:42" x14ac:dyDescent="0.35">
      <c r="A289" s="2" t="s">
        <v>42</v>
      </c>
      <c r="C289" s="3">
        <v>40799</v>
      </c>
      <c r="D289" s="4">
        <v>0.63472222222222219</v>
      </c>
      <c r="E289" s="2" t="s">
        <v>41</v>
      </c>
      <c r="F289" s="2">
        <v>21.89</v>
      </c>
      <c r="G289" s="2">
        <v>21.27</v>
      </c>
      <c r="H289" s="2">
        <v>33</v>
      </c>
      <c r="I289" s="2">
        <v>3</v>
      </c>
      <c r="J289" s="2">
        <v>31</v>
      </c>
      <c r="K289" s="2">
        <v>4.8899999999999997</v>
      </c>
      <c r="L289" s="2">
        <v>11.01</v>
      </c>
      <c r="M289" s="55">
        <v>6.45</v>
      </c>
      <c r="N289" s="55">
        <v>6.04</v>
      </c>
      <c r="O289" s="2">
        <v>2.5</v>
      </c>
      <c r="Q289" s="2">
        <f t="shared" si="19"/>
        <v>6.8875525716646173</v>
      </c>
      <c r="R289" s="2">
        <v>980</v>
      </c>
      <c r="V289" s="8">
        <v>37</v>
      </c>
      <c r="X289" s="10">
        <v>0.4</v>
      </c>
      <c r="Z289" s="10">
        <v>0.35799999999999998</v>
      </c>
      <c r="AD289" s="10">
        <v>1.02</v>
      </c>
      <c r="AF289" s="10">
        <f t="shared" si="23"/>
        <v>1.42</v>
      </c>
      <c r="AG289" s="2">
        <v>8</v>
      </c>
      <c r="AH289" s="2">
        <v>4</v>
      </c>
      <c r="AI289" s="12">
        <v>1.9</v>
      </c>
      <c r="AN289" s="2">
        <v>-74.195830000000001</v>
      </c>
      <c r="AO289" s="2">
        <v>40.637500000000003</v>
      </c>
      <c r="AP289" s="2" t="s">
        <v>40</v>
      </c>
    </row>
    <row r="290" spans="1:42" x14ac:dyDescent="0.35">
      <c r="A290" s="2" t="s">
        <v>50</v>
      </c>
      <c r="C290" s="3">
        <v>40799</v>
      </c>
      <c r="D290" s="4">
        <v>0.62222222222222223</v>
      </c>
      <c r="E290" s="2" t="s">
        <v>41</v>
      </c>
      <c r="F290" s="2">
        <v>22.62</v>
      </c>
      <c r="G290" s="2">
        <v>21.08</v>
      </c>
      <c r="H290" s="2">
        <v>39</v>
      </c>
      <c r="I290" s="2">
        <v>3</v>
      </c>
      <c r="J290" s="2">
        <v>37</v>
      </c>
      <c r="K290" s="2">
        <v>6.06</v>
      </c>
      <c r="L290" s="2">
        <v>14.52</v>
      </c>
      <c r="M290" s="55">
        <v>6.7</v>
      </c>
      <c r="N290" s="55">
        <v>5.66</v>
      </c>
      <c r="O290" s="2">
        <v>3</v>
      </c>
      <c r="Q290" s="2">
        <f t="shared" si="19"/>
        <v>7.0030654587864616</v>
      </c>
      <c r="R290" s="5">
        <v>1100</v>
      </c>
      <c r="V290" s="8">
        <v>29</v>
      </c>
      <c r="X290" s="10">
        <v>0.41099999999999998</v>
      </c>
      <c r="Z290" s="10">
        <v>0.40400000000000003</v>
      </c>
      <c r="AD290" s="10">
        <v>0.94799999999999995</v>
      </c>
      <c r="AF290" s="10">
        <f t="shared" si="23"/>
        <v>1.359</v>
      </c>
      <c r="AG290" s="2">
        <v>4</v>
      </c>
      <c r="AH290" s="2">
        <v>4</v>
      </c>
      <c r="AI290" s="12">
        <v>1.7</v>
      </c>
      <c r="AN290" s="2">
        <v>-74.195830000000001</v>
      </c>
      <c r="AO290" s="2">
        <v>40.637500000000003</v>
      </c>
      <c r="AP290" s="2" t="s">
        <v>40</v>
      </c>
    </row>
    <row r="291" spans="1:42" x14ac:dyDescent="0.35">
      <c r="A291" s="2" t="s">
        <v>51</v>
      </c>
      <c r="B291" s="2" t="s">
        <v>47</v>
      </c>
      <c r="C291" s="3">
        <v>40799</v>
      </c>
      <c r="E291" s="2" t="s">
        <v>41</v>
      </c>
      <c r="M291" s="55">
        <v>6.05</v>
      </c>
      <c r="N291" s="55">
        <v>4.47</v>
      </c>
      <c r="O291" s="2">
        <v>2</v>
      </c>
      <c r="Q291" s="2">
        <f t="shared" si="19"/>
        <v>6.0161571596983539</v>
      </c>
      <c r="R291" s="2">
        <v>410</v>
      </c>
      <c r="V291" s="8">
        <v>21</v>
      </c>
      <c r="X291" s="10">
        <v>0.41799999999999998</v>
      </c>
      <c r="Z291" s="10">
        <v>0.50600000000000001</v>
      </c>
      <c r="AD291" s="10">
        <v>1.08</v>
      </c>
      <c r="AF291" s="10">
        <f t="shared" si="23"/>
        <v>1.498</v>
      </c>
      <c r="AG291" s="2">
        <v>4</v>
      </c>
      <c r="AH291" s="2">
        <v>6</v>
      </c>
      <c r="AI291" s="12">
        <v>1.3</v>
      </c>
      <c r="AN291" s="2">
        <v>-74.195830000000001</v>
      </c>
      <c r="AO291" s="2">
        <v>40.637500000000003</v>
      </c>
      <c r="AP291" s="2" t="s">
        <v>40</v>
      </c>
    </row>
    <row r="292" spans="1:42" x14ac:dyDescent="0.35">
      <c r="A292" s="2" t="s">
        <v>51</v>
      </c>
      <c r="C292" s="3">
        <v>40799</v>
      </c>
      <c r="D292" s="4">
        <v>0.59930555555555554</v>
      </c>
      <c r="E292" s="2" t="s">
        <v>41</v>
      </c>
      <c r="F292" s="2">
        <v>22.34</v>
      </c>
      <c r="G292" s="2">
        <v>21.42</v>
      </c>
      <c r="H292" s="2">
        <v>38</v>
      </c>
      <c r="I292" s="2">
        <v>3</v>
      </c>
      <c r="J292" s="2">
        <v>38</v>
      </c>
      <c r="K292" s="2">
        <v>7.23</v>
      </c>
      <c r="L292" s="2">
        <v>14.05</v>
      </c>
      <c r="M292" s="55">
        <v>6.01</v>
      </c>
      <c r="N292" s="55">
        <v>4.45</v>
      </c>
      <c r="O292" s="2">
        <v>2</v>
      </c>
      <c r="Q292" s="2">
        <f t="shared" si="19"/>
        <v>6.2146080984221914</v>
      </c>
      <c r="R292" s="2">
        <v>500</v>
      </c>
      <c r="V292" s="8">
        <v>19</v>
      </c>
      <c r="X292" s="10">
        <v>0.41499999999999998</v>
      </c>
      <c r="Z292" s="10">
        <v>0.50700000000000001</v>
      </c>
      <c r="AD292" s="10">
        <v>1.22</v>
      </c>
      <c r="AF292" s="10">
        <f t="shared" si="23"/>
        <v>1.635</v>
      </c>
      <c r="AG292" s="2">
        <v>2</v>
      </c>
      <c r="AH292" s="2">
        <v>18</v>
      </c>
      <c r="AI292" s="12">
        <v>1.6</v>
      </c>
      <c r="AN292" s="2">
        <v>-74.195830000000001</v>
      </c>
      <c r="AO292" s="2">
        <v>40.637500000000003</v>
      </c>
      <c r="AP292" s="2" t="s">
        <v>40</v>
      </c>
    </row>
    <row r="293" spans="1:42" x14ac:dyDescent="0.35">
      <c r="A293" s="2" t="s">
        <v>48</v>
      </c>
      <c r="C293" s="3">
        <v>40799</v>
      </c>
      <c r="D293" s="4">
        <v>0.57638888888888895</v>
      </c>
      <c r="E293" s="2" t="s">
        <v>41</v>
      </c>
      <c r="F293" s="2">
        <v>22.17</v>
      </c>
      <c r="G293" s="2">
        <v>20.75</v>
      </c>
      <c r="H293" s="2">
        <v>40</v>
      </c>
      <c r="I293" s="2">
        <v>3</v>
      </c>
      <c r="J293" s="2">
        <v>39</v>
      </c>
      <c r="K293" s="2">
        <v>8.91</v>
      </c>
      <c r="L293" s="2">
        <v>20.34</v>
      </c>
      <c r="M293" s="55">
        <v>5.31</v>
      </c>
      <c r="N293" s="55">
        <v>3.92</v>
      </c>
      <c r="O293" s="2">
        <v>3</v>
      </c>
      <c r="Q293" s="2">
        <f t="shared" si="19"/>
        <v>5.6970934865054046</v>
      </c>
      <c r="R293" s="2">
        <v>298</v>
      </c>
      <c r="V293" s="8">
        <v>11</v>
      </c>
      <c r="X293" s="10">
        <v>0.439</v>
      </c>
      <c r="Z293" s="10">
        <v>0.438</v>
      </c>
      <c r="AD293" s="10">
        <v>1.01</v>
      </c>
      <c r="AF293" s="10">
        <f t="shared" si="23"/>
        <v>1.4490000000000001</v>
      </c>
      <c r="AG293" s="2">
        <v>6</v>
      </c>
      <c r="AH293" s="2">
        <v>6</v>
      </c>
      <c r="AI293" s="12">
        <v>2</v>
      </c>
      <c r="AN293" s="2">
        <v>-74.195830000000001</v>
      </c>
      <c r="AO293" s="2">
        <v>40.637500000000003</v>
      </c>
      <c r="AP293" s="2" t="s">
        <v>40</v>
      </c>
    </row>
    <row r="294" spans="1:42" x14ac:dyDescent="0.35">
      <c r="A294" t="s">
        <v>84</v>
      </c>
      <c r="C294" s="13">
        <v>40805</v>
      </c>
      <c r="M294" s="16">
        <v>6.72</v>
      </c>
      <c r="N294" s="16">
        <v>6.1</v>
      </c>
      <c r="Q294" s="2">
        <f t="shared" si="19"/>
        <v>4.2766661190160553</v>
      </c>
      <c r="R294" s="18">
        <v>72</v>
      </c>
      <c r="V294" s="28">
        <v>8</v>
      </c>
      <c r="AF294" s="10">
        <v>1.8865999999999998</v>
      </c>
      <c r="AI294" s="36">
        <v>1.46</v>
      </c>
      <c r="AN294" s="2">
        <v>-74.195830000000001</v>
      </c>
      <c r="AO294" s="2">
        <v>40.637500000000003</v>
      </c>
      <c r="AP294" s="2" t="s">
        <v>40</v>
      </c>
    </row>
    <row r="295" spans="1:42" x14ac:dyDescent="0.35">
      <c r="A295" s="37" t="s">
        <v>90</v>
      </c>
      <c r="C295" s="13">
        <v>40805</v>
      </c>
      <c r="M295" s="16">
        <v>6.92</v>
      </c>
      <c r="N295" s="16">
        <v>6.62</v>
      </c>
      <c r="Q295" s="2">
        <f t="shared" ref="Q295:Q314" si="24">LN(R295)</f>
        <v>4.4773368144782069</v>
      </c>
      <c r="R295" s="19">
        <v>88</v>
      </c>
      <c r="V295" s="19">
        <v>12</v>
      </c>
      <c r="AF295" s="10">
        <v>1.9390000000000001</v>
      </c>
      <c r="AI295" s="36">
        <v>1.38</v>
      </c>
      <c r="AN295" s="2">
        <v>-74.195830000000001</v>
      </c>
      <c r="AO295" s="2">
        <v>40.637500000000003</v>
      </c>
      <c r="AP295" s="2" t="s">
        <v>40</v>
      </c>
    </row>
    <row r="296" spans="1:42" x14ac:dyDescent="0.35">
      <c r="A296" s="41" t="s">
        <v>96</v>
      </c>
      <c r="C296" s="13">
        <v>40805</v>
      </c>
      <c r="M296" s="16">
        <v>6.21</v>
      </c>
      <c r="N296" s="16">
        <v>5.95</v>
      </c>
      <c r="Q296" s="2">
        <f t="shared" si="24"/>
        <v>6.5652649700353614</v>
      </c>
      <c r="R296" s="19">
        <v>710</v>
      </c>
      <c r="V296" s="19">
        <v>16</v>
      </c>
      <c r="AF296" s="10">
        <v>2.0329000000000002</v>
      </c>
      <c r="AI296" s="45">
        <v>1.6</v>
      </c>
      <c r="AN296" s="2">
        <v>-74.195830000000001</v>
      </c>
      <c r="AO296" s="2">
        <v>40.637500000000003</v>
      </c>
      <c r="AP296" s="2" t="s">
        <v>40</v>
      </c>
    </row>
    <row r="297" spans="1:42" x14ac:dyDescent="0.35">
      <c r="A297" s="41" t="s">
        <v>96</v>
      </c>
      <c r="C297" s="13">
        <v>40805</v>
      </c>
      <c r="M297" s="17" t="s">
        <v>86</v>
      </c>
      <c r="N297" s="15" t="s">
        <v>86</v>
      </c>
      <c r="Q297" s="2">
        <f t="shared" si="24"/>
        <v>6.522092798170152</v>
      </c>
      <c r="R297" s="19">
        <v>680</v>
      </c>
      <c r="V297" s="19">
        <v>20</v>
      </c>
      <c r="AF297" s="10">
        <v>1.7383000000000002</v>
      </c>
      <c r="AI297" s="46">
        <v>1.95</v>
      </c>
      <c r="AN297" s="2">
        <v>-74.195830000000001</v>
      </c>
      <c r="AO297" s="2">
        <v>40.637500000000003</v>
      </c>
      <c r="AP297" s="2" t="s">
        <v>40</v>
      </c>
    </row>
    <row r="298" spans="1:42" x14ac:dyDescent="0.35">
      <c r="A298" s="41" t="s">
        <v>97</v>
      </c>
      <c r="C298" s="13">
        <v>40805</v>
      </c>
      <c r="M298" s="16">
        <v>5.6</v>
      </c>
      <c r="N298" s="16">
        <v>5.35</v>
      </c>
      <c r="Q298" s="2">
        <f t="shared" si="24"/>
        <v>5.1239639794032588</v>
      </c>
      <c r="R298" s="19">
        <v>168</v>
      </c>
      <c r="V298" s="26">
        <v>4</v>
      </c>
      <c r="AF298" s="10">
        <v>1.4978</v>
      </c>
      <c r="AI298" s="19">
        <v>2.0499999999999998</v>
      </c>
      <c r="AN298" s="2">
        <v>-74.195830000000001</v>
      </c>
      <c r="AO298" s="2">
        <v>40.637500000000003</v>
      </c>
      <c r="AP298" s="2" t="s">
        <v>40</v>
      </c>
    </row>
    <row r="299" spans="1:42" x14ac:dyDescent="0.35">
      <c r="A299" s="2" t="s">
        <v>52</v>
      </c>
      <c r="C299" s="3">
        <v>40806</v>
      </c>
      <c r="D299" s="4">
        <v>0.7416666666666667</v>
      </c>
      <c r="E299" s="2" t="s">
        <v>41</v>
      </c>
      <c r="F299" s="2">
        <v>19.27</v>
      </c>
      <c r="G299" s="2">
        <v>18.739999999999998</v>
      </c>
      <c r="H299" s="2">
        <v>53</v>
      </c>
      <c r="I299" s="2">
        <v>3</v>
      </c>
      <c r="J299" s="2">
        <v>48</v>
      </c>
      <c r="K299" s="2">
        <v>17.59</v>
      </c>
      <c r="L299" s="2">
        <v>25.87</v>
      </c>
      <c r="M299" s="55">
        <v>6.51</v>
      </c>
      <c r="N299" s="55">
        <v>5.92</v>
      </c>
      <c r="O299" s="2">
        <v>4.5</v>
      </c>
      <c r="Q299" s="2">
        <f t="shared" si="24"/>
        <v>4.7874917427820458</v>
      </c>
      <c r="R299" s="2">
        <v>120</v>
      </c>
      <c r="V299" s="8">
        <v>5</v>
      </c>
      <c r="X299" s="10">
        <v>0.253</v>
      </c>
      <c r="Z299" s="10">
        <v>0.28599999999999998</v>
      </c>
      <c r="AD299" s="10">
        <v>0.66</v>
      </c>
      <c r="AF299" s="10">
        <f t="shared" ref="AF299:AF309" si="25">X299+AD299</f>
        <v>0.91300000000000003</v>
      </c>
      <c r="AG299" s="2">
        <v>10</v>
      </c>
      <c r="AH299" s="2">
        <v>14</v>
      </c>
      <c r="AI299" s="12">
        <v>1.4</v>
      </c>
      <c r="AN299" s="2">
        <v>-74.195830000000001</v>
      </c>
      <c r="AO299" s="2">
        <v>40.637500000000003</v>
      </c>
      <c r="AP299" s="2" t="s">
        <v>40</v>
      </c>
    </row>
    <row r="300" spans="1:42" x14ac:dyDescent="0.35">
      <c r="A300" s="2" t="s">
        <v>42</v>
      </c>
      <c r="C300" s="3">
        <v>40806</v>
      </c>
      <c r="D300" s="4">
        <v>0.72916666666666663</v>
      </c>
      <c r="E300" s="2" t="s">
        <v>41</v>
      </c>
      <c r="F300" s="2">
        <v>19.47</v>
      </c>
      <c r="G300" s="2">
        <v>19.27</v>
      </c>
      <c r="H300" s="2">
        <v>29</v>
      </c>
      <c r="I300" s="2">
        <v>3</v>
      </c>
      <c r="J300" s="2">
        <v>28</v>
      </c>
      <c r="K300" s="2">
        <v>15.17</v>
      </c>
      <c r="L300" s="2">
        <v>17.78</v>
      </c>
      <c r="M300" s="55">
        <v>6.81</v>
      </c>
      <c r="N300" s="55">
        <v>6.27</v>
      </c>
      <c r="O300" s="2">
        <v>4</v>
      </c>
      <c r="Q300" s="2">
        <f t="shared" si="24"/>
        <v>4.9416424226093039</v>
      </c>
      <c r="R300" s="2">
        <v>140</v>
      </c>
      <c r="V300" s="8">
        <v>7</v>
      </c>
      <c r="X300" s="10">
        <v>0.32200000000000001</v>
      </c>
      <c r="Z300" s="10">
        <v>0.29199999999999998</v>
      </c>
      <c r="AD300" s="10">
        <v>0.86399999999999999</v>
      </c>
      <c r="AF300" s="10">
        <f t="shared" si="25"/>
        <v>1.1859999999999999</v>
      </c>
      <c r="AG300" s="2">
        <v>2</v>
      </c>
      <c r="AH300" s="2">
        <v>12</v>
      </c>
      <c r="AI300" s="12">
        <v>1.7</v>
      </c>
      <c r="AN300" s="2">
        <v>-74.195830000000001</v>
      </c>
      <c r="AO300" s="2">
        <v>40.637500000000003</v>
      </c>
      <c r="AP300" s="2" t="s">
        <v>40</v>
      </c>
    </row>
    <row r="301" spans="1:42" x14ac:dyDescent="0.35">
      <c r="A301" s="2" t="s">
        <v>50</v>
      </c>
      <c r="C301" s="3">
        <v>40806</v>
      </c>
      <c r="D301" s="4">
        <v>0.71736111111111101</v>
      </c>
      <c r="E301" s="2" t="s">
        <v>41</v>
      </c>
      <c r="F301" s="2">
        <v>19.97</v>
      </c>
      <c r="G301" s="2">
        <v>19.23</v>
      </c>
      <c r="H301" s="2">
        <v>41</v>
      </c>
      <c r="I301" s="2">
        <v>3</v>
      </c>
      <c r="J301" s="2">
        <v>38</v>
      </c>
      <c r="K301" s="2">
        <v>15.34</v>
      </c>
      <c r="L301" s="2">
        <v>19.809999999999999</v>
      </c>
      <c r="M301" s="55">
        <v>6.67</v>
      </c>
      <c r="N301" s="55">
        <v>5.94</v>
      </c>
      <c r="O301" s="2">
        <v>4</v>
      </c>
      <c r="Q301" s="2">
        <f t="shared" si="24"/>
        <v>7.200424892944957</v>
      </c>
      <c r="R301" s="5">
        <v>1340</v>
      </c>
      <c r="V301" s="8">
        <v>13</v>
      </c>
      <c r="X301" s="10">
        <v>0.374</v>
      </c>
      <c r="Z301" s="10">
        <v>0.68600000000000005</v>
      </c>
      <c r="AD301" s="10">
        <v>1.28</v>
      </c>
      <c r="AF301" s="10">
        <f t="shared" si="25"/>
        <v>1.6539999999999999</v>
      </c>
      <c r="AG301" s="2">
        <v>14</v>
      </c>
      <c r="AH301" s="2">
        <v>12</v>
      </c>
      <c r="AI301" s="12">
        <v>2.6</v>
      </c>
      <c r="AN301" s="2">
        <v>-74.195830000000001</v>
      </c>
      <c r="AO301" s="2">
        <v>40.637500000000003</v>
      </c>
      <c r="AP301" s="2" t="s">
        <v>40</v>
      </c>
    </row>
    <row r="302" spans="1:42" x14ac:dyDescent="0.35">
      <c r="A302" s="2" t="s">
        <v>51</v>
      </c>
      <c r="B302" s="2" t="s">
        <v>47</v>
      </c>
      <c r="C302" s="3">
        <v>40806</v>
      </c>
      <c r="E302" s="2" t="s">
        <v>41</v>
      </c>
      <c r="M302" s="55">
        <v>6.19</v>
      </c>
      <c r="N302" s="55">
        <v>4.8899999999999997</v>
      </c>
      <c r="O302" s="2">
        <v>5.5</v>
      </c>
      <c r="Q302" s="2">
        <f t="shared" si="24"/>
        <v>5.872117789475416</v>
      </c>
      <c r="R302" s="2">
        <v>355</v>
      </c>
      <c r="V302" s="8">
        <v>14</v>
      </c>
      <c r="X302" s="10">
        <v>0.40600000000000003</v>
      </c>
      <c r="Z302" s="10">
        <v>0.45</v>
      </c>
      <c r="AD302" s="10">
        <v>1.1200000000000001</v>
      </c>
      <c r="AF302" s="10">
        <f t="shared" si="25"/>
        <v>1.5260000000000002</v>
      </c>
      <c r="AG302" s="2">
        <v>6</v>
      </c>
      <c r="AH302" s="2">
        <v>8</v>
      </c>
      <c r="AI302" s="12">
        <v>3.3</v>
      </c>
      <c r="AN302" s="2">
        <v>-74.195830000000001</v>
      </c>
      <c r="AO302" s="2">
        <v>40.637500000000003</v>
      </c>
      <c r="AP302" s="2" t="s">
        <v>40</v>
      </c>
    </row>
    <row r="303" spans="1:42" x14ac:dyDescent="0.35">
      <c r="A303" s="2" t="s">
        <v>51</v>
      </c>
      <c r="C303" s="3">
        <v>40806</v>
      </c>
      <c r="D303" s="4">
        <v>0.69791666666666663</v>
      </c>
      <c r="E303" s="2" t="s">
        <v>41</v>
      </c>
      <c r="F303" s="2">
        <v>20.010000000000002</v>
      </c>
      <c r="G303" s="2">
        <v>20.100000000000001</v>
      </c>
      <c r="H303" s="2">
        <v>40</v>
      </c>
      <c r="I303" s="2">
        <v>3</v>
      </c>
      <c r="J303" s="2">
        <v>39</v>
      </c>
      <c r="K303" s="2">
        <v>14.92</v>
      </c>
      <c r="L303" s="2">
        <v>19.38</v>
      </c>
      <c r="M303" s="55">
        <v>6.54</v>
      </c>
      <c r="N303" s="55">
        <v>4.95</v>
      </c>
      <c r="O303" s="2">
        <v>4.5</v>
      </c>
      <c r="Q303" s="2">
        <f t="shared" si="24"/>
        <v>5.9135030056382698</v>
      </c>
      <c r="R303" s="2">
        <v>370</v>
      </c>
      <c r="V303" s="8">
        <v>10</v>
      </c>
      <c r="X303" s="10">
        <v>0.40200000000000002</v>
      </c>
      <c r="Z303" s="10">
        <v>0.44</v>
      </c>
      <c r="AD303" s="10">
        <v>0.93600000000000005</v>
      </c>
      <c r="AF303" s="10">
        <f t="shared" si="25"/>
        <v>1.3380000000000001</v>
      </c>
      <c r="AG303" s="2">
        <v>10</v>
      </c>
      <c r="AH303" s="2">
        <v>4</v>
      </c>
      <c r="AI303" s="12">
        <v>2.6</v>
      </c>
      <c r="AN303" s="2">
        <v>-74.195830000000001</v>
      </c>
      <c r="AO303" s="2">
        <v>40.637500000000003</v>
      </c>
      <c r="AP303" s="2" t="s">
        <v>40</v>
      </c>
    </row>
    <row r="304" spans="1:42" x14ac:dyDescent="0.35">
      <c r="A304" s="2" t="s">
        <v>48</v>
      </c>
      <c r="C304" s="3">
        <v>40806</v>
      </c>
      <c r="D304" s="4">
        <v>0.67708333333333337</v>
      </c>
      <c r="E304" s="2" t="s">
        <v>41</v>
      </c>
      <c r="F304" s="2">
        <v>20.079999999999998</v>
      </c>
      <c r="G304" s="2">
        <v>19.190000000000001</v>
      </c>
      <c r="H304" s="2">
        <v>43</v>
      </c>
      <c r="I304" s="2">
        <v>3</v>
      </c>
      <c r="J304" s="2">
        <v>41</v>
      </c>
      <c r="K304" s="2">
        <v>14.98</v>
      </c>
      <c r="L304" s="2">
        <v>24</v>
      </c>
      <c r="M304" s="55">
        <v>6.31</v>
      </c>
      <c r="N304" s="55">
        <v>5.28</v>
      </c>
      <c r="O304" s="2">
        <v>4</v>
      </c>
      <c r="Q304" s="2">
        <f t="shared" si="24"/>
        <v>4.7706846244656651</v>
      </c>
      <c r="R304" s="2">
        <v>118</v>
      </c>
      <c r="V304" s="8">
        <v>2</v>
      </c>
      <c r="X304" s="10">
        <v>0.42399999999999999</v>
      </c>
      <c r="Z304" s="10">
        <v>0.34799999999999998</v>
      </c>
      <c r="AD304" s="10">
        <v>1.02</v>
      </c>
      <c r="AF304" s="10">
        <f t="shared" si="25"/>
        <v>1.444</v>
      </c>
      <c r="AG304" s="2">
        <v>6</v>
      </c>
      <c r="AH304" s="2">
        <v>8</v>
      </c>
      <c r="AI304" s="12">
        <v>1.8</v>
      </c>
      <c r="AN304" s="2">
        <v>-74.195830000000001</v>
      </c>
      <c r="AO304" s="2">
        <v>40.637500000000003</v>
      </c>
      <c r="AP304" s="2" t="s">
        <v>40</v>
      </c>
    </row>
    <row r="305" spans="1:42" x14ac:dyDescent="0.35">
      <c r="A305" s="2" t="s">
        <v>52</v>
      </c>
      <c r="C305" s="3">
        <v>40813</v>
      </c>
      <c r="D305" s="4">
        <v>0.53402777777777777</v>
      </c>
      <c r="E305" s="2" t="s">
        <v>41</v>
      </c>
      <c r="F305" s="2">
        <v>20.76</v>
      </c>
      <c r="G305" s="2">
        <v>19.98</v>
      </c>
      <c r="H305" s="2">
        <v>52</v>
      </c>
      <c r="I305" s="2">
        <v>3</v>
      </c>
      <c r="J305" s="2">
        <v>51</v>
      </c>
      <c r="K305" s="2">
        <v>17.27</v>
      </c>
      <c r="L305" s="2">
        <v>25.53</v>
      </c>
      <c r="M305" s="55">
        <v>4.2</v>
      </c>
      <c r="N305" s="55">
        <v>5.26</v>
      </c>
      <c r="O305" s="2">
        <v>2.5</v>
      </c>
      <c r="Q305" s="2">
        <f t="shared" si="24"/>
        <v>5.2983173665480363</v>
      </c>
      <c r="R305" s="2">
        <v>200</v>
      </c>
      <c r="V305" s="8">
        <v>27</v>
      </c>
      <c r="X305" s="10">
        <v>0.38700000000000001</v>
      </c>
      <c r="Z305" s="10">
        <v>0.42</v>
      </c>
      <c r="AD305" s="10">
        <v>0.76700000000000002</v>
      </c>
      <c r="AF305" s="10">
        <f t="shared" si="25"/>
        <v>1.1539999999999999</v>
      </c>
      <c r="AG305" s="2">
        <v>22</v>
      </c>
      <c r="AH305" s="2">
        <v>28</v>
      </c>
      <c r="AI305" s="12">
        <v>1.8</v>
      </c>
      <c r="AN305" s="2">
        <v>-74.195830000000001</v>
      </c>
      <c r="AO305" s="2">
        <v>40.637500000000003</v>
      </c>
      <c r="AP305" s="2" t="s">
        <v>40</v>
      </c>
    </row>
    <row r="306" spans="1:42" x14ac:dyDescent="0.35">
      <c r="A306" s="2" t="s">
        <v>42</v>
      </c>
      <c r="C306" s="3">
        <v>40813</v>
      </c>
      <c r="D306" s="4">
        <v>0.55069444444444449</v>
      </c>
      <c r="E306" s="2" t="s">
        <v>41</v>
      </c>
      <c r="F306" s="2">
        <v>20.86</v>
      </c>
      <c r="G306" s="2">
        <v>20.74</v>
      </c>
      <c r="H306" s="2">
        <v>30</v>
      </c>
      <c r="I306" s="2">
        <v>3</v>
      </c>
      <c r="J306" s="2">
        <v>30</v>
      </c>
      <c r="K306" s="2">
        <v>15.98</v>
      </c>
      <c r="L306" s="2">
        <v>16.43</v>
      </c>
      <c r="M306" s="55">
        <v>5.44</v>
      </c>
      <c r="N306" s="55">
        <v>5.41</v>
      </c>
      <c r="O306" s="2">
        <v>4</v>
      </c>
      <c r="Q306" s="2">
        <f t="shared" si="24"/>
        <v>4.6443908991413725</v>
      </c>
      <c r="R306" s="2">
        <v>104</v>
      </c>
      <c r="V306" s="8">
        <v>11</v>
      </c>
      <c r="X306" s="10">
        <v>0.45400000000000001</v>
      </c>
      <c r="Z306" s="10">
        <v>0.502</v>
      </c>
      <c r="AD306" s="10">
        <v>0.69899999999999995</v>
      </c>
      <c r="AF306" s="10">
        <f t="shared" si="25"/>
        <v>1.153</v>
      </c>
      <c r="AG306" s="2">
        <v>6</v>
      </c>
      <c r="AH306" s="2">
        <v>10</v>
      </c>
      <c r="AI306" s="12">
        <v>1.3</v>
      </c>
      <c r="AN306" s="2">
        <v>-74.195830000000001</v>
      </c>
      <c r="AO306" s="2">
        <v>40.637500000000003</v>
      </c>
      <c r="AP306" s="2" t="s">
        <v>40</v>
      </c>
    </row>
    <row r="307" spans="1:42" x14ac:dyDescent="0.35">
      <c r="A307" s="2" t="s">
        <v>50</v>
      </c>
      <c r="C307" s="3">
        <v>40813</v>
      </c>
      <c r="D307" s="4">
        <v>0.56180555555555556</v>
      </c>
      <c r="E307" s="2" t="s">
        <v>41</v>
      </c>
      <c r="F307" s="2">
        <v>21.08</v>
      </c>
      <c r="G307" s="2">
        <v>20.6</v>
      </c>
      <c r="H307" s="2">
        <v>38</v>
      </c>
      <c r="I307" s="2">
        <v>3</v>
      </c>
      <c r="J307" s="2">
        <v>36</v>
      </c>
      <c r="K307" s="2">
        <v>16.399999999999999</v>
      </c>
      <c r="L307" s="2">
        <v>17.84</v>
      </c>
      <c r="M307" s="55">
        <v>5.22</v>
      </c>
      <c r="N307" s="55">
        <v>5.43</v>
      </c>
      <c r="O307" s="2">
        <v>4</v>
      </c>
      <c r="Q307" s="2">
        <f t="shared" si="24"/>
        <v>5.8289456176102075</v>
      </c>
      <c r="R307" s="2">
        <v>340</v>
      </c>
      <c r="V307" s="8">
        <v>37</v>
      </c>
      <c r="X307" s="10">
        <v>0.42499999999999999</v>
      </c>
      <c r="Z307" s="10">
        <v>0.47099999999999997</v>
      </c>
      <c r="AD307" s="10">
        <v>0.88600000000000001</v>
      </c>
      <c r="AF307" s="10">
        <f t="shared" si="25"/>
        <v>1.3109999999999999</v>
      </c>
      <c r="AG307" s="2">
        <v>10</v>
      </c>
      <c r="AH307" s="2">
        <v>12</v>
      </c>
      <c r="AI307" s="12">
        <v>1.1000000000000001</v>
      </c>
      <c r="AN307" s="2">
        <v>-74.195830000000001</v>
      </c>
      <c r="AO307" s="2">
        <v>40.637500000000003</v>
      </c>
      <c r="AP307" s="2" t="s">
        <v>40</v>
      </c>
    </row>
    <row r="308" spans="1:42" x14ac:dyDescent="0.35">
      <c r="A308" s="2" t="s">
        <v>51</v>
      </c>
      <c r="C308" s="3">
        <v>40813</v>
      </c>
      <c r="D308" s="4">
        <v>0.57986111111111105</v>
      </c>
      <c r="E308" s="2" t="s">
        <v>41</v>
      </c>
      <c r="F308" s="2">
        <v>21.84</v>
      </c>
      <c r="G308" s="2">
        <v>21.67</v>
      </c>
      <c r="H308" s="2">
        <v>36</v>
      </c>
      <c r="I308" s="2">
        <v>3</v>
      </c>
      <c r="J308" s="2">
        <v>34</v>
      </c>
      <c r="K308" s="2">
        <v>16.09</v>
      </c>
      <c r="L308" s="2">
        <v>16.21</v>
      </c>
      <c r="M308" s="55">
        <v>4.6900000000000004</v>
      </c>
      <c r="N308" s="55">
        <v>4.8499999999999996</v>
      </c>
      <c r="O308" s="2">
        <v>3</v>
      </c>
      <c r="Q308" s="2">
        <f t="shared" si="24"/>
        <v>5.3132059790417872</v>
      </c>
      <c r="R308" s="2">
        <v>203</v>
      </c>
      <c r="V308" s="8">
        <v>47</v>
      </c>
      <c r="X308" s="10">
        <v>0.51200000000000001</v>
      </c>
      <c r="Z308" s="10">
        <v>0.55900000000000005</v>
      </c>
      <c r="AD308" s="10">
        <v>0.98699999999999999</v>
      </c>
      <c r="AF308" s="10">
        <f t="shared" si="25"/>
        <v>1.4990000000000001</v>
      </c>
      <c r="AG308" s="2">
        <v>18</v>
      </c>
      <c r="AH308" s="2">
        <v>52</v>
      </c>
      <c r="AI308" s="12">
        <v>2.1</v>
      </c>
      <c r="AN308" s="2">
        <v>-74.195830000000001</v>
      </c>
      <c r="AO308" s="2">
        <v>40.637500000000003</v>
      </c>
      <c r="AP308" s="2" t="s">
        <v>40</v>
      </c>
    </row>
    <row r="309" spans="1:42" x14ac:dyDescent="0.35">
      <c r="A309" s="2" t="s">
        <v>48</v>
      </c>
      <c r="C309" s="3">
        <v>40813</v>
      </c>
      <c r="D309" s="4">
        <v>0.59722222222222221</v>
      </c>
      <c r="E309" s="2" t="s">
        <v>41</v>
      </c>
      <c r="F309" s="2">
        <v>21.03</v>
      </c>
      <c r="G309" s="2">
        <v>20.9</v>
      </c>
      <c r="H309" s="2">
        <v>38</v>
      </c>
      <c r="I309" s="2">
        <v>3</v>
      </c>
      <c r="J309" s="2">
        <v>36</v>
      </c>
      <c r="K309" s="2">
        <v>18.329999999999998</v>
      </c>
      <c r="L309" s="2">
        <v>18.600000000000001</v>
      </c>
      <c r="M309" s="55">
        <v>4</v>
      </c>
      <c r="N309" s="55">
        <v>4.3499999999999996</v>
      </c>
      <c r="O309" s="2">
        <v>4.5</v>
      </c>
      <c r="Q309" s="2">
        <f t="shared" si="24"/>
        <v>4.6249728132842707</v>
      </c>
      <c r="R309" s="2">
        <v>102</v>
      </c>
      <c r="V309" s="8">
        <v>13</v>
      </c>
      <c r="X309" s="10">
        <v>0.42099999999999999</v>
      </c>
      <c r="Z309" s="10">
        <v>0.34499999999999997</v>
      </c>
      <c r="AD309" s="10">
        <v>0.66500000000000004</v>
      </c>
      <c r="AF309" s="10">
        <f t="shared" si="25"/>
        <v>1.0860000000000001</v>
      </c>
      <c r="AG309" s="2">
        <v>6</v>
      </c>
      <c r="AH309" s="2">
        <v>8</v>
      </c>
      <c r="AI309" s="12">
        <v>4.9000000000000004</v>
      </c>
      <c r="AN309" s="2">
        <v>-74.195830000000001</v>
      </c>
      <c r="AO309" s="2">
        <v>40.637500000000003</v>
      </c>
      <c r="AP309" s="2" t="s">
        <v>40</v>
      </c>
    </row>
    <row r="310" spans="1:42" x14ac:dyDescent="0.35">
      <c r="A310" t="s">
        <v>84</v>
      </c>
      <c r="C310" s="13">
        <v>40814</v>
      </c>
      <c r="M310" s="16">
        <v>5.03</v>
      </c>
      <c r="N310" s="16">
        <v>4.88</v>
      </c>
      <c r="Q310" s="2">
        <f t="shared" si="24"/>
        <v>5.3375380797013179</v>
      </c>
      <c r="R310" s="18">
        <v>208</v>
      </c>
      <c r="V310" s="28">
        <v>36</v>
      </c>
      <c r="AF310" s="10">
        <v>1.1525000000000001</v>
      </c>
      <c r="AI310" s="19">
        <v>2.17</v>
      </c>
      <c r="AN310" s="2">
        <v>-74.195832999999993</v>
      </c>
      <c r="AO310" s="2">
        <v>40.637500000000003</v>
      </c>
      <c r="AP310" s="2" t="s">
        <v>40</v>
      </c>
    </row>
    <row r="311" spans="1:42" x14ac:dyDescent="0.35">
      <c r="A311" s="37" t="s">
        <v>90</v>
      </c>
      <c r="C311" s="38">
        <v>40814</v>
      </c>
      <c r="M311" s="16">
        <v>4.9000000000000004</v>
      </c>
      <c r="N311" s="16">
        <v>4.8600000000000003</v>
      </c>
      <c r="Q311" s="2">
        <f t="shared" si="24"/>
        <v>5.4293456289544411</v>
      </c>
      <c r="R311" s="19">
        <v>228</v>
      </c>
      <c r="V311" s="19">
        <v>32</v>
      </c>
      <c r="AF311" s="10">
        <v>1.5724</v>
      </c>
      <c r="AI311" s="19">
        <v>2.85</v>
      </c>
      <c r="AN311" s="2">
        <v>-74.195832999999993</v>
      </c>
      <c r="AO311" s="2">
        <v>40.637500000000003</v>
      </c>
      <c r="AP311" s="2" t="s">
        <v>40</v>
      </c>
    </row>
    <row r="312" spans="1:42" x14ac:dyDescent="0.35">
      <c r="A312" s="37" t="s">
        <v>90</v>
      </c>
      <c r="C312" s="38">
        <v>40814</v>
      </c>
      <c r="M312" s="17" t="s">
        <v>86</v>
      </c>
      <c r="N312" s="15" t="s">
        <v>86</v>
      </c>
      <c r="Q312" s="2">
        <f t="shared" si="24"/>
        <v>5.3471075307174685</v>
      </c>
      <c r="R312" s="19">
        <v>210</v>
      </c>
      <c r="V312" s="19">
        <v>24</v>
      </c>
      <c r="AF312" s="10">
        <v>2.1417999999999999</v>
      </c>
      <c r="AI312" s="19">
        <v>2.5499999999999998</v>
      </c>
      <c r="AN312" s="2">
        <v>-74.195832999999993</v>
      </c>
      <c r="AO312" s="2">
        <v>40.637500000000003</v>
      </c>
      <c r="AP312" s="2" t="s">
        <v>40</v>
      </c>
    </row>
    <row r="313" spans="1:42" x14ac:dyDescent="0.35">
      <c r="A313" s="41" t="s">
        <v>96</v>
      </c>
      <c r="C313" s="38">
        <v>40814</v>
      </c>
      <c r="M313" s="16">
        <v>4.6100000000000003</v>
      </c>
      <c r="N313" s="16">
        <v>4.3899999999999997</v>
      </c>
      <c r="Q313" s="2">
        <f t="shared" si="24"/>
        <v>4.8202815656050371</v>
      </c>
      <c r="R313" s="19">
        <v>124</v>
      </c>
      <c r="V313" s="19">
        <v>20</v>
      </c>
      <c r="AF313" s="10">
        <v>1.9866000000000001</v>
      </c>
      <c r="AI313" s="19">
        <v>1.92</v>
      </c>
      <c r="AM313" s="2" t="s">
        <v>63</v>
      </c>
      <c r="AN313" s="2">
        <v>-74.195832999999993</v>
      </c>
      <c r="AO313" s="2">
        <v>40.637500000000003</v>
      </c>
      <c r="AP313" s="2" t="s">
        <v>40</v>
      </c>
    </row>
    <row r="314" spans="1:42" x14ac:dyDescent="0.35">
      <c r="A314" s="41" t="s">
        <v>97</v>
      </c>
      <c r="C314" s="38">
        <v>40814</v>
      </c>
      <c r="M314" s="16">
        <v>4.62</v>
      </c>
      <c r="N314" s="16">
        <v>4.72</v>
      </c>
      <c r="Q314" s="2">
        <f t="shared" si="24"/>
        <v>4.3174881135363101</v>
      </c>
      <c r="R314" s="19">
        <v>75</v>
      </c>
      <c r="V314" s="28">
        <v>20</v>
      </c>
      <c r="AF314" s="10">
        <v>0.9758</v>
      </c>
      <c r="AI314" s="19">
        <v>7.6</v>
      </c>
      <c r="AN314" s="2">
        <v>-74.195832999999993</v>
      </c>
      <c r="AO314" s="2">
        <v>40.637500000000003</v>
      </c>
      <c r="AP314" s="2" t="s">
        <v>40</v>
      </c>
    </row>
    <row r="315" spans="1:42" x14ac:dyDescent="0.35">
      <c r="A315" t="s">
        <v>84</v>
      </c>
      <c r="C315" s="13">
        <v>41064</v>
      </c>
      <c r="M315" s="14">
        <v>5.21</v>
      </c>
      <c r="N315" s="14">
        <v>5.24</v>
      </c>
      <c r="Q315" s="2">
        <f t="shared" ref="Q315:Q327" si="26">LN(R315)</f>
        <v>4.3820266346738812</v>
      </c>
      <c r="R315" s="18">
        <v>80</v>
      </c>
      <c r="V315" s="28">
        <v>20</v>
      </c>
      <c r="AF315" s="10">
        <v>1.0388999999999999</v>
      </c>
      <c r="AI315" s="14">
        <v>1.4</v>
      </c>
      <c r="AM315" s="2" t="s">
        <v>55</v>
      </c>
      <c r="AN315" s="2">
        <v>-74.195832999999993</v>
      </c>
      <c r="AO315" s="2">
        <v>40.637500000000003</v>
      </c>
      <c r="AP315" s="2" t="s">
        <v>40</v>
      </c>
    </row>
    <row r="316" spans="1:42" x14ac:dyDescent="0.35">
      <c r="A316" s="37" t="s">
        <v>90</v>
      </c>
      <c r="C316" s="13">
        <v>41064</v>
      </c>
      <c r="M316" s="14">
        <v>5.28</v>
      </c>
      <c r="N316" s="14">
        <v>6.12</v>
      </c>
      <c r="Q316" s="2">
        <f t="shared" si="26"/>
        <v>5.2983173665480363</v>
      </c>
      <c r="R316" s="19">
        <v>200</v>
      </c>
      <c r="V316" s="19">
        <v>20</v>
      </c>
      <c r="AF316" s="10">
        <v>1.5030999999999999</v>
      </c>
      <c r="AI316" s="14">
        <v>2.2000000000000002</v>
      </c>
      <c r="AN316" s="2">
        <v>-74.195832999999993</v>
      </c>
      <c r="AO316" s="2">
        <v>40.637500000000003</v>
      </c>
      <c r="AP316" s="2" t="s">
        <v>40</v>
      </c>
    </row>
    <row r="317" spans="1:42" x14ac:dyDescent="0.35">
      <c r="A317" s="41" t="s">
        <v>96</v>
      </c>
      <c r="C317" s="13">
        <v>41064</v>
      </c>
      <c r="M317" s="14">
        <v>5.39</v>
      </c>
      <c r="N317" s="14">
        <v>5.34</v>
      </c>
      <c r="Q317" s="2">
        <f t="shared" si="26"/>
        <v>5.0751738152338266</v>
      </c>
      <c r="R317" s="19">
        <v>160</v>
      </c>
      <c r="V317" s="19">
        <v>10</v>
      </c>
      <c r="AF317" s="10">
        <v>1.7284999999999999</v>
      </c>
      <c r="AI317" s="16">
        <v>3.3</v>
      </c>
      <c r="AM317" s="2" t="s">
        <v>77</v>
      </c>
      <c r="AN317" s="2">
        <v>-74.195832999999993</v>
      </c>
      <c r="AO317" s="2">
        <v>40.637500000000003</v>
      </c>
      <c r="AP317" s="2" t="s">
        <v>40</v>
      </c>
    </row>
    <row r="318" spans="1:42" x14ac:dyDescent="0.35">
      <c r="A318" s="41" t="s">
        <v>96</v>
      </c>
      <c r="C318" s="13">
        <v>41064</v>
      </c>
      <c r="M318" s="15" t="s">
        <v>86</v>
      </c>
      <c r="N318" s="15" t="s">
        <v>86</v>
      </c>
      <c r="Q318" s="2">
        <f t="shared" si="26"/>
        <v>5.6347896031692493</v>
      </c>
      <c r="R318" s="19">
        <v>280</v>
      </c>
      <c r="V318" s="19">
        <v>10</v>
      </c>
      <c r="AF318" s="10">
        <v>1.8169</v>
      </c>
      <c r="AI318" s="16">
        <v>3</v>
      </c>
      <c r="AN318" s="2">
        <v>-74.195832999999993</v>
      </c>
      <c r="AO318" s="2">
        <v>40.637500000000003</v>
      </c>
      <c r="AP318" s="2" t="s">
        <v>40</v>
      </c>
    </row>
    <row r="319" spans="1:42" x14ac:dyDescent="0.35">
      <c r="A319" s="41" t="s">
        <v>97</v>
      </c>
      <c r="C319" s="13">
        <v>41064</v>
      </c>
      <c r="M319" s="14">
        <v>5.95</v>
      </c>
      <c r="N319" s="14">
        <v>6.13</v>
      </c>
      <c r="Q319" s="2">
        <f t="shared" si="26"/>
        <v>4.8675344504555822</v>
      </c>
      <c r="R319" s="19">
        <v>130</v>
      </c>
      <c r="V319" s="28">
        <v>10</v>
      </c>
      <c r="AF319" s="10">
        <v>0.77010000000000001</v>
      </c>
      <c r="AI319" s="19">
        <v>7.92</v>
      </c>
      <c r="AN319" s="2">
        <v>-74.195832999999993</v>
      </c>
      <c r="AO319" s="2">
        <v>40.637500000000003</v>
      </c>
      <c r="AP319" s="2" t="s">
        <v>40</v>
      </c>
    </row>
    <row r="320" spans="1:42" x14ac:dyDescent="0.35">
      <c r="A320" s="2" t="s">
        <v>52</v>
      </c>
      <c r="C320" s="3">
        <v>41065</v>
      </c>
      <c r="D320" s="4">
        <v>0.64930555555555558</v>
      </c>
      <c r="E320" s="2" t="s">
        <v>41</v>
      </c>
      <c r="F320" s="2">
        <v>19.54</v>
      </c>
      <c r="G320" s="2">
        <v>19.25</v>
      </c>
      <c r="H320" s="2">
        <v>43</v>
      </c>
      <c r="I320" s="2">
        <v>3</v>
      </c>
      <c r="J320" s="2">
        <v>45</v>
      </c>
      <c r="K320" s="2">
        <v>21.16</v>
      </c>
      <c r="L320" s="2">
        <v>22.88</v>
      </c>
      <c r="M320" s="55">
        <v>7.29</v>
      </c>
      <c r="N320" s="55">
        <v>6.44</v>
      </c>
      <c r="O320" s="2">
        <v>4.5</v>
      </c>
      <c r="Q320" s="2">
        <f t="shared" si="26"/>
        <v>5.2364419628299492</v>
      </c>
      <c r="R320" s="2">
        <v>188</v>
      </c>
      <c r="V320" s="8">
        <v>15</v>
      </c>
      <c r="X320" s="10">
        <v>0.39200000000000002</v>
      </c>
      <c r="Z320" s="10">
        <v>0.35</v>
      </c>
      <c r="AD320" s="10">
        <v>0.94699999999999995</v>
      </c>
      <c r="AF320" s="10">
        <f t="shared" ref="AF320:AF331" si="27">X320+AD320</f>
        <v>1.339</v>
      </c>
      <c r="AG320" s="2">
        <v>9</v>
      </c>
      <c r="AH320" s="2">
        <v>7</v>
      </c>
      <c r="AI320" s="12">
        <v>1.3</v>
      </c>
      <c r="AN320" s="2">
        <v>-74.195832999999993</v>
      </c>
      <c r="AO320" s="2">
        <v>40.637500000000003</v>
      </c>
      <c r="AP320" s="2" t="s">
        <v>40</v>
      </c>
    </row>
    <row r="321" spans="1:42" x14ac:dyDescent="0.35">
      <c r="A321" s="2" t="s">
        <v>42</v>
      </c>
      <c r="C321" s="3">
        <v>41065</v>
      </c>
      <c r="D321" s="4">
        <v>0.63472222222222219</v>
      </c>
      <c r="E321" s="2" t="s">
        <v>41</v>
      </c>
      <c r="F321" s="2">
        <v>19.850000000000001</v>
      </c>
      <c r="G321" s="2">
        <v>19.829999999999998</v>
      </c>
      <c r="H321" s="2">
        <v>27</v>
      </c>
      <c r="I321" s="2">
        <v>3</v>
      </c>
      <c r="J321" s="2">
        <v>26</v>
      </c>
      <c r="K321" s="2">
        <v>19.850000000000001</v>
      </c>
      <c r="L321" s="2">
        <v>19.96</v>
      </c>
      <c r="M321" s="55">
        <v>6.98</v>
      </c>
      <c r="N321" s="55">
        <v>6.96</v>
      </c>
      <c r="O321" s="2">
        <v>3.5</v>
      </c>
      <c r="Q321" s="2">
        <f t="shared" si="26"/>
        <v>5.4205349992722862</v>
      </c>
      <c r="R321" s="2">
        <v>226</v>
      </c>
      <c r="V321" s="8">
        <v>14</v>
      </c>
      <c r="X321" s="10">
        <v>0.44600000000000001</v>
      </c>
      <c r="Z321" s="10">
        <v>0.34</v>
      </c>
      <c r="AD321" s="10">
        <v>1.026</v>
      </c>
      <c r="AF321" s="10">
        <f t="shared" si="27"/>
        <v>1.472</v>
      </c>
      <c r="AG321" s="2">
        <v>8</v>
      </c>
      <c r="AH321" s="2">
        <v>4</v>
      </c>
      <c r="AI321" s="12">
        <v>1.7</v>
      </c>
      <c r="AN321" s="2">
        <v>-74.195832999999993</v>
      </c>
      <c r="AO321" s="2">
        <v>40.637500000000003</v>
      </c>
      <c r="AP321" s="2" t="s">
        <v>40</v>
      </c>
    </row>
    <row r="322" spans="1:42" x14ac:dyDescent="0.35">
      <c r="A322" s="2" t="s">
        <v>50</v>
      </c>
      <c r="C322" s="3">
        <v>41065</v>
      </c>
      <c r="D322" s="4">
        <v>0.62083333333333335</v>
      </c>
      <c r="E322" s="2" t="s">
        <v>41</v>
      </c>
      <c r="F322" s="2">
        <v>20.05</v>
      </c>
      <c r="G322" s="2">
        <v>19.329999999999998</v>
      </c>
      <c r="H322" s="2">
        <v>39</v>
      </c>
      <c r="I322" s="2">
        <v>3</v>
      </c>
      <c r="J322" s="2">
        <v>39</v>
      </c>
      <c r="K322" s="2">
        <v>19.66</v>
      </c>
      <c r="L322" s="2">
        <v>22.01</v>
      </c>
      <c r="M322" s="55">
        <v>6.68</v>
      </c>
      <c r="N322" s="55">
        <v>6.53</v>
      </c>
      <c r="O322" s="2">
        <v>2.5</v>
      </c>
      <c r="Q322" s="2">
        <f t="shared" si="26"/>
        <v>7.3651801260210128</v>
      </c>
      <c r="R322" s="2">
        <v>1580</v>
      </c>
      <c r="V322" s="8">
        <v>86</v>
      </c>
      <c r="X322" s="10">
        <v>0.45100000000000001</v>
      </c>
      <c r="Z322" s="10">
        <v>0.58099999999999996</v>
      </c>
      <c r="AD322" s="10">
        <v>1.3680000000000001</v>
      </c>
      <c r="AF322" s="10">
        <f t="shared" si="27"/>
        <v>1.8190000000000002</v>
      </c>
      <c r="AG322" s="2">
        <v>6</v>
      </c>
      <c r="AH322" s="2">
        <v>11</v>
      </c>
      <c r="AI322" s="12">
        <v>1.8</v>
      </c>
      <c r="AM322" s="2" t="s">
        <v>71</v>
      </c>
      <c r="AN322" s="2">
        <v>-74.195832999999993</v>
      </c>
      <c r="AO322" s="2">
        <v>40.637500000000003</v>
      </c>
      <c r="AP322" s="2" t="s">
        <v>40</v>
      </c>
    </row>
    <row r="323" spans="1:42" x14ac:dyDescent="0.35">
      <c r="A323" s="2" t="s">
        <v>51</v>
      </c>
      <c r="C323" s="3">
        <v>41065</v>
      </c>
      <c r="D323" s="4">
        <v>0.59930555555555554</v>
      </c>
      <c r="E323" s="2" t="s">
        <v>41</v>
      </c>
      <c r="F323" s="2">
        <v>20.8</v>
      </c>
      <c r="G323" s="2">
        <v>20.54</v>
      </c>
      <c r="H323" s="2">
        <v>38</v>
      </c>
      <c r="I323" s="2">
        <v>3</v>
      </c>
      <c r="J323" s="2">
        <v>38</v>
      </c>
      <c r="K323" s="2">
        <v>19.829999999999998</v>
      </c>
      <c r="L323" s="2">
        <v>20.04</v>
      </c>
      <c r="M323" s="55">
        <v>6.13</v>
      </c>
      <c r="N323" s="55">
        <v>5.95</v>
      </c>
      <c r="O323" s="2">
        <v>3</v>
      </c>
      <c r="Q323" s="2">
        <f t="shared" si="26"/>
        <v>5.0498560072495371</v>
      </c>
      <c r="R323" s="2">
        <v>156</v>
      </c>
      <c r="V323" s="8">
        <v>20</v>
      </c>
      <c r="X323" s="10">
        <v>0.52200000000000002</v>
      </c>
      <c r="Z323" s="10">
        <v>0.503</v>
      </c>
      <c r="AD323" s="10">
        <v>1.137</v>
      </c>
      <c r="AF323" s="10">
        <f t="shared" si="27"/>
        <v>1.659</v>
      </c>
      <c r="AG323" s="2">
        <v>8</v>
      </c>
      <c r="AH323" s="2">
        <v>15</v>
      </c>
      <c r="AI323" s="12">
        <v>2.1</v>
      </c>
      <c r="AM323" s="2" t="s">
        <v>67</v>
      </c>
      <c r="AN323" s="2">
        <v>-74.195832999999993</v>
      </c>
      <c r="AO323" s="2">
        <v>40.637500000000003</v>
      </c>
      <c r="AP323" s="2" t="s">
        <v>40</v>
      </c>
    </row>
    <row r="324" spans="1:42" x14ac:dyDescent="0.35">
      <c r="A324" s="2" t="s">
        <v>51</v>
      </c>
      <c r="B324" s="2" t="s">
        <v>47</v>
      </c>
      <c r="C324" s="3">
        <v>41065</v>
      </c>
      <c r="E324" s="2" t="s">
        <v>41</v>
      </c>
      <c r="M324" s="55">
        <v>6.03</v>
      </c>
      <c r="N324" s="55">
        <v>5.83</v>
      </c>
      <c r="O324" s="2">
        <v>3</v>
      </c>
      <c r="Q324" s="2">
        <f t="shared" si="26"/>
        <v>4.5217885770490405</v>
      </c>
      <c r="R324" s="2">
        <v>92</v>
      </c>
      <c r="V324" s="8">
        <v>18</v>
      </c>
      <c r="X324" s="10">
        <v>0.52</v>
      </c>
      <c r="Z324" s="10">
        <v>0.53800000000000003</v>
      </c>
      <c r="AD324" s="10">
        <v>1.222</v>
      </c>
      <c r="AF324" s="10">
        <f t="shared" si="27"/>
        <v>1.742</v>
      </c>
      <c r="AG324" s="2">
        <v>3</v>
      </c>
      <c r="AH324" s="2">
        <v>12</v>
      </c>
      <c r="AI324" s="12">
        <v>4.2</v>
      </c>
      <c r="AN324" s="2">
        <v>-74.195832999999993</v>
      </c>
      <c r="AO324" s="2">
        <v>40.637500000000003</v>
      </c>
      <c r="AP324" s="2" t="s">
        <v>40</v>
      </c>
    </row>
    <row r="325" spans="1:42" x14ac:dyDescent="0.35">
      <c r="A325" s="2" t="s">
        <v>48</v>
      </c>
      <c r="C325" s="3">
        <v>41065</v>
      </c>
      <c r="D325" s="4">
        <v>0.57638888888888895</v>
      </c>
      <c r="E325" s="2" t="s">
        <v>41</v>
      </c>
      <c r="F325" s="2">
        <v>19.989999999999998</v>
      </c>
      <c r="G325" s="2">
        <v>19.86</v>
      </c>
      <c r="H325" s="2">
        <v>42</v>
      </c>
      <c r="I325" s="2">
        <v>3</v>
      </c>
      <c r="J325" s="2">
        <v>42</v>
      </c>
      <c r="K325" s="2">
        <v>21.78</v>
      </c>
      <c r="L325" s="2">
        <v>21.91</v>
      </c>
      <c r="M325" s="55">
        <v>6.15</v>
      </c>
      <c r="N325" s="55">
        <v>6.4</v>
      </c>
      <c r="O325" s="2">
        <v>3</v>
      </c>
      <c r="Q325" s="2">
        <f t="shared" si="26"/>
        <v>4.3307333402863311</v>
      </c>
      <c r="R325" s="2">
        <v>76</v>
      </c>
      <c r="V325" s="8">
        <v>8</v>
      </c>
      <c r="X325" s="10">
        <v>0.28399999999999997</v>
      </c>
      <c r="Z325" s="10">
        <v>0.22800000000000001</v>
      </c>
      <c r="AD325" s="10">
        <v>0.91200000000000003</v>
      </c>
      <c r="AF325" s="10">
        <f t="shared" si="27"/>
        <v>1.196</v>
      </c>
      <c r="AG325" s="2">
        <v>7</v>
      </c>
      <c r="AH325" s="2">
        <v>13</v>
      </c>
      <c r="AI325" s="12">
        <v>4.5</v>
      </c>
      <c r="AN325" s="2">
        <v>-74.195832999999993</v>
      </c>
      <c r="AO325" s="2">
        <v>40.637500000000003</v>
      </c>
      <c r="AP325" s="2" t="s">
        <v>40</v>
      </c>
    </row>
    <row r="326" spans="1:42" x14ac:dyDescent="0.35">
      <c r="A326" s="2" t="s">
        <v>52</v>
      </c>
      <c r="C326" s="3">
        <v>41072</v>
      </c>
      <c r="D326" s="4">
        <v>0.6479166666666667</v>
      </c>
      <c r="E326" s="2" t="s">
        <v>41</v>
      </c>
      <c r="F326" s="2">
        <v>20.54</v>
      </c>
      <c r="G326" s="2">
        <v>19.079999999999998</v>
      </c>
      <c r="H326" s="2">
        <v>56</v>
      </c>
      <c r="I326" s="2">
        <v>3</v>
      </c>
      <c r="J326" s="2">
        <v>52</v>
      </c>
      <c r="K326" s="2">
        <v>18.100000000000001</v>
      </c>
      <c r="L326" s="2">
        <v>27.11</v>
      </c>
      <c r="M326" s="55">
        <v>7.18</v>
      </c>
      <c r="N326" s="55">
        <v>7.28</v>
      </c>
      <c r="O326" s="2">
        <v>3</v>
      </c>
      <c r="Q326" s="2">
        <f t="shared" si="26"/>
        <v>3.3322045101752038</v>
      </c>
      <c r="R326" s="2">
        <v>28</v>
      </c>
      <c r="V326" s="8">
        <v>2</v>
      </c>
      <c r="X326" s="10">
        <v>0.44</v>
      </c>
      <c r="Z326" s="10">
        <v>0.25800000000000001</v>
      </c>
      <c r="AD326" s="10">
        <v>0.65500000000000003</v>
      </c>
      <c r="AF326" s="10">
        <f t="shared" si="27"/>
        <v>1.095</v>
      </c>
      <c r="AG326" s="2">
        <v>8</v>
      </c>
      <c r="AH326" s="2">
        <v>10</v>
      </c>
      <c r="AI326" s="12">
        <v>2.8</v>
      </c>
      <c r="AN326" s="2">
        <v>-74.195832999999993</v>
      </c>
      <c r="AO326" s="2">
        <v>40.637500000000003</v>
      </c>
      <c r="AP326" s="2" t="s">
        <v>40</v>
      </c>
    </row>
    <row r="327" spans="1:42" x14ac:dyDescent="0.35">
      <c r="A327" s="2" t="s">
        <v>42</v>
      </c>
      <c r="C327" s="3">
        <v>41072</v>
      </c>
      <c r="D327" s="4">
        <v>0.62986111111111109</v>
      </c>
      <c r="E327" s="2" t="s">
        <v>41</v>
      </c>
      <c r="F327" s="2">
        <v>20.53</v>
      </c>
      <c r="G327" s="2">
        <v>20.29</v>
      </c>
      <c r="H327" s="2">
        <v>30</v>
      </c>
      <c r="I327" s="2">
        <v>3</v>
      </c>
      <c r="J327" s="2">
        <v>27</v>
      </c>
      <c r="K327" s="2">
        <v>19.97</v>
      </c>
      <c r="L327" s="2">
        <v>20.8</v>
      </c>
      <c r="M327" s="55">
        <v>7.03</v>
      </c>
      <c r="N327" s="55">
        <v>6.79</v>
      </c>
      <c r="O327" s="2">
        <v>4</v>
      </c>
      <c r="Q327" s="2">
        <f t="shared" si="26"/>
        <v>1.6094379124341003</v>
      </c>
      <c r="R327" s="2">
        <v>5</v>
      </c>
      <c r="T327" s="8" t="s">
        <v>43</v>
      </c>
      <c r="V327" s="8">
        <v>4</v>
      </c>
      <c r="X327" s="10">
        <v>0.436</v>
      </c>
      <c r="Z327" s="10">
        <v>0.30199999999999999</v>
      </c>
      <c r="AD327" s="10">
        <v>0.69699999999999995</v>
      </c>
      <c r="AF327" s="10">
        <f t="shared" si="27"/>
        <v>1.133</v>
      </c>
      <c r="AG327" s="2">
        <v>6</v>
      </c>
      <c r="AH327" s="2">
        <v>8</v>
      </c>
      <c r="AI327" s="12">
        <v>3.1</v>
      </c>
      <c r="AN327" s="2">
        <v>-74.195832999999993</v>
      </c>
      <c r="AO327" s="2">
        <v>40.637500000000003</v>
      </c>
      <c r="AP327" s="2" t="s">
        <v>40</v>
      </c>
    </row>
    <row r="328" spans="1:42" x14ac:dyDescent="0.35">
      <c r="A328" s="2" t="s">
        <v>50</v>
      </c>
      <c r="C328" s="3">
        <v>41072</v>
      </c>
      <c r="D328" s="4">
        <v>0.61458333333333337</v>
      </c>
      <c r="E328" s="2" t="s">
        <v>41</v>
      </c>
      <c r="F328" s="2">
        <v>21.35</v>
      </c>
      <c r="G328" s="2">
        <v>20.84</v>
      </c>
      <c r="H328" s="2">
        <v>44</v>
      </c>
      <c r="I328" s="2">
        <v>3</v>
      </c>
      <c r="J328" s="2">
        <v>39</v>
      </c>
      <c r="K328" s="2">
        <v>19.78</v>
      </c>
      <c r="L328" s="2">
        <v>20.09</v>
      </c>
      <c r="M328" s="55">
        <v>6.18</v>
      </c>
      <c r="N328" s="55">
        <v>6.08</v>
      </c>
      <c r="O328" s="2">
        <v>4.5</v>
      </c>
      <c r="Q328" s="2">
        <f t="shared" ref="Q328:Q391" si="28">LN(R328)</f>
        <v>3.8712010109078911</v>
      </c>
      <c r="R328" s="2">
        <v>48</v>
      </c>
      <c r="V328" s="8">
        <v>3</v>
      </c>
      <c r="X328" s="10">
        <v>0.50600000000000001</v>
      </c>
      <c r="Z328" s="10">
        <v>0.48</v>
      </c>
      <c r="AD328" s="10">
        <v>0.97599999999999998</v>
      </c>
      <c r="AF328" s="10">
        <f t="shared" si="27"/>
        <v>1.482</v>
      </c>
      <c r="AG328" s="2">
        <v>3</v>
      </c>
      <c r="AH328" s="2">
        <v>8</v>
      </c>
      <c r="AI328" s="12">
        <v>3.1</v>
      </c>
      <c r="AN328" s="2">
        <v>-74.195832999999993</v>
      </c>
      <c r="AO328" s="2">
        <v>40.637500000000003</v>
      </c>
      <c r="AP328" s="2" t="s">
        <v>40</v>
      </c>
    </row>
    <row r="329" spans="1:42" x14ac:dyDescent="0.35">
      <c r="A329" s="2" t="s">
        <v>51</v>
      </c>
      <c r="B329" s="2" t="s">
        <v>47</v>
      </c>
      <c r="C329" s="3">
        <v>41072</v>
      </c>
      <c r="E329" s="2" t="s">
        <v>41</v>
      </c>
      <c r="M329" s="55">
        <v>5.97</v>
      </c>
      <c r="N329" s="55">
        <v>5.47</v>
      </c>
      <c r="O329" s="2">
        <v>5.5</v>
      </c>
      <c r="Q329" s="2">
        <f t="shared" si="28"/>
        <v>3.6888794541139363</v>
      </c>
      <c r="R329" s="2">
        <v>40</v>
      </c>
      <c r="V329" s="8">
        <v>2</v>
      </c>
      <c r="X329" s="10">
        <v>0.55600000000000005</v>
      </c>
      <c r="Z329" s="10">
        <v>0.56200000000000006</v>
      </c>
      <c r="AD329" s="10">
        <v>0.96799999999999997</v>
      </c>
      <c r="AF329" s="10">
        <f t="shared" si="27"/>
        <v>1.524</v>
      </c>
      <c r="AG329" s="2">
        <v>9</v>
      </c>
      <c r="AH329" s="2">
        <v>11</v>
      </c>
      <c r="AI329" s="12">
        <v>3.2</v>
      </c>
      <c r="AM329" s="2" t="s">
        <v>75</v>
      </c>
      <c r="AN329" s="2">
        <v>-74.195832999999993</v>
      </c>
      <c r="AO329" s="2">
        <v>40.637500000000003</v>
      </c>
      <c r="AP329" s="2" t="s">
        <v>40</v>
      </c>
    </row>
    <row r="330" spans="1:42" x14ac:dyDescent="0.35">
      <c r="A330" s="2" t="s">
        <v>51</v>
      </c>
      <c r="C330" s="3">
        <v>41072</v>
      </c>
      <c r="D330" s="4">
        <v>0.59444444444444444</v>
      </c>
      <c r="E330" s="2" t="s">
        <v>41</v>
      </c>
      <c r="F330" s="2">
        <v>22.21</v>
      </c>
      <c r="G330" s="2">
        <v>21.7</v>
      </c>
      <c r="H330" s="2">
        <v>40</v>
      </c>
      <c r="I330" s="2">
        <v>3</v>
      </c>
      <c r="J330" s="2">
        <v>39</v>
      </c>
      <c r="K330" s="2">
        <v>20.079999999999998</v>
      </c>
      <c r="L330" s="2">
        <v>21.06</v>
      </c>
      <c r="M330" s="55">
        <v>5.99</v>
      </c>
      <c r="N330" s="55">
        <v>5.45</v>
      </c>
      <c r="O330" s="2">
        <v>4.5</v>
      </c>
      <c r="Q330" s="2">
        <f t="shared" si="28"/>
        <v>4.2484952420493594</v>
      </c>
      <c r="R330" s="2">
        <v>70</v>
      </c>
      <c r="T330" s="8" t="s">
        <v>43</v>
      </c>
      <c r="V330" s="8">
        <v>2</v>
      </c>
      <c r="X330" s="10">
        <v>0.55800000000000005</v>
      </c>
      <c r="Z330" s="10">
        <v>0.57799999999999996</v>
      </c>
      <c r="AD330" s="10">
        <v>0.88300000000000001</v>
      </c>
      <c r="AF330" s="10">
        <f t="shared" si="27"/>
        <v>1.4410000000000001</v>
      </c>
      <c r="AG330" s="2">
        <v>4</v>
      </c>
      <c r="AH330" s="2">
        <v>8</v>
      </c>
      <c r="AI330" s="12">
        <v>3.3</v>
      </c>
      <c r="AN330" s="2">
        <v>-74.195832999999993</v>
      </c>
      <c r="AO330" s="2">
        <v>40.637500000000003</v>
      </c>
      <c r="AP330" s="2" t="s">
        <v>40</v>
      </c>
    </row>
    <row r="331" spans="1:42" x14ac:dyDescent="0.35">
      <c r="A331" s="2" t="s">
        <v>48</v>
      </c>
      <c r="C331" s="3">
        <v>41072</v>
      </c>
      <c r="D331" s="4">
        <v>0.57361111111111118</v>
      </c>
      <c r="E331" s="2" t="s">
        <v>41</v>
      </c>
      <c r="F331" s="2">
        <v>21.61</v>
      </c>
      <c r="G331" s="2">
        <v>21.04</v>
      </c>
      <c r="H331" s="2">
        <v>44</v>
      </c>
      <c r="I331" s="2">
        <v>3</v>
      </c>
      <c r="J331" s="2">
        <v>41</v>
      </c>
      <c r="K331" s="2">
        <v>19.86</v>
      </c>
      <c r="L331" s="2">
        <v>23.48</v>
      </c>
      <c r="M331" s="55">
        <v>8.01</v>
      </c>
      <c r="N331" s="55">
        <v>6.1</v>
      </c>
      <c r="O331" s="2">
        <v>2.5</v>
      </c>
      <c r="Q331" s="2">
        <f t="shared" si="28"/>
        <v>3.6888794541139363</v>
      </c>
      <c r="R331" s="2">
        <v>40</v>
      </c>
      <c r="T331" s="8" t="s">
        <v>43</v>
      </c>
      <c r="V331" s="8">
        <v>2</v>
      </c>
      <c r="X331" s="10">
        <v>0.47799999999999998</v>
      </c>
      <c r="Z331" s="10">
        <v>0.159</v>
      </c>
      <c r="AD331" s="10">
        <v>0.75900000000000001</v>
      </c>
      <c r="AF331" s="10">
        <f t="shared" si="27"/>
        <v>1.2370000000000001</v>
      </c>
      <c r="AG331" s="2">
        <v>8</v>
      </c>
      <c r="AH331" s="2">
        <v>11</v>
      </c>
      <c r="AI331" s="12">
        <v>19.399999999999999</v>
      </c>
      <c r="AM331" s="2" t="s">
        <v>79</v>
      </c>
      <c r="AN331" s="2">
        <v>-74.195832999999993</v>
      </c>
      <c r="AO331" s="2">
        <v>40.637500000000003</v>
      </c>
      <c r="AP331" s="2" t="s">
        <v>40</v>
      </c>
    </row>
    <row r="332" spans="1:42" x14ac:dyDescent="0.35">
      <c r="A332" t="s">
        <v>84</v>
      </c>
      <c r="C332" s="13">
        <v>41072</v>
      </c>
      <c r="M332" s="14">
        <v>4.1399999999999997</v>
      </c>
      <c r="N332" s="14">
        <v>4.07</v>
      </c>
      <c r="Q332" s="2">
        <f t="shared" si="28"/>
        <v>2.0794415416798357</v>
      </c>
      <c r="R332" s="18">
        <v>8</v>
      </c>
      <c r="V332" s="28">
        <v>4</v>
      </c>
      <c r="AF332" s="10">
        <v>1.4232</v>
      </c>
      <c r="AI332" s="18">
        <v>4.2699999999999996</v>
      </c>
      <c r="AN332" s="2">
        <v>-74.195832999999993</v>
      </c>
      <c r="AO332" s="2">
        <v>40.637500000000003</v>
      </c>
      <c r="AP332" s="2" t="s">
        <v>40</v>
      </c>
    </row>
    <row r="333" spans="1:42" x14ac:dyDescent="0.35">
      <c r="A333" t="s">
        <v>84</v>
      </c>
      <c r="C333" s="13">
        <v>41072</v>
      </c>
      <c r="M333" s="15" t="s">
        <v>86</v>
      </c>
      <c r="N333" s="15" t="s">
        <v>86</v>
      </c>
      <c r="Q333" s="2">
        <f t="shared" si="28"/>
        <v>2.0794415416798357</v>
      </c>
      <c r="R333" s="18">
        <v>8</v>
      </c>
      <c r="V333" s="29">
        <v>2</v>
      </c>
      <c r="AF333" s="10">
        <v>1.0411000000000001</v>
      </c>
      <c r="AI333" s="18">
        <v>3.56</v>
      </c>
      <c r="AN333" s="2">
        <v>-74.195832999999993</v>
      </c>
      <c r="AO333" s="2">
        <v>40.637500000000003</v>
      </c>
      <c r="AP333" s="2" t="s">
        <v>40</v>
      </c>
    </row>
    <row r="334" spans="1:42" x14ac:dyDescent="0.35">
      <c r="A334" s="37" t="s">
        <v>90</v>
      </c>
      <c r="C334" s="13">
        <v>41072</v>
      </c>
      <c r="M334" s="14">
        <v>4.09</v>
      </c>
      <c r="N334" s="14">
        <v>4</v>
      </c>
      <c r="Q334" s="2">
        <f t="shared" si="28"/>
        <v>2.0794415416798357</v>
      </c>
      <c r="R334" s="19">
        <v>8</v>
      </c>
      <c r="V334" s="34">
        <v>2</v>
      </c>
      <c r="AF334" s="10">
        <v>1.1793</v>
      </c>
      <c r="AI334" s="18">
        <v>4.7699999999999996</v>
      </c>
      <c r="AN334" s="2">
        <v>-74.195832999999993</v>
      </c>
      <c r="AO334" s="2">
        <v>40.637500000000003</v>
      </c>
      <c r="AP334" s="2" t="s">
        <v>40</v>
      </c>
    </row>
    <row r="335" spans="1:42" x14ac:dyDescent="0.35">
      <c r="A335" s="41" t="s">
        <v>96</v>
      </c>
      <c r="C335" s="13">
        <v>41072</v>
      </c>
      <c r="M335" s="14">
        <v>4.2</v>
      </c>
      <c r="N335" s="14">
        <v>4.03</v>
      </c>
      <c r="Q335" s="2">
        <f t="shared" si="28"/>
        <v>3.7376696182833684</v>
      </c>
      <c r="R335" s="19">
        <v>42</v>
      </c>
      <c r="V335" s="19">
        <v>4</v>
      </c>
      <c r="AF335" s="10">
        <v>1.4255</v>
      </c>
      <c r="AI335" s="19">
        <v>11.8</v>
      </c>
      <c r="AN335" s="2">
        <v>-74.195832999999993</v>
      </c>
      <c r="AO335" s="2">
        <v>40.637500000000003</v>
      </c>
      <c r="AP335" s="2" t="s">
        <v>40</v>
      </c>
    </row>
    <row r="336" spans="1:42" x14ac:dyDescent="0.35">
      <c r="A336" s="41" t="s">
        <v>97</v>
      </c>
      <c r="C336" s="13">
        <v>41072</v>
      </c>
      <c r="M336" s="14">
        <v>4.2300000000000004</v>
      </c>
      <c r="N336" s="14">
        <v>4.4000000000000004</v>
      </c>
      <c r="Q336" s="2">
        <f t="shared" si="28"/>
        <v>3.6888794541139363</v>
      </c>
      <c r="R336" s="19">
        <v>40</v>
      </c>
      <c r="V336" s="29">
        <v>2</v>
      </c>
      <c r="AF336" s="10">
        <v>1.1930000000000001</v>
      </c>
      <c r="AI336" s="19">
        <v>4.72</v>
      </c>
      <c r="AM336" s="2" t="s">
        <v>73</v>
      </c>
      <c r="AN336" s="2">
        <v>-74.195832999999993</v>
      </c>
      <c r="AO336" s="2">
        <v>40.637500000000003</v>
      </c>
      <c r="AP336" s="2" t="s">
        <v>40</v>
      </c>
    </row>
    <row r="337" spans="1:42" x14ac:dyDescent="0.35">
      <c r="A337" s="2" t="s">
        <v>52</v>
      </c>
      <c r="C337" s="3">
        <v>41079</v>
      </c>
      <c r="D337" s="4">
        <v>0.65833333333333333</v>
      </c>
      <c r="E337" s="2" t="s">
        <v>41</v>
      </c>
      <c r="F337" s="2">
        <v>21.52</v>
      </c>
      <c r="G337" s="2">
        <v>20.62</v>
      </c>
      <c r="H337" s="2">
        <v>48</v>
      </c>
      <c r="I337" s="2">
        <v>3</v>
      </c>
      <c r="J337" s="2">
        <v>48</v>
      </c>
      <c r="K337" s="2">
        <v>20.440000000000001</v>
      </c>
      <c r="L337" s="2">
        <v>25.86</v>
      </c>
      <c r="M337" s="55">
        <v>7.16</v>
      </c>
      <c r="N337" s="55">
        <v>6.9</v>
      </c>
      <c r="O337" s="2">
        <v>4</v>
      </c>
      <c r="Q337" s="2">
        <f t="shared" si="28"/>
        <v>2.0794415416798357</v>
      </c>
      <c r="R337" s="2">
        <v>8</v>
      </c>
      <c r="V337" s="8">
        <v>1</v>
      </c>
      <c r="X337" s="10">
        <v>0.36</v>
      </c>
      <c r="Z337" s="10">
        <v>0.27</v>
      </c>
      <c r="AD337" s="10">
        <v>0.88300000000000001</v>
      </c>
      <c r="AF337" s="10">
        <f>X337+AD337</f>
        <v>1.2429999999999999</v>
      </c>
      <c r="AG337" s="2">
        <v>2</v>
      </c>
      <c r="AH337" s="2">
        <v>13</v>
      </c>
      <c r="AI337" s="12">
        <v>2.9</v>
      </c>
      <c r="AN337" s="2">
        <v>-74.195832999999993</v>
      </c>
      <c r="AO337" s="2">
        <v>40.637500000000003</v>
      </c>
      <c r="AP337" s="2" t="s">
        <v>40</v>
      </c>
    </row>
    <row r="338" spans="1:42" x14ac:dyDescent="0.35">
      <c r="A338" s="2" t="s">
        <v>42</v>
      </c>
      <c r="C338" s="3">
        <v>41079</v>
      </c>
      <c r="D338" s="4">
        <v>0.6430555555555556</v>
      </c>
      <c r="E338" s="2" t="s">
        <v>41</v>
      </c>
      <c r="F338" s="2">
        <v>21.68</v>
      </c>
      <c r="G338" s="2">
        <v>21.46</v>
      </c>
      <c r="H338" s="2">
        <v>33</v>
      </c>
      <c r="I338" s="2">
        <v>3</v>
      </c>
      <c r="J338" s="2">
        <v>22</v>
      </c>
      <c r="K338" s="2">
        <v>18.829999999999998</v>
      </c>
      <c r="L338" s="2">
        <v>19.11</v>
      </c>
      <c r="M338" s="55">
        <v>7.37</v>
      </c>
      <c r="N338" s="55">
        <v>7.09</v>
      </c>
      <c r="O338" s="2">
        <v>4.5</v>
      </c>
      <c r="Q338" s="2">
        <f t="shared" si="28"/>
        <v>1.6094379124341003</v>
      </c>
      <c r="R338" s="2">
        <v>5</v>
      </c>
      <c r="V338" s="8">
        <v>6</v>
      </c>
      <c r="X338" s="10">
        <v>0.49199999999999999</v>
      </c>
      <c r="Z338" s="10">
        <v>0.23200000000000001</v>
      </c>
      <c r="AD338" s="10">
        <v>1.05</v>
      </c>
      <c r="AF338" s="10">
        <f>X338+AD338</f>
        <v>1.542</v>
      </c>
      <c r="AG338" s="2">
        <v>1</v>
      </c>
      <c r="AH338" s="2">
        <v>6</v>
      </c>
      <c r="AI338" s="12">
        <v>6.1</v>
      </c>
      <c r="AN338" s="2">
        <v>-74.195832999999993</v>
      </c>
      <c r="AO338" s="2">
        <v>40.637500000000003</v>
      </c>
      <c r="AP338" s="2" t="s">
        <v>40</v>
      </c>
    </row>
    <row r="339" spans="1:42" x14ac:dyDescent="0.35">
      <c r="A339" s="2" t="s">
        <v>50</v>
      </c>
      <c r="C339" s="3">
        <v>41079</v>
      </c>
      <c r="D339" s="4">
        <v>0.63124999999999998</v>
      </c>
      <c r="E339" s="2" t="s">
        <v>41</v>
      </c>
      <c r="F339" s="2">
        <v>21.89</v>
      </c>
      <c r="G339" s="2">
        <v>21.17</v>
      </c>
      <c r="H339" s="2">
        <v>39</v>
      </c>
      <c r="I339" s="2">
        <v>3</v>
      </c>
      <c r="J339" s="2">
        <v>38</v>
      </c>
      <c r="K339" s="2">
        <v>19.13</v>
      </c>
      <c r="L339" s="2">
        <v>20.5</v>
      </c>
      <c r="M339" s="55">
        <v>7.9</v>
      </c>
      <c r="N339" s="55">
        <v>6.76</v>
      </c>
      <c r="O339" s="2">
        <v>3.5</v>
      </c>
      <c r="Q339" s="2">
        <f t="shared" si="28"/>
        <v>2.7080502011022101</v>
      </c>
      <c r="R339" s="2">
        <v>15</v>
      </c>
      <c r="T339" s="8" t="s">
        <v>43</v>
      </c>
      <c r="V339" s="8">
        <v>2</v>
      </c>
      <c r="X339" s="10">
        <v>0.48799999999999999</v>
      </c>
      <c r="Z339" s="10">
        <v>0.28599999999999998</v>
      </c>
      <c r="AD339" s="10">
        <v>1.05</v>
      </c>
      <c r="AF339" s="10">
        <f>X339+AD339</f>
        <v>1.538</v>
      </c>
      <c r="AG339" s="2">
        <v>1</v>
      </c>
      <c r="AH339" s="2">
        <v>2</v>
      </c>
      <c r="AI339" s="12">
        <v>7.8</v>
      </c>
      <c r="AN339" s="2">
        <v>-74.195832999999993</v>
      </c>
      <c r="AO339" s="2">
        <v>40.637500000000003</v>
      </c>
      <c r="AP339" s="2" t="s">
        <v>40</v>
      </c>
    </row>
    <row r="340" spans="1:42" x14ac:dyDescent="0.35">
      <c r="A340" s="2" t="s">
        <v>51</v>
      </c>
      <c r="C340" s="3">
        <v>41079</v>
      </c>
      <c r="D340" s="4">
        <v>0.60902777777777783</v>
      </c>
      <c r="E340" s="2" t="s">
        <v>41</v>
      </c>
      <c r="F340" s="2">
        <v>23.16</v>
      </c>
      <c r="G340" s="2">
        <v>22.39</v>
      </c>
      <c r="H340" s="2">
        <v>38</v>
      </c>
      <c r="I340" s="2">
        <v>3</v>
      </c>
      <c r="J340" s="2">
        <v>38</v>
      </c>
      <c r="K340" s="2">
        <v>18.649999999999999</v>
      </c>
      <c r="L340" s="2">
        <v>18.79</v>
      </c>
      <c r="M340" s="55">
        <v>7.75</v>
      </c>
      <c r="N340" s="55">
        <v>6.56</v>
      </c>
      <c r="O340" s="2">
        <v>5.5</v>
      </c>
      <c r="Q340" s="2">
        <f t="shared" si="28"/>
        <v>2.5649493574615367</v>
      </c>
      <c r="R340" s="2">
        <v>13</v>
      </c>
      <c r="V340" s="8">
        <v>4</v>
      </c>
      <c r="X340" s="10">
        <v>0.60199999999999998</v>
      </c>
      <c r="Z340" s="10">
        <v>0.65500000000000003</v>
      </c>
      <c r="AD340" s="10">
        <v>1.68</v>
      </c>
      <c r="AF340" s="10">
        <f>X340+AD340</f>
        <v>2.282</v>
      </c>
      <c r="AG340" s="2">
        <v>2</v>
      </c>
      <c r="AH340" s="2">
        <v>3</v>
      </c>
      <c r="AI340" s="12">
        <v>4.5</v>
      </c>
      <c r="AN340" s="2">
        <v>-74.195832999999993</v>
      </c>
      <c r="AO340" s="2">
        <v>40.637500000000003</v>
      </c>
      <c r="AP340" s="2" t="s">
        <v>40</v>
      </c>
    </row>
    <row r="341" spans="1:42" x14ac:dyDescent="0.35">
      <c r="A341" s="2" t="s">
        <v>48</v>
      </c>
      <c r="C341" s="3">
        <v>41079</v>
      </c>
      <c r="D341" s="4">
        <v>0.58680555555555558</v>
      </c>
      <c r="E341" s="2" t="s">
        <v>41</v>
      </c>
      <c r="F341" s="2">
        <v>22.62</v>
      </c>
      <c r="G341" s="2">
        <v>21.27</v>
      </c>
      <c r="H341" s="2">
        <v>41</v>
      </c>
      <c r="I341" s="2">
        <v>3</v>
      </c>
      <c r="J341" s="2">
        <v>40</v>
      </c>
      <c r="K341" s="2">
        <v>19.47</v>
      </c>
      <c r="L341" s="2">
        <v>23.42</v>
      </c>
      <c r="M341" s="55">
        <v>6.82</v>
      </c>
      <c r="N341" s="55">
        <v>4.21</v>
      </c>
      <c r="O341" s="2">
        <v>5.5</v>
      </c>
      <c r="Q341" s="2">
        <f t="shared" si="28"/>
        <v>2.7080502011022101</v>
      </c>
      <c r="R341" s="2">
        <v>15</v>
      </c>
      <c r="T341" s="8" t="s">
        <v>46</v>
      </c>
      <c r="V341" s="8">
        <v>1</v>
      </c>
      <c r="X341" s="10">
        <v>0.53300000000000003</v>
      </c>
      <c r="Z341" s="10">
        <v>0.42799999999999999</v>
      </c>
      <c r="AD341" s="10">
        <v>1.33</v>
      </c>
      <c r="AF341" s="10">
        <f>X341+AD341</f>
        <v>1.863</v>
      </c>
      <c r="AG341" s="2">
        <v>4</v>
      </c>
      <c r="AH341" s="2">
        <v>4</v>
      </c>
      <c r="AI341" s="12">
        <v>9</v>
      </c>
      <c r="AN341" s="2">
        <v>-74.195832999999993</v>
      </c>
      <c r="AO341" s="2">
        <v>40.637500000000003</v>
      </c>
      <c r="AP341" s="2" t="s">
        <v>40</v>
      </c>
    </row>
    <row r="342" spans="1:42" x14ac:dyDescent="0.35">
      <c r="A342" t="s">
        <v>84</v>
      </c>
      <c r="C342" s="13">
        <v>41081</v>
      </c>
      <c r="M342" s="14">
        <v>3.67</v>
      </c>
      <c r="N342" s="14">
        <v>3.55</v>
      </c>
      <c r="R342" s="23" t="s">
        <v>86</v>
      </c>
      <c r="V342" s="23" t="s">
        <v>86</v>
      </c>
      <c r="AF342" s="10">
        <v>1.6284000000000001</v>
      </c>
      <c r="AI342" s="14">
        <v>9.6999999999999993</v>
      </c>
      <c r="AN342" s="2">
        <v>-74.195832999999993</v>
      </c>
      <c r="AO342" s="2">
        <v>40.637500000000003</v>
      </c>
      <c r="AP342" s="2" t="s">
        <v>40</v>
      </c>
    </row>
    <row r="343" spans="1:42" x14ac:dyDescent="0.35">
      <c r="A343" s="37" t="s">
        <v>90</v>
      </c>
      <c r="C343" s="13">
        <v>41081</v>
      </c>
      <c r="M343" s="14">
        <v>4</v>
      </c>
      <c r="N343" s="14">
        <v>3.76</v>
      </c>
      <c r="R343" s="23" t="s">
        <v>86</v>
      </c>
      <c r="V343" s="23" t="s">
        <v>86</v>
      </c>
      <c r="AF343" s="10">
        <v>1.0153000000000001</v>
      </c>
      <c r="AI343" s="14">
        <v>5.0999999999999996</v>
      </c>
      <c r="AN343" s="2">
        <v>-74.195832999999993</v>
      </c>
      <c r="AO343" s="2">
        <v>40.637500000000003</v>
      </c>
      <c r="AP343" s="2" t="s">
        <v>40</v>
      </c>
    </row>
    <row r="344" spans="1:42" x14ac:dyDescent="0.35">
      <c r="A344" s="41" t="s">
        <v>96</v>
      </c>
      <c r="C344" s="13">
        <v>41081</v>
      </c>
      <c r="M344" s="14">
        <v>3.74</v>
      </c>
      <c r="N344" s="14">
        <v>3.89</v>
      </c>
      <c r="R344" s="23" t="s">
        <v>86</v>
      </c>
      <c r="V344" s="23" t="s">
        <v>86</v>
      </c>
      <c r="AF344" s="10">
        <v>1.1577999999999999</v>
      </c>
      <c r="AI344" s="19">
        <v>6.75</v>
      </c>
      <c r="AN344" s="2">
        <v>-74.195832999999993</v>
      </c>
      <c r="AO344" s="2">
        <v>40.637500000000003</v>
      </c>
      <c r="AP344" s="2" t="s">
        <v>40</v>
      </c>
    </row>
    <row r="345" spans="1:42" x14ac:dyDescent="0.35">
      <c r="A345" s="41" t="s">
        <v>96</v>
      </c>
      <c r="C345" s="13">
        <v>41081</v>
      </c>
      <c r="M345" s="15" t="s">
        <v>86</v>
      </c>
      <c r="N345" s="15" t="s">
        <v>86</v>
      </c>
      <c r="R345" s="23" t="s">
        <v>86</v>
      </c>
      <c r="V345" s="23" t="s">
        <v>86</v>
      </c>
      <c r="AF345" s="10">
        <v>1.1905000000000001</v>
      </c>
      <c r="AI345" s="19">
        <v>6.15</v>
      </c>
      <c r="AN345" s="2">
        <v>-74.195832999999993</v>
      </c>
      <c r="AO345" s="2">
        <v>40.637500000000003</v>
      </c>
      <c r="AP345" s="2" t="s">
        <v>40</v>
      </c>
    </row>
    <row r="346" spans="1:42" x14ac:dyDescent="0.35">
      <c r="A346" s="41" t="s">
        <v>97</v>
      </c>
      <c r="C346" s="13">
        <v>41081</v>
      </c>
      <c r="M346" s="14">
        <v>4.29</v>
      </c>
      <c r="N346" s="14">
        <v>5.4</v>
      </c>
      <c r="R346" s="23" t="s">
        <v>86</v>
      </c>
      <c r="V346" s="23" t="s">
        <v>86</v>
      </c>
      <c r="AF346" s="10">
        <v>1.2604</v>
      </c>
      <c r="AI346" s="19">
        <v>6.25</v>
      </c>
      <c r="AN346" s="2">
        <v>-74.195832999999993</v>
      </c>
      <c r="AO346" s="2">
        <v>40.637500000000003</v>
      </c>
      <c r="AP346" s="2" t="s">
        <v>40</v>
      </c>
    </row>
    <row r="347" spans="1:42" x14ac:dyDescent="0.35">
      <c r="A347" s="2" t="s">
        <v>52</v>
      </c>
      <c r="C347" s="3">
        <v>41086</v>
      </c>
      <c r="D347" s="4">
        <v>0.69166666666666676</v>
      </c>
      <c r="E347" s="2" t="s">
        <v>44</v>
      </c>
      <c r="F347" s="2">
        <v>21.66</v>
      </c>
      <c r="G347" s="2">
        <v>20.149999999999999</v>
      </c>
      <c r="H347" s="2">
        <v>56</v>
      </c>
      <c r="I347" s="2">
        <v>3</v>
      </c>
      <c r="J347" s="2">
        <v>50</v>
      </c>
      <c r="K347" s="2">
        <v>23.07</v>
      </c>
      <c r="L347" s="2">
        <v>27.13</v>
      </c>
      <c r="M347" s="55">
        <v>6.02</v>
      </c>
      <c r="N347" s="55">
        <v>5.3</v>
      </c>
      <c r="O347" s="2">
        <v>5</v>
      </c>
      <c r="Q347" s="2">
        <f t="shared" si="28"/>
        <v>4.7535901911063645</v>
      </c>
      <c r="R347" s="2">
        <v>116</v>
      </c>
      <c r="T347" s="8" t="s">
        <v>43</v>
      </c>
      <c r="V347" s="8">
        <v>16</v>
      </c>
      <c r="X347" s="10">
        <v>0.27800000000000002</v>
      </c>
      <c r="Z347" s="10">
        <v>0.308</v>
      </c>
      <c r="AD347" s="10">
        <v>0.60799999999999998</v>
      </c>
      <c r="AF347" s="10">
        <f>X347+AD347</f>
        <v>0.88600000000000001</v>
      </c>
      <c r="AG347" s="2">
        <v>3</v>
      </c>
      <c r="AH347" s="2">
        <v>8</v>
      </c>
      <c r="AI347" s="12">
        <v>0.3</v>
      </c>
      <c r="AN347" s="2">
        <v>-74.195832999999993</v>
      </c>
      <c r="AO347" s="2">
        <v>40.637500000000003</v>
      </c>
      <c r="AP347" s="2" t="s">
        <v>40</v>
      </c>
    </row>
    <row r="348" spans="1:42" x14ac:dyDescent="0.35">
      <c r="A348" s="2" t="s">
        <v>42</v>
      </c>
      <c r="C348" s="3">
        <v>41086</v>
      </c>
      <c r="D348" s="4">
        <v>0.67847222222222225</v>
      </c>
      <c r="E348" s="2" t="s">
        <v>44</v>
      </c>
      <c r="F348" s="2">
        <v>22.55</v>
      </c>
      <c r="G348" s="2">
        <v>22.48</v>
      </c>
      <c r="H348" s="2">
        <v>28</v>
      </c>
      <c r="I348" s="2">
        <v>3</v>
      </c>
      <c r="J348" s="2">
        <v>29</v>
      </c>
      <c r="K348" s="2">
        <v>19.87</v>
      </c>
      <c r="L348" s="2">
        <v>21.48</v>
      </c>
      <c r="M348" s="55">
        <v>7.28</v>
      </c>
      <c r="N348" s="55">
        <v>6.69</v>
      </c>
      <c r="O348" s="2">
        <v>4</v>
      </c>
      <c r="Q348" s="2">
        <f t="shared" si="28"/>
        <v>4.9972122737641147</v>
      </c>
      <c r="R348" s="2">
        <v>148</v>
      </c>
      <c r="T348" s="8" t="s">
        <v>43</v>
      </c>
      <c r="V348" s="8">
        <v>10</v>
      </c>
      <c r="X348" s="10">
        <v>0.435</v>
      </c>
      <c r="Z348" s="10">
        <v>0.24399999999999999</v>
      </c>
      <c r="AD348" s="10">
        <v>0.76</v>
      </c>
      <c r="AF348" s="10">
        <f>X348+AD348</f>
        <v>1.1950000000000001</v>
      </c>
      <c r="AG348" s="2">
        <v>6</v>
      </c>
      <c r="AH348" s="2">
        <v>10</v>
      </c>
      <c r="AI348" s="12">
        <v>0.5</v>
      </c>
      <c r="AN348" s="2">
        <v>-74.195832999999993</v>
      </c>
      <c r="AO348" s="2">
        <v>40.637500000000003</v>
      </c>
      <c r="AP348" s="2" t="s">
        <v>40</v>
      </c>
    </row>
    <row r="349" spans="1:42" x14ac:dyDescent="0.35">
      <c r="A349" s="2" t="s">
        <v>50</v>
      </c>
      <c r="C349" s="3">
        <v>41086</v>
      </c>
      <c r="D349" s="4">
        <v>0.66666666666666663</v>
      </c>
      <c r="E349" s="2" t="s">
        <v>44</v>
      </c>
      <c r="F349" s="2">
        <v>23.78</v>
      </c>
      <c r="G349" s="2">
        <v>22.99</v>
      </c>
      <c r="H349" s="2">
        <v>42</v>
      </c>
      <c r="I349" s="2">
        <v>3</v>
      </c>
      <c r="J349" s="2">
        <v>41</v>
      </c>
      <c r="K349" s="2">
        <v>20.74</v>
      </c>
      <c r="L349" s="2">
        <v>20.98</v>
      </c>
      <c r="M349" s="55">
        <v>6.64</v>
      </c>
      <c r="N349" s="55">
        <v>6.23</v>
      </c>
      <c r="O349" s="2">
        <v>5</v>
      </c>
      <c r="Q349" s="2">
        <f t="shared" si="28"/>
        <v>8.2940496401020276</v>
      </c>
      <c r="R349" s="2">
        <v>4000</v>
      </c>
      <c r="T349" s="8" t="s">
        <v>43</v>
      </c>
      <c r="V349" s="8">
        <v>22</v>
      </c>
      <c r="X349" s="10">
        <v>0.49</v>
      </c>
      <c r="Z349" s="10">
        <v>0.41599999999999998</v>
      </c>
      <c r="AD349" s="10">
        <v>1.095</v>
      </c>
      <c r="AF349" s="10">
        <f>X349+AD349</f>
        <v>1.585</v>
      </c>
      <c r="AG349" s="2">
        <v>6</v>
      </c>
      <c r="AH349" s="2">
        <v>9</v>
      </c>
      <c r="AI349" s="12">
        <v>0.4</v>
      </c>
      <c r="AN349" s="2">
        <v>-74.195832999999993</v>
      </c>
      <c r="AO349" s="2">
        <v>40.637500000000003</v>
      </c>
      <c r="AP349" s="2" t="s">
        <v>40</v>
      </c>
    </row>
    <row r="350" spans="1:42" x14ac:dyDescent="0.35">
      <c r="A350" s="2" t="s">
        <v>51</v>
      </c>
      <c r="C350" s="3">
        <v>41086</v>
      </c>
      <c r="D350" s="4">
        <v>0.64652777777777781</v>
      </c>
      <c r="E350" s="2" t="s">
        <v>44</v>
      </c>
      <c r="F350" s="2">
        <v>23.66</v>
      </c>
      <c r="G350" s="2">
        <v>23.6</v>
      </c>
      <c r="H350" s="2">
        <v>41</v>
      </c>
      <c r="I350" s="2">
        <v>3</v>
      </c>
      <c r="J350" s="2">
        <v>41</v>
      </c>
      <c r="K350" s="2">
        <v>20.12</v>
      </c>
      <c r="L350" s="2">
        <v>21.2</v>
      </c>
      <c r="M350" s="55">
        <v>5.83</v>
      </c>
      <c r="N350" s="55">
        <v>4.99</v>
      </c>
      <c r="O350" s="2">
        <v>5.5</v>
      </c>
      <c r="Q350" s="2">
        <f t="shared" si="28"/>
        <v>5.0498560072495371</v>
      </c>
      <c r="R350" s="2">
        <v>156</v>
      </c>
      <c r="T350" s="8" t="s">
        <v>43</v>
      </c>
      <c r="V350" s="8">
        <v>8</v>
      </c>
      <c r="X350" s="10">
        <v>0.46600000000000003</v>
      </c>
      <c r="Z350" s="10">
        <v>0.45</v>
      </c>
      <c r="AD350" s="10">
        <v>1.1539999999999999</v>
      </c>
      <c r="AF350" s="10">
        <f>X350+AD350</f>
        <v>1.6199999999999999</v>
      </c>
      <c r="AG350" s="2">
        <v>2</v>
      </c>
      <c r="AH350" s="2">
        <v>4</v>
      </c>
      <c r="AI350" s="12">
        <v>1.4</v>
      </c>
      <c r="AN350" s="2">
        <v>-74.195832999999993</v>
      </c>
      <c r="AO350" s="2">
        <v>40.637500000000003</v>
      </c>
      <c r="AP350" s="2" t="s">
        <v>40</v>
      </c>
    </row>
    <row r="351" spans="1:42" x14ac:dyDescent="0.35">
      <c r="A351" s="2" t="s">
        <v>48</v>
      </c>
      <c r="C351" s="3">
        <v>41086</v>
      </c>
      <c r="D351" s="4">
        <v>0.62430555555555556</v>
      </c>
      <c r="E351" s="2" t="s">
        <v>44</v>
      </c>
      <c r="F351" s="2">
        <v>22.91</v>
      </c>
      <c r="G351" s="2">
        <v>22.01</v>
      </c>
      <c r="H351" s="2">
        <v>43</v>
      </c>
      <c r="I351" s="2">
        <v>3</v>
      </c>
      <c r="J351" s="2">
        <v>45</v>
      </c>
      <c r="K351" s="2">
        <v>22.71</v>
      </c>
      <c r="L351" s="2">
        <v>25.53</v>
      </c>
      <c r="M351" s="55">
        <v>5.88</v>
      </c>
      <c r="N351" s="55">
        <v>4.09</v>
      </c>
      <c r="O351" s="2">
        <v>5</v>
      </c>
      <c r="Q351" s="2">
        <f t="shared" si="28"/>
        <v>5.0998664278241987</v>
      </c>
      <c r="R351" s="2">
        <v>164</v>
      </c>
      <c r="T351" s="8" t="s">
        <v>43</v>
      </c>
      <c r="V351" s="8">
        <v>6</v>
      </c>
      <c r="X351" s="10">
        <v>0.35899999999999999</v>
      </c>
      <c r="Z351" s="10">
        <v>0.22800000000000001</v>
      </c>
      <c r="AD351" s="10">
        <v>0.90300000000000002</v>
      </c>
      <c r="AF351" s="10">
        <f>X351+AD351</f>
        <v>1.262</v>
      </c>
      <c r="AG351" s="2">
        <v>9</v>
      </c>
      <c r="AH351" s="2">
        <v>11</v>
      </c>
      <c r="AI351" s="12">
        <v>1</v>
      </c>
      <c r="AN351" s="2">
        <v>-74.195832999999993</v>
      </c>
      <c r="AO351" s="2">
        <v>40.637500000000003</v>
      </c>
      <c r="AP351" s="2" t="s">
        <v>40</v>
      </c>
    </row>
    <row r="352" spans="1:42" x14ac:dyDescent="0.35">
      <c r="A352" t="s">
        <v>84</v>
      </c>
      <c r="C352" s="13">
        <v>41087</v>
      </c>
      <c r="M352" s="14">
        <v>3.67</v>
      </c>
      <c r="N352" s="14">
        <v>3.69</v>
      </c>
      <c r="R352" s="23" t="s">
        <v>86</v>
      </c>
      <c r="V352" s="23" t="s">
        <v>86</v>
      </c>
      <c r="AF352" s="10">
        <v>1.1395</v>
      </c>
      <c r="AI352" s="18">
        <v>4.3600000000000003</v>
      </c>
      <c r="AM352" s="2" t="s">
        <v>56</v>
      </c>
      <c r="AN352" s="2">
        <v>-74.195832999999993</v>
      </c>
      <c r="AO352" s="2">
        <v>40.637500000000003</v>
      </c>
      <c r="AP352" s="2" t="s">
        <v>40</v>
      </c>
    </row>
    <row r="353" spans="1:42" x14ac:dyDescent="0.35">
      <c r="A353" t="s">
        <v>84</v>
      </c>
      <c r="C353" s="13">
        <v>41087</v>
      </c>
      <c r="M353" s="15" t="s">
        <v>86</v>
      </c>
      <c r="N353" s="15" t="s">
        <v>86</v>
      </c>
      <c r="R353" s="23" t="s">
        <v>86</v>
      </c>
      <c r="V353" s="23" t="s">
        <v>86</v>
      </c>
      <c r="AF353" s="10">
        <v>1.0935999999999999</v>
      </c>
      <c r="AI353" s="14">
        <v>5</v>
      </c>
      <c r="AM353" s="2" t="s">
        <v>58</v>
      </c>
      <c r="AN353" s="2">
        <v>-74.195832999999993</v>
      </c>
      <c r="AO353" s="2">
        <v>40.637500000000003</v>
      </c>
      <c r="AP353" s="2" t="s">
        <v>40</v>
      </c>
    </row>
    <row r="354" spans="1:42" x14ac:dyDescent="0.35">
      <c r="A354" s="37" t="s">
        <v>90</v>
      </c>
      <c r="C354" s="13">
        <v>41087</v>
      </c>
      <c r="M354" s="14">
        <v>3.81</v>
      </c>
      <c r="N354" s="14">
        <v>3.81</v>
      </c>
      <c r="R354" s="23" t="s">
        <v>86</v>
      </c>
      <c r="V354" s="23" t="s">
        <v>86</v>
      </c>
      <c r="AF354" s="10">
        <v>1.1247</v>
      </c>
      <c r="AI354" s="18">
        <v>4.66</v>
      </c>
      <c r="AN354" s="2">
        <v>-74.195832999999993</v>
      </c>
      <c r="AO354" s="2">
        <v>40.637500000000003</v>
      </c>
      <c r="AP354" s="2" t="s">
        <v>40</v>
      </c>
    </row>
    <row r="355" spans="1:42" x14ac:dyDescent="0.35">
      <c r="A355" s="41" t="s">
        <v>96</v>
      </c>
      <c r="C355" s="13">
        <v>41087</v>
      </c>
      <c r="M355" s="14">
        <v>4.1100000000000003</v>
      </c>
      <c r="N355" s="14">
        <v>4.2300000000000004</v>
      </c>
      <c r="R355" s="23" t="s">
        <v>86</v>
      </c>
      <c r="V355" s="23" t="s">
        <v>86</v>
      </c>
      <c r="AF355" s="10">
        <v>1.1998</v>
      </c>
      <c r="AI355" s="19">
        <v>4.6900000000000004</v>
      </c>
      <c r="AN355" s="2">
        <v>-74.195832999999993</v>
      </c>
      <c r="AO355" s="2">
        <v>40.637500000000003</v>
      </c>
      <c r="AP355" s="2" t="s">
        <v>40</v>
      </c>
    </row>
    <row r="356" spans="1:42" x14ac:dyDescent="0.35">
      <c r="A356" s="41" t="s">
        <v>97</v>
      </c>
      <c r="C356" s="13">
        <v>41087</v>
      </c>
      <c r="M356" s="14">
        <v>4.84</v>
      </c>
      <c r="N356" s="14">
        <v>4.92</v>
      </c>
      <c r="R356" s="23" t="s">
        <v>86</v>
      </c>
      <c r="V356" s="23" t="s">
        <v>86</v>
      </c>
      <c r="AF356" s="10">
        <v>1.1724999999999999</v>
      </c>
      <c r="AI356" s="16">
        <v>5.4</v>
      </c>
      <c r="AN356" s="2">
        <v>-74.195832999999993</v>
      </c>
      <c r="AO356" s="2">
        <v>40.637500000000003</v>
      </c>
      <c r="AP356" s="2" t="s">
        <v>40</v>
      </c>
    </row>
    <row r="357" spans="1:42" x14ac:dyDescent="0.35">
      <c r="A357" t="s">
        <v>84</v>
      </c>
      <c r="C357" s="13">
        <v>41099</v>
      </c>
      <c r="M357" s="14">
        <v>3.46</v>
      </c>
      <c r="N357" s="14">
        <v>3.5</v>
      </c>
      <c r="R357" s="23" t="s">
        <v>86</v>
      </c>
      <c r="V357" s="23" t="s">
        <v>86</v>
      </c>
      <c r="AF357" s="10">
        <v>1.0188999999999999</v>
      </c>
      <c r="AI357" s="18">
        <v>3.29</v>
      </c>
      <c r="AN357" s="2">
        <v>-74.195832999999993</v>
      </c>
      <c r="AO357" s="2">
        <v>40.637500000000003</v>
      </c>
      <c r="AP357" s="2" t="s">
        <v>40</v>
      </c>
    </row>
    <row r="358" spans="1:42" x14ac:dyDescent="0.35">
      <c r="A358" t="s">
        <v>84</v>
      </c>
      <c r="C358" s="13">
        <v>41099</v>
      </c>
      <c r="M358" s="15" t="s">
        <v>86</v>
      </c>
      <c r="N358" s="15" t="s">
        <v>86</v>
      </c>
      <c r="R358" s="23" t="s">
        <v>86</v>
      </c>
      <c r="V358" s="23" t="s">
        <v>86</v>
      </c>
      <c r="AF358" s="10">
        <v>1.0969</v>
      </c>
      <c r="AI358" s="14">
        <v>3</v>
      </c>
      <c r="AN358" s="2">
        <v>-74.195832999999993</v>
      </c>
      <c r="AO358" s="2">
        <v>40.637500000000003</v>
      </c>
      <c r="AP358" s="2" t="s">
        <v>40</v>
      </c>
    </row>
    <row r="359" spans="1:42" x14ac:dyDescent="0.35">
      <c r="A359" s="37" t="s">
        <v>90</v>
      </c>
      <c r="C359" s="13">
        <v>41099</v>
      </c>
      <c r="M359" s="14">
        <v>3.53</v>
      </c>
      <c r="N359" s="14">
        <v>3.36</v>
      </c>
      <c r="R359" s="23" t="s">
        <v>86</v>
      </c>
      <c r="V359" s="23" t="s">
        <v>86</v>
      </c>
      <c r="AF359" s="10">
        <v>1.0939999999999999</v>
      </c>
      <c r="AI359" s="18">
        <v>5.55</v>
      </c>
      <c r="AN359" s="2">
        <v>-74.195832999999993</v>
      </c>
      <c r="AO359" s="2">
        <v>40.637500000000003</v>
      </c>
      <c r="AP359" s="2" t="s">
        <v>40</v>
      </c>
    </row>
    <row r="360" spans="1:42" x14ac:dyDescent="0.35">
      <c r="A360" s="41" t="s">
        <v>96</v>
      </c>
      <c r="C360" s="13">
        <v>41099</v>
      </c>
      <c r="M360" s="14">
        <v>3.39</v>
      </c>
      <c r="N360" s="14">
        <v>3.42</v>
      </c>
      <c r="R360" s="23" t="s">
        <v>86</v>
      </c>
      <c r="V360" s="23" t="s">
        <v>86</v>
      </c>
      <c r="AF360" s="10">
        <v>1.2798</v>
      </c>
      <c r="AI360" s="19">
        <v>4.01</v>
      </c>
      <c r="AN360" s="2">
        <v>-74.195832999999993</v>
      </c>
      <c r="AO360" s="2">
        <v>40.637500000000003</v>
      </c>
      <c r="AP360" s="2" t="s">
        <v>40</v>
      </c>
    </row>
    <row r="361" spans="1:42" x14ac:dyDescent="0.35">
      <c r="A361" s="41" t="s">
        <v>97</v>
      </c>
      <c r="C361" s="13">
        <v>41099</v>
      </c>
      <c r="M361" s="14">
        <v>3.81</v>
      </c>
      <c r="N361" s="14">
        <v>3.87</v>
      </c>
      <c r="R361" s="23" t="s">
        <v>86</v>
      </c>
      <c r="V361" s="23" t="s">
        <v>86</v>
      </c>
      <c r="AF361" s="10">
        <v>1.1886000000000001</v>
      </c>
      <c r="AI361" s="19">
        <v>5.25</v>
      </c>
      <c r="AN361" s="2">
        <v>-74.195832999999993</v>
      </c>
      <c r="AO361" s="2">
        <v>40.637500000000003</v>
      </c>
      <c r="AP361" s="2" t="s">
        <v>40</v>
      </c>
    </row>
    <row r="362" spans="1:42" x14ac:dyDescent="0.35">
      <c r="A362" s="2" t="s">
        <v>52</v>
      </c>
      <c r="C362" s="3">
        <v>41100</v>
      </c>
      <c r="D362" s="4">
        <v>0.62013888888888891</v>
      </c>
      <c r="E362" s="2" t="s">
        <v>41</v>
      </c>
      <c r="F362" s="2">
        <v>23.9</v>
      </c>
      <c r="G362" s="2">
        <v>22.04</v>
      </c>
      <c r="H362" s="2">
        <v>55</v>
      </c>
      <c r="I362" s="2">
        <v>3</v>
      </c>
      <c r="J362" s="2">
        <v>52</v>
      </c>
      <c r="K362" s="2">
        <v>23.16</v>
      </c>
      <c r="L362" s="2">
        <v>27.88</v>
      </c>
      <c r="M362" s="55">
        <v>6.66</v>
      </c>
      <c r="N362" s="55">
        <v>5.81</v>
      </c>
      <c r="O362" s="2">
        <v>5</v>
      </c>
      <c r="Q362" s="2">
        <f t="shared" si="28"/>
        <v>2.3025850929940459</v>
      </c>
      <c r="R362" s="2">
        <v>10</v>
      </c>
      <c r="T362" s="8" t="s">
        <v>43</v>
      </c>
      <c r="V362" s="8">
        <v>2</v>
      </c>
      <c r="X362" s="10">
        <v>0.29399999999999998</v>
      </c>
      <c r="Z362" s="10">
        <v>0.26</v>
      </c>
      <c r="AD362" s="10">
        <v>0.65200000000000002</v>
      </c>
      <c r="AF362" s="10">
        <f t="shared" ref="AF362:AF373" si="29">X362+AD362</f>
        <v>0.94599999999999995</v>
      </c>
      <c r="AG362" s="2">
        <v>4</v>
      </c>
      <c r="AH362" s="2">
        <v>10</v>
      </c>
      <c r="AI362" s="12">
        <v>3.5</v>
      </c>
      <c r="AN362" s="2">
        <v>-74.195832999999993</v>
      </c>
      <c r="AO362" s="2">
        <v>40.637500000000003</v>
      </c>
      <c r="AP362" s="2" t="s">
        <v>40</v>
      </c>
    </row>
    <row r="363" spans="1:42" x14ac:dyDescent="0.35">
      <c r="A363" s="2" t="s">
        <v>42</v>
      </c>
      <c r="C363" s="3">
        <v>41100</v>
      </c>
      <c r="D363" s="4">
        <v>0.60486111111111118</v>
      </c>
      <c r="E363" s="2" t="s">
        <v>41</v>
      </c>
      <c r="F363" s="2">
        <v>24.72</v>
      </c>
      <c r="G363" s="2">
        <v>23.68</v>
      </c>
      <c r="H363" s="2">
        <v>34</v>
      </c>
      <c r="I363" s="2">
        <v>3</v>
      </c>
      <c r="J363" s="2">
        <v>46</v>
      </c>
      <c r="K363" s="2">
        <v>23.65</v>
      </c>
      <c r="L363" s="2">
        <v>24.58</v>
      </c>
      <c r="M363" s="55">
        <v>6.47</v>
      </c>
      <c r="N363" s="55">
        <v>6.35</v>
      </c>
      <c r="O363" s="2">
        <v>6</v>
      </c>
      <c r="Q363" s="2">
        <f t="shared" si="28"/>
        <v>1.6094379124341003</v>
      </c>
      <c r="R363" s="2">
        <v>5</v>
      </c>
      <c r="T363" s="8" t="s">
        <v>43</v>
      </c>
      <c r="V363" s="8">
        <v>2</v>
      </c>
      <c r="X363" s="10">
        <v>0.36</v>
      </c>
      <c r="Z363" s="10">
        <v>0.27200000000000002</v>
      </c>
      <c r="AD363" s="10">
        <v>0.52300000000000002</v>
      </c>
      <c r="AF363" s="10">
        <f t="shared" si="29"/>
        <v>0.88300000000000001</v>
      </c>
      <c r="AG363" s="2">
        <v>5</v>
      </c>
      <c r="AH363" s="2">
        <v>4</v>
      </c>
      <c r="AI363" s="12">
        <v>2.9</v>
      </c>
      <c r="AN363" s="2">
        <v>-74.195832999999993</v>
      </c>
      <c r="AO363" s="2">
        <v>40.637500000000003</v>
      </c>
      <c r="AP363" s="2" t="s">
        <v>40</v>
      </c>
    </row>
    <row r="364" spans="1:42" x14ac:dyDescent="0.35">
      <c r="A364" s="2" t="s">
        <v>50</v>
      </c>
      <c r="C364" s="3">
        <v>41100</v>
      </c>
      <c r="D364" s="4">
        <v>0.59236111111111112</v>
      </c>
      <c r="E364" s="2" t="s">
        <v>41</v>
      </c>
      <c r="F364" s="2">
        <v>25.68</v>
      </c>
      <c r="G364" s="2">
        <v>24.9</v>
      </c>
      <c r="H364" s="2">
        <v>43</v>
      </c>
      <c r="I364" s="2">
        <v>3</v>
      </c>
      <c r="J364" s="2">
        <v>41</v>
      </c>
      <c r="K364" s="2">
        <v>23.49</v>
      </c>
      <c r="L364" s="2">
        <v>23.62</v>
      </c>
      <c r="M364" s="55">
        <v>6.34</v>
      </c>
      <c r="N364" s="55">
        <v>6.12</v>
      </c>
      <c r="O364" s="2">
        <v>6.5</v>
      </c>
      <c r="Q364" s="2">
        <f t="shared" si="28"/>
        <v>3.4965075614664802</v>
      </c>
      <c r="R364" s="2">
        <v>33</v>
      </c>
      <c r="T364" s="8" t="s">
        <v>46</v>
      </c>
      <c r="V364" s="8">
        <v>1</v>
      </c>
      <c r="X364" s="10">
        <v>0.42</v>
      </c>
      <c r="Z364" s="10">
        <v>0.504</v>
      </c>
      <c r="AD364" s="10">
        <v>0.76100000000000001</v>
      </c>
      <c r="AF364" s="10">
        <f t="shared" si="29"/>
        <v>1.181</v>
      </c>
      <c r="AG364" s="2">
        <v>3</v>
      </c>
      <c r="AH364" s="2">
        <v>2</v>
      </c>
      <c r="AI364" s="12">
        <v>4.5</v>
      </c>
      <c r="AN364" s="2">
        <v>-74.195832999999993</v>
      </c>
      <c r="AO364" s="2">
        <v>40.637500000000003</v>
      </c>
      <c r="AP364" s="2" t="s">
        <v>40</v>
      </c>
    </row>
    <row r="365" spans="1:42" x14ac:dyDescent="0.35">
      <c r="A365" s="2" t="s">
        <v>50</v>
      </c>
      <c r="B365" s="2" t="s">
        <v>47</v>
      </c>
      <c r="C365" s="3">
        <v>41100</v>
      </c>
      <c r="E365" s="2" t="s">
        <v>41</v>
      </c>
      <c r="M365" s="55">
        <v>6.29</v>
      </c>
      <c r="N365" s="55">
        <v>6.04</v>
      </c>
      <c r="O365" s="2">
        <v>7</v>
      </c>
      <c r="Q365" s="2">
        <f t="shared" si="28"/>
        <v>2.9957322735539909</v>
      </c>
      <c r="R365" s="2">
        <v>20</v>
      </c>
      <c r="V365" s="8">
        <v>1</v>
      </c>
      <c r="X365" s="10">
        <v>0.41499999999999998</v>
      </c>
      <c r="Z365" s="10">
        <v>0.504</v>
      </c>
      <c r="AD365" s="10">
        <v>0.70699999999999996</v>
      </c>
      <c r="AF365" s="10">
        <f t="shared" si="29"/>
        <v>1.1219999999999999</v>
      </c>
      <c r="AG365" s="2">
        <v>5</v>
      </c>
      <c r="AH365" s="2">
        <v>5</v>
      </c>
      <c r="AI365" s="12">
        <v>3.3</v>
      </c>
      <c r="AN365" s="2">
        <v>-74.195832999999993</v>
      </c>
      <c r="AO365" s="2">
        <v>40.637500000000003</v>
      </c>
      <c r="AP365" s="2" t="s">
        <v>40</v>
      </c>
    </row>
    <row r="366" spans="1:42" x14ac:dyDescent="0.35">
      <c r="A366" s="2" t="s">
        <v>51</v>
      </c>
      <c r="C366" s="3">
        <v>41100</v>
      </c>
      <c r="D366" s="4">
        <v>0.57361111111111118</v>
      </c>
      <c r="E366" s="2" t="s">
        <v>41</v>
      </c>
      <c r="F366" s="2">
        <v>26.89</v>
      </c>
      <c r="G366" s="2">
        <v>26.33</v>
      </c>
      <c r="H366" s="2">
        <v>41</v>
      </c>
      <c r="I366" s="2">
        <v>3</v>
      </c>
      <c r="J366" s="2">
        <v>41</v>
      </c>
      <c r="K366" s="2">
        <v>23.5</v>
      </c>
      <c r="L366" s="2">
        <v>23.96</v>
      </c>
      <c r="M366" s="55">
        <v>6.07</v>
      </c>
      <c r="N366" s="55">
        <v>5.45</v>
      </c>
      <c r="O366" s="2">
        <v>6</v>
      </c>
      <c r="Q366" s="2">
        <f t="shared" si="28"/>
        <v>2.8903717578961645</v>
      </c>
      <c r="R366" s="2">
        <v>18</v>
      </c>
      <c r="V366" s="8">
        <v>1</v>
      </c>
      <c r="X366" s="10">
        <v>0.45300000000000001</v>
      </c>
      <c r="Z366" s="10">
        <v>0.502</v>
      </c>
      <c r="AD366" s="10">
        <v>1.03</v>
      </c>
      <c r="AF366" s="10">
        <f t="shared" si="29"/>
        <v>1.4830000000000001</v>
      </c>
      <c r="AG366" s="2">
        <v>7</v>
      </c>
      <c r="AH366" s="2">
        <v>10</v>
      </c>
      <c r="AI366" s="12">
        <v>2.5</v>
      </c>
      <c r="AN366" s="2">
        <v>-74.195832999999993</v>
      </c>
      <c r="AO366" s="2">
        <v>40.637500000000003</v>
      </c>
      <c r="AP366" s="2" t="s">
        <v>40</v>
      </c>
    </row>
    <row r="367" spans="1:42" x14ac:dyDescent="0.35">
      <c r="A367" s="2" t="s">
        <v>48</v>
      </c>
      <c r="C367" s="3">
        <v>41100</v>
      </c>
      <c r="D367" s="4">
        <v>0.55347222222222225</v>
      </c>
      <c r="E367" s="2" t="s">
        <v>41</v>
      </c>
      <c r="F367" s="2">
        <v>25.3</v>
      </c>
      <c r="G367" s="2">
        <v>24.23</v>
      </c>
      <c r="H367" s="2">
        <v>44</v>
      </c>
      <c r="I367" s="2">
        <v>3</v>
      </c>
      <c r="J367" s="2">
        <v>42</v>
      </c>
      <c r="K367" s="2">
        <v>25.53</v>
      </c>
      <c r="L367" s="2">
        <v>26.6</v>
      </c>
      <c r="M367" s="55">
        <v>6.81</v>
      </c>
      <c r="N367" s="55">
        <v>5.51</v>
      </c>
      <c r="O367" s="2">
        <v>3</v>
      </c>
      <c r="Q367" s="2">
        <f t="shared" si="28"/>
        <v>0.69314718055994529</v>
      </c>
      <c r="R367" s="2">
        <v>2</v>
      </c>
      <c r="T367" s="8" t="s">
        <v>46</v>
      </c>
      <c r="V367" s="8">
        <v>1</v>
      </c>
      <c r="X367" s="10">
        <v>0.247</v>
      </c>
      <c r="Z367" s="10">
        <v>0.11</v>
      </c>
      <c r="AD367" s="10">
        <v>0.54700000000000004</v>
      </c>
      <c r="AF367" s="10">
        <f t="shared" si="29"/>
        <v>0.79400000000000004</v>
      </c>
      <c r="AG367" s="2">
        <v>3</v>
      </c>
      <c r="AH367" s="2">
        <v>7</v>
      </c>
      <c r="AI367" s="12">
        <v>17</v>
      </c>
      <c r="AN367" s="2">
        <v>-74.195832999999993</v>
      </c>
      <c r="AO367" s="2">
        <v>40.637500000000003</v>
      </c>
      <c r="AP367" s="2" t="s">
        <v>40</v>
      </c>
    </row>
    <row r="368" spans="1:42" x14ac:dyDescent="0.35">
      <c r="A368" s="2" t="s">
        <v>52</v>
      </c>
      <c r="C368" s="3">
        <v>41107</v>
      </c>
      <c r="D368" s="4">
        <v>0.64166666666666672</v>
      </c>
      <c r="E368" s="2" t="s">
        <v>41</v>
      </c>
      <c r="F368" s="2">
        <v>24.38</v>
      </c>
      <c r="G368" s="2">
        <v>20.61</v>
      </c>
      <c r="H368" s="2">
        <v>50</v>
      </c>
      <c r="I368" s="2">
        <v>3</v>
      </c>
      <c r="J368" s="2">
        <v>47</v>
      </c>
      <c r="K368" s="2">
        <v>24.47</v>
      </c>
      <c r="L368" s="2">
        <v>28.6</v>
      </c>
      <c r="M368" s="55">
        <v>6.1</v>
      </c>
      <c r="N368" s="55">
        <v>5.38</v>
      </c>
      <c r="O368" s="2">
        <v>5</v>
      </c>
      <c r="Q368" s="2">
        <f t="shared" si="28"/>
        <v>3.6888794541139363</v>
      </c>
      <c r="R368" s="2">
        <v>40</v>
      </c>
      <c r="V368" s="8">
        <v>4</v>
      </c>
      <c r="X368" s="10">
        <v>0.24</v>
      </c>
      <c r="Z368" s="10">
        <v>0.23899999999999999</v>
      </c>
      <c r="AD368" s="10">
        <v>0.78500000000000003</v>
      </c>
      <c r="AF368" s="10">
        <f t="shared" si="29"/>
        <v>1.0249999999999999</v>
      </c>
      <c r="AG368" s="2">
        <v>4</v>
      </c>
      <c r="AH368" s="2">
        <v>5</v>
      </c>
      <c r="AI368" s="12">
        <v>1.4</v>
      </c>
      <c r="AN368" s="2">
        <v>-74.195832999999993</v>
      </c>
      <c r="AO368" s="2">
        <v>40.637500000000003</v>
      </c>
      <c r="AP368" s="2" t="s">
        <v>40</v>
      </c>
    </row>
    <row r="369" spans="1:42" x14ac:dyDescent="0.35">
      <c r="A369" s="2" t="s">
        <v>42</v>
      </c>
      <c r="C369" s="3">
        <v>41107</v>
      </c>
      <c r="D369" s="4">
        <v>0.625</v>
      </c>
      <c r="E369" s="2" t="s">
        <v>41</v>
      </c>
      <c r="F369" s="2">
        <v>25.2</v>
      </c>
      <c r="G369" s="2">
        <v>24.24</v>
      </c>
      <c r="H369" s="2">
        <v>32</v>
      </c>
      <c r="I369" s="2">
        <v>3</v>
      </c>
      <c r="J369" s="2">
        <v>28</v>
      </c>
      <c r="K369" s="2">
        <v>23.85</v>
      </c>
      <c r="L369" s="2">
        <v>24.46</v>
      </c>
      <c r="M369" s="55">
        <v>6.7</v>
      </c>
      <c r="N369" s="55">
        <v>6.49</v>
      </c>
      <c r="O369" s="2">
        <v>4</v>
      </c>
      <c r="Q369" s="2">
        <f t="shared" si="28"/>
        <v>6.363028103540465</v>
      </c>
      <c r="R369" s="2">
        <v>580</v>
      </c>
      <c r="T369" s="8" t="s">
        <v>46</v>
      </c>
      <c r="V369" s="8">
        <v>1</v>
      </c>
      <c r="X369" s="10">
        <v>0.31</v>
      </c>
      <c r="Z369" s="10">
        <v>0.19400000000000001</v>
      </c>
      <c r="AD369" s="10">
        <v>0.624</v>
      </c>
      <c r="AF369" s="10">
        <f t="shared" si="29"/>
        <v>0.93399999999999994</v>
      </c>
      <c r="AG369" s="2">
        <v>3</v>
      </c>
      <c r="AH369" s="2">
        <v>4</v>
      </c>
      <c r="AI369" s="12">
        <v>2.4</v>
      </c>
      <c r="AN369" s="2">
        <v>-74.195832999999993</v>
      </c>
      <c r="AO369" s="2">
        <v>40.637500000000003</v>
      </c>
      <c r="AP369" s="2" t="s">
        <v>40</v>
      </c>
    </row>
    <row r="370" spans="1:42" x14ac:dyDescent="0.35">
      <c r="A370" s="2" t="s">
        <v>50</v>
      </c>
      <c r="B370" s="2" t="s">
        <v>47</v>
      </c>
      <c r="C370" s="3">
        <v>41107</v>
      </c>
      <c r="E370" s="2" t="s">
        <v>41</v>
      </c>
      <c r="M370" s="55">
        <v>7.7</v>
      </c>
      <c r="N370" s="55">
        <v>5.7</v>
      </c>
      <c r="O370" s="2">
        <v>3</v>
      </c>
      <c r="Q370" s="2">
        <f t="shared" si="28"/>
        <v>6.131226489483141</v>
      </c>
      <c r="R370" s="2">
        <v>460</v>
      </c>
      <c r="V370" s="8">
        <v>10</v>
      </c>
      <c r="X370" s="10">
        <v>0.30399999999999999</v>
      </c>
      <c r="Z370" s="10">
        <v>0.20399999999999999</v>
      </c>
      <c r="AD370" s="10">
        <v>0.59599999999999997</v>
      </c>
      <c r="AF370" s="10">
        <f t="shared" si="29"/>
        <v>0.89999999999999991</v>
      </c>
      <c r="AG370" s="2">
        <v>3</v>
      </c>
      <c r="AH370" s="2">
        <v>4</v>
      </c>
      <c r="AI370" s="12">
        <v>7.5</v>
      </c>
      <c r="AN370" s="2">
        <v>-74.195832999999993</v>
      </c>
      <c r="AO370" s="2">
        <v>40.637500000000003</v>
      </c>
      <c r="AP370" s="2" t="s">
        <v>40</v>
      </c>
    </row>
    <row r="371" spans="1:42" x14ac:dyDescent="0.35">
      <c r="A371" s="2" t="s">
        <v>50</v>
      </c>
      <c r="C371" s="3">
        <v>41107</v>
      </c>
      <c r="D371" s="4">
        <v>0.6118055555555556</v>
      </c>
      <c r="E371" s="2" t="s">
        <v>41</v>
      </c>
      <c r="F371" s="2">
        <v>25.68</v>
      </c>
      <c r="G371" s="2">
        <v>23.98</v>
      </c>
      <c r="H371" s="2">
        <v>38</v>
      </c>
      <c r="I371" s="2">
        <v>3</v>
      </c>
      <c r="J371" s="2">
        <v>34</v>
      </c>
      <c r="K371" s="2">
        <v>23.64</v>
      </c>
      <c r="L371" s="2">
        <v>24.74</v>
      </c>
      <c r="M371" s="55">
        <v>7.64</v>
      </c>
      <c r="N371" s="55">
        <v>5.83</v>
      </c>
      <c r="O371" s="2">
        <v>3</v>
      </c>
      <c r="Q371" s="2">
        <f t="shared" si="28"/>
        <v>4.6443908991413725</v>
      </c>
      <c r="R371" s="2">
        <v>104</v>
      </c>
      <c r="V371" s="8">
        <v>5</v>
      </c>
      <c r="X371" s="10">
        <v>0.314</v>
      </c>
      <c r="Z371" s="10">
        <v>0.19400000000000001</v>
      </c>
      <c r="AD371" s="10">
        <v>0.48299999999999998</v>
      </c>
      <c r="AF371" s="10">
        <f t="shared" si="29"/>
        <v>0.79699999999999993</v>
      </c>
      <c r="AG371" s="2">
        <v>4</v>
      </c>
      <c r="AH371" s="2">
        <v>3</v>
      </c>
      <c r="AI371" s="12">
        <v>6</v>
      </c>
      <c r="AN371" s="2">
        <v>-74.195832999999993</v>
      </c>
      <c r="AO371" s="2">
        <v>40.637500000000003</v>
      </c>
      <c r="AP371" s="2" t="s">
        <v>40</v>
      </c>
    </row>
    <row r="372" spans="1:42" x14ac:dyDescent="0.35">
      <c r="A372" s="2" t="s">
        <v>51</v>
      </c>
      <c r="C372" s="3">
        <v>41107</v>
      </c>
      <c r="D372" s="4">
        <v>0.59166666666666667</v>
      </c>
      <c r="E372" s="2" t="s">
        <v>41</v>
      </c>
      <c r="F372" s="2">
        <v>27.58</v>
      </c>
      <c r="G372" s="2">
        <v>26.07</v>
      </c>
      <c r="H372" s="2">
        <v>36</v>
      </c>
      <c r="I372" s="2">
        <v>3</v>
      </c>
      <c r="J372" s="2">
        <v>32</v>
      </c>
      <c r="K372" s="2">
        <v>23.44</v>
      </c>
      <c r="L372" s="2">
        <v>23.59</v>
      </c>
      <c r="M372" s="55">
        <v>6.76</v>
      </c>
      <c r="N372" s="55">
        <v>6.22</v>
      </c>
      <c r="O372" s="2">
        <v>4</v>
      </c>
      <c r="Q372" s="2">
        <f t="shared" si="28"/>
        <v>5.1357984370502621</v>
      </c>
      <c r="R372" s="2">
        <v>170</v>
      </c>
      <c r="T372" s="8" t="s">
        <v>46</v>
      </c>
      <c r="V372" s="8">
        <v>1</v>
      </c>
      <c r="X372" s="10">
        <v>0.38400000000000001</v>
      </c>
      <c r="Z372" s="10">
        <v>0.46100000000000002</v>
      </c>
      <c r="AD372" s="10">
        <v>1.0329999999999999</v>
      </c>
      <c r="AF372" s="10">
        <f t="shared" si="29"/>
        <v>1.4169999999999998</v>
      </c>
      <c r="AG372" s="2">
        <v>2</v>
      </c>
      <c r="AH372" s="2">
        <v>3</v>
      </c>
      <c r="AI372" s="12">
        <v>7</v>
      </c>
      <c r="AN372" s="2">
        <v>-74.195832999999993</v>
      </c>
      <c r="AO372" s="2">
        <v>40.637500000000003</v>
      </c>
      <c r="AP372" s="2" t="s">
        <v>40</v>
      </c>
    </row>
    <row r="373" spans="1:42" x14ac:dyDescent="0.35">
      <c r="A373" s="2" t="s">
        <v>48</v>
      </c>
      <c r="C373" s="3">
        <v>41107</v>
      </c>
      <c r="D373" s="4">
        <v>0.57013888888888886</v>
      </c>
      <c r="E373" s="2" t="s">
        <v>41</v>
      </c>
      <c r="F373" s="2">
        <v>26.59</v>
      </c>
      <c r="G373" s="2">
        <v>24.91</v>
      </c>
      <c r="H373" s="2">
        <v>41</v>
      </c>
      <c r="I373" s="2">
        <v>3</v>
      </c>
      <c r="J373" s="2">
        <v>38</v>
      </c>
      <c r="K373" s="2">
        <v>24.51</v>
      </c>
      <c r="L373" s="2">
        <v>26.45</v>
      </c>
      <c r="M373" s="55">
        <v>5.85</v>
      </c>
      <c r="N373" s="55">
        <v>4.42</v>
      </c>
      <c r="O373" s="2">
        <v>4.5</v>
      </c>
      <c r="Q373" s="2">
        <f t="shared" si="28"/>
        <v>5.3471075307174685</v>
      </c>
      <c r="R373" s="2">
        <v>210</v>
      </c>
      <c r="T373" s="8" t="s">
        <v>46</v>
      </c>
      <c r="V373" s="8">
        <v>1</v>
      </c>
      <c r="X373" s="10">
        <v>0.29099999999999998</v>
      </c>
      <c r="Z373" s="10">
        <v>0.34200000000000003</v>
      </c>
      <c r="AD373" s="10">
        <v>0.80400000000000005</v>
      </c>
      <c r="AF373" s="10">
        <f t="shared" si="29"/>
        <v>1.095</v>
      </c>
      <c r="AG373" s="2">
        <v>2</v>
      </c>
      <c r="AH373" s="2">
        <v>3</v>
      </c>
      <c r="AI373" s="12">
        <v>6.6</v>
      </c>
      <c r="AN373" s="2">
        <v>-74.195832999999993</v>
      </c>
      <c r="AO373" s="2">
        <v>40.637500000000003</v>
      </c>
      <c r="AP373" s="2" t="s">
        <v>40</v>
      </c>
    </row>
    <row r="374" spans="1:42" x14ac:dyDescent="0.35">
      <c r="A374" t="s">
        <v>84</v>
      </c>
      <c r="C374" s="13">
        <v>41108</v>
      </c>
      <c r="M374" s="14">
        <v>6.03</v>
      </c>
      <c r="N374" s="14">
        <v>5.93</v>
      </c>
      <c r="R374" s="23" t="s">
        <v>86</v>
      </c>
      <c r="V374" s="23" t="s">
        <v>86</v>
      </c>
      <c r="AF374" s="10">
        <v>1.0616999999999999</v>
      </c>
      <c r="AI374" s="18">
        <v>26.2</v>
      </c>
      <c r="AN374" s="2">
        <v>-74.195832999999993</v>
      </c>
      <c r="AO374" s="2">
        <v>40.637500000000003</v>
      </c>
      <c r="AP374" s="2" t="s">
        <v>40</v>
      </c>
    </row>
    <row r="375" spans="1:42" x14ac:dyDescent="0.35">
      <c r="A375" s="41" t="s">
        <v>96</v>
      </c>
      <c r="C375" s="13">
        <v>41108</v>
      </c>
      <c r="M375" s="14">
        <v>5.71</v>
      </c>
      <c r="N375" s="14">
        <v>6.15</v>
      </c>
      <c r="R375" s="23" t="s">
        <v>86</v>
      </c>
      <c r="V375" s="23" t="s">
        <v>86</v>
      </c>
      <c r="AF375" s="10">
        <v>1.141</v>
      </c>
      <c r="AI375" s="19">
        <v>25.7</v>
      </c>
      <c r="AN375" s="2">
        <v>-74.195832999999993</v>
      </c>
      <c r="AO375" s="2">
        <v>40.637500000000003</v>
      </c>
      <c r="AP375" s="2" t="s">
        <v>40</v>
      </c>
    </row>
    <row r="376" spans="1:42" x14ac:dyDescent="0.35">
      <c r="A376" s="41" t="s">
        <v>96</v>
      </c>
      <c r="C376" s="13">
        <v>41108</v>
      </c>
      <c r="M376" s="15" t="s">
        <v>86</v>
      </c>
      <c r="N376" s="15" t="s">
        <v>86</v>
      </c>
      <c r="R376" s="23" t="s">
        <v>86</v>
      </c>
      <c r="V376" s="23" t="s">
        <v>86</v>
      </c>
      <c r="AF376" s="10">
        <v>1.0923</v>
      </c>
      <c r="AI376" s="19">
        <v>22.7</v>
      </c>
      <c r="AN376" s="2">
        <v>-74.195832999999993</v>
      </c>
      <c r="AO376" s="2">
        <v>40.637500000000003</v>
      </c>
      <c r="AP376" s="2" t="s">
        <v>40</v>
      </c>
    </row>
    <row r="377" spans="1:42" x14ac:dyDescent="0.35">
      <c r="A377" s="41" t="s">
        <v>97</v>
      </c>
      <c r="C377" s="13">
        <v>41108</v>
      </c>
      <c r="M377" s="14">
        <v>5.97</v>
      </c>
      <c r="N377" s="14">
        <v>4.6500000000000004</v>
      </c>
      <c r="R377" s="23" t="s">
        <v>86</v>
      </c>
      <c r="V377" s="23" t="s">
        <v>86</v>
      </c>
      <c r="AF377" s="10">
        <v>1.0580000000000001</v>
      </c>
      <c r="AI377" s="19">
        <v>20.100000000000001</v>
      </c>
      <c r="AN377" s="2">
        <v>-74.195832999999993</v>
      </c>
      <c r="AO377" s="2">
        <v>40.637500000000003</v>
      </c>
      <c r="AP377" s="2" t="s">
        <v>40</v>
      </c>
    </row>
    <row r="378" spans="1:42" x14ac:dyDescent="0.35">
      <c r="A378" s="2" t="s">
        <v>52</v>
      </c>
      <c r="C378" s="3">
        <v>41122</v>
      </c>
      <c r="D378" s="4">
        <v>0.56944444444444442</v>
      </c>
      <c r="E378" s="2" t="s">
        <v>44</v>
      </c>
      <c r="F378" s="2">
        <v>24.6</v>
      </c>
      <c r="G378" s="2">
        <v>24.18</v>
      </c>
      <c r="H378" s="2">
        <v>50</v>
      </c>
      <c r="I378" s="2">
        <v>3</v>
      </c>
      <c r="J378" s="2">
        <v>52</v>
      </c>
      <c r="K378" s="2">
        <v>23.65</v>
      </c>
      <c r="L378" s="2">
        <v>25.01</v>
      </c>
      <c r="M378" s="55">
        <v>4.8499999999999996</v>
      </c>
      <c r="N378" s="55">
        <v>4.92</v>
      </c>
      <c r="O378" s="2">
        <v>3.5</v>
      </c>
      <c r="Q378" s="2">
        <f t="shared" si="28"/>
        <v>5.2470240721604862</v>
      </c>
      <c r="R378" s="2">
        <v>190</v>
      </c>
      <c r="V378" s="8">
        <v>94</v>
      </c>
      <c r="X378" s="10">
        <v>0.379</v>
      </c>
      <c r="Z378" s="10">
        <v>0.47599999999999998</v>
      </c>
      <c r="AD378" s="10">
        <v>0.76700000000000002</v>
      </c>
      <c r="AF378" s="10">
        <f t="shared" ref="AF378:AF383" si="30">X378+AD378</f>
        <v>1.1459999999999999</v>
      </c>
      <c r="AG378" s="2">
        <v>9</v>
      </c>
      <c r="AH378" s="2">
        <v>15</v>
      </c>
      <c r="AI378" s="12">
        <v>5.5</v>
      </c>
      <c r="AN378" s="2">
        <v>-74.195832999999993</v>
      </c>
      <c r="AO378" s="2">
        <v>40.637500000000003</v>
      </c>
      <c r="AP378" s="2" t="s">
        <v>40</v>
      </c>
    </row>
    <row r="379" spans="1:42" x14ac:dyDescent="0.35">
      <c r="A379" s="2" t="s">
        <v>42</v>
      </c>
      <c r="C379" s="3">
        <v>41122</v>
      </c>
      <c r="D379" s="4">
        <v>0.58472222222222225</v>
      </c>
      <c r="E379" s="2" t="s">
        <v>44</v>
      </c>
      <c r="F379" s="2">
        <v>24.88</v>
      </c>
      <c r="G379" s="2">
        <v>24.71</v>
      </c>
      <c r="H379" s="2">
        <v>37</v>
      </c>
      <c r="I379" s="2">
        <v>3</v>
      </c>
      <c r="J379" s="2">
        <v>39</v>
      </c>
      <c r="K379" s="2">
        <v>22.61</v>
      </c>
      <c r="L379" s="2">
        <v>23.27</v>
      </c>
      <c r="M379" s="55">
        <v>5.0999999999999996</v>
      </c>
      <c r="N379" s="55">
        <v>4.87</v>
      </c>
      <c r="O379" s="2">
        <v>2.5</v>
      </c>
      <c r="Q379" s="2">
        <f t="shared" si="28"/>
        <v>5.9135030056382698</v>
      </c>
      <c r="R379" s="2">
        <v>370</v>
      </c>
      <c r="V379" s="8">
        <v>131</v>
      </c>
      <c r="X379" s="10">
        <v>0.44</v>
      </c>
      <c r="Z379" s="10">
        <v>0.438</v>
      </c>
      <c r="AD379" s="10">
        <v>0.79500000000000004</v>
      </c>
      <c r="AF379" s="10">
        <f t="shared" si="30"/>
        <v>1.2350000000000001</v>
      </c>
      <c r="AG379" s="2">
        <v>8</v>
      </c>
      <c r="AH379" s="2">
        <v>10</v>
      </c>
      <c r="AI379" s="12">
        <v>2.5</v>
      </c>
      <c r="AN379" s="2">
        <v>-74.195832999999993</v>
      </c>
      <c r="AO379" s="2">
        <v>40.637500000000003</v>
      </c>
      <c r="AP379" s="2" t="s">
        <v>40</v>
      </c>
    </row>
    <row r="380" spans="1:42" x14ac:dyDescent="0.35">
      <c r="A380" s="2" t="s">
        <v>50</v>
      </c>
      <c r="B380" s="2" t="s">
        <v>47</v>
      </c>
      <c r="C380" s="3">
        <v>41122</v>
      </c>
      <c r="E380" s="2" t="s">
        <v>44</v>
      </c>
      <c r="M380" s="55">
        <v>5</v>
      </c>
      <c r="N380" s="55">
        <v>4.7</v>
      </c>
      <c r="O380" s="2">
        <v>2.5</v>
      </c>
      <c r="Q380" s="2">
        <f t="shared" si="28"/>
        <v>5.9661467391236922</v>
      </c>
      <c r="R380" s="2">
        <v>390</v>
      </c>
      <c r="V380" s="8">
        <v>120</v>
      </c>
      <c r="X380" s="10">
        <v>0.42499999999999999</v>
      </c>
      <c r="Z380" s="10">
        <v>0.54600000000000004</v>
      </c>
      <c r="AD380" s="10">
        <v>1.07</v>
      </c>
      <c r="AF380" s="10">
        <f t="shared" si="30"/>
        <v>1.4950000000000001</v>
      </c>
      <c r="AG380" s="2">
        <v>11</v>
      </c>
      <c r="AI380" s="12">
        <v>2</v>
      </c>
      <c r="AN380" s="2">
        <v>-74.195832999999993</v>
      </c>
      <c r="AO380" s="2">
        <v>40.637500000000003</v>
      </c>
      <c r="AP380" s="2" t="s">
        <v>40</v>
      </c>
    </row>
    <row r="381" spans="1:42" x14ac:dyDescent="0.35">
      <c r="A381" s="2" t="s">
        <v>50</v>
      </c>
      <c r="C381" s="3">
        <v>41122</v>
      </c>
      <c r="D381" s="4">
        <v>0.59583333333333333</v>
      </c>
      <c r="E381" s="2" t="s">
        <v>44</v>
      </c>
      <c r="F381" s="2">
        <v>25.06</v>
      </c>
      <c r="G381" s="2">
        <v>24.4</v>
      </c>
      <c r="H381" s="2">
        <v>38</v>
      </c>
      <c r="I381" s="2">
        <v>3</v>
      </c>
      <c r="J381" s="2">
        <v>39</v>
      </c>
      <c r="K381" s="2">
        <v>22.65</v>
      </c>
      <c r="L381" s="2">
        <v>24.23</v>
      </c>
      <c r="M381" s="55">
        <v>5.14</v>
      </c>
      <c r="N381" s="55">
        <v>4.79</v>
      </c>
      <c r="O381" s="2">
        <v>2.5</v>
      </c>
      <c r="Q381" s="2">
        <f t="shared" si="28"/>
        <v>5.5834963087816991</v>
      </c>
      <c r="R381" s="2">
        <v>266</v>
      </c>
      <c r="V381" s="8">
        <v>129</v>
      </c>
      <c r="X381" s="10">
        <v>0.43</v>
      </c>
      <c r="Z381" s="10">
        <v>0.52400000000000002</v>
      </c>
      <c r="AD381" s="10">
        <v>1</v>
      </c>
      <c r="AF381" s="10">
        <f t="shared" si="30"/>
        <v>1.43</v>
      </c>
      <c r="AG381" s="2">
        <v>8</v>
      </c>
      <c r="AH381" s="2">
        <v>10</v>
      </c>
      <c r="AI381" s="12">
        <v>3</v>
      </c>
      <c r="AN381" s="2">
        <v>-74.195832999999993</v>
      </c>
      <c r="AO381" s="2">
        <v>40.637500000000003</v>
      </c>
      <c r="AP381" s="2" t="s">
        <v>40</v>
      </c>
    </row>
    <row r="382" spans="1:42" x14ac:dyDescent="0.35">
      <c r="A382" s="2" t="s">
        <v>51</v>
      </c>
      <c r="C382" s="3">
        <v>41122</v>
      </c>
      <c r="D382" s="4">
        <v>0.61388888888888882</v>
      </c>
      <c r="E382" s="2" t="s">
        <v>44</v>
      </c>
      <c r="F382" s="2">
        <v>26.36</v>
      </c>
      <c r="G382" s="2">
        <v>26.38</v>
      </c>
      <c r="H382" s="2">
        <v>37</v>
      </c>
      <c r="I382" s="2">
        <v>3</v>
      </c>
      <c r="J382" s="2">
        <v>35</v>
      </c>
      <c r="K382" s="2">
        <v>22.41</v>
      </c>
      <c r="L382" s="2">
        <v>22.68</v>
      </c>
      <c r="M382" s="55">
        <v>4.4400000000000004</v>
      </c>
      <c r="N382" s="55">
        <v>4.26</v>
      </c>
      <c r="O382" s="2">
        <v>2</v>
      </c>
      <c r="Q382" s="2">
        <f t="shared" si="28"/>
        <v>6.3969296552161463</v>
      </c>
      <c r="R382" s="2">
        <v>600</v>
      </c>
      <c r="T382" s="8" t="s">
        <v>43</v>
      </c>
      <c r="V382" s="8">
        <v>264</v>
      </c>
      <c r="X382" s="10">
        <v>0.53</v>
      </c>
      <c r="Z382" s="10">
        <v>0.76200000000000001</v>
      </c>
      <c r="AD382" s="10">
        <v>1.1499999999999999</v>
      </c>
      <c r="AF382" s="10">
        <f t="shared" si="30"/>
        <v>1.68</v>
      </c>
      <c r="AG382" s="2">
        <v>15</v>
      </c>
      <c r="AH382" s="2">
        <v>23</v>
      </c>
      <c r="AI382" s="12">
        <v>1.4</v>
      </c>
      <c r="AN382" s="2">
        <v>-74.195832999999993</v>
      </c>
      <c r="AO382" s="2">
        <v>40.637500000000003</v>
      </c>
      <c r="AP382" s="2" t="s">
        <v>40</v>
      </c>
    </row>
    <row r="383" spans="1:42" x14ac:dyDescent="0.35">
      <c r="A383" s="2" t="s">
        <v>48</v>
      </c>
      <c r="C383" s="3">
        <v>41122</v>
      </c>
      <c r="D383" s="4">
        <v>0.6333333333333333</v>
      </c>
      <c r="E383" s="2" t="s">
        <v>44</v>
      </c>
      <c r="F383" s="2">
        <v>26.08</v>
      </c>
      <c r="G383" s="2">
        <v>25.97</v>
      </c>
      <c r="H383" s="2">
        <v>39</v>
      </c>
      <c r="I383" s="2">
        <v>3</v>
      </c>
      <c r="J383" s="2">
        <v>39</v>
      </c>
      <c r="K383" s="2">
        <v>23.76</v>
      </c>
      <c r="L383" s="2">
        <v>23.85</v>
      </c>
      <c r="M383" s="55">
        <v>4.25</v>
      </c>
      <c r="N383" s="55">
        <v>4.32</v>
      </c>
      <c r="O383" s="2">
        <v>3</v>
      </c>
      <c r="Q383" s="2">
        <f t="shared" si="28"/>
        <v>3.2188758248682006</v>
      </c>
      <c r="R383" s="2">
        <v>25</v>
      </c>
      <c r="T383" s="8" t="s">
        <v>43</v>
      </c>
      <c r="V383" s="8">
        <v>28</v>
      </c>
      <c r="X383" s="10">
        <v>0.45600000000000002</v>
      </c>
      <c r="Z383" s="10">
        <v>0.51800000000000002</v>
      </c>
      <c r="AD383" s="10">
        <v>0.9</v>
      </c>
      <c r="AF383" s="10">
        <f t="shared" si="30"/>
        <v>1.3560000000000001</v>
      </c>
      <c r="AG383" s="2">
        <v>13</v>
      </c>
      <c r="AH383" s="2">
        <v>13</v>
      </c>
      <c r="AI383" s="12">
        <v>2.9</v>
      </c>
      <c r="AN383" s="2">
        <v>-74.195832999999993</v>
      </c>
      <c r="AO383" s="2">
        <v>40.637500000000003</v>
      </c>
      <c r="AP383" s="2" t="s">
        <v>40</v>
      </c>
    </row>
    <row r="384" spans="1:42" x14ac:dyDescent="0.35">
      <c r="A384" t="s">
        <v>84</v>
      </c>
      <c r="C384" s="13">
        <v>41123</v>
      </c>
      <c r="M384" s="14">
        <v>4.37</v>
      </c>
      <c r="N384" s="14">
        <v>4.43</v>
      </c>
      <c r="R384" s="23" t="s">
        <v>86</v>
      </c>
      <c r="V384" s="23" t="s">
        <v>86</v>
      </c>
      <c r="AF384" s="10">
        <v>1.2404000000000002</v>
      </c>
      <c r="AI384" s="18">
        <v>0.72899999999999998</v>
      </c>
      <c r="AN384" s="2">
        <v>-74.195832999999993</v>
      </c>
      <c r="AO384" s="2">
        <v>40.637500000000003</v>
      </c>
      <c r="AP384" s="2" t="s">
        <v>40</v>
      </c>
    </row>
    <row r="385" spans="1:42" x14ac:dyDescent="0.35">
      <c r="A385" s="37" t="s">
        <v>90</v>
      </c>
      <c r="C385" s="13">
        <v>41123</v>
      </c>
      <c r="M385" s="14">
        <v>4.3499999999999996</v>
      </c>
      <c r="N385" s="14">
        <v>4.38</v>
      </c>
      <c r="R385" s="23" t="s">
        <v>86</v>
      </c>
      <c r="V385" s="23" t="s">
        <v>86</v>
      </c>
      <c r="AF385" s="10">
        <v>1.339</v>
      </c>
      <c r="AI385" s="18">
        <v>0.88900000000000001</v>
      </c>
      <c r="AN385" s="2">
        <v>-74.195832999999993</v>
      </c>
      <c r="AO385" s="2">
        <v>40.637500000000003</v>
      </c>
      <c r="AP385" s="2" t="s">
        <v>40</v>
      </c>
    </row>
    <row r="386" spans="1:42" x14ac:dyDescent="0.35">
      <c r="A386" s="41" t="s">
        <v>96</v>
      </c>
      <c r="C386" s="13">
        <v>41123</v>
      </c>
      <c r="M386" s="14">
        <v>3.97</v>
      </c>
      <c r="N386" s="14">
        <v>3.77</v>
      </c>
      <c r="R386" s="23" t="s">
        <v>86</v>
      </c>
      <c r="V386" s="23" t="s">
        <v>86</v>
      </c>
      <c r="AF386" s="10">
        <v>1.4372</v>
      </c>
      <c r="AI386" s="19">
        <v>1.28</v>
      </c>
      <c r="AN386" s="2">
        <v>-74.195832999999993</v>
      </c>
      <c r="AO386" s="2">
        <v>40.637500000000003</v>
      </c>
      <c r="AP386" s="2" t="s">
        <v>40</v>
      </c>
    </row>
    <row r="387" spans="1:42" x14ac:dyDescent="0.35">
      <c r="A387" s="41" t="s">
        <v>97</v>
      </c>
      <c r="C387" s="13">
        <v>41123</v>
      </c>
      <c r="M387" s="14">
        <v>3.84</v>
      </c>
      <c r="N387" s="14">
        <v>3.79</v>
      </c>
      <c r="R387" s="23" t="s">
        <v>86</v>
      </c>
      <c r="V387" s="23" t="s">
        <v>86</v>
      </c>
      <c r="AF387" s="10">
        <v>1.5365000000000002</v>
      </c>
      <c r="AI387" s="19">
        <v>1.19</v>
      </c>
      <c r="AN387" s="2">
        <v>-74.195832999999993</v>
      </c>
      <c r="AO387" s="2">
        <v>40.637500000000003</v>
      </c>
      <c r="AP387" s="2" t="s">
        <v>40</v>
      </c>
    </row>
    <row r="388" spans="1:42" x14ac:dyDescent="0.35">
      <c r="A388" s="2" t="s">
        <v>52</v>
      </c>
      <c r="C388" s="3">
        <v>41128</v>
      </c>
      <c r="D388" s="4">
        <v>0.65625</v>
      </c>
      <c r="E388" s="2" t="s">
        <v>41</v>
      </c>
      <c r="F388" s="2">
        <v>25.57</v>
      </c>
      <c r="G388" s="2">
        <v>24.29</v>
      </c>
      <c r="H388" s="2">
        <v>54</v>
      </c>
      <c r="I388" s="2">
        <v>3</v>
      </c>
      <c r="J388" s="2">
        <v>46</v>
      </c>
      <c r="K388" s="2">
        <v>24.52</v>
      </c>
      <c r="L388" s="2">
        <v>27.53</v>
      </c>
      <c r="M388" s="55">
        <v>5.14</v>
      </c>
      <c r="N388" s="55">
        <v>4.83</v>
      </c>
      <c r="O388" s="2">
        <v>4</v>
      </c>
      <c r="Q388" s="2">
        <f t="shared" si="28"/>
        <v>3.970291913552122</v>
      </c>
      <c r="R388" s="2">
        <v>53</v>
      </c>
      <c r="T388" s="8" t="s">
        <v>43</v>
      </c>
      <c r="V388" s="8">
        <v>2</v>
      </c>
      <c r="X388" s="10">
        <v>0.32700000000000001</v>
      </c>
      <c r="Z388" s="10">
        <v>0.41699999999999998</v>
      </c>
      <c r="AD388" s="10">
        <v>0.83599999999999997</v>
      </c>
      <c r="AF388" s="10">
        <f t="shared" ref="AF388:AF398" si="31">X388+AD388</f>
        <v>1.163</v>
      </c>
      <c r="AG388" s="2">
        <v>11</v>
      </c>
      <c r="AH388" s="2">
        <v>10</v>
      </c>
      <c r="AI388" s="12">
        <v>2.2999999999999998</v>
      </c>
      <c r="AN388" s="2">
        <v>-74.195832999999993</v>
      </c>
      <c r="AO388" s="2">
        <v>40.637500000000003</v>
      </c>
      <c r="AP388" s="2" t="s">
        <v>40</v>
      </c>
    </row>
    <row r="389" spans="1:42" x14ac:dyDescent="0.35">
      <c r="A389" s="2" t="s">
        <v>42</v>
      </c>
      <c r="C389" s="3">
        <v>41128</v>
      </c>
      <c r="D389" s="4">
        <v>0.64166666666666672</v>
      </c>
      <c r="E389" s="2" t="s">
        <v>41</v>
      </c>
      <c r="F389" s="2">
        <v>26.2</v>
      </c>
      <c r="G389" s="2">
        <v>26.14</v>
      </c>
      <c r="H389" s="2">
        <v>31</v>
      </c>
      <c r="I389" s="2">
        <v>3</v>
      </c>
      <c r="J389" s="2">
        <v>30</v>
      </c>
      <c r="K389" s="2">
        <v>23.42</v>
      </c>
      <c r="L389" s="2">
        <v>23.54</v>
      </c>
      <c r="M389" s="55">
        <v>5.2</v>
      </c>
      <c r="N389" s="55">
        <v>5.18</v>
      </c>
      <c r="O389" s="2">
        <v>3.5</v>
      </c>
      <c r="Q389" s="2">
        <f t="shared" si="28"/>
        <v>5.9269260259704106</v>
      </c>
      <c r="R389" s="2">
        <v>375</v>
      </c>
      <c r="V389" s="8">
        <v>7</v>
      </c>
      <c r="X389" s="10">
        <v>0.44</v>
      </c>
      <c r="Z389" s="10">
        <v>0.54400000000000004</v>
      </c>
      <c r="AD389" s="10">
        <v>0.92900000000000005</v>
      </c>
      <c r="AF389" s="10">
        <f t="shared" si="31"/>
        <v>1.369</v>
      </c>
      <c r="AG389" s="2">
        <v>7</v>
      </c>
      <c r="AH389" s="2">
        <v>7</v>
      </c>
      <c r="AI389" s="12">
        <v>2.8</v>
      </c>
      <c r="AN389" s="2">
        <v>-74.195832999999993</v>
      </c>
      <c r="AO389" s="2">
        <v>40.637500000000003</v>
      </c>
      <c r="AP389" s="2" t="s">
        <v>40</v>
      </c>
    </row>
    <row r="390" spans="1:42" x14ac:dyDescent="0.35">
      <c r="A390" s="2" t="s">
        <v>50</v>
      </c>
      <c r="C390" s="3">
        <v>41128</v>
      </c>
      <c r="D390" s="4">
        <v>0.62916666666666665</v>
      </c>
      <c r="E390" s="2" t="s">
        <v>41</v>
      </c>
      <c r="F390" s="2">
        <v>26.82</v>
      </c>
      <c r="G390" s="2">
        <v>26.71</v>
      </c>
      <c r="H390" s="2">
        <v>42</v>
      </c>
      <c r="I390" s="2">
        <v>3</v>
      </c>
      <c r="J390" s="2">
        <v>40</v>
      </c>
      <c r="K390" s="2">
        <v>21.34</v>
      </c>
      <c r="L390" s="2">
        <v>23.22</v>
      </c>
      <c r="M390" s="55">
        <v>5.37</v>
      </c>
      <c r="N390" s="55">
        <v>5.25</v>
      </c>
      <c r="O390" s="2">
        <v>3.5</v>
      </c>
      <c r="Q390" s="2">
        <f t="shared" si="28"/>
        <v>6.4297194780391376</v>
      </c>
      <c r="R390" s="2">
        <v>620</v>
      </c>
      <c r="V390" s="8">
        <v>9</v>
      </c>
      <c r="X390" s="10">
        <v>0.48199999999999998</v>
      </c>
      <c r="Z390" s="10">
        <v>1.43</v>
      </c>
      <c r="AD390" s="10">
        <v>1.99</v>
      </c>
      <c r="AF390" s="10">
        <f t="shared" si="31"/>
        <v>2.472</v>
      </c>
      <c r="AG390" s="2">
        <v>5</v>
      </c>
      <c r="AH390" s="2">
        <v>5</v>
      </c>
      <c r="AI390" s="12">
        <v>3</v>
      </c>
      <c r="AN390" s="2">
        <v>-74.195832999999993</v>
      </c>
      <c r="AO390" s="2">
        <v>40.637500000000003</v>
      </c>
      <c r="AP390" s="2" t="s">
        <v>40</v>
      </c>
    </row>
    <row r="391" spans="1:42" x14ac:dyDescent="0.35">
      <c r="A391" s="2" t="s">
        <v>51</v>
      </c>
      <c r="C391" s="3">
        <v>41128</v>
      </c>
      <c r="D391" s="4">
        <v>0.60763888888888895</v>
      </c>
      <c r="E391" s="2" t="s">
        <v>41</v>
      </c>
      <c r="F391" s="2">
        <v>27.68</v>
      </c>
      <c r="G391" s="2">
        <v>27.01</v>
      </c>
      <c r="H391" s="2">
        <v>41</v>
      </c>
      <c r="I391" s="2">
        <v>3</v>
      </c>
      <c r="J391" s="2">
        <v>40</v>
      </c>
      <c r="K391" s="2">
        <v>23.3</v>
      </c>
      <c r="L391" s="2">
        <v>23.88</v>
      </c>
      <c r="M391" s="55">
        <v>5.25</v>
      </c>
      <c r="N391" s="55">
        <v>4.09</v>
      </c>
      <c r="O391" s="2">
        <v>3</v>
      </c>
      <c r="Q391" s="2">
        <f t="shared" si="28"/>
        <v>3.912023005428146</v>
      </c>
      <c r="R391" s="2">
        <v>50</v>
      </c>
      <c r="V391" s="8">
        <v>4</v>
      </c>
      <c r="X391" s="10">
        <v>0.48699999999999999</v>
      </c>
      <c r="Z391" s="10">
        <v>0.56999999999999995</v>
      </c>
      <c r="AD391" s="10">
        <v>0.97699999999999998</v>
      </c>
      <c r="AF391" s="10">
        <f t="shared" si="31"/>
        <v>1.464</v>
      </c>
      <c r="AG391" s="2">
        <v>6</v>
      </c>
      <c r="AH391" s="2">
        <v>8</v>
      </c>
      <c r="AI391" s="12">
        <v>8.5</v>
      </c>
      <c r="AN391" s="2">
        <v>-74.195832999999993</v>
      </c>
      <c r="AO391" s="2">
        <v>40.637500000000003</v>
      </c>
      <c r="AP391" s="2" t="s">
        <v>40</v>
      </c>
    </row>
    <row r="392" spans="1:42" x14ac:dyDescent="0.35">
      <c r="A392" s="2" t="s">
        <v>48</v>
      </c>
      <c r="C392" s="3">
        <v>41128</v>
      </c>
      <c r="D392" s="4">
        <v>0.5854166666666667</v>
      </c>
      <c r="E392" s="2" t="s">
        <v>41</v>
      </c>
      <c r="F392" s="2">
        <v>27.05</v>
      </c>
      <c r="G392" s="2">
        <v>25.87</v>
      </c>
      <c r="H392" s="2">
        <v>43</v>
      </c>
      <c r="I392" s="2">
        <v>3</v>
      </c>
      <c r="J392" s="2">
        <v>40</v>
      </c>
      <c r="K392" s="2">
        <v>24.15</v>
      </c>
      <c r="L392" s="2">
        <v>26.64</v>
      </c>
      <c r="M392" s="55">
        <v>7.43</v>
      </c>
      <c r="N392" s="55">
        <v>4.57</v>
      </c>
      <c r="O392" s="2">
        <v>2</v>
      </c>
      <c r="Q392" s="2">
        <f t="shared" ref="Q392:Q455" si="32">LN(R392)</f>
        <v>1.3862943611198906</v>
      </c>
      <c r="R392" s="2">
        <v>4</v>
      </c>
      <c r="T392" s="8" t="s">
        <v>46</v>
      </c>
      <c r="V392" s="8">
        <v>1</v>
      </c>
      <c r="X392" s="10">
        <v>0.376</v>
      </c>
      <c r="Z392" s="10">
        <v>0.27700000000000002</v>
      </c>
      <c r="AD392" s="10">
        <v>0.94899999999999995</v>
      </c>
      <c r="AF392" s="10">
        <f t="shared" si="31"/>
        <v>1.325</v>
      </c>
      <c r="AG392" s="2">
        <v>10</v>
      </c>
      <c r="AH392" s="2">
        <v>17</v>
      </c>
      <c r="AI392" s="12">
        <v>22.6</v>
      </c>
      <c r="AN392" s="2">
        <v>-74.195832999999993</v>
      </c>
      <c r="AO392" s="2">
        <v>40.637500000000003</v>
      </c>
      <c r="AP392" s="2" t="s">
        <v>40</v>
      </c>
    </row>
    <row r="393" spans="1:42" x14ac:dyDescent="0.35">
      <c r="A393" s="2" t="s">
        <v>48</v>
      </c>
      <c r="B393" s="2" t="s">
        <v>47</v>
      </c>
      <c r="C393" s="3">
        <v>41128</v>
      </c>
      <c r="E393" s="2" t="s">
        <v>41</v>
      </c>
      <c r="M393" s="55">
        <v>7.39</v>
      </c>
      <c r="N393" s="55">
        <v>4.55</v>
      </c>
      <c r="O393" s="2">
        <v>2.5</v>
      </c>
      <c r="Q393" s="2">
        <f t="shared" si="32"/>
        <v>2.4849066497880004</v>
      </c>
      <c r="R393" s="2">
        <v>12</v>
      </c>
      <c r="V393" s="8">
        <v>3</v>
      </c>
      <c r="X393" s="10">
        <v>0.36399999999999999</v>
      </c>
      <c r="Z393" s="10">
        <v>0.27200000000000002</v>
      </c>
      <c r="AD393" s="10">
        <v>0.92800000000000005</v>
      </c>
      <c r="AF393" s="10">
        <f t="shared" si="31"/>
        <v>1.292</v>
      </c>
      <c r="AG393" s="2">
        <v>8</v>
      </c>
      <c r="AH393" s="2">
        <v>17</v>
      </c>
      <c r="AI393" s="12">
        <v>25</v>
      </c>
      <c r="AN393" s="2">
        <v>-74.195832999999993</v>
      </c>
      <c r="AO393" s="2">
        <v>40.637500000000003</v>
      </c>
      <c r="AP393" s="2" t="s">
        <v>40</v>
      </c>
    </row>
    <row r="394" spans="1:42" x14ac:dyDescent="0.35">
      <c r="A394" s="2" t="s">
        <v>52</v>
      </c>
      <c r="C394" s="3">
        <v>41135</v>
      </c>
      <c r="D394" s="4">
        <v>0.64722222222222225</v>
      </c>
      <c r="E394" s="2" t="s">
        <v>41</v>
      </c>
      <c r="F394" s="2">
        <v>24.82</v>
      </c>
      <c r="G394" s="2">
        <v>23.42</v>
      </c>
      <c r="H394" s="2">
        <v>51</v>
      </c>
      <c r="I394" s="2">
        <v>3</v>
      </c>
      <c r="J394" s="2">
        <v>38</v>
      </c>
      <c r="K394" s="2">
        <v>23.18</v>
      </c>
      <c r="L394" s="2">
        <v>26.79</v>
      </c>
      <c r="M394" s="55">
        <v>4.93</v>
      </c>
      <c r="N394" s="55">
        <v>4.6500000000000004</v>
      </c>
      <c r="O394" s="2">
        <v>3</v>
      </c>
      <c r="Q394" s="2">
        <f t="shared" si="32"/>
        <v>2.8903717578961645</v>
      </c>
      <c r="R394" s="2">
        <v>18</v>
      </c>
      <c r="T394" s="8" t="s">
        <v>43</v>
      </c>
      <c r="V394" s="8">
        <v>8</v>
      </c>
      <c r="X394" s="10">
        <v>0.27400000000000002</v>
      </c>
      <c r="Z394" s="10">
        <v>0.29199999999999998</v>
      </c>
      <c r="AD394" s="10">
        <v>0.55500000000000005</v>
      </c>
      <c r="AF394" s="10">
        <f t="shared" si="31"/>
        <v>0.82900000000000007</v>
      </c>
      <c r="AG394" s="2">
        <v>4</v>
      </c>
      <c r="AH394" s="2">
        <v>3</v>
      </c>
      <c r="AI394" s="12">
        <v>4.8</v>
      </c>
      <c r="AN394" s="2">
        <v>-74.195832999999993</v>
      </c>
      <c r="AO394" s="2">
        <v>40.637500000000003</v>
      </c>
      <c r="AP394" s="2" t="s">
        <v>40</v>
      </c>
    </row>
    <row r="395" spans="1:42" x14ac:dyDescent="0.35">
      <c r="A395" s="2" t="s">
        <v>42</v>
      </c>
      <c r="C395" s="3">
        <v>41135</v>
      </c>
      <c r="D395" s="4">
        <v>0.62916666666666665</v>
      </c>
      <c r="E395" s="2" t="s">
        <v>41</v>
      </c>
      <c r="F395" s="2">
        <v>25.24</v>
      </c>
      <c r="G395" s="2">
        <v>24.67</v>
      </c>
      <c r="H395" s="2">
        <v>38</v>
      </c>
      <c r="I395" s="2">
        <v>3</v>
      </c>
      <c r="J395" s="2">
        <v>35</v>
      </c>
      <c r="K395" s="2">
        <v>23.76</v>
      </c>
      <c r="L395" s="2">
        <v>24.76</v>
      </c>
      <c r="M395" s="55">
        <v>5.86</v>
      </c>
      <c r="N395" s="55">
        <v>5.52</v>
      </c>
      <c r="O395" s="2">
        <v>3</v>
      </c>
      <c r="Q395" s="2">
        <f t="shared" si="32"/>
        <v>2.5649493574615367</v>
      </c>
      <c r="R395" s="2">
        <v>13</v>
      </c>
      <c r="V395" s="8">
        <v>4</v>
      </c>
      <c r="X395" s="10">
        <v>0.40400000000000003</v>
      </c>
      <c r="Z395" s="10">
        <v>0.28799999999999998</v>
      </c>
      <c r="AD395" s="10">
        <v>0.502</v>
      </c>
      <c r="AF395" s="10">
        <f t="shared" si="31"/>
        <v>0.90600000000000003</v>
      </c>
      <c r="AG395" s="2">
        <v>10</v>
      </c>
      <c r="AH395" s="2">
        <v>6</v>
      </c>
      <c r="AI395" s="12">
        <v>5.5</v>
      </c>
      <c r="AN395" s="2">
        <v>-74.195832999999993</v>
      </c>
      <c r="AO395" s="2">
        <v>40.637500000000003</v>
      </c>
      <c r="AP395" s="2" t="s">
        <v>40</v>
      </c>
    </row>
    <row r="396" spans="1:42" x14ac:dyDescent="0.35">
      <c r="A396" s="2" t="s">
        <v>50</v>
      </c>
      <c r="C396" s="3">
        <v>41135</v>
      </c>
      <c r="D396" s="4">
        <v>0.61597222222222225</v>
      </c>
      <c r="E396" s="2" t="s">
        <v>41</v>
      </c>
      <c r="F396" s="2">
        <v>25.66</v>
      </c>
      <c r="G396" s="2">
        <v>25.25</v>
      </c>
      <c r="H396" s="2">
        <v>39</v>
      </c>
      <c r="I396" s="2">
        <v>3</v>
      </c>
      <c r="J396" s="2">
        <v>37</v>
      </c>
      <c r="K396" s="2">
        <v>22.76</v>
      </c>
      <c r="L396" s="2">
        <v>23.88</v>
      </c>
      <c r="M396" s="55">
        <v>6.37</v>
      </c>
      <c r="N396" s="55">
        <v>5.75</v>
      </c>
      <c r="O396" s="2">
        <v>2</v>
      </c>
      <c r="Q396" s="2">
        <f t="shared" si="32"/>
        <v>4.0943445622221004</v>
      </c>
      <c r="R396" s="2">
        <v>60</v>
      </c>
      <c r="T396" s="8" t="s">
        <v>46</v>
      </c>
      <c r="V396" s="8">
        <v>1</v>
      </c>
      <c r="X396" s="10">
        <v>0.44700000000000001</v>
      </c>
      <c r="Z396" s="10">
        <v>0.46</v>
      </c>
      <c r="AD396" s="10">
        <v>0.76600000000000001</v>
      </c>
      <c r="AF396" s="10">
        <f t="shared" si="31"/>
        <v>1.2130000000000001</v>
      </c>
      <c r="AG396" s="2">
        <v>6</v>
      </c>
      <c r="AH396" s="2">
        <v>6</v>
      </c>
      <c r="AI396" s="12">
        <v>8.6</v>
      </c>
      <c r="AN396" s="2">
        <v>-74.195832999999993</v>
      </c>
      <c r="AO396" s="2">
        <v>40.637500000000003</v>
      </c>
      <c r="AP396" s="2" t="s">
        <v>40</v>
      </c>
    </row>
    <row r="397" spans="1:42" x14ac:dyDescent="0.35">
      <c r="A397" s="2" t="s">
        <v>51</v>
      </c>
      <c r="C397" s="3">
        <v>41135</v>
      </c>
      <c r="D397" s="4">
        <v>0.59652777777777777</v>
      </c>
      <c r="E397" s="2" t="s">
        <v>41</v>
      </c>
      <c r="F397" s="2">
        <v>26.72</v>
      </c>
      <c r="G397" s="2">
        <v>26.36</v>
      </c>
      <c r="H397" s="2">
        <v>38</v>
      </c>
      <c r="I397" s="2">
        <v>3</v>
      </c>
      <c r="J397" s="2">
        <v>35</v>
      </c>
      <c r="K397" s="2">
        <v>23.25</v>
      </c>
      <c r="L397" s="2">
        <v>23.33</v>
      </c>
      <c r="M397" s="55">
        <v>6.02</v>
      </c>
      <c r="N397" s="55">
        <v>5.76</v>
      </c>
      <c r="O397" s="2">
        <v>3</v>
      </c>
      <c r="Q397" s="2">
        <f t="shared" si="32"/>
        <v>6.0014148779611505</v>
      </c>
      <c r="R397" s="2">
        <v>404</v>
      </c>
      <c r="V397" s="8">
        <v>6</v>
      </c>
      <c r="X397" s="10">
        <v>0.48799999999999999</v>
      </c>
      <c r="Z397" s="10">
        <v>0.52800000000000002</v>
      </c>
      <c r="AD397" s="10">
        <v>0.754</v>
      </c>
      <c r="AF397" s="10">
        <f t="shared" si="31"/>
        <v>1.242</v>
      </c>
      <c r="AG397" s="2">
        <v>7</v>
      </c>
      <c r="AH397" s="2">
        <v>12</v>
      </c>
      <c r="AI397" s="12">
        <v>14.2</v>
      </c>
      <c r="AN397" s="2">
        <v>-74.195832999999993</v>
      </c>
      <c r="AO397" s="2">
        <v>40.637500000000003</v>
      </c>
      <c r="AP397" s="2" t="s">
        <v>40</v>
      </c>
    </row>
    <row r="398" spans="1:42" x14ac:dyDescent="0.35">
      <c r="A398" s="2" t="s">
        <v>48</v>
      </c>
      <c r="C398" s="3">
        <v>41135</v>
      </c>
      <c r="D398" s="4">
        <v>0.5756944444444444</v>
      </c>
      <c r="E398" s="2" t="s">
        <v>41</v>
      </c>
      <c r="F398" s="2">
        <v>26.51</v>
      </c>
      <c r="G398" s="2">
        <v>25.05</v>
      </c>
      <c r="H398" s="2">
        <v>41</v>
      </c>
      <c r="I398" s="2">
        <v>3</v>
      </c>
      <c r="J398" s="2">
        <v>38</v>
      </c>
      <c r="K398" s="2">
        <v>24.38</v>
      </c>
      <c r="L398" s="2">
        <v>27.23</v>
      </c>
      <c r="M398" s="55">
        <v>5.15</v>
      </c>
      <c r="N398" s="55">
        <v>3.1</v>
      </c>
      <c r="O398" s="2">
        <v>2.5</v>
      </c>
      <c r="Q398" s="2">
        <f t="shared" si="32"/>
        <v>3.2580965380214821</v>
      </c>
      <c r="R398" s="2">
        <v>26</v>
      </c>
      <c r="V398" s="8">
        <v>1</v>
      </c>
      <c r="X398" s="10">
        <v>0.38500000000000001</v>
      </c>
      <c r="Z398" s="10">
        <v>0.40300000000000002</v>
      </c>
      <c r="AD398" s="10">
        <v>0.68400000000000005</v>
      </c>
      <c r="AF398" s="10">
        <f t="shared" si="31"/>
        <v>1.069</v>
      </c>
      <c r="AG398" s="2">
        <v>11</v>
      </c>
      <c r="AH398" s="2">
        <v>19</v>
      </c>
      <c r="AI398" s="12">
        <v>17.399999999999999</v>
      </c>
      <c r="AN398" s="2">
        <v>-74.195832999999993</v>
      </c>
      <c r="AO398" s="2">
        <v>40.637500000000003</v>
      </c>
      <c r="AP398" s="2" t="s">
        <v>40</v>
      </c>
    </row>
    <row r="399" spans="1:42" x14ac:dyDescent="0.35">
      <c r="A399" t="s">
        <v>84</v>
      </c>
      <c r="C399" s="13">
        <v>41137</v>
      </c>
      <c r="M399" s="14">
        <v>5.0999999999999996</v>
      </c>
      <c r="N399" s="14">
        <v>5.01</v>
      </c>
      <c r="R399" s="22" t="s">
        <v>88</v>
      </c>
      <c r="V399" s="23" t="s">
        <v>86</v>
      </c>
      <c r="AF399" s="10">
        <v>1.1903000000000001</v>
      </c>
      <c r="AI399" s="14">
        <v>2.6</v>
      </c>
      <c r="AN399" s="2">
        <v>-74.195832999999993</v>
      </c>
      <c r="AO399" s="2">
        <v>40.637500000000003</v>
      </c>
      <c r="AP399" s="2" t="s">
        <v>40</v>
      </c>
    </row>
    <row r="400" spans="1:42" x14ac:dyDescent="0.35">
      <c r="A400" s="37" t="s">
        <v>90</v>
      </c>
      <c r="C400" s="13">
        <v>41137</v>
      </c>
      <c r="M400" s="14">
        <v>4.63</v>
      </c>
      <c r="N400" s="14">
        <v>5.37</v>
      </c>
      <c r="R400" s="22" t="s">
        <v>91</v>
      </c>
      <c r="V400" s="23" t="s">
        <v>86</v>
      </c>
      <c r="AF400" s="10">
        <v>1.0829</v>
      </c>
      <c r="AI400" s="18">
        <v>5.17</v>
      </c>
      <c r="AN400" s="2">
        <v>-74.195832999999993</v>
      </c>
      <c r="AO400" s="2">
        <v>40.637500000000003</v>
      </c>
      <c r="AP400" s="2" t="s">
        <v>40</v>
      </c>
    </row>
    <row r="401" spans="1:42" x14ac:dyDescent="0.35">
      <c r="A401" s="41" t="s">
        <v>96</v>
      </c>
      <c r="C401" s="13">
        <v>41137</v>
      </c>
      <c r="M401" s="14">
        <v>5.39</v>
      </c>
      <c r="N401" s="14">
        <v>4.9000000000000004</v>
      </c>
      <c r="R401" s="22" t="s">
        <v>98</v>
      </c>
      <c r="V401" s="23" t="s">
        <v>86</v>
      </c>
      <c r="AF401" s="10">
        <v>1.4072</v>
      </c>
      <c r="AI401" s="19">
        <v>4.08</v>
      </c>
      <c r="AN401" s="2">
        <v>-74.195832999999993</v>
      </c>
      <c r="AO401" s="2">
        <v>40.637500000000003</v>
      </c>
      <c r="AP401" s="2" t="s">
        <v>40</v>
      </c>
    </row>
    <row r="402" spans="1:42" x14ac:dyDescent="0.35">
      <c r="A402" s="41" t="s">
        <v>96</v>
      </c>
      <c r="C402" s="13">
        <v>41137</v>
      </c>
      <c r="M402" s="15" t="s">
        <v>86</v>
      </c>
      <c r="N402" s="15" t="s">
        <v>86</v>
      </c>
      <c r="R402" s="22" t="s">
        <v>98</v>
      </c>
      <c r="V402" s="23" t="s">
        <v>86</v>
      </c>
      <c r="AF402" s="10">
        <v>1.3949</v>
      </c>
      <c r="AI402" s="19">
        <v>5.05</v>
      </c>
      <c r="AN402" s="2">
        <v>-74.195832999999993</v>
      </c>
      <c r="AO402" s="2">
        <v>40.637500000000003</v>
      </c>
      <c r="AP402" s="2" t="s">
        <v>40</v>
      </c>
    </row>
    <row r="403" spans="1:42" x14ac:dyDescent="0.35">
      <c r="A403" s="41" t="s">
        <v>97</v>
      </c>
      <c r="C403" s="13">
        <v>41137</v>
      </c>
      <c r="M403" s="14">
        <v>4.4000000000000004</v>
      </c>
      <c r="N403" s="14">
        <v>3.66</v>
      </c>
      <c r="Q403" s="2">
        <f t="shared" si="32"/>
        <v>5.2983173665480363</v>
      </c>
      <c r="R403" s="19">
        <v>200</v>
      </c>
      <c r="V403" s="23" t="s">
        <v>86</v>
      </c>
      <c r="AF403" s="10">
        <v>1.3018000000000001</v>
      </c>
      <c r="AI403" s="19">
        <v>4.2699999999999996</v>
      </c>
      <c r="AN403" s="2">
        <v>-74.195832999999993</v>
      </c>
      <c r="AO403" s="2">
        <v>40.637500000000003</v>
      </c>
      <c r="AP403" s="2" t="s">
        <v>40</v>
      </c>
    </row>
    <row r="404" spans="1:42" x14ac:dyDescent="0.35">
      <c r="A404" s="2" t="s">
        <v>52</v>
      </c>
      <c r="C404" s="3">
        <v>41142</v>
      </c>
      <c r="D404" s="4">
        <v>0.67361111111111116</v>
      </c>
      <c r="E404" s="2" t="s">
        <v>41</v>
      </c>
      <c r="F404" s="2">
        <v>24.04</v>
      </c>
      <c r="G404" s="2">
        <v>23.92</v>
      </c>
      <c r="H404" s="2">
        <v>52</v>
      </c>
      <c r="I404" s="2">
        <v>3</v>
      </c>
      <c r="J404" s="2">
        <v>47</v>
      </c>
      <c r="K404" s="2">
        <v>24.33</v>
      </c>
      <c r="L404" s="2">
        <v>24.57</v>
      </c>
      <c r="M404" s="55">
        <v>4.3099999999999996</v>
      </c>
      <c r="N404" s="55">
        <v>4.4000000000000004</v>
      </c>
      <c r="O404" s="2">
        <v>3</v>
      </c>
      <c r="Q404" s="2">
        <f t="shared" si="32"/>
        <v>2.9957322735539909</v>
      </c>
      <c r="R404" s="2">
        <v>20</v>
      </c>
      <c r="V404" s="8">
        <v>2</v>
      </c>
      <c r="X404" s="10">
        <v>0.36299999999999999</v>
      </c>
      <c r="Z404" s="10">
        <v>0.41799999999999998</v>
      </c>
      <c r="AD404" s="10">
        <v>0.60299999999999998</v>
      </c>
      <c r="AF404" s="10">
        <f t="shared" ref="AF404:AF409" si="33">X404+AD404</f>
        <v>0.96599999999999997</v>
      </c>
      <c r="AG404" s="2">
        <v>11</v>
      </c>
      <c r="AH404" s="2">
        <v>8</v>
      </c>
      <c r="AI404" s="12">
        <v>1.8</v>
      </c>
      <c r="AN404" s="2">
        <v>-74.195832999999993</v>
      </c>
      <c r="AO404" s="2">
        <v>40.637500000000003</v>
      </c>
      <c r="AP404" s="2" t="s">
        <v>40</v>
      </c>
    </row>
    <row r="405" spans="1:42" x14ac:dyDescent="0.35">
      <c r="A405" s="2" t="s">
        <v>42</v>
      </c>
      <c r="C405" s="3">
        <v>41142</v>
      </c>
      <c r="D405" s="4">
        <v>0.65972222222222221</v>
      </c>
      <c r="E405" s="2" t="s">
        <v>41</v>
      </c>
      <c r="F405" s="2">
        <v>24.51</v>
      </c>
      <c r="G405" s="2">
        <v>24.4</v>
      </c>
      <c r="H405" s="2">
        <v>30</v>
      </c>
      <c r="I405" s="2">
        <v>3</v>
      </c>
      <c r="J405" s="2">
        <v>27</v>
      </c>
      <c r="K405" s="2">
        <v>23.54</v>
      </c>
      <c r="L405" s="2">
        <v>23.73</v>
      </c>
      <c r="M405" s="55">
        <v>4.72</v>
      </c>
      <c r="N405" s="55">
        <v>4.72</v>
      </c>
      <c r="O405" s="2">
        <v>4</v>
      </c>
      <c r="Q405" s="2">
        <f t="shared" si="32"/>
        <v>3.1354942159291497</v>
      </c>
      <c r="R405" s="2">
        <v>23</v>
      </c>
      <c r="T405" s="8" t="s">
        <v>46</v>
      </c>
      <c r="V405" s="8">
        <v>1</v>
      </c>
      <c r="X405" s="10">
        <v>0.40600000000000003</v>
      </c>
      <c r="Z405" s="10">
        <v>0.39200000000000002</v>
      </c>
      <c r="AD405" s="10">
        <v>0.747</v>
      </c>
      <c r="AF405" s="10">
        <f t="shared" si="33"/>
        <v>1.153</v>
      </c>
      <c r="AG405" s="2">
        <v>7</v>
      </c>
      <c r="AH405" s="2">
        <v>7</v>
      </c>
      <c r="AI405" s="12">
        <v>3.1</v>
      </c>
      <c r="AN405" s="2">
        <v>-74.195832999999993</v>
      </c>
      <c r="AO405" s="2">
        <v>40.637500000000003</v>
      </c>
      <c r="AP405" s="2" t="s">
        <v>40</v>
      </c>
    </row>
    <row r="406" spans="1:42" x14ac:dyDescent="0.35">
      <c r="A406" s="2" t="s">
        <v>50</v>
      </c>
      <c r="C406" s="3">
        <v>41142</v>
      </c>
      <c r="D406" s="4">
        <v>0.64236111111111105</v>
      </c>
      <c r="E406" s="2" t="s">
        <v>41</v>
      </c>
      <c r="F406" s="2">
        <v>25.19</v>
      </c>
      <c r="G406" s="2">
        <v>23.67</v>
      </c>
      <c r="H406" s="2">
        <v>40</v>
      </c>
      <c r="I406" s="2">
        <v>3</v>
      </c>
      <c r="J406" s="2">
        <v>35</v>
      </c>
      <c r="K406" s="2">
        <v>23.17</v>
      </c>
      <c r="L406" s="2">
        <v>24.9</v>
      </c>
      <c r="M406" s="55">
        <v>4.49</v>
      </c>
      <c r="N406" s="55">
        <v>4.34</v>
      </c>
      <c r="O406" s="2">
        <v>3</v>
      </c>
      <c r="Q406" s="2">
        <f t="shared" si="32"/>
        <v>4.7535901911063645</v>
      </c>
      <c r="R406" s="2">
        <v>116</v>
      </c>
      <c r="V406" s="8">
        <v>5</v>
      </c>
      <c r="X406" s="10">
        <v>0.46800000000000003</v>
      </c>
      <c r="Z406" s="10">
        <v>0.80400000000000005</v>
      </c>
      <c r="AD406" s="10">
        <v>1.08</v>
      </c>
      <c r="AF406" s="10">
        <f t="shared" si="33"/>
        <v>1.548</v>
      </c>
      <c r="AG406" s="2">
        <v>8</v>
      </c>
      <c r="AH406" s="2">
        <v>12</v>
      </c>
      <c r="AI406" s="12">
        <v>3.1</v>
      </c>
      <c r="AN406" s="2">
        <v>-74.195832999999993</v>
      </c>
      <c r="AO406" s="2">
        <v>40.637500000000003</v>
      </c>
      <c r="AP406" s="2" t="s">
        <v>40</v>
      </c>
    </row>
    <row r="407" spans="1:42" x14ac:dyDescent="0.35">
      <c r="A407" s="2" t="s">
        <v>51</v>
      </c>
      <c r="C407" s="3">
        <v>41142</v>
      </c>
      <c r="D407" s="4">
        <v>0.62013888888888891</v>
      </c>
      <c r="E407" s="2" t="s">
        <v>41</v>
      </c>
      <c r="F407" s="2">
        <v>26.25</v>
      </c>
      <c r="G407" s="2">
        <v>25.77</v>
      </c>
      <c r="H407" s="2">
        <v>39</v>
      </c>
      <c r="I407" s="2">
        <v>3</v>
      </c>
      <c r="J407" s="2">
        <v>36</v>
      </c>
      <c r="K407" s="2">
        <v>22.75</v>
      </c>
      <c r="L407" s="2">
        <v>23.26</v>
      </c>
      <c r="M407" s="55">
        <v>4.22</v>
      </c>
      <c r="N407" s="55">
        <v>3.72</v>
      </c>
      <c r="O407" s="2">
        <v>2.5</v>
      </c>
      <c r="Q407" s="2">
        <f t="shared" si="32"/>
        <v>3.970291913552122</v>
      </c>
      <c r="R407" s="2">
        <v>53</v>
      </c>
      <c r="V407" s="8">
        <v>2</v>
      </c>
      <c r="X407" s="10">
        <v>0.59699999999999998</v>
      </c>
      <c r="Z407" s="10">
        <v>0.67100000000000004</v>
      </c>
      <c r="AD407" s="10">
        <v>1.03</v>
      </c>
      <c r="AF407" s="10">
        <f t="shared" si="33"/>
        <v>1.627</v>
      </c>
      <c r="AG407" s="2">
        <v>14</v>
      </c>
      <c r="AH407" s="2">
        <v>18</v>
      </c>
      <c r="AI407" s="12">
        <v>8.9</v>
      </c>
      <c r="AN407" s="2">
        <v>-74.195832999999993</v>
      </c>
      <c r="AO407" s="2">
        <v>40.637500000000003</v>
      </c>
      <c r="AP407" s="2" t="s">
        <v>40</v>
      </c>
    </row>
    <row r="408" spans="1:42" x14ac:dyDescent="0.35">
      <c r="A408" s="2" t="s">
        <v>48</v>
      </c>
      <c r="B408" s="2" t="s">
        <v>47</v>
      </c>
      <c r="C408" s="3">
        <v>41142</v>
      </c>
      <c r="E408" s="2" t="s">
        <v>41</v>
      </c>
      <c r="M408" s="55">
        <v>3.4</v>
      </c>
      <c r="N408" s="55">
        <v>3.23</v>
      </c>
      <c r="O408" s="2">
        <v>2.5</v>
      </c>
      <c r="Q408" s="2">
        <f t="shared" si="32"/>
        <v>1.9459101490553132</v>
      </c>
      <c r="R408" s="2">
        <v>7</v>
      </c>
      <c r="T408" s="8" t="s">
        <v>46</v>
      </c>
      <c r="V408" s="8">
        <v>1</v>
      </c>
      <c r="X408" s="10">
        <v>0.27</v>
      </c>
      <c r="Z408" s="10">
        <v>0.45600000000000002</v>
      </c>
      <c r="AD408" s="10">
        <v>0.89300000000000002</v>
      </c>
      <c r="AF408" s="10">
        <f t="shared" si="33"/>
        <v>1.163</v>
      </c>
      <c r="AG408" s="2">
        <v>17</v>
      </c>
      <c r="AH408" s="2">
        <v>44</v>
      </c>
      <c r="AI408" s="12">
        <v>6.3</v>
      </c>
      <c r="AN408" s="2">
        <v>-74.211669999999998</v>
      </c>
      <c r="AO408" s="2">
        <v>40.567</v>
      </c>
      <c r="AP408" s="2" t="s">
        <v>40</v>
      </c>
    </row>
    <row r="409" spans="1:42" x14ac:dyDescent="0.35">
      <c r="A409" s="2" t="s">
        <v>48</v>
      </c>
      <c r="C409" s="3">
        <v>41142</v>
      </c>
      <c r="D409" s="4">
        <v>0.59652777777777777</v>
      </c>
      <c r="E409" s="2" t="s">
        <v>41</v>
      </c>
      <c r="F409" s="2">
        <v>24.88</v>
      </c>
      <c r="G409" s="2">
        <v>24.7</v>
      </c>
      <c r="H409" s="2">
        <v>42</v>
      </c>
      <c r="I409" s="2">
        <v>3</v>
      </c>
      <c r="J409" s="2">
        <v>39</v>
      </c>
      <c r="K409" s="2">
        <v>25.5</v>
      </c>
      <c r="L409" s="2">
        <v>25.66</v>
      </c>
      <c r="M409" s="55">
        <v>3.43</v>
      </c>
      <c r="N409" s="55">
        <v>3.2</v>
      </c>
      <c r="O409" s="2">
        <v>2</v>
      </c>
      <c r="Q409" s="2">
        <f t="shared" si="32"/>
        <v>2.7080502011022101</v>
      </c>
      <c r="R409" s="2">
        <v>15</v>
      </c>
      <c r="T409" s="8" t="s">
        <v>46</v>
      </c>
      <c r="V409" s="8">
        <v>1</v>
      </c>
      <c r="X409" s="10">
        <v>0.27600000000000002</v>
      </c>
      <c r="Z409" s="10">
        <v>0.46</v>
      </c>
      <c r="AD409" s="10">
        <v>0.85399999999999998</v>
      </c>
      <c r="AF409" s="10">
        <f t="shared" si="33"/>
        <v>1.1299999999999999</v>
      </c>
      <c r="AG409" s="2">
        <v>17</v>
      </c>
      <c r="AH409" s="2">
        <v>50</v>
      </c>
      <c r="AI409" s="12">
        <v>6.7</v>
      </c>
      <c r="AN409" s="2">
        <v>-74.211669999999998</v>
      </c>
      <c r="AO409" s="2">
        <v>40.567</v>
      </c>
      <c r="AP409" s="2" t="s">
        <v>40</v>
      </c>
    </row>
    <row r="410" spans="1:42" x14ac:dyDescent="0.35">
      <c r="A410" t="s">
        <v>84</v>
      </c>
      <c r="C410" s="13">
        <v>41144</v>
      </c>
      <c r="M410" s="14">
        <v>4.54</v>
      </c>
      <c r="N410" s="14">
        <v>4.49</v>
      </c>
      <c r="R410" s="22" t="s">
        <v>88</v>
      </c>
      <c r="V410" s="23" t="s">
        <v>86</v>
      </c>
      <c r="AF410" s="10">
        <v>1.4807000000000001</v>
      </c>
      <c r="AI410" s="18">
        <v>8.2899999999999991</v>
      </c>
      <c r="AN410" s="2">
        <v>-74.211669999999998</v>
      </c>
      <c r="AO410" s="2">
        <v>40.567</v>
      </c>
      <c r="AP410" s="2" t="s">
        <v>40</v>
      </c>
    </row>
    <row r="411" spans="1:42" x14ac:dyDescent="0.35">
      <c r="A411" t="s">
        <v>84</v>
      </c>
      <c r="C411" s="13">
        <v>41144</v>
      </c>
      <c r="M411" s="15" t="s">
        <v>86</v>
      </c>
      <c r="N411" s="15" t="s">
        <v>86</v>
      </c>
      <c r="Q411" s="2">
        <f t="shared" si="32"/>
        <v>4.3820266346738812</v>
      </c>
      <c r="R411" s="18">
        <v>80</v>
      </c>
      <c r="V411" s="23" t="s">
        <v>86</v>
      </c>
      <c r="AF411" s="10">
        <v>1.5508999999999999</v>
      </c>
      <c r="AI411" s="18">
        <v>5.18</v>
      </c>
      <c r="AN411" s="2">
        <v>-74.211669999999998</v>
      </c>
      <c r="AO411" s="2">
        <v>40.567</v>
      </c>
      <c r="AP411" s="2" t="s">
        <v>40</v>
      </c>
    </row>
    <row r="412" spans="1:42" x14ac:dyDescent="0.35">
      <c r="A412" s="37" t="s">
        <v>90</v>
      </c>
      <c r="C412" s="13">
        <v>41144</v>
      </c>
      <c r="M412" s="14">
        <v>4.7</v>
      </c>
      <c r="N412" s="14">
        <v>4.4000000000000004</v>
      </c>
      <c r="Q412" s="2">
        <f t="shared" si="32"/>
        <v>5.2983173665480363</v>
      </c>
      <c r="R412" s="19">
        <v>200</v>
      </c>
      <c r="V412" s="23" t="s">
        <v>86</v>
      </c>
      <c r="AF412" s="10">
        <v>0.95899999999999996</v>
      </c>
      <c r="AI412" s="18">
        <v>3.32</v>
      </c>
      <c r="AN412" s="2">
        <v>-74.211669999999998</v>
      </c>
      <c r="AO412" s="2">
        <v>40.567</v>
      </c>
      <c r="AP412" s="2" t="s">
        <v>40</v>
      </c>
    </row>
    <row r="413" spans="1:42" x14ac:dyDescent="0.35">
      <c r="A413" s="41" t="s">
        <v>96</v>
      </c>
      <c r="C413" s="13">
        <v>41144</v>
      </c>
      <c r="M413" s="14">
        <v>4.12</v>
      </c>
      <c r="N413" s="14">
        <v>4.04</v>
      </c>
      <c r="R413" s="20"/>
      <c r="V413" s="23" t="s">
        <v>86</v>
      </c>
      <c r="AF413" s="10">
        <v>1.65</v>
      </c>
      <c r="AI413" s="19">
        <v>1.78</v>
      </c>
      <c r="AN413" s="2">
        <v>-74.211669999999998</v>
      </c>
      <c r="AO413" s="2">
        <v>40.567</v>
      </c>
      <c r="AP413" s="2" t="s">
        <v>40</v>
      </c>
    </row>
    <row r="414" spans="1:42" x14ac:dyDescent="0.35">
      <c r="A414" s="41" t="s">
        <v>97</v>
      </c>
      <c r="C414" s="13">
        <v>41144</v>
      </c>
      <c r="M414" s="14">
        <v>3.64</v>
      </c>
      <c r="N414" s="14">
        <v>3.34</v>
      </c>
      <c r="Q414" s="2">
        <f t="shared" si="32"/>
        <v>4.3820266346738812</v>
      </c>
      <c r="R414" s="19">
        <v>80</v>
      </c>
      <c r="V414" s="23" t="s">
        <v>86</v>
      </c>
      <c r="AF414" s="10">
        <v>1.6897000000000002</v>
      </c>
      <c r="AI414" s="19">
        <v>3.48</v>
      </c>
      <c r="AN414" s="2">
        <v>-74.211669999999998</v>
      </c>
      <c r="AO414" s="2">
        <v>40.567</v>
      </c>
      <c r="AP414" s="2" t="s">
        <v>40</v>
      </c>
    </row>
    <row r="415" spans="1:42" x14ac:dyDescent="0.35">
      <c r="A415" s="2" t="s">
        <v>52</v>
      </c>
      <c r="C415" s="3">
        <v>41149</v>
      </c>
      <c r="D415" s="4">
        <v>0.66388888888888886</v>
      </c>
      <c r="E415" s="2" t="s">
        <v>44</v>
      </c>
      <c r="F415" s="2">
        <v>24.74</v>
      </c>
      <c r="G415" s="2">
        <v>24.65</v>
      </c>
      <c r="H415" s="2">
        <v>31</v>
      </c>
      <c r="I415" s="2">
        <v>3</v>
      </c>
      <c r="J415" s="2">
        <v>26</v>
      </c>
      <c r="K415" s="2">
        <v>24.26</v>
      </c>
      <c r="L415" s="2">
        <v>24.71</v>
      </c>
      <c r="M415" s="55">
        <v>5.31</v>
      </c>
      <c r="N415" s="55">
        <v>6.05</v>
      </c>
      <c r="O415" s="2">
        <v>3.5</v>
      </c>
      <c r="Q415" s="2">
        <f t="shared" si="32"/>
        <v>6.363028103540465</v>
      </c>
      <c r="R415" s="2">
        <v>580</v>
      </c>
      <c r="T415" s="8" t="s">
        <v>43</v>
      </c>
      <c r="V415" s="8">
        <v>32</v>
      </c>
      <c r="X415" s="10">
        <v>0.42199999999999999</v>
      </c>
      <c r="Z415" s="10">
        <v>0.33100000000000002</v>
      </c>
      <c r="AD415" s="10">
        <v>0.79900000000000004</v>
      </c>
      <c r="AF415" s="10">
        <f t="shared" ref="AF415:AF424" si="34">X415+AD415</f>
        <v>1.2210000000000001</v>
      </c>
      <c r="AG415" s="2">
        <v>19</v>
      </c>
      <c r="AH415" s="2">
        <v>12</v>
      </c>
      <c r="AI415" s="12">
        <v>1.3</v>
      </c>
      <c r="AN415" s="2">
        <v>-74.211669999999998</v>
      </c>
      <c r="AO415" s="2">
        <v>40.567</v>
      </c>
      <c r="AP415" s="2" t="s">
        <v>40</v>
      </c>
    </row>
    <row r="416" spans="1:42" x14ac:dyDescent="0.35">
      <c r="A416" s="2" t="s">
        <v>42</v>
      </c>
      <c r="C416" s="3">
        <v>41149</v>
      </c>
      <c r="D416" s="4">
        <v>0.64722222222222225</v>
      </c>
      <c r="E416" s="2" t="s">
        <v>44</v>
      </c>
      <c r="F416" s="2">
        <v>24.84</v>
      </c>
      <c r="G416" s="2">
        <v>24.68</v>
      </c>
      <c r="H416" s="2">
        <v>30</v>
      </c>
      <c r="I416" s="2">
        <v>3</v>
      </c>
      <c r="J416" s="2">
        <v>29</v>
      </c>
      <c r="K416" s="2">
        <v>24.03</v>
      </c>
      <c r="L416" s="2">
        <v>24.53</v>
      </c>
      <c r="M416" s="55">
        <v>5.83</v>
      </c>
      <c r="N416" s="55">
        <v>5.42</v>
      </c>
      <c r="O416" s="2">
        <v>2.5</v>
      </c>
      <c r="Q416" s="2">
        <f t="shared" si="32"/>
        <v>5.6347896031692493</v>
      </c>
      <c r="R416" s="2">
        <v>280</v>
      </c>
      <c r="V416" s="8">
        <v>42</v>
      </c>
      <c r="X416" s="10">
        <v>0.439</v>
      </c>
      <c r="Z416" s="10">
        <v>0.44800000000000001</v>
      </c>
      <c r="AD416" s="10">
        <v>0.97</v>
      </c>
      <c r="AF416" s="10">
        <f t="shared" si="34"/>
        <v>1.409</v>
      </c>
      <c r="AG416" s="2">
        <v>21</v>
      </c>
      <c r="AH416" s="2">
        <v>22</v>
      </c>
      <c r="AI416" s="12">
        <v>2.2000000000000002</v>
      </c>
      <c r="AN416" s="2">
        <v>-74.211669999999998</v>
      </c>
      <c r="AO416" s="2">
        <v>40.567</v>
      </c>
      <c r="AP416" s="2" t="s">
        <v>40</v>
      </c>
    </row>
    <row r="417" spans="1:42" x14ac:dyDescent="0.35">
      <c r="A417" s="2" t="s">
        <v>50</v>
      </c>
      <c r="C417" s="3">
        <v>41149</v>
      </c>
      <c r="D417" s="4">
        <v>0.63541666666666663</v>
      </c>
      <c r="E417" s="2" t="s">
        <v>44</v>
      </c>
      <c r="F417" s="2">
        <v>25.3</v>
      </c>
      <c r="G417" s="2">
        <v>24.95</v>
      </c>
      <c r="H417" s="2">
        <v>38</v>
      </c>
      <c r="I417" s="2">
        <v>3</v>
      </c>
      <c r="J417" s="2">
        <v>37</v>
      </c>
      <c r="K417" s="2">
        <v>23.46</v>
      </c>
      <c r="L417" s="2">
        <v>23.97</v>
      </c>
      <c r="M417" s="55">
        <v>5.51</v>
      </c>
      <c r="N417" s="55">
        <v>5.71</v>
      </c>
      <c r="O417" s="2">
        <v>3.5</v>
      </c>
      <c r="Q417" s="2">
        <f t="shared" si="32"/>
        <v>7.3777589082278725</v>
      </c>
      <c r="R417" s="2">
        <v>1600</v>
      </c>
      <c r="T417" s="8" t="s">
        <v>43</v>
      </c>
      <c r="V417" s="8">
        <v>20</v>
      </c>
      <c r="X417" s="10">
        <v>0.46100000000000002</v>
      </c>
      <c r="Z417" s="10">
        <v>0.65100000000000002</v>
      </c>
      <c r="AD417" s="10">
        <v>1.25</v>
      </c>
      <c r="AF417" s="10">
        <f t="shared" si="34"/>
        <v>1.7110000000000001</v>
      </c>
      <c r="AG417" s="2">
        <v>10</v>
      </c>
      <c r="AH417" s="2">
        <v>31</v>
      </c>
      <c r="AI417" s="12">
        <v>2.9</v>
      </c>
      <c r="AN417" s="2">
        <v>-74.211669999999998</v>
      </c>
      <c r="AO417" s="2">
        <v>40.567</v>
      </c>
      <c r="AP417" s="2" t="s">
        <v>40</v>
      </c>
    </row>
    <row r="418" spans="1:42" x14ac:dyDescent="0.35">
      <c r="A418" s="2" t="s">
        <v>51</v>
      </c>
      <c r="C418" s="3">
        <v>41149</v>
      </c>
      <c r="D418" s="4">
        <v>0.61597222222222225</v>
      </c>
      <c r="E418" s="2" t="s">
        <v>44</v>
      </c>
      <c r="F418" s="2">
        <v>27.18</v>
      </c>
      <c r="G418" s="2">
        <v>25.96</v>
      </c>
      <c r="H418" s="2">
        <v>37</v>
      </c>
      <c r="I418" s="2">
        <v>3</v>
      </c>
      <c r="J418" s="2">
        <v>36</v>
      </c>
      <c r="K418" s="2">
        <v>22.34</v>
      </c>
      <c r="L418" s="2">
        <v>22.97</v>
      </c>
      <c r="M418" s="55">
        <v>4.97</v>
      </c>
      <c r="N418" s="55">
        <v>5.27</v>
      </c>
      <c r="O418" s="2">
        <v>3</v>
      </c>
      <c r="Q418" s="2">
        <f t="shared" si="32"/>
        <v>7.7406644019172415</v>
      </c>
      <c r="R418" s="2">
        <v>2300</v>
      </c>
      <c r="V418" s="8">
        <v>148</v>
      </c>
      <c r="X418" s="10">
        <v>0.57599999999999996</v>
      </c>
      <c r="Z418" s="10">
        <v>0.77</v>
      </c>
      <c r="AD418" s="10">
        <v>1.46</v>
      </c>
      <c r="AF418" s="10">
        <f t="shared" si="34"/>
        <v>2.036</v>
      </c>
      <c r="AG418" s="2">
        <v>24</v>
      </c>
      <c r="AH418" s="2">
        <v>29</v>
      </c>
      <c r="AI418" s="12">
        <v>2.5</v>
      </c>
      <c r="AN418" s="2">
        <v>-74.211669999999998</v>
      </c>
      <c r="AO418" s="2">
        <v>40.567</v>
      </c>
      <c r="AP418" s="2" t="s">
        <v>40</v>
      </c>
    </row>
    <row r="419" spans="1:42" x14ac:dyDescent="0.35">
      <c r="A419" s="2" t="s">
        <v>48</v>
      </c>
      <c r="C419" s="3">
        <v>41149</v>
      </c>
      <c r="D419" s="4">
        <v>0.59513888888888888</v>
      </c>
      <c r="E419" s="2" t="s">
        <v>44</v>
      </c>
      <c r="F419" s="2">
        <v>25.91</v>
      </c>
      <c r="G419" s="2">
        <v>25.15</v>
      </c>
      <c r="H419" s="2">
        <v>39</v>
      </c>
      <c r="I419" s="2">
        <v>3</v>
      </c>
      <c r="J419" s="2">
        <v>37</v>
      </c>
      <c r="K419" s="2">
        <v>24.43</v>
      </c>
      <c r="L419" s="2">
        <v>25.84</v>
      </c>
      <c r="M419" s="55">
        <v>4.46</v>
      </c>
      <c r="N419" s="55">
        <v>3.74</v>
      </c>
      <c r="O419" s="2">
        <v>3.5</v>
      </c>
      <c r="Q419" s="2">
        <f t="shared" si="32"/>
        <v>5.4510384535657002</v>
      </c>
      <c r="R419" s="2">
        <v>233</v>
      </c>
      <c r="V419" s="8">
        <v>50</v>
      </c>
      <c r="X419" s="10">
        <v>0.45300000000000001</v>
      </c>
      <c r="Z419" s="10">
        <v>0.58099999999999996</v>
      </c>
      <c r="AD419" s="10">
        <v>1.23</v>
      </c>
      <c r="AF419" s="10">
        <f t="shared" si="34"/>
        <v>1.6830000000000001</v>
      </c>
      <c r="AG419" s="2">
        <v>15</v>
      </c>
      <c r="AH419" s="2">
        <v>34</v>
      </c>
      <c r="AI419" s="12">
        <v>5</v>
      </c>
      <c r="AN419" s="2">
        <v>-74.211669999999998</v>
      </c>
      <c r="AO419" s="2">
        <v>40.567</v>
      </c>
      <c r="AP419" s="2" t="s">
        <v>40</v>
      </c>
    </row>
    <row r="420" spans="1:42" x14ac:dyDescent="0.35">
      <c r="A420" s="2" t="s">
        <v>52</v>
      </c>
      <c r="C420" s="3">
        <v>41157</v>
      </c>
      <c r="D420" s="4">
        <v>0.6479166666666667</v>
      </c>
      <c r="E420" s="2" t="s">
        <v>44</v>
      </c>
      <c r="F420" s="2">
        <v>24.69</v>
      </c>
      <c r="G420" s="2">
        <v>24.53</v>
      </c>
      <c r="H420" s="2">
        <v>52</v>
      </c>
      <c r="I420" s="2">
        <v>3</v>
      </c>
      <c r="J420" s="2">
        <v>36</v>
      </c>
      <c r="K420" s="2">
        <v>25.41</v>
      </c>
      <c r="L420" s="2">
        <v>26.12</v>
      </c>
      <c r="M420" s="55">
        <v>5.18</v>
      </c>
      <c r="N420" s="55">
        <v>5.2</v>
      </c>
      <c r="O420" s="2">
        <v>4.5</v>
      </c>
      <c r="Q420" s="2">
        <f t="shared" si="32"/>
        <v>5.4205349992722862</v>
      </c>
      <c r="R420" s="2">
        <v>226</v>
      </c>
      <c r="T420" s="8" t="s">
        <v>43</v>
      </c>
      <c r="V420" s="8">
        <v>18</v>
      </c>
      <c r="X420" s="10">
        <v>0.43</v>
      </c>
      <c r="Z420" s="10">
        <v>0.40799999999999997</v>
      </c>
      <c r="AD420" s="10">
        <v>0.61</v>
      </c>
      <c r="AF420" s="10">
        <f t="shared" si="34"/>
        <v>1.04</v>
      </c>
      <c r="AG420" s="2">
        <v>4</v>
      </c>
      <c r="AH420" s="2">
        <v>11</v>
      </c>
      <c r="AI420" s="12">
        <v>3.2</v>
      </c>
      <c r="AN420" s="2">
        <v>-74.211669999999998</v>
      </c>
      <c r="AO420" s="2">
        <v>40.567</v>
      </c>
      <c r="AP420" s="2" t="s">
        <v>40</v>
      </c>
    </row>
    <row r="421" spans="1:42" x14ac:dyDescent="0.35">
      <c r="A421" s="2" t="s">
        <v>42</v>
      </c>
      <c r="C421" s="3">
        <v>41157</v>
      </c>
      <c r="D421" s="4">
        <v>0.63472222222222219</v>
      </c>
      <c r="E421" s="2" t="s">
        <v>44</v>
      </c>
      <c r="F421" s="2">
        <v>25.13</v>
      </c>
      <c r="G421" s="2">
        <v>25.06</v>
      </c>
      <c r="H421" s="2">
        <v>35</v>
      </c>
      <c r="I421" s="2">
        <v>3</v>
      </c>
      <c r="J421" s="2">
        <v>28</v>
      </c>
      <c r="K421" s="2">
        <v>24.09</v>
      </c>
      <c r="L421" s="2">
        <v>24.33</v>
      </c>
      <c r="M421" s="55">
        <v>5.62</v>
      </c>
      <c r="N421" s="55">
        <v>5.42</v>
      </c>
      <c r="O421" s="2">
        <v>5</v>
      </c>
      <c r="Q421" s="2">
        <f t="shared" si="32"/>
        <v>5.9401712527204316</v>
      </c>
      <c r="R421" s="2">
        <v>380</v>
      </c>
      <c r="T421" s="8" t="s">
        <v>43</v>
      </c>
      <c r="V421" s="8">
        <v>14</v>
      </c>
      <c r="X421" s="10">
        <v>0.5</v>
      </c>
      <c r="Z421" s="10">
        <v>0.40899999999999997</v>
      </c>
      <c r="AD421" s="10">
        <v>0.72899999999999998</v>
      </c>
      <c r="AF421" s="10">
        <f t="shared" si="34"/>
        <v>1.2290000000000001</v>
      </c>
      <c r="AG421" s="2">
        <v>5</v>
      </c>
      <c r="AH421" s="2">
        <v>9</v>
      </c>
      <c r="AI421" s="12">
        <v>6</v>
      </c>
      <c r="AN421" s="2">
        <v>-74.211669999999998</v>
      </c>
      <c r="AO421" s="2">
        <v>40.567</v>
      </c>
      <c r="AP421" s="2" t="s">
        <v>40</v>
      </c>
    </row>
    <row r="422" spans="1:42" x14ac:dyDescent="0.35">
      <c r="A422" s="2" t="s">
        <v>50</v>
      </c>
      <c r="C422" s="3">
        <v>41157</v>
      </c>
      <c r="D422" s="4">
        <v>0.62222222222222223</v>
      </c>
      <c r="E422" s="2" t="s">
        <v>44</v>
      </c>
      <c r="F422" s="2">
        <v>25.73</v>
      </c>
      <c r="G422" s="2">
        <v>24.95</v>
      </c>
      <c r="H422" s="2">
        <v>41</v>
      </c>
      <c r="I422" s="2">
        <v>3</v>
      </c>
      <c r="J422" s="2">
        <v>39</v>
      </c>
      <c r="K422" s="2">
        <v>22.87</v>
      </c>
      <c r="L422" s="2">
        <v>24.31</v>
      </c>
      <c r="M422" s="55">
        <v>5.13</v>
      </c>
      <c r="N422" s="55">
        <v>4.93</v>
      </c>
      <c r="O422" s="2">
        <v>4</v>
      </c>
      <c r="Q422" s="2">
        <f t="shared" si="32"/>
        <v>6.8023947633243109</v>
      </c>
      <c r="R422" s="2">
        <v>900</v>
      </c>
      <c r="T422" s="8" t="s">
        <v>43</v>
      </c>
      <c r="V422" s="8">
        <v>30</v>
      </c>
      <c r="X422" s="10">
        <v>0.56999999999999995</v>
      </c>
      <c r="Z422" s="10">
        <v>0.86499999999999999</v>
      </c>
      <c r="AD422" s="10">
        <v>1.1100000000000001</v>
      </c>
      <c r="AF422" s="10">
        <f t="shared" si="34"/>
        <v>1.6800000000000002</v>
      </c>
      <c r="AG422" s="2">
        <v>4</v>
      </c>
      <c r="AH422" s="2">
        <v>7</v>
      </c>
      <c r="AI422" s="12">
        <v>3</v>
      </c>
      <c r="AM422" s="2" t="s">
        <v>53</v>
      </c>
      <c r="AN422" s="2">
        <v>-74.211669999999998</v>
      </c>
      <c r="AO422" s="2">
        <v>40.567</v>
      </c>
      <c r="AP422" s="2" t="s">
        <v>40</v>
      </c>
    </row>
    <row r="423" spans="1:42" x14ac:dyDescent="0.35">
      <c r="A423" s="2" t="s">
        <v>51</v>
      </c>
      <c r="C423" s="3">
        <v>41157</v>
      </c>
      <c r="D423" s="4">
        <v>0.60138888888888886</v>
      </c>
      <c r="E423" s="2" t="s">
        <v>44</v>
      </c>
      <c r="F423" s="2">
        <v>26.25</v>
      </c>
      <c r="G423" s="2">
        <v>26.12</v>
      </c>
      <c r="H423" s="2">
        <v>40</v>
      </c>
      <c r="I423" s="2">
        <v>3</v>
      </c>
      <c r="J423" s="2">
        <v>39</v>
      </c>
      <c r="K423" s="2">
        <v>22.84</v>
      </c>
      <c r="L423" s="2">
        <v>23.01</v>
      </c>
      <c r="M423" s="55">
        <v>4.5999999999999996</v>
      </c>
      <c r="N423" s="55">
        <v>4.49</v>
      </c>
      <c r="O423" s="2">
        <v>4</v>
      </c>
      <c r="Q423" s="2">
        <f t="shared" si="32"/>
        <v>5.393627546352362</v>
      </c>
      <c r="R423" s="2">
        <v>220</v>
      </c>
      <c r="T423" s="8" t="s">
        <v>43</v>
      </c>
      <c r="V423" s="8">
        <v>22</v>
      </c>
      <c r="X423" s="10">
        <v>0.68100000000000005</v>
      </c>
      <c r="Z423" s="10">
        <v>0.621</v>
      </c>
      <c r="AD423" s="10">
        <v>1.1399999999999999</v>
      </c>
      <c r="AF423" s="10">
        <f t="shared" si="34"/>
        <v>1.821</v>
      </c>
      <c r="AG423" s="2">
        <v>6</v>
      </c>
      <c r="AH423" s="2">
        <v>13</v>
      </c>
      <c r="AI423" s="12">
        <v>4.7</v>
      </c>
      <c r="AM423" s="2" t="s">
        <v>53</v>
      </c>
      <c r="AN423" s="2">
        <v>-74.211669999999998</v>
      </c>
      <c r="AO423" s="2">
        <v>40.567</v>
      </c>
      <c r="AP423" s="2" t="s">
        <v>40</v>
      </c>
    </row>
    <row r="424" spans="1:42" x14ac:dyDescent="0.35">
      <c r="A424" s="2" t="s">
        <v>48</v>
      </c>
      <c r="C424" s="3">
        <v>41157</v>
      </c>
      <c r="D424" s="4">
        <v>0.57986111111111105</v>
      </c>
      <c r="E424" s="2" t="s">
        <v>44</v>
      </c>
      <c r="F424" s="2">
        <v>25.27</v>
      </c>
      <c r="G424" s="2">
        <v>24.36</v>
      </c>
      <c r="H424" s="2">
        <v>43</v>
      </c>
      <c r="I424" s="2">
        <v>3</v>
      </c>
      <c r="J424" s="2">
        <v>42</v>
      </c>
      <c r="K424" s="2">
        <v>24.57</v>
      </c>
      <c r="L424" s="2">
        <v>27.14</v>
      </c>
      <c r="M424" s="55">
        <v>5.6</v>
      </c>
      <c r="N424" s="55">
        <v>4.8600000000000003</v>
      </c>
      <c r="O424" s="2">
        <v>2.5</v>
      </c>
      <c r="Q424" s="2">
        <f t="shared" si="32"/>
        <v>4.1588830833596715</v>
      </c>
      <c r="R424" s="2">
        <v>64</v>
      </c>
      <c r="T424" s="8" t="s">
        <v>46</v>
      </c>
      <c r="V424" s="8">
        <v>2</v>
      </c>
      <c r="X424" s="10">
        <v>0.43099999999999999</v>
      </c>
      <c r="Z424" s="10">
        <v>0.30599999999999999</v>
      </c>
      <c r="AD424" s="10">
        <v>0.79900000000000004</v>
      </c>
      <c r="AF424" s="10">
        <f t="shared" si="34"/>
        <v>1.23</v>
      </c>
      <c r="AG424" s="2">
        <v>9</v>
      </c>
      <c r="AH424" s="2">
        <v>11</v>
      </c>
      <c r="AI424" s="12">
        <v>20.399999999999999</v>
      </c>
      <c r="AM424" s="2" t="s">
        <v>83</v>
      </c>
      <c r="AN424" s="2">
        <v>-74.211669999999998</v>
      </c>
      <c r="AO424" s="2">
        <v>40.567</v>
      </c>
      <c r="AP424" s="2" t="s">
        <v>40</v>
      </c>
    </row>
    <row r="425" spans="1:42" x14ac:dyDescent="0.35">
      <c r="A425" t="s">
        <v>84</v>
      </c>
      <c r="C425" s="13">
        <v>41158</v>
      </c>
      <c r="M425" s="14">
        <v>5.17</v>
      </c>
      <c r="N425" s="14">
        <v>5.0199999999999996</v>
      </c>
      <c r="Q425" s="2">
        <f t="shared" si="32"/>
        <v>5.598421958998375</v>
      </c>
      <c r="R425" s="18">
        <v>270</v>
      </c>
      <c r="V425" s="23" t="s">
        <v>86</v>
      </c>
      <c r="AF425" s="10">
        <v>1.1446000000000001</v>
      </c>
      <c r="AI425" s="18">
        <v>3.98</v>
      </c>
      <c r="AM425" s="2" t="s">
        <v>62</v>
      </c>
      <c r="AN425" s="2">
        <v>-74.211669999999998</v>
      </c>
      <c r="AO425" s="2">
        <v>40.567</v>
      </c>
      <c r="AP425" s="2" t="s">
        <v>40</v>
      </c>
    </row>
    <row r="426" spans="1:42" x14ac:dyDescent="0.35">
      <c r="A426" s="37" t="s">
        <v>90</v>
      </c>
      <c r="C426" s="13">
        <v>41158</v>
      </c>
      <c r="M426" s="14">
        <v>5</v>
      </c>
      <c r="N426" s="14">
        <v>4.9800000000000004</v>
      </c>
      <c r="Q426" s="2">
        <f t="shared" si="32"/>
        <v>6.8023947633243109</v>
      </c>
      <c r="R426" s="19">
        <v>900</v>
      </c>
      <c r="V426" s="23" t="s">
        <v>86</v>
      </c>
      <c r="AI426" s="18">
        <v>3.24</v>
      </c>
      <c r="AN426" s="2">
        <v>-74.211669999999998</v>
      </c>
      <c r="AO426" s="2">
        <v>40.567</v>
      </c>
      <c r="AP426" s="2" t="s">
        <v>40</v>
      </c>
    </row>
    <row r="427" spans="1:42" x14ac:dyDescent="0.35">
      <c r="A427" s="41" t="s">
        <v>96</v>
      </c>
      <c r="C427" s="13">
        <v>41158</v>
      </c>
      <c r="M427" s="14">
        <v>4.75</v>
      </c>
      <c r="N427" s="14">
        <v>4.58</v>
      </c>
      <c r="R427" s="22" t="s">
        <v>98</v>
      </c>
      <c r="V427" s="23" t="s">
        <v>86</v>
      </c>
      <c r="AF427" s="10">
        <v>1.1940999999999999</v>
      </c>
      <c r="AI427" s="19">
        <v>3.43</v>
      </c>
      <c r="AN427" s="2">
        <v>-74.211669999999998</v>
      </c>
      <c r="AO427" s="2">
        <v>40.567</v>
      </c>
      <c r="AP427" s="2" t="s">
        <v>40</v>
      </c>
    </row>
    <row r="428" spans="1:42" x14ac:dyDescent="0.35">
      <c r="A428" s="41" t="s">
        <v>96</v>
      </c>
      <c r="C428" s="13">
        <v>41158</v>
      </c>
      <c r="M428" s="15" t="s">
        <v>86</v>
      </c>
      <c r="N428" s="15" t="s">
        <v>86</v>
      </c>
      <c r="Q428" s="2">
        <f t="shared" si="32"/>
        <v>6.131226489483141</v>
      </c>
      <c r="R428" s="19">
        <v>460</v>
      </c>
      <c r="V428" s="23" t="s">
        <v>86</v>
      </c>
      <c r="AI428" s="19">
        <v>3.68</v>
      </c>
      <c r="AN428" s="2">
        <v>-74.211669999999998</v>
      </c>
      <c r="AO428" s="2">
        <v>40.567</v>
      </c>
      <c r="AP428" s="2" t="s">
        <v>40</v>
      </c>
    </row>
    <row r="429" spans="1:42" x14ac:dyDescent="0.35">
      <c r="A429" s="41" t="s">
        <v>97</v>
      </c>
      <c r="C429" s="13">
        <v>41158</v>
      </c>
      <c r="M429" s="14">
        <v>4.2300000000000004</v>
      </c>
      <c r="N429" s="14">
        <v>4.2300000000000004</v>
      </c>
      <c r="R429" s="22" t="s">
        <v>98</v>
      </c>
      <c r="V429" s="23" t="s">
        <v>86</v>
      </c>
      <c r="AF429" s="10">
        <v>1.2785000000000002</v>
      </c>
      <c r="AI429" s="19">
        <v>3.49</v>
      </c>
      <c r="AN429" s="2">
        <v>-74.211669999999998</v>
      </c>
      <c r="AO429" s="2">
        <v>40.567</v>
      </c>
      <c r="AP429" s="2" t="s">
        <v>40</v>
      </c>
    </row>
    <row r="430" spans="1:42" x14ac:dyDescent="0.35">
      <c r="A430" s="2" t="s">
        <v>52</v>
      </c>
      <c r="C430" s="3">
        <v>41163</v>
      </c>
      <c r="D430" s="4">
        <v>0.64027777777777783</v>
      </c>
      <c r="E430" s="2" t="s">
        <v>41</v>
      </c>
      <c r="F430" s="2">
        <v>23.78</v>
      </c>
      <c r="G430" s="2">
        <v>21.69</v>
      </c>
      <c r="H430" s="2">
        <v>45</v>
      </c>
      <c r="I430" s="2">
        <v>3</v>
      </c>
      <c r="J430" s="2">
        <v>44</v>
      </c>
      <c r="K430" s="2">
        <v>22.38</v>
      </c>
      <c r="L430" s="2">
        <v>28.63</v>
      </c>
      <c r="M430" s="55">
        <v>4.8499999999999996</v>
      </c>
      <c r="N430" s="55">
        <v>3.86</v>
      </c>
      <c r="O430" s="2">
        <v>4</v>
      </c>
      <c r="Q430" s="2">
        <f t="shared" si="32"/>
        <v>2.9957322735539909</v>
      </c>
      <c r="R430" s="2">
        <v>20</v>
      </c>
      <c r="V430" s="8">
        <v>3</v>
      </c>
      <c r="X430" s="10">
        <v>0.46800000000000003</v>
      </c>
      <c r="Z430" s="10">
        <v>0.24</v>
      </c>
      <c r="AD430" s="10">
        <v>0.56599999999999995</v>
      </c>
      <c r="AF430" s="10">
        <f t="shared" ref="AF430:AF435" si="35">X430+AD430</f>
        <v>1.034</v>
      </c>
      <c r="AG430" s="2">
        <v>5</v>
      </c>
      <c r="AH430" s="2">
        <v>6</v>
      </c>
      <c r="AI430" s="12">
        <v>3.24</v>
      </c>
      <c r="AN430" s="2">
        <v>-74.211669999999998</v>
      </c>
      <c r="AO430" s="2">
        <v>40.567</v>
      </c>
      <c r="AP430" s="2" t="s">
        <v>40</v>
      </c>
    </row>
    <row r="431" spans="1:42" x14ac:dyDescent="0.35">
      <c r="A431" s="2" t="s">
        <v>42</v>
      </c>
      <c r="C431" s="3">
        <v>41163</v>
      </c>
      <c r="D431" s="4">
        <v>0.62430555555555556</v>
      </c>
      <c r="E431" s="2" t="s">
        <v>41</v>
      </c>
      <c r="F431" s="2">
        <v>23.83</v>
      </c>
      <c r="G431" s="2">
        <v>23.38</v>
      </c>
      <c r="H431" s="2">
        <v>35</v>
      </c>
      <c r="I431" s="2">
        <v>3</v>
      </c>
      <c r="J431" s="2">
        <v>34</v>
      </c>
      <c r="K431" s="2">
        <v>23.23</v>
      </c>
      <c r="L431" s="2">
        <v>24.4</v>
      </c>
      <c r="M431" s="55">
        <v>6.33</v>
      </c>
      <c r="N431" s="55">
        <v>5.61</v>
      </c>
      <c r="O431" s="2">
        <v>4</v>
      </c>
      <c r="Q431" s="2">
        <f t="shared" si="32"/>
        <v>2.7080502011022101</v>
      </c>
      <c r="R431" s="2">
        <v>15</v>
      </c>
      <c r="V431" s="8">
        <v>2</v>
      </c>
      <c r="X431" s="10">
        <v>0.6</v>
      </c>
      <c r="Z431" s="10">
        <v>0.25900000000000001</v>
      </c>
      <c r="AD431" s="10">
        <v>0.57799999999999996</v>
      </c>
      <c r="AF431" s="10">
        <f t="shared" si="35"/>
        <v>1.1779999999999999</v>
      </c>
      <c r="AG431" s="2">
        <v>2</v>
      </c>
      <c r="AH431" s="2">
        <v>4</v>
      </c>
      <c r="AI431" s="12">
        <v>4.3499999999999996</v>
      </c>
      <c r="AN431" s="2">
        <v>-74.211669999999998</v>
      </c>
      <c r="AO431" s="2">
        <v>40.567</v>
      </c>
      <c r="AP431" s="2" t="s">
        <v>40</v>
      </c>
    </row>
    <row r="432" spans="1:42" x14ac:dyDescent="0.35">
      <c r="A432" s="2" t="s">
        <v>50</v>
      </c>
      <c r="C432" s="3">
        <v>41163</v>
      </c>
      <c r="D432" s="4">
        <v>0.6118055555555556</v>
      </c>
      <c r="E432" s="2" t="s">
        <v>41</v>
      </c>
      <c r="F432" s="2">
        <v>24.23</v>
      </c>
      <c r="G432" s="2">
        <v>23.95</v>
      </c>
      <c r="H432" s="2">
        <v>41</v>
      </c>
      <c r="I432" s="2">
        <v>3</v>
      </c>
      <c r="J432" s="2">
        <v>39</v>
      </c>
      <c r="K432" s="2">
        <v>23.07</v>
      </c>
      <c r="L432" s="2">
        <v>23.62</v>
      </c>
      <c r="M432" s="55">
        <v>5.0999999999999996</v>
      </c>
      <c r="N432" s="55">
        <v>4.93</v>
      </c>
      <c r="O432" s="2">
        <v>4</v>
      </c>
      <c r="Q432" s="2">
        <f t="shared" si="32"/>
        <v>3.4965075614664802</v>
      </c>
      <c r="R432" s="2">
        <v>33</v>
      </c>
      <c r="V432" s="8">
        <v>2</v>
      </c>
      <c r="X432" s="10">
        <v>0.67</v>
      </c>
      <c r="Z432" s="10">
        <v>0.46600000000000003</v>
      </c>
      <c r="AD432" s="10">
        <v>0.75600000000000001</v>
      </c>
      <c r="AF432" s="10">
        <f t="shared" si="35"/>
        <v>1.4260000000000002</v>
      </c>
      <c r="AG432" s="2">
        <v>3</v>
      </c>
      <c r="AH432" s="2">
        <v>4</v>
      </c>
      <c r="AI432" s="12">
        <v>3.84</v>
      </c>
      <c r="AN432" s="2">
        <v>-74.211669999999998</v>
      </c>
      <c r="AO432" s="2">
        <v>40.567</v>
      </c>
      <c r="AP432" s="2" t="s">
        <v>40</v>
      </c>
    </row>
    <row r="433" spans="1:42" x14ac:dyDescent="0.35">
      <c r="A433" s="2" t="s">
        <v>51</v>
      </c>
      <c r="C433" s="3">
        <v>41163</v>
      </c>
      <c r="D433" s="4">
        <v>0.59236111111111112</v>
      </c>
      <c r="E433" s="2" t="s">
        <v>41</v>
      </c>
      <c r="F433" s="2">
        <v>24.83</v>
      </c>
      <c r="G433" s="2">
        <v>24.58</v>
      </c>
      <c r="H433" s="2">
        <v>40</v>
      </c>
      <c r="I433" s="2">
        <v>3</v>
      </c>
      <c r="J433" s="2">
        <v>39</v>
      </c>
      <c r="K433" s="2">
        <v>23.6</v>
      </c>
      <c r="L433" s="2">
        <v>25.35</v>
      </c>
      <c r="M433" s="55">
        <v>4.78</v>
      </c>
      <c r="N433" s="55">
        <v>3.8</v>
      </c>
      <c r="O433" s="2">
        <v>5</v>
      </c>
      <c r="Q433" s="2">
        <f t="shared" si="32"/>
        <v>4.4308167988433134</v>
      </c>
      <c r="R433" s="2">
        <v>84</v>
      </c>
      <c r="V433" s="8">
        <v>2</v>
      </c>
      <c r="X433" s="10">
        <v>0.68</v>
      </c>
      <c r="Z433" s="10">
        <v>0.58799999999999997</v>
      </c>
      <c r="AD433" s="10">
        <v>0.94199999999999995</v>
      </c>
      <c r="AF433" s="10">
        <f t="shared" si="35"/>
        <v>1.6219999999999999</v>
      </c>
      <c r="AG433" s="2">
        <v>2</v>
      </c>
      <c r="AH433" s="2">
        <v>10</v>
      </c>
      <c r="AI433" s="12">
        <v>4.9000000000000004</v>
      </c>
      <c r="AN433" s="2">
        <v>-74.211669999999998</v>
      </c>
      <c r="AO433" s="2">
        <v>40.567</v>
      </c>
      <c r="AP433" s="2" t="s">
        <v>40</v>
      </c>
    </row>
    <row r="434" spans="1:42" x14ac:dyDescent="0.35">
      <c r="A434" s="2" t="s">
        <v>48</v>
      </c>
      <c r="B434" s="2" t="s">
        <v>47</v>
      </c>
      <c r="C434" s="3">
        <v>41163</v>
      </c>
      <c r="E434" s="2" t="s">
        <v>41</v>
      </c>
      <c r="M434" s="55">
        <v>4.96</v>
      </c>
      <c r="N434" s="55">
        <v>4.37</v>
      </c>
      <c r="O434" s="2">
        <v>3</v>
      </c>
      <c r="Q434" s="2">
        <f t="shared" si="32"/>
        <v>2.5649493574615367</v>
      </c>
      <c r="R434" s="2">
        <v>13</v>
      </c>
      <c r="V434" s="8">
        <v>2</v>
      </c>
      <c r="X434" s="10">
        <v>0.502</v>
      </c>
      <c r="Z434" s="10">
        <v>0.42299999999999999</v>
      </c>
      <c r="AD434" s="10">
        <v>0.67400000000000004</v>
      </c>
      <c r="AF434" s="10">
        <f t="shared" si="35"/>
        <v>1.1760000000000002</v>
      </c>
      <c r="AG434" s="2">
        <v>5</v>
      </c>
      <c r="AH434" s="2">
        <v>25</v>
      </c>
      <c r="AI434" s="12">
        <v>8.44</v>
      </c>
      <c r="AN434" s="2">
        <v>-74.211669999999998</v>
      </c>
      <c r="AO434" s="2">
        <v>40.567</v>
      </c>
      <c r="AP434" s="2" t="s">
        <v>40</v>
      </c>
    </row>
    <row r="435" spans="1:42" x14ac:dyDescent="0.35">
      <c r="A435" s="2" t="s">
        <v>48</v>
      </c>
      <c r="C435" s="3">
        <v>41163</v>
      </c>
      <c r="D435" s="4">
        <v>0.57222222222222219</v>
      </c>
      <c r="E435" s="2" t="s">
        <v>41</v>
      </c>
      <c r="F435" s="2">
        <v>24.39</v>
      </c>
      <c r="G435" s="2">
        <v>23.73</v>
      </c>
      <c r="H435" s="2">
        <v>43</v>
      </c>
      <c r="I435" s="2">
        <v>3</v>
      </c>
      <c r="J435" s="2">
        <v>43</v>
      </c>
      <c r="K435" s="2">
        <v>25.22</v>
      </c>
      <c r="L435" s="2">
        <v>26.92</v>
      </c>
      <c r="M435" s="55">
        <v>4.99</v>
      </c>
      <c r="N435" s="55">
        <v>4.3600000000000003</v>
      </c>
      <c r="O435" s="2">
        <v>3</v>
      </c>
      <c r="Q435" s="2">
        <f t="shared" si="32"/>
        <v>2.1972245773362196</v>
      </c>
      <c r="R435" s="2">
        <v>9</v>
      </c>
      <c r="V435" s="8">
        <v>2</v>
      </c>
      <c r="X435" s="10">
        <v>0.49199999999999999</v>
      </c>
      <c r="Z435" s="10">
        <v>0.39600000000000002</v>
      </c>
      <c r="AD435" s="10">
        <v>0.80400000000000005</v>
      </c>
      <c r="AF435" s="10">
        <f t="shared" si="35"/>
        <v>1.296</v>
      </c>
      <c r="AG435" s="2">
        <v>8</v>
      </c>
      <c r="AH435" s="2">
        <v>25</v>
      </c>
      <c r="AI435" s="12">
        <v>7.58</v>
      </c>
      <c r="AN435" s="2">
        <v>-74.211669999999998</v>
      </c>
      <c r="AO435" s="2">
        <v>40.567</v>
      </c>
      <c r="AP435" s="2" t="s">
        <v>40</v>
      </c>
    </row>
    <row r="436" spans="1:42" x14ac:dyDescent="0.35">
      <c r="A436" t="s">
        <v>84</v>
      </c>
      <c r="C436" s="13">
        <v>41164</v>
      </c>
      <c r="M436" s="14">
        <v>5.76</v>
      </c>
      <c r="N436" s="14">
        <v>4.8099999999999996</v>
      </c>
      <c r="Q436" s="2">
        <f t="shared" si="32"/>
        <v>2.9957322735539909</v>
      </c>
      <c r="R436" s="18">
        <v>20</v>
      </c>
      <c r="V436" s="23" t="s">
        <v>86</v>
      </c>
      <c r="AF436" s="10">
        <v>1.7054999999999998</v>
      </c>
      <c r="AI436" s="18">
        <v>4.66</v>
      </c>
      <c r="AM436" s="2" t="s">
        <v>68</v>
      </c>
      <c r="AN436" s="2">
        <v>-74.211669999999998</v>
      </c>
      <c r="AO436" s="2">
        <v>40.567</v>
      </c>
      <c r="AP436" s="2" t="s">
        <v>40</v>
      </c>
    </row>
    <row r="437" spans="1:42" x14ac:dyDescent="0.35">
      <c r="A437" s="37" t="s">
        <v>90</v>
      </c>
      <c r="C437" s="13">
        <v>41164</v>
      </c>
      <c r="M437" s="14">
        <v>5.27</v>
      </c>
      <c r="N437" s="14">
        <v>4.54</v>
      </c>
      <c r="Q437" s="2">
        <f t="shared" si="32"/>
        <v>4.9972122737641147</v>
      </c>
      <c r="R437" s="19">
        <v>148</v>
      </c>
      <c r="V437" s="23" t="s">
        <v>86</v>
      </c>
      <c r="AI437" s="14">
        <v>1.6</v>
      </c>
      <c r="AM437" s="2" t="s">
        <v>68</v>
      </c>
      <c r="AN437" s="2">
        <v>-74.211669999999998</v>
      </c>
      <c r="AO437" s="2">
        <v>40.567</v>
      </c>
      <c r="AP437" s="2" t="s">
        <v>40</v>
      </c>
    </row>
    <row r="438" spans="1:42" x14ac:dyDescent="0.35">
      <c r="A438" s="37" t="s">
        <v>90</v>
      </c>
      <c r="C438" s="13">
        <v>41164</v>
      </c>
      <c r="M438" s="15" t="s">
        <v>86</v>
      </c>
      <c r="N438" s="15" t="s">
        <v>86</v>
      </c>
      <c r="R438" s="22" t="s">
        <v>91</v>
      </c>
      <c r="V438" s="23" t="s">
        <v>86</v>
      </c>
      <c r="AF438" s="10">
        <v>1.3224</v>
      </c>
      <c r="AI438" s="18">
        <v>3.46</v>
      </c>
      <c r="AN438" s="2">
        <v>-74.211669999999998</v>
      </c>
      <c r="AO438" s="2">
        <v>40.567</v>
      </c>
      <c r="AP438" s="2" t="s">
        <v>40</v>
      </c>
    </row>
    <row r="439" spans="1:42" x14ac:dyDescent="0.35">
      <c r="A439" s="41" t="s">
        <v>96</v>
      </c>
      <c r="C439" s="13">
        <v>41164</v>
      </c>
      <c r="M439" s="14">
        <v>5.2</v>
      </c>
      <c r="N439" s="14">
        <v>4.96</v>
      </c>
      <c r="Q439" s="2">
        <f t="shared" si="32"/>
        <v>3.8712010109078911</v>
      </c>
      <c r="R439" s="19">
        <v>48</v>
      </c>
      <c r="V439" s="23" t="s">
        <v>86</v>
      </c>
      <c r="AF439" s="10">
        <v>1.4687000000000001</v>
      </c>
      <c r="AI439" s="19">
        <v>3.99</v>
      </c>
      <c r="AN439" s="2">
        <v>-74.211669999999998</v>
      </c>
      <c r="AO439" s="2">
        <v>40.567</v>
      </c>
      <c r="AP439" s="2" t="s">
        <v>40</v>
      </c>
    </row>
    <row r="440" spans="1:42" x14ac:dyDescent="0.35">
      <c r="A440" s="41" t="s">
        <v>97</v>
      </c>
      <c r="C440" s="13">
        <v>41164</v>
      </c>
      <c r="M440" s="14">
        <v>4.5</v>
      </c>
      <c r="N440" s="14">
        <v>4.43</v>
      </c>
      <c r="Q440" s="2">
        <f t="shared" si="32"/>
        <v>3.5835189384561099</v>
      </c>
      <c r="R440" s="19">
        <v>36</v>
      </c>
      <c r="V440" s="23" t="s">
        <v>86</v>
      </c>
      <c r="AF440" s="10">
        <v>1.6614</v>
      </c>
      <c r="AI440" s="19">
        <v>4.82</v>
      </c>
      <c r="AN440" s="2">
        <v>-74.211669999999998</v>
      </c>
      <c r="AO440" s="2">
        <v>40.567</v>
      </c>
      <c r="AP440" s="2" t="s">
        <v>40</v>
      </c>
    </row>
    <row r="441" spans="1:42" x14ac:dyDescent="0.35">
      <c r="A441" t="s">
        <v>84</v>
      </c>
      <c r="C441" s="13">
        <v>41170</v>
      </c>
      <c r="M441" s="14">
        <v>5.58</v>
      </c>
      <c r="N441" s="14">
        <v>5.66</v>
      </c>
      <c r="Q441" s="2">
        <f t="shared" si="32"/>
        <v>4.7874917427820458</v>
      </c>
      <c r="R441" s="18">
        <v>120</v>
      </c>
      <c r="V441" s="23" t="s">
        <v>86</v>
      </c>
      <c r="AF441" s="10">
        <v>1.3056000000000001</v>
      </c>
      <c r="AI441" s="14">
        <v>2.4</v>
      </c>
      <c r="AN441" s="2">
        <v>-74.211669999999998</v>
      </c>
      <c r="AO441" s="2">
        <v>40.567</v>
      </c>
      <c r="AP441" s="2" t="s">
        <v>40</v>
      </c>
    </row>
    <row r="442" spans="1:42" x14ac:dyDescent="0.35">
      <c r="A442" s="37" t="s">
        <v>90</v>
      </c>
      <c r="C442" s="13">
        <v>41170</v>
      </c>
      <c r="M442" s="14">
        <v>5.53</v>
      </c>
      <c r="N442" s="14">
        <v>5.44</v>
      </c>
      <c r="Q442" s="2">
        <f t="shared" si="32"/>
        <v>5.9914645471079817</v>
      </c>
      <c r="R442" s="19">
        <v>400</v>
      </c>
      <c r="V442" s="23" t="s">
        <v>86</v>
      </c>
      <c r="AF442" s="10">
        <v>1.2174</v>
      </c>
      <c r="AI442" s="18">
        <v>0.92100000000000004</v>
      </c>
      <c r="AN442" s="2">
        <v>-74.211669999999998</v>
      </c>
      <c r="AO442" s="2">
        <v>40.567</v>
      </c>
      <c r="AP442" s="2" t="s">
        <v>40</v>
      </c>
    </row>
    <row r="443" spans="1:42" x14ac:dyDescent="0.35">
      <c r="A443" s="37" t="s">
        <v>90</v>
      </c>
      <c r="C443" s="13">
        <v>41170</v>
      </c>
      <c r="M443" s="15" t="s">
        <v>86</v>
      </c>
      <c r="N443" s="15" t="s">
        <v>86</v>
      </c>
      <c r="R443" s="22" t="s">
        <v>91</v>
      </c>
      <c r="V443" s="23" t="s">
        <v>86</v>
      </c>
      <c r="AF443" s="10">
        <v>1.2002000000000002</v>
      </c>
      <c r="AI443" s="18">
        <v>1.93</v>
      </c>
      <c r="AN443" s="2">
        <v>-74.211669999999998</v>
      </c>
      <c r="AO443" s="2">
        <v>40.567</v>
      </c>
      <c r="AP443" s="2" t="s">
        <v>40</v>
      </c>
    </row>
    <row r="444" spans="1:42" x14ac:dyDescent="0.35">
      <c r="A444" s="41" t="s">
        <v>96</v>
      </c>
      <c r="C444" s="13">
        <v>41170</v>
      </c>
      <c r="M444" s="14">
        <v>5.2</v>
      </c>
      <c r="N444" s="14">
        <v>5.25</v>
      </c>
      <c r="R444" s="22" t="s">
        <v>98</v>
      </c>
      <c r="V444" s="23" t="s">
        <v>86</v>
      </c>
      <c r="AF444" s="10">
        <v>1.5657999999999999</v>
      </c>
      <c r="AI444" s="19">
        <v>12.1</v>
      </c>
      <c r="AN444" s="2">
        <v>-74.211669999999998</v>
      </c>
      <c r="AO444" s="2">
        <v>40.567</v>
      </c>
      <c r="AP444" s="2" t="s">
        <v>40</v>
      </c>
    </row>
    <row r="445" spans="1:42" x14ac:dyDescent="0.35">
      <c r="A445" s="41" t="s">
        <v>97</v>
      </c>
      <c r="C445" s="13">
        <v>41170</v>
      </c>
      <c r="M445" s="14">
        <v>5.25</v>
      </c>
      <c r="N445" s="14">
        <v>5.18</v>
      </c>
      <c r="R445" s="22" t="s">
        <v>98</v>
      </c>
      <c r="V445" s="23" t="s">
        <v>86</v>
      </c>
      <c r="AF445" s="10">
        <v>1.4432</v>
      </c>
      <c r="AI445" s="19">
        <v>5.99</v>
      </c>
      <c r="AN445" s="2">
        <v>-74.211669999999998</v>
      </c>
      <c r="AO445" s="2">
        <v>40.567</v>
      </c>
      <c r="AP445" s="2" t="s">
        <v>40</v>
      </c>
    </row>
    <row r="446" spans="1:42" x14ac:dyDescent="0.35">
      <c r="A446" t="s">
        <v>84</v>
      </c>
      <c r="C446" s="13">
        <v>41176</v>
      </c>
      <c r="M446" s="14">
        <v>6.68</v>
      </c>
      <c r="N446" s="14">
        <v>6.22</v>
      </c>
      <c r="Q446" s="2">
        <f t="shared" si="32"/>
        <v>4.499809670330265</v>
      </c>
      <c r="R446" s="18">
        <v>90</v>
      </c>
      <c r="V446" s="23" t="s">
        <v>86</v>
      </c>
      <c r="AF446" s="10">
        <v>1.2845</v>
      </c>
      <c r="AI446" s="18">
        <v>3.24</v>
      </c>
      <c r="AN446" s="2">
        <v>-74.211669999999998</v>
      </c>
      <c r="AO446" s="2">
        <v>40.567</v>
      </c>
      <c r="AP446" s="2" t="s">
        <v>40</v>
      </c>
    </row>
    <row r="447" spans="1:42" x14ac:dyDescent="0.35">
      <c r="A447" s="37" t="s">
        <v>90</v>
      </c>
      <c r="C447" s="13">
        <v>41176</v>
      </c>
      <c r="M447" s="14">
        <v>5.9</v>
      </c>
      <c r="N447" s="14">
        <v>5.95</v>
      </c>
      <c r="R447" s="22" t="s">
        <v>91</v>
      </c>
      <c r="V447" s="23" t="s">
        <v>86</v>
      </c>
      <c r="AF447" s="10">
        <v>1.1385000000000001</v>
      </c>
      <c r="AI447" s="18">
        <v>2.0099999999999998</v>
      </c>
      <c r="AN447" s="2">
        <v>-74.211669999999998</v>
      </c>
      <c r="AO447" s="2">
        <v>40.567</v>
      </c>
      <c r="AP447" s="2" t="s">
        <v>40</v>
      </c>
    </row>
    <row r="448" spans="1:42" x14ac:dyDescent="0.35">
      <c r="A448" s="41" t="s">
        <v>96</v>
      </c>
      <c r="C448" s="13">
        <v>41176</v>
      </c>
      <c r="M448" s="14">
        <v>6.46</v>
      </c>
      <c r="N448" s="14">
        <v>5.62</v>
      </c>
      <c r="R448" s="22" t="s">
        <v>98</v>
      </c>
      <c r="V448" s="23" t="s">
        <v>86</v>
      </c>
      <c r="AF448" s="10">
        <v>1.3026</v>
      </c>
      <c r="AI448" s="19">
        <v>2.19</v>
      </c>
      <c r="AN448" s="2">
        <v>-74.211669999999998</v>
      </c>
      <c r="AO448" s="2">
        <v>40.567</v>
      </c>
      <c r="AP448" s="2" t="s">
        <v>40</v>
      </c>
    </row>
    <row r="449" spans="1:42" x14ac:dyDescent="0.35">
      <c r="A449" s="41" t="s">
        <v>96</v>
      </c>
      <c r="C449" s="13">
        <v>41176</v>
      </c>
      <c r="M449" s="15" t="s">
        <v>86</v>
      </c>
      <c r="N449" s="15" t="s">
        <v>86</v>
      </c>
      <c r="R449" s="22" t="s">
        <v>98</v>
      </c>
      <c r="V449" s="23" t="s">
        <v>86</v>
      </c>
      <c r="AF449" s="10">
        <v>1.2847</v>
      </c>
      <c r="AI449" s="19">
        <v>4.92</v>
      </c>
      <c r="AN449" s="2">
        <v>-74.211669999999998</v>
      </c>
      <c r="AO449" s="2">
        <v>40.567</v>
      </c>
      <c r="AP449" s="2" t="s">
        <v>40</v>
      </c>
    </row>
    <row r="450" spans="1:42" x14ac:dyDescent="0.35">
      <c r="A450" s="41" t="s">
        <v>97</v>
      </c>
      <c r="C450" s="13">
        <v>41176</v>
      </c>
      <c r="M450" s="14">
        <v>5.25</v>
      </c>
      <c r="N450" s="14">
        <v>5.61</v>
      </c>
      <c r="R450" s="22" t="s">
        <v>98</v>
      </c>
      <c r="V450" s="23" t="s">
        <v>86</v>
      </c>
      <c r="AF450" s="10">
        <v>1.5126999999999999</v>
      </c>
      <c r="AI450" s="19">
        <v>2.97</v>
      </c>
      <c r="AN450" s="2">
        <v>-74.211669999999998</v>
      </c>
      <c r="AO450" s="2">
        <v>40.567</v>
      </c>
      <c r="AP450" s="2" t="s">
        <v>40</v>
      </c>
    </row>
    <row r="451" spans="1:42" x14ac:dyDescent="0.35">
      <c r="A451" s="2" t="s">
        <v>52</v>
      </c>
      <c r="C451" s="3">
        <v>41177</v>
      </c>
      <c r="D451" s="4">
        <v>0.63402777777777775</v>
      </c>
      <c r="E451" s="2" t="s">
        <v>41</v>
      </c>
      <c r="F451" s="2">
        <v>20.93</v>
      </c>
      <c r="G451" s="2">
        <v>20.49</v>
      </c>
      <c r="H451" s="2">
        <v>42</v>
      </c>
      <c r="I451" s="2">
        <v>3</v>
      </c>
      <c r="J451" s="2">
        <v>43</v>
      </c>
      <c r="K451" s="2">
        <v>23.78</v>
      </c>
      <c r="L451" s="2">
        <v>25.66</v>
      </c>
      <c r="M451" s="55">
        <v>5.99</v>
      </c>
      <c r="N451" s="55">
        <v>5.99</v>
      </c>
      <c r="O451" s="2">
        <v>3</v>
      </c>
      <c r="Q451" s="2">
        <f t="shared" si="32"/>
        <v>2.7080502011022101</v>
      </c>
      <c r="R451" s="2">
        <v>15</v>
      </c>
      <c r="V451" s="8">
        <v>2</v>
      </c>
      <c r="X451" s="10">
        <v>0.55000000000000004</v>
      </c>
      <c r="Z451" s="10">
        <v>0.38400000000000001</v>
      </c>
      <c r="AD451" s="10">
        <v>0.82499999999999996</v>
      </c>
      <c r="AF451" s="10">
        <f t="shared" ref="AF451:AF456" si="36">X451+AD451</f>
        <v>1.375</v>
      </c>
      <c r="AG451" s="2">
        <v>5</v>
      </c>
      <c r="AH451" s="2">
        <v>9</v>
      </c>
      <c r="AI451" s="12">
        <v>2.38</v>
      </c>
      <c r="AN451" s="2">
        <v>-74.211669999999998</v>
      </c>
      <c r="AO451" s="2">
        <v>40.567</v>
      </c>
      <c r="AP451" s="2" t="s">
        <v>40</v>
      </c>
    </row>
    <row r="452" spans="1:42" x14ac:dyDescent="0.35">
      <c r="A452" s="2" t="s">
        <v>42</v>
      </c>
      <c r="C452" s="3">
        <v>41177</v>
      </c>
      <c r="D452" s="4">
        <v>0.61805555555555558</v>
      </c>
      <c r="E452" s="2" t="s">
        <v>41</v>
      </c>
      <c r="F452" s="2">
        <v>20.71</v>
      </c>
      <c r="G452" s="2">
        <v>20.58</v>
      </c>
      <c r="H452" s="2">
        <v>54</v>
      </c>
      <c r="I452" s="2">
        <v>3</v>
      </c>
      <c r="J452" s="2">
        <v>53</v>
      </c>
      <c r="K452" s="2">
        <v>24.05</v>
      </c>
      <c r="L452" s="2">
        <v>24.75</v>
      </c>
      <c r="M452" s="55">
        <v>5.64</v>
      </c>
      <c r="N452" s="55">
        <v>5.9</v>
      </c>
      <c r="O452" s="2">
        <v>3.5</v>
      </c>
      <c r="Q452" s="2">
        <f t="shared" si="32"/>
        <v>4.0073331852324712</v>
      </c>
      <c r="R452" s="2">
        <v>55</v>
      </c>
      <c r="V452" s="8">
        <v>2</v>
      </c>
      <c r="X452" s="10">
        <v>0.56200000000000006</v>
      </c>
      <c r="Z452" s="10">
        <v>0.42</v>
      </c>
      <c r="AD452" s="10">
        <v>0.91800000000000004</v>
      </c>
      <c r="AF452" s="10">
        <f t="shared" si="36"/>
        <v>1.48</v>
      </c>
      <c r="AG452" s="2">
        <v>8</v>
      </c>
      <c r="AH452" s="2">
        <v>14</v>
      </c>
      <c r="AI452" s="12">
        <v>2.63</v>
      </c>
      <c r="AN452" s="2">
        <v>-74.211669999999998</v>
      </c>
      <c r="AO452" s="2">
        <v>40.567</v>
      </c>
      <c r="AP452" s="2" t="s">
        <v>40</v>
      </c>
    </row>
    <row r="453" spans="1:42" x14ac:dyDescent="0.35">
      <c r="A453" s="2" t="s">
        <v>50</v>
      </c>
      <c r="B453" s="2" t="s">
        <v>47</v>
      </c>
      <c r="C453" s="3">
        <v>41177</v>
      </c>
      <c r="E453" s="2" t="s">
        <v>41</v>
      </c>
      <c r="M453" s="55">
        <v>5.91</v>
      </c>
      <c r="N453" s="55">
        <v>5.47</v>
      </c>
      <c r="O453" s="2">
        <v>3</v>
      </c>
      <c r="Q453" s="2">
        <f t="shared" si="32"/>
        <v>3.912023005428146</v>
      </c>
      <c r="R453" s="2">
        <v>50</v>
      </c>
      <c r="T453" s="8" t="s">
        <v>43</v>
      </c>
      <c r="V453" s="8">
        <v>2</v>
      </c>
      <c r="X453" s="10">
        <v>0.69799999999999995</v>
      </c>
      <c r="Z453" s="10">
        <v>0.76400000000000001</v>
      </c>
      <c r="AD453" s="10">
        <v>1.34</v>
      </c>
      <c r="AF453" s="10">
        <f t="shared" si="36"/>
        <v>2.0380000000000003</v>
      </c>
      <c r="AG453" s="2">
        <v>6</v>
      </c>
      <c r="AH453" s="2">
        <v>12</v>
      </c>
      <c r="AI453" s="12">
        <v>3.57</v>
      </c>
      <c r="AN453" s="2">
        <v>-74.211669999999998</v>
      </c>
      <c r="AO453" s="2">
        <v>40.567</v>
      </c>
      <c r="AP453" s="2" t="s">
        <v>40</v>
      </c>
    </row>
    <row r="454" spans="1:42" x14ac:dyDescent="0.35">
      <c r="A454" s="2" t="s">
        <v>50</v>
      </c>
      <c r="C454" s="3">
        <v>41177</v>
      </c>
      <c r="D454" s="4">
        <v>0.60625000000000007</v>
      </c>
      <c r="E454" s="2" t="s">
        <v>41</v>
      </c>
      <c r="F454" s="2">
        <v>21.22</v>
      </c>
      <c r="G454" s="2">
        <v>20.67</v>
      </c>
      <c r="H454" s="2">
        <v>41</v>
      </c>
      <c r="I454" s="2">
        <v>3</v>
      </c>
      <c r="J454" s="2">
        <v>41</v>
      </c>
      <c r="K454" s="2">
        <v>23.22</v>
      </c>
      <c r="L454" s="2">
        <v>23.88</v>
      </c>
      <c r="M454" s="55">
        <v>5.89</v>
      </c>
      <c r="N454" s="55">
        <v>5.51</v>
      </c>
      <c r="O454" s="2">
        <v>3</v>
      </c>
      <c r="Q454" s="2">
        <f t="shared" si="32"/>
        <v>4.7874917427820458</v>
      </c>
      <c r="R454" s="2">
        <v>120</v>
      </c>
      <c r="T454" s="8" t="s">
        <v>46</v>
      </c>
      <c r="V454" s="8">
        <v>1</v>
      </c>
      <c r="X454" s="10">
        <v>0.67800000000000005</v>
      </c>
      <c r="Z454" s="10">
        <v>0.73199999999999998</v>
      </c>
      <c r="AD454" s="10">
        <v>1.258</v>
      </c>
      <c r="AF454" s="10">
        <f t="shared" si="36"/>
        <v>1.9359999999999999</v>
      </c>
      <c r="AG454" s="2">
        <v>8</v>
      </c>
      <c r="AH454" s="2">
        <v>10</v>
      </c>
      <c r="AI454" s="12">
        <v>2.83</v>
      </c>
      <c r="AN454" s="2">
        <v>-74.211669999999998</v>
      </c>
      <c r="AO454" s="2">
        <v>40.567</v>
      </c>
      <c r="AP454" s="2" t="s">
        <v>40</v>
      </c>
    </row>
    <row r="455" spans="1:42" x14ac:dyDescent="0.35">
      <c r="A455" s="2" t="s">
        <v>51</v>
      </c>
      <c r="C455" s="3">
        <v>41177</v>
      </c>
      <c r="D455" s="4">
        <v>0.58750000000000002</v>
      </c>
      <c r="E455" s="2" t="s">
        <v>41</v>
      </c>
      <c r="F455" s="2">
        <v>21.75</v>
      </c>
      <c r="G455" s="2">
        <v>21.4</v>
      </c>
      <c r="H455" s="2">
        <v>39</v>
      </c>
      <c r="I455" s="2">
        <v>3</v>
      </c>
      <c r="J455" s="2">
        <v>35</v>
      </c>
      <c r="K455" s="2">
        <v>22.98</v>
      </c>
      <c r="L455" s="2">
        <v>23.08</v>
      </c>
      <c r="M455" s="55">
        <v>6.12</v>
      </c>
      <c r="N455" s="55">
        <v>5.89</v>
      </c>
      <c r="O455" s="2">
        <v>3</v>
      </c>
      <c r="Q455" s="2">
        <f t="shared" si="32"/>
        <v>5.3181199938442161</v>
      </c>
      <c r="R455" s="2">
        <v>204</v>
      </c>
      <c r="T455" s="8" t="s">
        <v>43</v>
      </c>
      <c r="V455" s="8">
        <v>4</v>
      </c>
      <c r="X455" s="10">
        <v>0.752</v>
      </c>
      <c r="Z455" s="10">
        <v>0.77</v>
      </c>
      <c r="AD455" s="10">
        <v>1.28</v>
      </c>
      <c r="AF455" s="10">
        <f t="shared" si="36"/>
        <v>2.032</v>
      </c>
      <c r="AG455" s="2">
        <v>6</v>
      </c>
      <c r="AH455" s="2">
        <v>8</v>
      </c>
      <c r="AI455" s="12">
        <v>3.81</v>
      </c>
      <c r="AN455" s="2">
        <v>-74.211667000000006</v>
      </c>
      <c r="AO455" s="2">
        <v>40.567</v>
      </c>
      <c r="AP455" s="2" t="s">
        <v>40</v>
      </c>
    </row>
    <row r="456" spans="1:42" x14ac:dyDescent="0.35">
      <c r="A456" s="2" t="s">
        <v>48</v>
      </c>
      <c r="C456" s="3">
        <v>41177</v>
      </c>
      <c r="D456" s="4">
        <v>0.56874999999999998</v>
      </c>
      <c r="E456" s="2" t="s">
        <v>41</v>
      </c>
      <c r="F456" s="2">
        <v>21.52</v>
      </c>
      <c r="G456" s="2">
        <v>20.58</v>
      </c>
      <c r="H456" s="2">
        <v>42</v>
      </c>
      <c r="I456" s="2">
        <v>3</v>
      </c>
      <c r="J456" s="2">
        <v>42</v>
      </c>
      <c r="K456" s="2">
        <v>24.13</v>
      </c>
      <c r="L456" s="2">
        <v>26.41</v>
      </c>
      <c r="M456" s="55">
        <v>5.19</v>
      </c>
      <c r="N456" s="55">
        <v>5.2</v>
      </c>
      <c r="O456" s="2">
        <v>3</v>
      </c>
      <c r="Q456" s="2">
        <f t="shared" ref="Q456" si="37">LN(R456)</f>
        <v>4.8520302639196169</v>
      </c>
      <c r="R456" s="2">
        <v>128</v>
      </c>
      <c r="V456" s="8">
        <v>5</v>
      </c>
      <c r="X456" s="10">
        <v>0.96199999999999997</v>
      </c>
      <c r="Z456" s="10">
        <v>0.50900000000000001</v>
      </c>
      <c r="AD456" s="10">
        <v>0.872</v>
      </c>
      <c r="AF456" s="10">
        <f t="shared" si="36"/>
        <v>1.8340000000000001</v>
      </c>
      <c r="AG456" s="2">
        <v>9</v>
      </c>
      <c r="AH456" s="2">
        <v>36</v>
      </c>
      <c r="AI456" s="12">
        <v>5.2</v>
      </c>
      <c r="AN456" s="2">
        <v>-74.211667000000006</v>
      </c>
      <c r="AO456" s="2">
        <v>40.567</v>
      </c>
      <c r="AP456" s="2" t="s">
        <v>40</v>
      </c>
    </row>
    <row r="457" spans="1:42" x14ac:dyDescent="0.35">
      <c r="A457" s="2" t="s">
        <v>52</v>
      </c>
      <c r="C457" s="3">
        <v>41429</v>
      </c>
      <c r="D457" s="4">
        <v>0.63611111111111118</v>
      </c>
      <c r="E457" s="2" t="s">
        <v>44</v>
      </c>
      <c r="F457" s="2">
        <v>18.47</v>
      </c>
      <c r="G457" s="2">
        <v>14.8</v>
      </c>
      <c r="H457" s="2">
        <v>51</v>
      </c>
      <c r="I457" s="2">
        <v>3</v>
      </c>
      <c r="J457" s="2">
        <v>49</v>
      </c>
      <c r="K457" s="2">
        <v>13.44</v>
      </c>
      <c r="L457" s="2">
        <v>24.11</v>
      </c>
      <c r="M457" s="55">
        <v>7.52</v>
      </c>
      <c r="N457" s="55">
        <v>7.01</v>
      </c>
      <c r="O457" s="2">
        <v>2.5</v>
      </c>
      <c r="Q457" s="2">
        <f t="shared" ref="Q457:Q506" si="38">LN(R457)</f>
        <v>6.3456363608285962</v>
      </c>
      <c r="R457" s="2">
        <v>570</v>
      </c>
      <c r="T457" s="8" t="s">
        <v>43</v>
      </c>
      <c r="V457" s="8">
        <v>18</v>
      </c>
      <c r="X457" s="10">
        <v>0.44600000000000001</v>
      </c>
      <c r="Z457" s="10">
        <v>0.224</v>
      </c>
      <c r="AD457" s="10">
        <v>0.80400000000000005</v>
      </c>
      <c r="AF457" s="10">
        <f t="shared" ref="AF457:AF462" si="39">X457+AD457</f>
        <v>1.25</v>
      </c>
      <c r="AG457" s="2">
        <v>11</v>
      </c>
      <c r="AH457" s="2">
        <v>10</v>
      </c>
      <c r="AI457" s="12">
        <v>2.5499999999999998</v>
      </c>
      <c r="AN457" s="2">
        <v>-74.211667000000006</v>
      </c>
      <c r="AO457" s="2">
        <v>40.567</v>
      </c>
      <c r="AP457" s="2" t="s">
        <v>40</v>
      </c>
    </row>
    <row r="458" spans="1:42" x14ac:dyDescent="0.35">
      <c r="A458" s="2" t="s">
        <v>42</v>
      </c>
      <c r="C458" s="3">
        <v>41429</v>
      </c>
      <c r="D458" s="4">
        <v>0.61944444444444446</v>
      </c>
      <c r="E458" s="2" t="s">
        <v>44</v>
      </c>
      <c r="F458" s="2">
        <v>18.809999999999999</v>
      </c>
      <c r="G458" s="2">
        <v>17.28</v>
      </c>
      <c r="H458" s="2">
        <v>30</v>
      </c>
      <c r="I458" s="2">
        <v>3</v>
      </c>
      <c r="J458" s="2">
        <v>26</v>
      </c>
      <c r="K458" s="2">
        <v>16.690000000000001</v>
      </c>
      <c r="L458" s="2">
        <v>19.420000000000002</v>
      </c>
      <c r="M458" s="55">
        <v>7.01</v>
      </c>
      <c r="N458" s="55">
        <v>6.9</v>
      </c>
      <c r="O458" s="2">
        <v>3.5</v>
      </c>
      <c r="Q458" s="2">
        <f t="shared" si="38"/>
        <v>6.253828811575473</v>
      </c>
      <c r="R458" s="2">
        <v>520</v>
      </c>
      <c r="T458" s="8" t="s">
        <v>43</v>
      </c>
      <c r="V458" s="8">
        <v>26</v>
      </c>
      <c r="X458" s="10">
        <v>0.54400000000000004</v>
      </c>
      <c r="Z458" s="10">
        <v>0.34399999999999997</v>
      </c>
      <c r="AD458" s="10">
        <v>0.89200000000000002</v>
      </c>
      <c r="AF458" s="10">
        <f t="shared" si="39"/>
        <v>1.4359999999999999</v>
      </c>
      <c r="AG458" s="2">
        <v>8</v>
      </c>
      <c r="AH458" s="2">
        <v>7</v>
      </c>
      <c r="AI458" s="12">
        <v>2.36</v>
      </c>
      <c r="AN458" s="2">
        <v>-74.211667000000006</v>
      </c>
      <c r="AO458" s="2">
        <v>40.567</v>
      </c>
      <c r="AP458" s="2" t="s">
        <v>40</v>
      </c>
    </row>
    <row r="459" spans="1:42" x14ac:dyDescent="0.35">
      <c r="A459" s="2" t="s">
        <v>50</v>
      </c>
      <c r="C459" s="3">
        <v>41429</v>
      </c>
      <c r="D459" s="4">
        <v>0.6069444444444444</v>
      </c>
      <c r="E459" s="2" t="s">
        <v>44</v>
      </c>
      <c r="F459" s="2">
        <v>19.28</v>
      </c>
      <c r="G459" s="2">
        <v>16.46</v>
      </c>
      <c r="H459" s="2">
        <v>40</v>
      </c>
      <c r="I459" s="2">
        <v>3</v>
      </c>
      <c r="J459" s="2">
        <v>36</v>
      </c>
      <c r="K459" s="2">
        <v>16.170000000000002</v>
      </c>
      <c r="L459" s="2">
        <v>21.05</v>
      </c>
      <c r="M459" s="55">
        <v>6.95</v>
      </c>
      <c r="N459" s="55">
        <v>6.76</v>
      </c>
      <c r="O459" s="2">
        <v>3</v>
      </c>
      <c r="Q459" s="2">
        <f t="shared" si="38"/>
        <v>6.8134445995108956</v>
      </c>
      <c r="R459" s="2">
        <v>910</v>
      </c>
      <c r="V459" s="8">
        <v>44</v>
      </c>
      <c r="X459" s="10">
        <v>0.56399999999999995</v>
      </c>
      <c r="Z459" s="10">
        <v>0.505</v>
      </c>
      <c r="AD459" s="10">
        <v>1.0329999999999999</v>
      </c>
      <c r="AF459" s="10">
        <f t="shared" si="39"/>
        <v>1.597</v>
      </c>
      <c r="AG459" s="2">
        <v>9</v>
      </c>
      <c r="AH459" s="2">
        <v>9</v>
      </c>
      <c r="AI459" s="12">
        <v>3.94</v>
      </c>
      <c r="AN459" s="2">
        <v>-74.211667000000006</v>
      </c>
      <c r="AO459" s="2">
        <v>40.567</v>
      </c>
      <c r="AP459" s="2" t="s">
        <v>40</v>
      </c>
    </row>
    <row r="460" spans="1:42" x14ac:dyDescent="0.35">
      <c r="A460" s="2" t="s">
        <v>51</v>
      </c>
      <c r="C460" s="3">
        <v>41429</v>
      </c>
      <c r="D460" s="4">
        <v>0.58680555555555558</v>
      </c>
      <c r="E460" s="2" t="s">
        <v>44</v>
      </c>
      <c r="F460" s="2">
        <v>19.59</v>
      </c>
      <c r="G460" s="2">
        <v>17.73</v>
      </c>
      <c r="H460" s="2">
        <v>38</v>
      </c>
      <c r="I460" s="2">
        <v>3</v>
      </c>
      <c r="J460" s="2">
        <v>35</v>
      </c>
      <c r="K460" s="2">
        <v>17.37</v>
      </c>
      <c r="L460" s="2">
        <v>21.4</v>
      </c>
      <c r="M460" s="55">
        <v>6.27</v>
      </c>
      <c r="N460" s="55">
        <v>5.65</v>
      </c>
      <c r="O460" s="2">
        <v>3</v>
      </c>
      <c r="Q460" s="2">
        <f t="shared" si="38"/>
        <v>7.90100705199242</v>
      </c>
      <c r="R460" s="2">
        <v>2700</v>
      </c>
      <c r="T460" s="8" t="s">
        <v>43</v>
      </c>
      <c r="V460" s="8">
        <v>22</v>
      </c>
      <c r="X460" s="10">
        <v>0.55000000000000004</v>
      </c>
      <c r="Z460" s="10">
        <v>0.54</v>
      </c>
      <c r="AD460" s="10">
        <v>0.98899999999999999</v>
      </c>
      <c r="AF460" s="10">
        <f t="shared" si="39"/>
        <v>1.5390000000000001</v>
      </c>
      <c r="AG460" s="2">
        <v>9</v>
      </c>
      <c r="AH460" s="2">
        <v>9</v>
      </c>
      <c r="AI460" s="12">
        <v>2.98</v>
      </c>
      <c r="AN460" s="2">
        <v>-74.211667000000006</v>
      </c>
      <c r="AO460" s="2">
        <v>40.567</v>
      </c>
      <c r="AP460" s="2" t="s">
        <v>40</v>
      </c>
    </row>
    <row r="461" spans="1:42" x14ac:dyDescent="0.35">
      <c r="A461" s="2" t="s">
        <v>48</v>
      </c>
      <c r="C461" s="3">
        <v>41429</v>
      </c>
      <c r="D461" s="4">
        <v>0.56597222222222221</v>
      </c>
      <c r="E461" s="2" t="s">
        <v>44</v>
      </c>
      <c r="F461" s="2">
        <v>18.87</v>
      </c>
      <c r="G461" s="2">
        <v>14.87</v>
      </c>
      <c r="H461" s="2">
        <v>39</v>
      </c>
      <c r="I461" s="2">
        <v>3</v>
      </c>
      <c r="J461" s="2">
        <v>38</v>
      </c>
      <c r="K461" s="2">
        <v>19.68</v>
      </c>
      <c r="L461" s="2">
        <v>26.1</v>
      </c>
      <c r="M461" s="55">
        <v>6.42</v>
      </c>
      <c r="N461" s="55">
        <v>6.02</v>
      </c>
      <c r="O461" s="2">
        <v>3</v>
      </c>
      <c r="Q461" s="2">
        <f t="shared" si="38"/>
        <v>6.5930445341424369</v>
      </c>
      <c r="R461" s="2">
        <v>730</v>
      </c>
      <c r="T461" s="8" t="s">
        <v>43</v>
      </c>
      <c r="V461" s="8">
        <v>8</v>
      </c>
      <c r="X461" s="10">
        <v>0.50800000000000001</v>
      </c>
      <c r="Z461" s="10">
        <v>0.49199999999999999</v>
      </c>
      <c r="AD461" s="10">
        <v>1.163</v>
      </c>
      <c r="AF461" s="10">
        <f t="shared" si="39"/>
        <v>1.671</v>
      </c>
      <c r="AG461" s="2">
        <v>10</v>
      </c>
      <c r="AH461" s="2">
        <v>16</v>
      </c>
      <c r="AI461" s="12">
        <v>7.32</v>
      </c>
      <c r="AN461" s="2">
        <v>-74.211667000000006</v>
      </c>
      <c r="AO461" s="2">
        <v>40.567</v>
      </c>
      <c r="AP461" s="2" t="s">
        <v>40</v>
      </c>
    </row>
    <row r="462" spans="1:42" x14ac:dyDescent="0.35">
      <c r="A462" s="2" t="s">
        <v>48</v>
      </c>
      <c r="B462" s="2" t="s">
        <v>47</v>
      </c>
      <c r="C462" s="3">
        <v>41429</v>
      </c>
      <c r="E462" s="2" t="s">
        <v>44</v>
      </c>
      <c r="M462" s="55">
        <v>6.47</v>
      </c>
      <c r="N462" s="55">
        <v>6.04</v>
      </c>
      <c r="O462" s="2">
        <v>2.5</v>
      </c>
      <c r="Q462" s="2">
        <f t="shared" si="38"/>
        <v>6.9077552789821368</v>
      </c>
      <c r="R462" s="2">
        <v>1000</v>
      </c>
      <c r="T462" s="8" t="s">
        <v>43</v>
      </c>
      <c r="V462" s="8">
        <v>22</v>
      </c>
      <c r="X462" s="10">
        <v>0.52100000000000002</v>
      </c>
      <c r="Z462" s="10">
        <v>0.498</v>
      </c>
      <c r="AD462" s="10">
        <v>1.1359999999999999</v>
      </c>
      <c r="AF462" s="10">
        <f t="shared" si="39"/>
        <v>1.657</v>
      </c>
      <c r="AG462" s="2">
        <v>13</v>
      </c>
      <c r="AH462" s="2">
        <v>18</v>
      </c>
      <c r="AI462" s="12">
        <v>6.24</v>
      </c>
      <c r="AN462" s="2">
        <v>-74.211667000000006</v>
      </c>
      <c r="AO462" s="2">
        <v>40.567</v>
      </c>
      <c r="AP462" s="2" t="s">
        <v>40</v>
      </c>
    </row>
    <row r="463" spans="1:42" x14ac:dyDescent="0.35">
      <c r="A463" t="s">
        <v>84</v>
      </c>
      <c r="C463" s="13">
        <v>41431</v>
      </c>
      <c r="M463" s="14">
        <v>6.48</v>
      </c>
      <c r="N463" s="14">
        <v>6.24</v>
      </c>
      <c r="R463" s="15" t="s">
        <v>86</v>
      </c>
      <c r="V463" s="15" t="s">
        <v>86</v>
      </c>
      <c r="AF463" s="10">
        <v>2.0415999999999999</v>
      </c>
      <c r="AI463" s="18">
        <v>2.5099999999999998</v>
      </c>
      <c r="AN463" s="2">
        <v>-74.211667000000006</v>
      </c>
      <c r="AO463" s="2">
        <v>40.567</v>
      </c>
      <c r="AP463" s="2" t="s">
        <v>40</v>
      </c>
    </row>
    <row r="464" spans="1:42" x14ac:dyDescent="0.25">
      <c r="A464" s="37" t="s">
        <v>90</v>
      </c>
      <c r="C464" s="13">
        <v>41431</v>
      </c>
      <c r="M464" s="14">
        <v>4.71</v>
      </c>
      <c r="N464" s="14">
        <v>6.16</v>
      </c>
      <c r="R464" s="15" t="s">
        <v>86</v>
      </c>
      <c r="V464" s="15" t="s">
        <v>86</v>
      </c>
      <c r="AF464" s="10">
        <v>2.3734000000000002</v>
      </c>
      <c r="AI464" s="18">
        <v>1.95</v>
      </c>
      <c r="AN464" s="2">
        <v>-74.211667000000006</v>
      </c>
      <c r="AO464" s="2">
        <v>40.567</v>
      </c>
      <c r="AP464" s="2" t="s">
        <v>40</v>
      </c>
    </row>
    <row r="465" spans="1:42" x14ac:dyDescent="0.35">
      <c r="A465" s="41" t="s">
        <v>96</v>
      </c>
      <c r="C465" s="13">
        <v>41431</v>
      </c>
      <c r="M465" s="14">
        <v>5.59</v>
      </c>
      <c r="N465" s="14">
        <v>5.55</v>
      </c>
      <c r="R465" s="15" t="s">
        <v>86</v>
      </c>
      <c r="V465" s="15" t="s">
        <v>86</v>
      </c>
      <c r="AF465" s="10">
        <v>1.6398999999999999</v>
      </c>
      <c r="AI465" s="18">
        <v>1.35</v>
      </c>
      <c r="AN465" s="2">
        <v>-74.211667000000006</v>
      </c>
      <c r="AO465" s="2">
        <v>40.567</v>
      </c>
      <c r="AP465" s="2" t="s">
        <v>40</v>
      </c>
    </row>
    <row r="466" spans="1:42" x14ac:dyDescent="0.35">
      <c r="A466" s="41" t="s">
        <v>96</v>
      </c>
      <c r="C466" s="13">
        <v>41431</v>
      </c>
      <c r="M466" s="15" t="s">
        <v>86</v>
      </c>
      <c r="N466" s="15" t="s">
        <v>86</v>
      </c>
      <c r="R466" s="15" t="s">
        <v>86</v>
      </c>
      <c r="V466" s="15" t="s">
        <v>86</v>
      </c>
      <c r="AF466" s="10">
        <v>2.0055000000000001</v>
      </c>
      <c r="AI466" s="18">
        <v>1.54</v>
      </c>
      <c r="AN466" s="2">
        <v>-74.211667000000006</v>
      </c>
      <c r="AO466" s="2">
        <v>40.567</v>
      </c>
      <c r="AP466" s="2" t="s">
        <v>40</v>
      </c>
    </row>
    <row r="467" spans="1:42" x14ac:dyDescent="0.35">
      <c r="A467" s="41" t="s">
        <v>97</v>
      </c>
      <c r="C467" s="13">
        <v>41431</v>
      </c>
      <c r="M467" s="14">
        <v>5.88</v>
      </c>
      <c r="N467" s="14">
        <v>5.84</v>
      </c>
      <c r="R467" s="15" t="s">
        <v>86</v>
      </c>
      <c r="V467" s="15" t="s">
        <v>86</v>
      </c>
      <c r="AF467" s="10">
        <v>1.8558000000000001</v>
      </c>
      <c r="AI467" s="18">
        <v>2.06</v>
      </c>
      <c r="AN467" s="2">
        <v>-74.211667000000006</v>
      </c>
      <c r="AO467" s="2">
        <v>40.567</v>
      </c>
      <c r="AP467" s="2" t="s">
        <v>40</v>
      </c>
    </row>
    <row r="468" spans="1:42" x14ac:dyDescent="0.35">
      <c r="A468" s="2" t="s">
        <v>52</v>
      </c>
      <c r="C468" s="3">
        <v>41436</v>
      </c>
      <c r="D468" s="4">
        <v>0.63680555555555551</v>
      </c>
      <c r="E468" s="2" t="s">
        <v>44</v>
      </c>
      <c r="F468" s="2">
        <v>18.829999999999998</v>
      </c>
      <c r="G468" s="2">
        <v>16.309999999999999</v>
      </c>
      <c r="H468" s="2">
        <v>52</v>
      </c>
      <c r="I468" s="2">
        <v>3</v>
      </c>
      <c r="J468" s="2">
        <v>47</v>
      </c>
      <c r="K468" s="2">
        <v>16.03</v>
      </c>
      <c r="L468" s="2">
        <v>25.34</v>
      </c>
      <c r="M468" s="55">
        <v>6.43</v>
      </c>
      <c r="N468" s="55">
        <v>7.17</v>
      </c>
      <c r="O468" s="2">
        <v>4</v>
      </c>
      <c r="Q468" s="2">
        <f t="shared" si="38"/>
        <v>5.9661467391236922</v>
      </c>
      <c r="R468" s="2">
        <v>390</v>
      </c>
      <c r="V468" s="8">
        <v>76</v>
      </c>
      <c r="X468" s="10">
        <v>0.47799999999999998</v>
      </c>
      <c r="Z468" s="10">
        <v>0.4</v>
      </c>
      <c r="AD468" s="10">
        <v>1.1000000000000001</v>
      </c>
      <c r="AF468" s="10">
        <f t="shared" ref="AF468:AF478" si="40">X468+AD468</f>
        <v>1.5780000000000001</v>
      </c>
      <c r="AG468" s="2">
        <v>5</v>
      </c>
      <c r="AH468" s="2">
        <v>3</v>
      </c>
      <c r="AI468" s="12">
        <v>2.41</v>
      </c>
      <c r="AN468" s="2">
        <v>-74.211667000000006</v>
      </c>
      <c r="AO468" s="2">
        <v>40.567</v>
      </c>
      <c r="AP468" s="2" t="s">
        <v>40</v>
      </c>
    </row>
    <row r="469" spans="1:42" x14ac:dyDescent="0.35">
      <c r="A469" s="2" t="s">
        <v>42</v>
      </c>
      <c r="C469" s="3">
        <v>41436</v>
      </c>
      <c r="D469" s="4">
        <v>0.62152777777777779</v>
      </c>
      <c r="E469" s="2" t="s">
        <v>44</v>
      </c>
      <c r="F469" s="2">
        <v>19.46</v>
      </c>
      <c r="G469" s="2">
        <v>17.96</v>
      </c>
      <c r="H469" s="2">
        <v>35</v>
      </c>
      <c r="I469" s="2">
        <v>3</v>
      </c>
      <c r="J469" s="2">
        <v>32</v>
      </c>
      <c r="K469" s="2">
        <v>14.06</v>
      </c>
      <c r="L469" s="2">
        <v>17.37</v>
      </c>
      <c r="M469" s="55">
        <v>6.38</v>
      </c>
      <c r="N469" s="55">
        <v>6.5</v>
      </c>
      <c r="O469" s="2">
        <v>3.5</v>
      </c>
      <c r="Q469" s="2">
        <f t="shared" si="38"/>
        <v>5.7990926544605257</v>
      </c>
      <c r="R469" s="2">
        <v>330</v>
      </c>
      <c r="V469" s="8">
        <v>99</v>
      </c>
      <c r="X469" s="10">
        <v>0.57399999999999995</v>
      </c>
      <c r="Z469" s="10">
        <v>0.41799999999999998</v>
      </c>
      <c r="AD469" s="10">
        <v>1.1599999999999999</v>
      </c>
      <c r="AF469" s="10">
        <f t="shared" si="40"/>
        <v>1.734</v>
      </c>
      <c r="AG469" s="2">
        <v>7</v>
      </c>
      <c r="AH469" s="2">
        <v>2</v>
      </c>
      <c r="AI469" s="12">
        <v>2.7</v>
      </c>
      <c r="AN469" s="2">
        <v>-74.211667000000006</v>
      </c>
      <c r="AO469" s="2">
        <v>40.567</v>
      </c>
      <c r="AP469" s="2" t="s">
        <v>40</v>
      </c>
    </row>
    <row r="470" spans="1:42" x14ac:dyDescent="0.35">
      <c r="A470" s="2" t="s">
        <v>50</v>
      </c>
      <c r="C470" s="3">
        <v>41436</v>
      </c>
      <c r="D470" s="4">
        <v>0.61041666666666672</v>
      </c>
      <c r="E470" s="2" t="s">
        <v>44</v>
      </c>
      <c r="F470" s="2">
        <v>19.36</v>
      </c>
      <c r="G470" s="2">
        <v>17.100000000000001</v>
      </c>
      <c r="H470" s="2">
        <v>40</v>
      </c>
      <c r="I470" s="2">
        <v>3</v>
      </c>
      <c r="J470" s="2">
        <v>38</v>
      </c>
      <c r="K470" s="2">
        <v>14.43</v>
      </c>
      <c r="L470" s="2">
        <v>19.87</v>
      </c>
      <c r="M470" s="55">
        <v>6.66</v>
      </c>
      <c r="N470" s="55">
        <v>6.25</v>
      </c>
      <c r="O470" s="2">
        <v>3.5</v>
      </c>
      <c r="Q470" s="2">
        <f t="shared" si="38"/>
        <v>8.3893598199063533</v>
      </c>
      <c r="R470" s="2">
        <v>4400</v>
      </c>
      <c r="V470" s="8">
        <v>400</v>
      </c>
      <c r="X470" s="10">
        <v>0.63</v>
      </c>
      <c r="Z470" s="10">
        <v>0.72699999999999998</v>
      </c>
      <c r="AD470" s="10">
        <v>1.55</v>
      </c>
      <c r="AF470" s="10">
        <f t="shared" si="40"/>
        <v>2.1800000000000002</v>
      </c>
      <c r="AG470" s="2">
        <v>2</v>
      </c>
      <c r="AH470" s="2">
        <v>5</v>
      </c>
      <c r="AI470" s="12">
        <v>2.86</v>
      </c>
      <c r="AN470" s="2">
        <v>-74.211667000000006</v>
      </c>
      <c r="AO470" s="2">
        <v>40.567</v>
      </c>
      <c r="AP470" s="2" t="s">
        <v>40</v>
      </c>
    </row>
    <row r="471" spans="1:42" x14ac:dyDescent="0.35">
      <c r="A471" s="2" t="s">
        <v>51</v>
      </c>
      <c r="C471" s="3">
        <v>41436</v>
      </c>
      <c r="D471" s="4">
        <v>0.58819444444444446</v>
      </c>
      <c r="E471" s="2" t="s">
        <v>44</v>
      </c>
      <c r="F471" s="2">
        <v>20.54</v>
      </c>
      <c r="G471" s="2">
        <v>18.63</v>
      </c>
      <c r="H471" s="2">
        <v>38</v>
      </c>
      <c r="I471" s="2">
        <v>3</v>
      </c>
      <c r="J471" s="2">
        <v>33</v>
      </c>
      <c r="K471" s="2">
        <v>13.97</v>
      </c>
      <c r="L471" s="2">
        <v>16.559999999999999</v>
      </c>
      <c r="M471" s="55">
        <v>6.81</v>
      </c>
      <c r="N471" s="55">
        <v>5.0999999999999996</v>
      </c>
      <c r="O471" s="2">
        <v>3</v>
      </c>
      <c r="Q471" s="2">
        <f t="shared" si="38"/>
        <v>8.1016777474545716</v>
      </c>
      <c r="R471" s="2">
        <v>3300</v>
      </c>
      <c r="V471" s="8">
        <v>440</v>
      </c>
      <c r="X471" s="10">
        <v>0.63</v>
      </c>
      <c r="Z471" s="10">
        <v>0.60699999999999998</v>
      </c>
      <c r="AD471" s="10">
        <v>1.39</v>
      </c>
      <c r="AF471" s="10">
        <f t="shared" si="40"/>
        <v>2.02</v>
      </c>
      <c r="AG471" s="2">
        <v>3</v>
      </c>
      <c r="AH471" s="2">
        <v>5</v>
      </c>
      <c r="AI471" s="12">
        <v>4.9800000000000004</v>
      </c>
      <c r="AN471" s="2">
        <v>-74.211667000000006</v>
      </c>
      <c r="AO471" s="2">
        <v>40.567</v>
      </c>
      <c r="AP471" s="2" t="s">
        <v>40</v>
      </c>
    </row>
    <row r="472" spans="1:42" x14ac:dyDescent="0.35">
      <c r="A472" s="2" t="s">
        <v>48</v>
      </c>
      <c r="C472" s="3">
        <v>41436</v>
      </c>
      <c r="D472" s="4">
        <v>0.56597222222222221</v>
      </c>
      <c r="E472" s="2" t="s">
        <v>44</v>
      </c>
      <c r="F472" s="2">
        <v>20.41</v>
      </c>
      <c r="G472" s="2">
        <v>17.57</v>
      </c>
      <c r="H472" s="2">
        <v>43</v>
      </c>
      <c r="I472" s="2">
        <v>3</v>
      </c>
      <c r="J472" s="2">
        <v>42</v>
      </c>
      <c r="K472" s="2">
        <v>14.33</v>
      </c>
      <c r="L472" s="2">
        <v>22.18</v>
      </c>
      <c r="M472" s="55">
        <v>8.2899999999999991</v>
      </c>
      <c r="N472" s="55">
        <v>5.05</v>
      </c>
      <c r="O472" s="2">
        <v>2</v>
      </c>
      <c r="Q472" s="2">
        <f t="shared" si="38"/>
        <v>6.2344107257183712</v>
      </c>
      <c r="R472" s="2">
        <v>510</v>
      </c>
      <c r="V472" s="8">
        <v>122</v>
      </c>
      <c r="X472" s="10">
        <v>0.54100000000000004</v>
      </c>
      <c r="Z472" s="10">
        <v>0.36599999999999999</v>
      </c>
      <c r="AD472" s="10">
        <v>1.52</v>
      </c>
      <c r="AF472" s="10">
        <f t="shared" si="40"/>
        <v>2.0609999999999999</v>
      </c>
      <c r="AG472" s="2">
        <v>9</v>
      </c>
      <c r="AH472" s="2">
        <v>5</v>
      </c>
      <c r="AI472" s="12">
        <v>24.04</v>
      </c>
      <c r="AN472" s="2">
        <v>-74.211667000000006</v>
      </c>
      <c r="AO472" s="2">
        <v>40.567</v>
      </c>
      <c r="AP472" s="2" t="s">
        <v>40</v>
      </c>
    </row>
    <row r="473" spans="1:42" x14ac:dyDescent="0.35">
      <c r="A473" s="2" t="s">
        <v>48</v>
      </c>
      <c r="B473" s="2" t="s">
        <v>47</v>
      </c>
      <c r="C473" s="3">
        <v>41436</v>
      </c>
      <c r="E473" s="2" t="s">
        <v>44</v>
      </c>
      <c r="M473" s="55">
        <v>8.01</v>
      </c>
      <c r="N473" s="55">
        <v>5.44</v>
      </c>
      <c r="O473" s="2">
        <v>2</v>
      </c>
      <c r="Q473" s="2">
        <f t="shared" si="38"/>
        <v>6.131226489483141</v>
      </c>
      <c r="R473" s="2">
        <v>460</v>
      </c>
      <c r="T473" s="8" t="s">
        <v>43</v>
      </c>
      <c r="V473" s="8">
        <v>252</v>
      </c>
      <c r="X473" s="10">
        <v>0.55600000000000005</v>
      </c>
      <c r="Z473" s="10">
        <v>0.374</v>
      </c>
      <c r="AD473" s="10">
        <v>1.28</v>
      </c>
      <c r="AF473" s="10">
        <f t="shared" si="40"/>
        <v>1.8360000000000001</v>
      </c>
      <c r="AG473" s="2">
        <v>9</v>
      </c>
      <c r="AH473" s="2">
        <v>9</v>
      </c>
      <c r="AI473" s="12">
        <v>22.56</v>
      </c>
      <c r="AN473" s="2">
        <v>-74.211667000000006</v>
      </c>
      <c r="AO473" s="2">
        <v>40.567</v>
      </c>
      <c r="AP473" s="2" t="s">
        <v>40</v>
      </c>
    </row>
    <row r="474" spans="1:42" x14ac:dyDescent="0.35">
      <c r="A474" s="2" t="s">
        <v>52</v>
      </c>
      <c r="C474" s="3">
        <v>41443</v>
      </c>
      <c r="D474" s="4">
        <v>0.63263888888888886</v>
      </c>
      <c r="E474" s="2" t="s">
        <v>41</v>
      </c>
      <c r="F474" s="2">
        <v>20.13</v>
      </c>
      <c r="G474" s="2">
        <v>16</v>
      </c>
      <c r="H474" s="2">
        <v>43</v>
      </c>
      <c r="I474" s="2">
        <v>3</v>
      </c>
      <c r="J474" s="2">
        <v>42</v>
      </c>
      <c r="K474" s="2">
        <v>11.6</v>
      </c>
      <c r="L474" s="2">
        <v>29.77</v>
      </c>
      <c r="M474" s="55">
        <v>7.26</v>
      </c>
      <c r="N474" s="55">
        <v>7.28</v>
      </c>
      <c r="O474" s="2">
        <v>3</v>
      </c>
      <c r="Q474" s="2">
        <f t="shared" si="38"/>
        <v>4.6821312271242199</v>
      </c>
      <c r="R474" s="2">
        <v>108</v>
      </c>
      <c r="V474" s="8">
        <v>10</v>
      </c>
      <c r="X474" s="10">
        <v>0.34899999999999998</v>
      </c>
      <c r="Z474" s="10">
        <v>0.184</v>
      </c>
      <c r="AD474" s="10">
        <v>0.57899999999999996</v>
      </c>
      <c r="AF474" s="10">
        <f t="shared" si="40"/>
        <v>0.92799999999999994</v>
      </c>
      <c r="AG474" s="2">
        <v>11</v>
      </c>
      <c r="AH474" s="2">
        <v>32</v>
      </c>
      <c r="AI474" s="12">
        <v>3.56</v>
      </c>
      <c r="AN474" s="2">
        <v>-74.211667000000006</v>
      </c>
      <c r="AO474" s="2">
        <v>40.567</v>
      </c>
      <c r="AP474" s="2" t="s">
        <v>40</v>
      </c>
    </row>
    <row r="475" spans="1:42" x14ac:dyDescent="0.35">
      <c r="A475" s="2" t="s">
        <v>42</v>
      </c>
      <c r="C475" s="3">
        <v>41443</v>
      </c>
      <c r="D475" s="4">
        <v>0.61527777777777781</v>
      </c>
      <c r="E475" s="2" t="s">
        <v>41</v>
      </c>
      <c r="F475" s="2">
        <v>20.27</v>
      </c>
      <c r="G475" s="2">
        <v>18.440000000000001</v>
      </c>
      <c r="H475" s="2">
        <v>30</v>
      </c>
      <c r="I475" s="2">
        <v>3</v>
      </c>
      <c r="J475" s="2">
        <v>28</v>
      </c>
      <c r="K475" s="2">
        <v>11.68</v>
      </c>
      <c r="L475" s="2">
        <v>18.8</v>
      </c>
      <c r="M475" s="55">
        <v>6.77</v>
      </c>
      <c r="N475" s="55">
        <v>6.76</v>
      </c>
      <c r="O475" s="2">
        <v>3</v>
      </c>
      <c r="Q475" s="2">
        <f t="shared" si="38"/>
        <v>5.6698809229805196</v>
      </c>
      <c r="R475" s="2">
        <v>290</v>
      </c>
      <c r="V475" s="8">
        <v>21</v>
      </c>
      <c r="X475" s="10">
        <v>0.436</v>
      </c>
      <c r="Z475" s="10">
        <v>0.24199999999999999</v>
      </c>
      <c r="AD475" s="10">
        <v>0.74099999999999999</v>
      </c>
      <c r="AF475" s="10">
        <f t="shared" si="40"/>
        <v>1.177</v>
      </c>
      <c r="AG475" s="2">
        <v>6</v>
      </c>
      <c r="AH475" s="2">
        <v>11</v>
      </c>
      <c r="AI475" s="12">
        <v>2.72</v>
      </c>
      <c r="AN475" s="2">
        <v>-74.211667000000006</v>
      </c>
      <c r="AO475" s="2">
        <v>40.567</v>
      </c>
      <c r="AP475" s="2" t="s">
        <v>40</v>
      </c>
    </row>
    <row r="476" spans="1:42" x14ac:dyDescent="0.35">
      <c r="A476" s="2" t="s">
        <v>50</v>
      </c>
      <c r="C476" s="3">
        <v>41443</v>
      </c>
      <c r="D476" s="4">
        <v>0.60069444444444442</v>
      </c>
      <c r="E476" s="2" t="s">
        <v>41</v>
      </c>
      <c r="F476" s="2">
        <v>20.64</v>
      </c>
      <c r="G476" s="2">
        <v>17.97</v>
      </c>
      <c r="H476" s="2">
        <v>41</v>
      </c>
      <c r="I476" s="2">
        <v>3</v>
      </c>
      <c r="J476" s="2">
        <v>38</v>
      </c>
      <c r="K476" s="2">
        <v>10.59</v>
      </c>
      <c r="L476" s="2">
        <v>20.72</v>
      </c>
      <c r="M476" s="55">
        <v>6.48</v>
      </c>
      <c r="N476" s="55">
        <v>6.3</v>
      </c>
      <c r="O476" s="2">
        <v>3.5</v>
      </c>
      <c r="Q476" s="2">
        <f t="shared" si="38"/>
        <v>6.3969296552161463</v>
      </c>
      <c r="R476" s="2">
        <v>600</v>
      </c>
      <c r="V476" s="8">
        <v>20</v>
      </c>
      <c r="X476" s="10">
        <v>0.47799999999999998</v>
      </c>
      <c r="Z476" s="10">
        <v>0.32800000000000001</v>
      </c>
      <c r="AD476" s="10">
        <v>0.81699999999999995</v>
      </c>
      <c r="AF476" s="10">
        <f t="shared" si="40"/>
        <v>1.2949999999999999</v>
      </c>
      <c r="AG476" s="2">
        <v>9</v>
      </c>
      <c r="AH476" s="2">
        <v>10</v>
      </c>
      <c r="AI476" s="12">
        <v>3.14</v>
      </c>
      <c r="AN476" s="2">
        <v>-74.211667000000006</v>
      </c>
      <c r="AO476" s="2">
        <v>40.567</v>
      </c>
      <c r="AP476" s="2" t="s">
        <v>40</v>
      </c>
    </row>
    <row r="477" spans="1:42" x14ac:dyDescent="0.35">
      <c r="A477" s="2" t="s">
        <v>51</v>
      </c>
      <c r="C477" s="3">
        <v>41443</v>
      </c>
      <c r="D477" s="4">
        <v>0.58263888888888882</v>
      </c>
      <c r="E477" s="2" t="s">
        <v>41</v>
      </c>
      <c r="F477" s="2">
        <v>20.79</v>
      </c>
      <c r="G477" s="2">
        <v>18.239999999999998</v>
      </c>
      <c r="H477" s="2">
        <v>39</v>
      </c>
      <c r="I477" s="2">
        <v>3</v>
      </c>
      <c r="J477" s="2">
        <v>35</v>
      </c>
      <c r="K477" s="2">
        <v>13.96</v>
      </c>
      <c r="L477" s="2">
        <v>20.74</v>
      </c>
      <c r="M477" s="55">
        <v>6.35</v>
      </c>
      <c r="N477" s="55">
        <v>5.24</v>
      </c>
      <c r="O477" s="2">
        <v>3</v>
      </c>
      <c r="Q477" s="2">
        <f t="shared" si="38"/>
        <v>4.8202815656050371</v>
      </c>
      <c r="R477" s="2">
        <v>124</v>
      </c>
      <c r="V477" s="8">
        <v>7</v>
      </c>
      <c r="X477" s="10">
        <v>0.46500000000000002</v>
      </c>
      <c r="Z477" s="10">
        <v>0.48499999999999999</v>
      </c>
      <c r="AD477" s="10">
        <v>1.0109999999999999</v>
      </c>
      <c r="AF477" s="10">
        <f t="shared" si="40"/>
        <v>1.476</v>
      </c>
      <c r="AG477" s="2">
        <v>7</v>
      </c>
      <c r="AH477" s="2">
        <v>12</v>
      </c>
      <c r="AI477" s="12">
        <v>3.73</v>
      </c>
      <c r="AN477" s="2">
        <v>-74.211667000000006</v>
      </c>
      <c r="AO477" s="2">
        <v>40.567</v>
      </c>
      <c r="AP477" s="2" t="s">
        <v>40</v>
      </c>
    </row>
    <row r="478" spans="1:42" x14ac:dyDescent="0.35">
      <c r="A478" s="2" t="s">
        <v>48</v>
      </c>
      <c r="C478" s="3">
        <v>41443</v>
      </c>
      <c r="D478" s="4">
        <v>0.56111111111111112</v>
      </c>
      <c r="E478" s="2" t="s">
        <v>41</v>
      </c>
      <c r="F478" s="2">
        <v>20.100000000000001</v>
      </c>
      <c r="G478" s="2">
        <v>17.23</v>
      </c>
      <c r="H478" s="2">
        <v>42</v>
      </c>
      <c r="I478" s="2">
        <v>3</v>
      </c>
      <c r="J478" s="2">
        <v>38</v>
      </c>
      <c r="K478" s="2">
        <v>17.37</v>
      </c>
      <c r="L478" s="2">
        <v>25.42</v>
      </c>
      <c r="M478" s="55">
        <v>7.53</v>
      </c>
      <c r="N478" s="55">
        <v>5.22</v>
      </c>
      <c r="O478" s="2">
        <v>3.5</v>
      </c>
      <c r="Q478" s="2">
        <f t="shared" si="38"/>
        <v>3.912023005428146</v>
      </c>
      <c r="R478" s="2">
        <v>50</v>
      </c>
      <c r="V478" s="8">
        <v>2</v>
      </c>
      <c r="X478" s="10">
        <v>0.35399999999999998</v>
      </c>
      <c r="Z478" s="10">
        <v>0.29299999999999998</v>
      </c>
      <c r="AD478" s="10">
        <v>0.85499999999999998</v>
      </c>
      <c r="AF478" s="10">
        <f t="shared" si="40"/>
        <v>1.2090000000000001</v>
      </c>
      <c r="AG478" s="2">
        <v>25</v>
      </c>
      <c r="AH478" s="2">
        <v>10</v>
      </c>
      <c r="AI478" s="12">
        <v>16.52</v>
      </c>
      <c r="AN478" s="2">
        <v>-74.211667000000006</v>
      </c>
      <c r="AO478" s="2">
        <v>40.567</v>
      </c>
      <c r="AP478" s="2" t="s">
        <v>40</v>
      </c>
    </row>
    <row r="479" spans="1:42" x14ac:dyDescent="0.35">
      <c r="A479" t="s">
        <v>84</v>
      </c>
      <c r="C479" s="13">
        <v>41445</v>
      </c>
      <c r="M479" s="14">
        <v>7.18</v>
      </c>
      <c r="N479" s="14">
        <v>6.67</v>
      </c>
      <c r="R479" s="22" t="s">
        <v>88</v>
      </c>
      <c r="V479" s="25">
        <v>10</v>
      </c>
      <c r="AF479" s="10">
        <v>2.2400000000000002</v>
      </c>
      <c r="AI479" s="18">
        <v>6.84</v>
      </c>
      <c r="AN479" s="2">
        <v>-74.211667000000006</v>
      </c>
      <c r="AO479" s="2">
        <v>40.567</v>
      </c>
      <c r="AP479" s="2" t="s">
        <v>40</v>
      </c>
    </row>
    <row r="480" spans="1:42" x14ac:dyDescent="0.25">
      <c r="A480" s="37" t="s">
        <v>90</v>
      </c>
      <c r="C480" s="13">
        <v>41445</v>
      </c>
      <c r="M480" s="14">
        <v>6.58</v>
      </c>
      <c r="N480" s="14">
        <v>6.86</v>
      </c>
      <c r="R480" s="22" t="s">
        <v>91</v>
      </c>
      <c r="V480" s="20" t="s">
        <v>94</v>
      </c>
      <c r="AF480" s="10">
        <v>2.5453999999999999</v>
      </c>
      <c r="AI480" s="18">
        <v>3.51</v>
      </c>
      <c r="AN480" s="2">
        <v>-74.211667000000006</v>
      </c>
      <c r="AO480" s="2">
        <v>40.567</v>
      </c>
      <c r="AP480" s="2" t="s">
        <v>40</v>
      </c>
    </row>
    <row r="481" spans="1:42" x14ac:dyDescent="0.25">
      <c r="A481" s="37" t="s">
        <v>90</v>
      </c>
      <c r="C481" s="13">
        <v>41445</v>
      </c>
      <c r="M481" s="15" t="s">
        <v>86</v>
      </c>
      <c r="N481" s="15" t="s">
        <v>86</v>
      </c>
      <c r="R481" s="22" t="s">
        <v>91</v>
      </c>
      <c r="V481" s="20" t="s">
        <v>94</v>
      </c>
      <c r="AF481" s="10">
        <v>3.2593000000000001</v>
      </c>
      <c r="AI481" s="18">
        <v>2.95</v>
      </c>
      <c r="AN481" s="2">
        <v>-74.211667000000006</v>
      </c>
      <c r="AO481" s="2">
        <v>40.567</v>
      </c>
      <c r="AP481" s="2" t="s">
        <v>40</v>
      </c>
    </row>
    <row r="482" spans="1:42" x14ac:dyDescent="0.35">
      <c r="A482" s="41" t="s">
        <v>96</v>
      </c>
      <c r="C482" s="13">
        <v>41445</v>
      </c>
      <c r="M482" s="14">
        <v>6.05</v>
      </c>
      <c r="N482" s="14">
        <v>6.19</v>
      </c>
      <c r="R482" s="22" t="s">
        <v>98</v>
      </c>
      <c r="V482" s="18">
        <v>10</v>
      </c>
      <c r="AF482" s="10">
        <v>2.9275000000000002</v>
      </c>
      <c r="AI482" s="18">
        <v>2.61</v>
      </c>
      <c r="AN482" s="2">
        <v>-74.211667000000006</v>
      </c>
      <c r="AO482" s="2">
        <v>40.567</v>
      </c>
      <c r="AP482" s="2" t="s">
        <v>40</v>
      </c>
    </row>
    <row r="483" spans="1:42" x14ac:dyDescent="0.35">
      <c r="A483" s="41" t="s">
        <v>97</v>
      </c>
      <c r="C483" s="13">
        <v>41445</v>
      </c>
      <c r="M483" s="14">
        <v>6.25</v>
      </c>
      <c r="N483" s="14">
        <v>5.39</v>
      </c>
      <c r="Q483" s="2">
        <f t="shared" si="38"/>
        <v>5.2364419628299492</v>
      </c>
      <c r="R483" s="18">
        <v>188</v>
      </c>
      <c r="V483" s="26" t="s">
        <v>101</v>
      </c>
      <c r="AF483" s="10">
        <v>3.0529999999999999</v>
      </c>
      <c r="AI483" s="14">
        <v>3</v>
      </c>
      <c r="AN483" s="2">
        <v>-74.211667000000006</v>
      </c>
      <c r="AO483" s="2">
        <v>40.567</v>
      </c>
      <c r="AP483" s="2" t="s">
        <v>40</v>
      </c>
    </row>
    <row r="484" spans="1:42" x14ac:dyDescent="0.35">
      <c r="A484" s="2" t="s">
        <v>52</v>
      </c>
      <c r="C484" s="3">
        <v>41450</v>
      </c>
      <c r="M484" s="55"/>
      <c r="N484" s="55"/>
      <c r="AF484" s="10">
        <f>X484+AD484</f>
        <v>0</v>
      </c>
      <c r="AN484" s="2">
        <v>-74.211667000000006</v>
      </c>
      <c r="AO484" s="2">
        <v>40.567</v>
      </c>
      <c r="AP484" s="2" t="s">
        <v>40</v>
      </c>
    </row>
    <row r="485" spans="1:42" x14ac:dyDescent="0.35">
      <c r="A485" s="2" t="s">
        <v>42</v>
      </c>
      <c r="C485" s="3">
        <v>41450</v>
      </c>
      <c r="M485" s="55"/>
      <c r="N485" s="55"/>
      <c r="AF485" s="10">
        <f>X485+AD485</f>
        <v>0</v>
      </c>
      <c r="AN485" s="2">
        <v>-74.211667000000006</v>
      </c>
      <c r="AO485" s="2">
        <v>40.567</v>
      </c>
      <c r="AP485" s="2" t="s">
        <v>40</v>
      </c>
    </row>
    <row r="486" spans="1:42" x14ac:dyDescent="0.35">
      <c r="A486" s="2" t="s">
        <v>50</v>
      </c>
      <c r="C486" s="3">
        <v>41450</v>
      </c>
      <c r="M486" s="55"/>
      <c r="N486" s="55"/>
      <c r="AF486" s="10">
        <f>X486+AD486</f>
        <v>0</v>
      </c>
      <c r="AN486" s="2">
        <v>-74.211667000000006</v>
      </c>
      <c r="AO486" s="2">
        <v>40.567</v>
      </c>
      <c r="AP486" s="2" t="s">
        <v>40</v>
      </c>
    </row>
    <row r="487" spans="1:42" x14ac:dyDescent="0.35">
      <c r="A487" s="2" t="s">
        <v>51</v>
      </c>
      <c r="C487" s="3">
        <v>41450</v>
      </c>
      <c r="M487" s="55"/>
      <c r="N487" s="55"/>
      <c r="AF487" s="10">
        <f>X487+AD487</f>
        <v>0</v>
      </c>
      <c r="AN487" s="2">
        <v>-74.211667000000006</v>
      </c>
      <c r="AO487" s="2">
        <v>40.567</v>
      </c>
      <c r="AP487" s="2" t="s">
        <v>40</v>
      </c>
    </row>
    <row r="488" spans="1:42" x14ac:dyDescent="0.35">
      <c r="A488" s="2" t="s">
        <v>48</v>
      </c>
      <c r="C488" s="3">
        <v>41450</v>
      </c>
      <c r="M488" s="55"/>
      <c r="N488" s="55"/>
      <c r="AF488" s="10">
        <f>X488+AD488</f>
        <v>0</v>
      </c>
      <c r="AN488" s="2">
        <v>-74.211667000000006</v>
      </c>
      <c r="AO488" s="2">
        <v>40.567</v>
      </c>
      <c r="AP488" s="2" t="s">
        <v>40</v>
      </c>
    </row>
    <row r="489" spans="1:42" x14ac:dyDescent="0.35">
      <c r="A489" t="s">
        <v>84</v>
      </c>
      <c r="C489" s="13">
        <v>41457</v>
      </c>
      <c r="M489" s="14">
        <v>5.88</v>
      </c>
      <c r="N489" s="14">
        <v>5.36</v>
      </c>
      <c r="Q489" s="2">
        <f t="shared" si="38"/>
        <v>6.0402547112774139</v>
      </c>
      <c r="R489" s="18">
        <v>420</v>
      </c>
      <c r="V489" s="25">
        <v>80</v>
      </c>
      <c r="AF489" s="10">
        <v>2.2742</v>
      </c>
      <c r="AI489" s="18">
        <v>3.76</v>
      </c>
      <c r="AN489" s="2">
        <v>-74.211667000000006</v>
      </c>
      <c r="AO489" s="2">
        <v>40.567</v>
      </c>
      <c r="AP489" s="2" t="s">
        <v>40</v>
      </c>
    </row>
    <row r="490" spans="1:42" x14ac:dyDescent="0.25">
      <c r="A490" s="37" t="s">
        <v>90</v>
      </c>
      <c r="C490" s="13">
        <v>41457</v>
      </c>
      <c r="M490" s="14">
        <v>5.66</v>
      </c>
      <c r="N490" s="14">
        <v>5.65</v>
      </c>
      <c r="R490" s="22" t="s">
        <v>91</v>
      </c>
      <c r="V490" s="18">
        <v>190</v>
      </c>
      <c r="AF490" s="10">
        <v>1.2455000000000001</v>
      </c>
      <c r="AI490" s="18">
        <v>1.94</v>
      </c>
      <c r="AN490" s="2">
        <v>-74.211667000000006</v>
      </c>
      <c r="AO490" s="2">
        <v>40.567</v>
      </c>
      <c r="AP490" s="2" t="s">
        <v>40</v>
      </c>
    </row>
    <row r="491" spans="1:42" x14ac:dyDescent="0.35">
      <c r="A491" s="41" t="s">
        <v>96</v>
      </c>
      <c r="C491" s="13">
        <v>41457</v>
      </c>
      <c r="M491" s="14">
        <v>5.44</v>
      </c>
      <c r="N491" s="14">
        <v>5.37</v>
      </c>
      <c r="R491" s="22" t="s">
        <v>98</v>
      </c>
      <c r="V491" s="40"/>
      <c r="AF491" s="10">
        <v>2.2638000000000003</v>
      </c>
      <c r="AI491" s="18">
        <v>2.67</v>
      </c>
      <c r="AN491" s="2">
        <v>-74.211667000000006</v>
      </c>
      <c r="AO491" s="2">
        <v>40.567</v>
      </c>
      <c r="AP491" s="2" t="s">
        <v>40</v>
      </c>
    </row>
    <row r="492" spans="1:42" x14ac:dyDescent="0.35">
      <c r="A492" s="41" t="s">
        <v>96</v>
      </c>
      <c r="C492" s="13">
        <v>41457</v>
      </c>
      <c r="M492" s="15" t="s">
        <v>86</v>
      </c>
      <c r="N492" s="15" t="s">
        <v>86</v>
      </c>
      <c r="R492" s="22" t="s">
        <v>98</v>
      </c>
      <c r="V492" s="40"/>
      <c r="AF492" s="10">
        <v>2.3967999999999998</v>
      </c>
      <c r="AI492" s="18">
        <v>1.94</v>
      </c>
      <c r="AN492" s="2">
        <v>-74.211667000000006</v>
      </c>
      <c r="AO492" s="2">
        <v>40.567</v>
      </c>
      <c r="AP492" s="2" t="s">
        <v>40</v>
      </c>
    </row>
    <row r="493" spans="1:42" x14ac:dyDescent="0.35">
      <c r="A493" s="41" t="s">
        <v>97</v>
      </c>
      <c r="C493" s="13">
        <v>41457</v>
      </c>
      <c r="M493" s="14">
        <v>5.27</v>
      </c>
      <c r="N493" s="14">
        <v>4.6500000000000004</v>
      </c>
      <c r="R493" s="22" t="s">
        <v>98</v>
      </c>
      <c r="V493" s="24" t="s">
        <v>102</v>
      </c>
      <c r="AF493" s="10">
        <v>2.1937000000000002</v>
      </c>
      <c r="AI493" s="18">
        <v>2.17</v>
      </c>
      <c r="AN493" s="2">
        <v>-74.211667000000006</v>
      </c>
      <c r="AO493" s="2">
        <v>40.567</v>
      </c>
      <c r="AP493" s="2" t="s">
        <v>40</v>
      </c>
    </row>
    <row r="494" spans="1:42" x14ac:dyDescent="0.35">
      <c r="A494" s="2" t="s">
        <v>52</v>
      </c>
      <c r="C494" s="3">
        <v>41465</v>
      </c>
      <c r="D494" s="4">
        <v>0.62638888888888888</v>
      </c>
      <c r="E494" s="2" t="s">
        <v>41</v>
      </c>
      <c r="F494" s="2">
        <v>21.99</v>
      </c>
      <c r="G494" s="2">
        <v>19.02</v>
      </c>
      <c r="H494" s="2">
        <v>45</v>
      </c>
      <c r="I494" s="2">
        <v>3</v>
      </c>
      <c r="J494" s="2">
        <v>36</v>
      </c>
      <c r="K494" s="2">
        <v>20.18</v>
      </c>
      <c r="L494" s="2">
        <v>25.41</v>
      </c>
      <c r="M494" s="55">
        <v>6.21</v>
      </c>
      <c r="N494" s="55">
        <v>5.92</v>
      </c>
      <c r="O494" s="2">
        <v>4</v>
      </c>
      <c r="Q494" s="2">
        <f t="shared" si="38"/>
        <v>6.1737861039019366</v>
      </c>
      <c r="R494" s="2">
        <v>480</v>
      </c>
      <c r="V494" s="8">
        <v>60</v>
      </c>
      <c r="X494" s="10">
        <v>0.28000000000000003</v>
      </c>
      <c r="Z494" s="10">
        <v>0.24199999999999999</v>
      </c>
      <c r="AD494" s="10">
        <v>0.56299999999999994</v>
      </c>
      <c r="AF494" s="10">
        <f t="shared" ref="AF494:AF499" si="41">X494+AD494</f>
        <v>0.84299999999999997</v>
      </c>
      <c r="AG494" s="2">
        <v>13</v>
      </c>
      <c r="AH494" s="2">
        <v>10</v>
      </c>
      <c r="AI494" s="12">
        <v>1.88</v>
      </c>
      <c r="AN494" s="2">
        <v>-74.211667000000006</v>
      </c>
      <c r="AO494" s="2">
        <v>40.567</v>
      </c>
      <c r="AP494" s="2" t="s">
        <v>40</v>
      </c>
    </row>
    <row r="495" spans="1:42" x14ac:dyDescent="0.35">
      <c r="A495" s="2" t="s">
        <v>42</v>
      </c>
      <c r="C495" s="3">
        <v>41465</v>
      </c>
      <c r="D495" s="4">
        <v>0.61249999999999993</v>
      </c>
      <c r="E495" s="2" t="s">
        <v>41</v>
      </c>
      <c r="F495" s="2">
        <v>23.45</v>
      </c>
      <c r="G495" s="2">
        <v>21.61</v>
      </c>
      <c r="H495" s="2">
        <v>29</v>
      </c>
      <c r="I495" s="2">
        <v>3</v>
      </c>
      <c r="J495" s="2">
        <v>25</v>
      </c>
      <c r="K495" s="2">
        <v>18.75</v>
      </c>
      <c r="L495" s="2">
        <v>20.51</v>
      </c>
      <c r="M495" s="55">
        <v>6.17</v>
      </c>
      <c r="N495" s="55">
        <v>5.8</v>
      </c>
      <c r="O495" s="2">
        <v>4</v>
      </c>
      <c r="Q495" s="2">
        <f t="shared" si="38"/>
        <v>3.5553480614894135</v>
      </c>
      <c r="R495" s="2">
        <v>35</v>
      </c>
      <c r="T495" s="8" t="s">
        <v>43</v>
      </c>
      <c r="V495" s="8">
        <v>2</v>
      </c>
      <c r="X495" s="10">
        <v>0.34599999999999997</v>
      </c>
      <c r="Z495" s="10">
        <v>0.314</v>
      </c>
      <c r="AD495" s="10">
        <v>0.65200000000000002</v>
      </c>
      <c r="AF495" s="10">
        <f t="shared" si="41"/>
        <v>0.998</v>
      </c>
      <c r="AG495" s="2">
        <v>9</v>
      </c>
      <c r="AH495" s="2">
        <v>11</v>
      </c>
      <c r="AI495" s="12">
        <v>2.5499999999999998</v>
      </c>
      <c r="AN495" s="2">
        <v>-74.211667000000006</v>
      </c>
      <c r="AO495" s="2">
        <v>40.567</v>
      </c>
      <c r="AP495" s="2" t="s">
        <v>40</v>
      </c>
    </row>
    <row r="496" spans="1:42" x14ac:dyDescent="0.35">
      <c r="A496" s="2" t="s">
        <v>50</v>
      </c>
      <c r="B496" s="2" t="s">
        <v>47</v>
      </c>
      <c r="C496" s="3">
        <v>41465</v>
      </c>
      <c r="E496" s="2" t="s">
        <v>41</v>
      </c>
      <c r="M496" s="55">
        <v>6.02</v>
      </c>
      <c r="N496" s="55">
        <v>5.53</v>
      </c>
      <c r="O496" s="2">
        <v>4.5</v>
      </c>
      <c r="Q496" s="2">
        <f t="shared" si="38"/>
        <v>2.9957322735539909</v>
      </c>
      <c r="R496" s="2">
        <v>20</v>
      </c>
      <c r="V496" s="8">
        <v>3</v>
      </c>
      <c r="X496" s="10">
        <v>0.378</v>
      </c>
      <c r="Z496" s="10">
        <v>0.71399999999999997</v>
      </c>
      <c r="AD496" s="10">
        <v>1.1299999999999999</v>
      </c>
      <c r="AF496" s="10">
        <f t="shared" si="41"/>
        <v>1.508</v>
      </c>
      <c r="AG496" s="2">
        <v>3</v>
      </c>
      <c r="AH496" s="2">
        <v>5</v>
      </c>
      <c r="AI496" s="12">
        <v>4.47</v>
      </c>
      <c r="AN496" s="2">
        <v>-74.211667000000006</v>
      </c>
      <c r="AO496" s="2">
        <v>40.567</v>
      </c>
      <c r="AP496" s="2" t="s">
        <v>40</v>
      </c>
    </row>
    <row r="497" spans="1:42" x14ac:dyDescent="0.35">
      <c r="A497" s="2" t="s">
        <v>50</v>
      </c>
      <c r="C497" s="3">
        <v>41465</v>
      </c>
      <c r="D497" s="4">
        <v>0.59930555555555554</v>
      </c>
      <c r="E497" s="2" t="s">
        <v>41</v>
      </c>
      <c r="F497" s="2">
        <v>23.6</v>
      </c>
      <c r="G497" s="2">
        <v>20.54</v>
      </c>
      <c r="H497" s="2">
        <v>39</v>
      </c>
      <c r="I497" s="2">
        <v>3</v>
      </c>
      <c r="J497" s="2">
        <v>35</v>
      </c>
      <c r="K497" s="2">
        <v>19.059999999999999</v>
      </c>
      <c r="L497" s="2">
        <v>22.42</v>
      </c>
      <c r="M497" s="55">
        <v>6.02</v>
      </c>
      <c r="N497" s="55">
        <v>5.46</v>
      </c>
      <c r="O497" s="2">
        <v>4</v>
      </c>
      <c r="Q497" s="2">
        <f t="shared" si="38"/>
        <v>3.7376696182833684</v>
      </c>
      <c r="R497" s="2">
        <v>42</v>
      </c>
      <c r="V497" s="8">
        <v>2</v>
      </c>
      <c r="X497" s="10">
        <v>0.374</v>
      </c>
      <c r="Z497" s="10">
        <v>0.71399999999999997</v>
      </c>
      <c r="AD497" s="10">
        <v>1.19</v>
      </c>
      <c r="AF497" s="10">
        <f t="shared" si="41"/>
        <v>1.5640000000000001</v>
      </c>
      <c r="AG497" s="2">
        <v>8</v>
      </c>
      <c r="AH497" s="2">
        <v>10</v>
      </c>
      <c r="AI497" s="12">
        <v>4.26</v>
      </c>
      <c r="AN497" s="2">
        <v>-74.211667000000006</v>
      </c>
      <c r="AO497" s="2">
        <v>40.567</v>
      </c>
      <c r="AP497" s="2" t="s">
        <v>40</v>
      </c>
    </row>
    <row r="498" spans="1:42" x14ac:dyDescent="0.35">
      <c r="A498" s="2" t="s">
        <v>51</v>
      </c>
      <c r="C498" s="3">
        <v>41465</v>
      </c>
      <c r="D498" s="4">
        <v>0.57847222222222217</v>
      </c>
      <c r="E498" s="2" t="s">
        <v>41</v>
      </c>
      <c r="F498" s="2">
        <v>24.25</v>
      </c>
      <c r="G498" s="2">
        <v>22.24</v>
      </c>
      <c r="H498" s="2">
        <v>37</v>
      </c>
      <c r="I498" s="2">
        <v>3</v>
      </c>
      <c r="J498" s="2">
        <v>34</v>
      </c>
      <c r="K498" s="2">
        <v>19.78</v>
      </c>
      <c r="L498" s="2">
        <v>21.94</v>
      </c>
      <c r="M498" s="55">
        <v>6.52</v>
      </c>
      <c r="N498" s="55">
        <v>5.09</v>
      </c>
      <c r="O498" s="2">
        <v>2</v>
      </c>
      <c r="Q498" s="2">
        <f t="shared" si="38"/>
        <v>1.6094379124341003</v>
      </c>
      <c r="R498" s="2">
        <v>5</v>
      </c>
      <c r="V498" s="8">
        <v>6</v>
      </c>
      <c r="X498" s="10">
        <v>0.35799999999999998</v>
      </c>
      <c r="Z498" s="10">
        <v>0.37</v>
      </c>
      <c r="AD498" s="10">
        <v>0.878</v>
      </c>
      <c r="AF498" s="10">
        <f t="shared" si="41"/>
        <v>1.236</v>
      </c>
      <c r="AG498" s="2">
        <v>12</v>
      </c>
      <c r="AH498" s="2">
        <v>10</v>
      </c>
      <c r="AI498" s="12">
        <v>2.06</v>
      </c>
      <c r="AN498" s="2">
        <v>-74.211667000000006</v>
      </c>
      <c r="AO498" s="2">
        <v>40.567</v>
      </c>
      <c r="AP498" s="2" t="s">
        <v>40</v>
      </c>
    </row>
    <row r="499" spans="1:42" x14ac:dyDescent="0.35">
      <c r="A499" s="2" t="s">
        <v>48</v>
      </c>
      <c r="C499" s="3">
        <v>41465</v>
      </c>
      <c r="D499" s="4">
        <v>0.5541666666666667</v>
      </c>
      <c r="E499" s="2" t="s">
        <v>41</v>
      </c>
      <c r="F499" s="2">
        <v>22.16</v>
      </c>
      <c r="G499" s="2">
        <v>19.79</v>
      </c>
      <c r="H499" s="2">
        <v>39</v>
      </c>
      <c r="I499" s="2">
        <v>3</v>
      </c>
      <c r="J499" s="2">
        <v>38</v>
      </c>
      <c r="K499" s="2">
        <v>22.99</v>
      </c>
      <c r="L499" s="2">
        <v>25.47</v>
      </c>
      <c r="M499" s="55">
        <v>6.15</v>
      </c>
      <c r="N499" s="55">
        <v>4.0199999999999996</v>
      </c>
      <c r="O499" s="2">
        <v>3</v>
      </c>
      <c r="Q499" s="2">
        <f t="shared" si="38"/>
        <v>5.6347896031692493</v>
      </c>
      <c r="R499" s="2">
        <v>280</v>
      </c>
      <c r="V499" s="8">
        <v>27</v>
      </c>
      <c r="X499" s="10">
        <v>0.19800000000000001</v>
      </c>
      <c r="Z499" s="10">
        <v>0.20799999999999999</v>
      </c>
      <c r="AD499" s="10">
        <v>0.88400000000000001</v>
      </c>
      <c r="AF499" s="10">
        <f t="shared" si="41"/>
        <v>1.0820000000000001</v>
      </c>
      <c r="AG499" s="2">
        <v>6</v>
      </c>
      <c r="AH499" s="2">
        <v>8</v>
      </c>
      <c r="AI499" s="12">
        <v>18.12</v>
      </c>
      <c r="AN499" s="2">
        <v>-74.211667000000006</v>
      </c>
      <c r="AO499" s="2">
        <v>40.567</v>
      </c>
      <c r="AP499" s="2" t="s">
        <v>40</v>
      </c>
    </row>
    <row r="500" spans="1:42" x14ac:dyDescent="0.35">
      <c r="A500" t="s">
        <v>84</v>
      </c>
      <c r="C500" s="13">
        <v>41465</v>
      </c>
      <c r="M500" s="14">
        <v>5.77</v>
      </c>
      <c r="N500" s="14">
        <v>5.66</v>
      </c>
      <c r="Q500" s="2">
        <f t="shared" si="38"/>
        <v>3.3322045101752038</v>
      </c>
      <c r="R500" s="18">
        <v>28</v>
      </c>
      <c r="V500" s="26">
        <v>2</v>
      </c>
      <c r="AF500" s="10">
        <v>1.3142999999999998</v>
      </c>
      <c r="AI500" s="18">
        <v>3.26</v>
      </c>
      <c r="AN500" s="2">
        <v>-74.211667000000006</v>
      </c>
      <c r="AO500" s="2">
        <v>40.567</v>
      </c>
      <c r="AP500" s="2" t="s">
        <v>40</v>
      </c>
    </row>
    <row r="501" spans="1:42" x14ac:dyDescent="0.35">
      <c r="A501" t="s">
        <v>84</v>
      </c>
      <c r="C501" s="13">
        <v>41465</v>
      </c>
      <c r="M501" s="15" t="s">
        <v>86</v>
      </c>
      <c r="N501" s="15" t="s">
        <v>86</v>
      </c>
      <c r="Q501" s="2">
        <f t="shared" si="38"/>
        <v>4.0253516907351496</v>
      </c>
      <c r="R501" s="18">
        <v>56</v>
      </c>
      <c r="V501" s="25">
        <v>4</v>
      </c>
      <c r="AF501" s="10">
        <v>1.2669000000000001</v>
      </c>
      <c r="AI501" s="18">
        <v>2.76</v>
      </c>
      <c r="AN501" s="2">
        <v>-74.211667000000006</v>
      </c>
      <c r="AO501" s="2">
        <v>40.567</v>
      </c>
      <c r="AP501" s="2" t="s">
        <v>40</v>
      </c>
    </row>
    <row r="502" spans="1:42" x14ac:dyDescent="0.25">
      <c r="A502" s="37" t="s">
        <v>90</v>
      </c>
      <c r="C502" s="13">
        <v>41465</v>
      </c>
      <c r="M502" s="14">
        <v>5.94</v>
      </c>
      <c r="N502" s="14">
        <v>5.62</v>
      </c>
      <c r="Q502" s="2">
        <f t="shared" si="38"/>
        <v>4.3307333402863311</v>
      </c>
      <c r="R502" s="18">
        <v>76</v>
      </c>
      <c r="V502" s="20">
        <v>2</v>
      </c>
      <c r="AF502" s="10">
        <v>1.8771</v>
      </c>
      <c r="AI502" s="18">
        <v>3.92</v>
      </c>
      <c r="AN502" s="2">
        <v>-74.211667000000006</v>
      </c>
      <c r="AO502" s="2">
        <v>40.567</v>
      </c>
      <c r="AP502" s="2" t="s">
        <v>40</v>
      </c>
    </row>
    <row r="503" spans="1:42" x14ac:dyDescent="0.35">
      <c r="A503" s="41" t="s">
        <v>96</v>
      </c>
      <c r="C503" s="13">
        <v>41465</v>
      </c>
      <c r="M503" s="14">
        <v>5.3</v>
      </c>
      <c r="N503" s="14">
        <v>5.22</v>
      </c>
      <c r="Q503" s="2">
        <f t="shared" si="38"/>
        <v>2.9957322735539909</v>
      </c>
      <c r="R503" s="18">
        <v>20</v>
      </c>
      <c r="V503" s="20">
        <v>2</v>
      </c>
      <c r="AF503" s="10">
        <v>1.0618000000000001</v>
      </c>
      <c r="AI503" s="18">
        <v>8.83</v>
      </c>
      <c r="AN503" s="2">
        <v>-74.211667000000006</v>
      </c>
      <c r="AO503" s="2">
        <v>40.567</v>
      </c>
      <c r="AP503" s="2" t="s">
        <v>40</v>
      </c>
    </row>
    <row r="504" spans="1:42" x14ac:dyDescent="0.35">
      <c r="A504" s="41" t="s">
        <v>97</v>
      </c>
      <c r="C504" s="13">
        <v>41465</v>
      </c>
      <c r="M504" s="14">
        <v>5.38</v>
      </c>
      <c r="N504" s="14">
        <v>4.1100000000000003</v>
      </c>
      <c r="Q504" s="2">
        <f t="shared" si="38"/>
        <v>2.7725887222397811</v>
      </c>
      <c r="R504" s="18">
        <v>16</v>
      </c>
      <c r="V504" s="25">
        <v>2</v>
      </c>
      <c r="AF504" s="10">
        <v>0.84539999999999993</v>
      </c>
      <c r="AI504" s="18">
        <v>6.01</v>
      </c>
      <c r="AN504" s="2">
        <v>-74.211667000000006</v>
      </c>
      <c r="AO504" s="2">
        <v>40.567</v>
      </c>
      <c r="AP504" s="2" t="s">
        <v>40</v>
      </c>
    </row>
    <row r="505" spans="1:42" x14ac:dyDescent="0.35">
      <c r="A505" t="s">
        <v>84</v>
      </c>
      <c r="C505" s="13">
        <v>41472</v>
      </c>
      <c r="M505" s="14">
        <v>5.54</v>
      </c>
      <c r="N505" s="14">
        <v>5.53</v>
      </c>
      <c r="R505" s="22" t="s">
        <v>88</v>
      </c>
      <c r="V505" s="25">
        <v>2</v>
      </c>
      <c r="AF505" s="10">
        <v>1.3124</v>
      </c>
      <c r="AI505" s="18">
        <v>4.1100000000000003</v>
      </c>
      <c r="AN505" s="2">
        <v>-74.211667000000006</v>
      </c>
      <c r="AO505" s="2">
        <v>40.567</v>
      </c>
      <c r="AP505" s="2" t="s">
        <v>40</v>
      </c>
    </row>
    <row r="506" spans="1:42" x14ac:dyDescent="0.25">
      <c r="A506" s="37" t="s">
        <v>90</v>
      </c>
      <c r="C506" s="13">
        <v>41472</v>
      </c>
      <c r="M506" s="14">
        <v>5.55</v>
      </c>
      <c r="N506" s="14">
        <v>5.51</v>
      </c>
      <c r="Q506" s="2">
        <f t="shared" si="38"/>
        <v>2.6390573296152584</v>
      </c>
      <c r="R506" s="18">
        <v>14</v>
      </c>
      <c r="V506" s="20">
        <v>2</v>
      </c>
      <c r="AF506" s="10">
        <v>1.0055000000000001</v>
      </c>
      <c r="AI506" s="18">
        <v>3.48</v>
      </c>
      <c r="AN506" s="2">
        <v>-74.211667000000006</v>
      </c>
      <c r="AO506" s="2">
        <v>40.567</v>
      </c>
      <c r="AP506" s="2" t="s">
        <v>40</v>
      </c>
    </row>
    <row r="507" spans="1:42" x14ac:dyDescent="0.25">
      <c r="A507" s="37" t="s">
        <v>90</v>
      </c>
      <c r="C507" s="13">
        <v>41472</v>
      </c>
      <c r="M507" s="15" t="s">
        <v>86</v>
      </c>
      <c r="N507" s="15" t="s">
        <v>86</v>
      </c>
      <c r="Q507" s="2">
        <f t="shared" ref="Q507:Q570" si="42">LN(R507)</f>
        <v>3.784189633918261</v>
      </c>
      <c r="R507" s="18">
        <v>44</v>
      </c>
      <c r="V507" s="20">
        <v>2</v>
      </c>
      <c r="AF507" s="10">
        <v>0.92349999999999999</v>
      </c>
      <c r="AI507" s="18">
        <v>3.51</v>
      </c>
      <c r="AN507" s="2">
        <v>-74.211667000000006</v>
      </c>
      <c r="AO507" s="2">
        <v>40.567</v>
      </c>
      <c r="AP507" s="2" t="s">
        <v>40</v>
      </c>
    </row>
    <row r="508" spans="1:42" x14ac:dyDescent="0.35">
      <c r="A508" s="41" t="s">
        <v>96</v>
      </c>
      <c r="C508" s="13">
        <v>41472</v>
      </c>
      <c r="M508" s="14">
        <v>5.2</v>
      </c>
      <c r="N508" s="14">
        <v>4.8899999999999997</v>
      </c>
      <c r="R508" s="22" t="s">
        <v>98</v>
      </c>
      <c r="V508" s="18">
        <v>2</v>
      </c>
      <c r="AF508" s="10">
        <v>1.8151999999999999</v>
      </c>
      <c r="AI508" s="18">
        <v>5.25</v>
      </c>
      <c r="AN508" s="2">
        <v>-74.211667000000006</v>
      </c>
      <c r="AO508" s="2">
        <v>40.567</v>
      </c>
      <c r="AP508" s="2" t="s">
        <v>40</v>
      </c>
    </row>
    <row r="509" spans="1:42" x14ac:dyDescent="0.35">
      <c r="A509" s="41" t="s">
        <v>97</v>
      </c>
      <c r="C509" s="13">
        <v>41472</v>
      </c>
      <c r="M509" s="14">
        <v>5.26</v>
      </c>
      <c r="N509" s="14">
        <v>5.04</v>
      </c>
      <c r="R509" s="22" t="s">
        <v>98</v>
      </c>
      <c r="V509" s="25">
        <v>2</v>
      </c>
      <c r="AF509" s="10">
        <v>1.8165</v>
      </c>
      <c r="AI509" s="18">
        <v>4.6399999999999997</v>
      </c>
      <c r="AN509" s="2">
        <v>-74.211667000000006</v>
      </c>
      <c r="AO509" s="2">
        <v>40.567</v>
      </c>
      <c r="AP509" s="2" t="s">
        <v>40</v>
      </c>
    </row>
    <row r="510" spans="1:42" x14ac:dyDescent="0.35">
      <c r="A510" s="2" t="s">
        <v>52</v>
      </c>
      <c r="C510" s="3">
        <v>41478</v>
      </c>
      <c r="D510" s="4">
        <v>0.62986111111111109</v>
      </c>
      <c r="E510" s="2" t="s">
        <v>44</v>
      </c>
      <c r="F510" s="2">
        <v>25.32</v>
      </c>
      <c r="G510" s="2">
        <v>24.4</v>
      </c>
      <c r="H510" s="2">
        <v>48</v>
      </c>
      <c r="I510" s="2">
        <v>3</v>
      </c>
      <c r="J510" s="2">
        <v>46</v>
      </c>
      <c r="K510" s="2">
        <v>22.42</v>
      </c>
      <c r="L510" s="2">
        <v>23.99</v>
      </c>
      <c r="M510" s="55">
        <v>5.41</v>
      </c>
      <c r="N510" s="55">
        <v>5.3</v>
      </c>
      <c r="O510" s="2">
        <v>3</v>
      </c>
      <c r="Q510" s="2">
        <f t="shared" si="42"/>
        <v>5.0751738152338266</v>
      </c>
      <c r="R510" s="2">
        <v>160</v>
      </c>
      <c r="T510" s="8" t="s">
        <v>43</v>
      </c>
      <c r="V510" s="8">
        <v>10</v>
      </c>
      <c r="X510" s="10">
        <v>0.28999999999999998</v>
      </c>
      <c r="Z510" s="10">
        <v>0.32400000000000001</v>
      </c>
      <c r="AD510" s="10">
        <v>0.86399999999999999</v>
      </c>
      <c r="AF510" s="10">
        <f t="shared" ref="AF510:AF515" si="43">X510+AD510</f>
        <v>1.1539999999999999</v>
      </c>
      <c r="AG510" s="2">
        <v>8</v>
      </c>
      <c r="AH510" s="2">
        <v>12</v>
      </c>
      <c r="AI510" s="12">
        <v>4.3</v>
      </c>
      <c r="AN510" s="2">
        <v>-74.211667000000006</v>
      </c>
      <c r="AO510" s="2">
        <v>40.567</v>
      </c>
      <c r="AP510" s="2" t="s">
        <v>40</v>
      </c>
    </row>
    <row r="511" spans="1:42" x14ac:dyDescent="0.35">
      <c r="A511" s="2" t="s">
        <v>42</v>
      </c>
      <c r="C511" s="3">
        <v>41478</v>
      </c>
      <c r="D511" s="4">
        <v>0.61597222222222225</v>
      </c>
      <c r="E511" s="2" t="s">
        <v>44</v>
      </c>
      <c r="F511" s="2">
        <v>25.79</v>
      </c>
      <c r="G511" s="2">
        <v>25.48</v>
      </c>
      <c r="H511" s="2">
        <v>29</v>
      </c>
      <c r="I511" s="2">
        <v>3</v>
      </c>
      <c r="J511" s="2">
        <v>25</v>
      </c>
      <c r="K511" s="2">
        <v>21.44</v>
      </c>
      <c r="L511" s="2">
        <v>21.69</v>
      </c>
      <c r="M511" s="55">
        <v>5.64</v>
      </c>
      <c r="N511" s="55">
        <v>5.55</v>
      </c>
      <c r="O511" s="2">
        <v>3</v>
      </c>
      <c r="Q511" s="2">
        <f t="shared" si="42"/>
        <v>4.8828019225863706</v>
      </c>
      <c r="R511" s="2">
        <v>132</v>
      </c>
      <c r="T511" s="8" t="s">
        <v>43</v>
      </c>
      <c r="V511" s="8">
        <v>30</v>
      </c>
      <c r="X511" s="10">
        <v>0.33600000000000002</v>
      </c>
      <c r="Z511" s="10">
        <v>0.30299999999999999</v>
      </c>
      <c r="AD511" s="10">
        <v>0.81799999999999995</v>
      </c>
      <c r="AF511" s="10">
        <f t="shared" si="43"/>
        <v>1.1539999999999999</v>
      </c>
      <c r="AG511" s="2">
        <v>10</v>
      </c>
      <c r="AH511" s="2">
        <v>6</v>
      </c>
      <c r="AI511" s="12">
        <v>4.2</v>
      </c>
      <c r="AN511" s="2">
        <v>-74.258830000000003</v>
      </c>
      <c r="AO511" s="2">
        <v>40.508830000000003</v>
      </c>
      <c r="AP511" s="2" t="s">
        <v>40</v>
      </c>
    </row>
    <row r="512" spans="1:42" x14ac:dyDescent="0.35">
      <c r="A512" s="2" t="s">
        <v>50</v>
      </c>
      <c r="C512" s="3">
        <v>41478</v>
      </c>
      <c r="D512" s="4">
        <v>0.60138888888888886</v>
      </c>
      <c r="E512" s="2" t="s">
        <v>44</v>
      </c>
      <c r="F512" s="2">
        <v>26.39</v>
      </c>
      <c r="G512" s="2">
        <v>24.55</v>
      </c>
      <c r="H512" s="2">
        <v>39</v>
      </c>
      <c r="I512" s="2">
        <v>3</v>
      </c>
      <c r="J512" s="2">
        <v>34</v>
      </c>
      <c r="K512" s="2">
        <v>18.3</v>
      </c>
      <c r="L512" s="2">
        <v>23.29</v>
      </c>
      <c r="M512" s="55">
        <v>5.15</v>
      </c>
      <c r="N512" s="55">
        <v>5</v>
      </c>
      <c r="O512" s="2">
        <v>2.5</v>
      </c>
      <c r="Q512" s="2">
        <f t="shared" si="42"/>
        <v>9.9034875525361272</v>
      </c>
      <c r="R512" s="2">
        <v>20000</v>
      </c>
      <c r="V512" s="8">
        <v>640</v>
      </c>
      <c r="X512" s="10">
        <v>0.40600000000000003</v>
      </c>
      <c r="Z512" s="10">
        <v>0.51600000000000001</v>
      </c>
      <c r="AD512" s="10">
        <v>1.36</v>
      </c>
      <c r="AF512" s="10">
        <f t="shared" si="43"/>
        <v>1.766</v>
      </c>
      <c r="AG512" s="2">
        <v>8</v>
      </c>
      <c r="AH512" s="2">
        <v>8</v>
      </c>
      <c r="AI512" s="12">
        <v>8.5</v>
      </c>
      <c r="AN512" s="2">
        <v>-74.258830000000003</v>
      </c>
      <c r="AO512" s="2">
        <v>40.508830000000003</v>
      </c>
      <c r="AP512" s="2" t="s">
        <v>40</v>
      </c>
    </row>
    <row r="513" spans="1:42" x14ac:dyDescent="0.35">
      <c r="A513" s="2" t="s">
        <v>51</v>
      </c>
      <c r="C513" s="3">
        <v>41478</v>
      </c>
      <c r="D513" s="4">
        <v>0.57986111111111105</v>
      </c>
      <c r="E513" s="2" t="s">
        <v>44</v>
      </c>
      <c r="F513" s="2">
        <v>27.84</v>
      </c>
      <c r="G513" s="2">
        <v>27.41</v>
      </c>
      <c r="H513" s="2">
        <v>36</v>
      </c>
      <c r="I513" s="2">
        <v>3</v>
      </c>
      <c r="J513" s="2">
        <v>34</v>
      </c>
      <c r="K513" s="2">
        <v>21.14</v>
      </c>
      <c r="L513" s="2">
        <v>21.24</v>
      </c>
      <c r="M513" s="55">
        <v>4.3600000000000003</v>
      </c>
      <c r="N513" s="55">
        <v>4.29</v>
      </c>
      <c r="O513" s="2">
        <v>2.5</v>
      </c>
      <c r="Q513" s="2">
        <f t="shared" si="42"/>
        <v>5.3471075307174685</v>
      </c>
      <c r="R513" s="2">
        <v>210</v>
      </c>
      <c r="T513" s="8" t="s">
        <v>43</v>
      </c>
      <c r="V513" s="8">
        <v>12</v>
      </c>
      <c r="X513" s="10">
        <v>0.50700000000000001</v>
      </c>
      <c r="Z513" s="10">
        <v>0.54600000000000004</v>
      </c>
      <c r="AD513" s="10">
        <v>1.06</v>
      </c>
      <c r="AF513" s="10">
        <f t="shared" si="43"/>
        <v>1.5670000000000002</v>
      </c>
      <c r="AG513" s="2">
        <v>7</v>
      </c>
      <c r="AH513" s="2">
        <v>11</v>
      </c>
      <c r="AI513" s="12">
        <v>4.4000000000000004</v>
      </c>
      <c r="AN513" s="2">
        <v>-74.258830000000003</v>
      </c>
      <c r="AO513" s="2">
        <v>40.508830000000003</v>
      </c>
      <c r="AP513" s="2" t="s">
        <v>40</v>
      </c>
    </row>
    <row r="514" spans="1:42" x14ac:dyDescent="0.35">
      <c r="A514" s="2" t="s">
        <v>48</v>
      </c>
      <c r="B514" s="2" t="s">
        <v>47</v>
      </c>
      <c r="C514" s="3">
        <v>41478</v>
      </c>
      <c r="E514" s="2" t="s">
        <v>44</v>
      </c>
      <c r="M514" s="55">
        <v>4.8</v>
      </c>
      <c r="N514" s="55">
        <v>4.51</v>
      </c>
      <c r="O514" s="2">
        <v>2</v>
      </c>
      <c r="Q514" s="2">
        <f t="shared" si="42"/>
        <v>5.3706380281276624</v>
      </c>
      <c r="R514" s="2">
        <v>215</v>
      </c>
      <c r="T514" s="8" t="s">
        <v>43</v>
      </c>
      <c r="V514" s="8">
        <v>20</v>
      </c>
      <c r="X514" s="10">
        <v>0.26800000000000002</v>
      </c>
      <c r="Z514" s="10">
        <v>0.317</v>
      </c>
      <c r="AD514" s="10">
        <v>1.02</v>
      </c>
      <c r="AF514" s="10">
        <f t="shared" si="43"/>
        <v>1.288</v>
      </c>
      <c r="AG514" s="2">
        <v>13</v>
      </c>
      <c r="AH514" s="2">
        <v>27</v>
      </c>
      <c r="AI514" s="12">
        <v>13.2</v>
      </c>
      <c r="AM514" s="2" t="s">
        <v>66</v>
      </c>
      <c r="AN514" s="2">
        <v>-74.258830000000003</v>
      </c>
      <c r="AO514" s="2">
        <v>40.508830000000003</v>
      </c>
      <c r="AP514" s="2" t="s">
        <v>40</v>
      </c>
    </row>
    <row r="515" spans="1:42" x14ac:dyDescent="0.35">
      <c r="A515" s="2" t="s">
        <v>48</v>
      </c>
      <c r="C515" s="3">
        <v>41478</v>
      </c>
      <c r="D515" s="4">
        <v>0.55694444444444446</v>
      </c>
      <c r="E515" s="2" t="s">
        <v>44</v>
      </c>
      <c r="F515" s="2">
        <v>26.1</v>
      </c>
      <c r="G515" s="2">
        <v>25.64</v>
      </c>
      <c r="H515" s="2">
        <v>41</v>
      </c>
      <c r="I515" s="2">
        <v>3</v>
      </c>
      <c r="J515" s="2">
        <v>39</v>
      </c>
      <c r="K515" s="2">
        <v>22.92</v>
      </c>
      <c r="L515" s="2">
        <v>23.24</v>
      </c>
      <c r="M515" s="55">
        <v>4.78</v>
      </c>
      <c r="N515" s="55">
        <v>4.5199999999999996</v>
      </c>
      <c r="O515" s="2">
        <v>2</v>
      </c>
      <c r="Q515" s="2">
        <f t="shared" si="42"/>
        <v>5.4161004022044201</v>
      </c>
      <c r="R515" s="2">
        <v>225</v>
      </c>
      <c r="T515" s="8" t="s">
        <v>43</v>
      </c>
      <c r="V515" s="8">
        <v>28</v>
      </c>
      <c r="X515" s="10">
        <v>0.26600000000000001</v>
      </c>
      <c r="Z515" s="10">
        <v>0.318</v>
      </c>
      <c r="AD515" s="10">
        <v>0.91200000000000003</v>
      </c>
      <c r="AF515" s="10">
        <f t="shared" si="43"/>
        <v>1.1779999999999999</v>
      </c>
      <c r="AG515" s="2">
        <v>18</v>
      </c>
      <c r="AH515" s="2">
        <v>24</v>
      </c>
      <c r="AI515" s="12">
        <v>13.4</v>
      </c>
      <c r="AN515" s="2">
        <v>-74.258830000000003</v>
      </c>
      <c r="AO515" s="2">
        <v>40.508830000000003</v>
      </c>
      <c r="AP515" s="2" t="s">
        <v>40</v>
      </c>
    </row>
    <row r="516" spans="1:42" x14ac:dyDescent="0.35">
      <c r="A516" t="s">
        <v>84</v>
      </c>
      <c r="C516" s="13">
        <v>41479</v>
      </c>
      <c r="M516" s="14">
        <v>4.54</v>
      </c>
      <c r="N516" s="14">
        <v>4.57</v>
      </c>
      <c r="R516" s="22" t="s">
        <v>88</v>
      </c>
      <c r="V516" s="25">
        <v>12</v>
      </c>
      <c r="AI516" s="18">
        <v>2.73</v>
      </c>
      <c r="AN516" s="2">
        <v>-74.258830000000003</v>
      </c>
      <c r="AO516" s="2">
        <v>40.508830000000003</v>
      </c>
      <c r="AP516" s="2" t="s">
        <v>40</v>
      </c>
    </row>
    <row r="517" spans="1:42" x14ac:dyDescent="0.25">
      <c r="A517" s="37" t="s">
        <v>90</v>
      </c>
      <c r="C517" s="13">
        <v>41479</v>
      </c>
      <c r="M517" s="14">
        <v>4.49</v>
      </c>
      <c r="N517" s="14">
        <v>4.66</v>
      </c>
      <c r="R517" s="22" t="s">
        <v>91</v>
      </c>
      <c r="V517" s="18">
        <v>14</v>
      </c>
      <c r="AI517" s="18">
        <v>2.25</v>
      </c>
      <c r="AM517" s="2" t="s">
        <v>57</v>
      </c>
      <c r="AN517" s="2">
        <v>-74.258830000000003</v>
      </c>
      <c r="AO517" s="2">
        <v>40.508830000000003</v>
      </c>
      <c r="AP517" s="2" t="s">
        <v>40</v>
      </c>
    </row>
    <row r="518" spans="1:42" x14ac:dyDescent="0.35">
      <c r="A518" s="41" t="s">
        <v>96</v>
      </c>
      <c r="C518" s="13">
        <v>41479</v>
      </c>
      <c r="M518" s="14">
        <v>4.07</v>
      </c>
      <c r="N518" s="14">
        <v>3.97</v>
      </c>
      <c r="R518" s="22" t="s">
        <v>98</v>
      </c>
      <c r="V518" s="18">
        <v>20</v>
      </c>
      <c r="AI518" s="14">
        <v>3.1</v>
      </c>
      <c r="AN518" s="2">
        <v>-74.258830000000003</v>
      </c>
      <c r="AO518" s="2">
        <v>40.508830000000003</v>
      </c>
      <c r="AP518" s="2" t="s">
        <v>40</v>
      </c>
    </row>
    <row r="519" spans="1:42" x14ac:dyDescent="0.35">
      <c r="A519" s="41" t="s">
        <v>96</v>
      </c>
      <c r="C519" s="13">
        <v>41479</v>
      </c>
      <c r="M519" s="15" t="s">
        <v>86</v>
      </c>
      <c r="N519" s="15" t="s">
        <v>86</v>
      </c>
      <c r="R519" s="22" t="s">
        <v>98</v>
      </c>
      <c r="V519" s="18">
        <v>14</v>
      </c>
      <c r="AF519" s="10">
        <v>1.0373000000000001</v>
      </c>
      <c r="AI519" s="18">
        <v>3.03</v>
      </c>
      <c r="AN519" s="2">
        <v>-74.258830000000003</v>
      </c>
      <c r="AO519" s="2">
        <v>40.508830000000003</v>
      </c>
      <c r="AP519" s="2" t="s">
        <v>40</v>
      </c>
    </row>
    <row r="520" spans="1:42" x14ac:dyDescent="0.35">
      <c r="A520" s="41" t="s">
        <v>97</v>
      </c>
      <c r="C520" s="13">
        <v>41479</v>
      </c>
      <c r="M520" s="14">
        <v>4.18</v>
      </c>
      <c r="N520" s="14">
        <v>4.2</v>
      </c>
      <c r="R520" s="22" t="s">
        <v>98</v>
      </c>
      <c r="V520" s="25">
        <v>6</v>
      </c>
      <c r="AI520" s="14">
        <v>5.0999999999999996</v>
      </c>
      <c r="AN520" s="2">
        <v>-74.258830000000003</v>
      </c>
      <c r="AO520" s="2">
        <v>40.508830000000003</v>
      </c>
      <c r="AP520" s="2" t="s">
        <v>40</v>
      </c>
    </row>
    <row r="521" spans="1:42" x14ac:dyDescent="0.35">
      <c r="A521" s="2" t="s">
        <v>52</v>
      </c>
      <c r="C521" s="3">
        <v>41485</v>
      </c>
      <c r="D521" s="4">
        <v>0.63402777777777775</v>
      </c>
      <c r="E521" s="2" t="s">
        <v>41</v>
      </c>
      <c r="F521" s="2">
        <v>23.93</v>
      </c>
      <c r="G521" s="2">
        <v>22.1</v>
      </c>
      <c r="H521" s="2">
        <v>40</v>
      </c>
      <c r="I521" s="2">
        <v>3</v>
      </c>
      <c r="J521" s="2">
        <v>31</v>
      </c>
      <c r="K521" s="2">
        <v>20.53</v>
      </c>
      <c r="L521" s="2">
        <v>26.53</v>
      </c>
      <c r="M521" s="55">
        <v>5.6</v>
      </c>
      <c r="N521" s="55">
        <v>5.41</v>
      </c>
      <c r="O521" s="2">
        <v>4.5</v>
      </c>
      <c r="Q521" s="2">
        <f t="shared" si="42"/>
        <v>3.6375861597263857</v>
      </c>
      <c r="R521" s="2">
        <v>38</v>
      </c>
      <c r="V521" s="8">
        <v>3</v>
      </c>
      <c r="X521" s="10">
        <v>0.38</v>
      </c>
      <c r="Z521" s="10">
        <v>0.3</v>
      </c>
      <c r="AD521" s="10">
        <v>0.71399999999999997</v>
      </c>
      <c r="AF521" s="10">
        <f t="shared" ref="AF521:AF526" si="44">X521+AD521</f>
        <v>1.0939999999999999</v>
      </c>
      <c r="AG521" s="2">
        <v>10</v>
      </c>
      <c r="AH521" s="2">
        <v>6</v>
      </c>
      <c r="AI521" s="12">
        <v>2.4</v>
      </c>
      <c r="AN521" s="2">
        <v>-74.258830000000003</v>
      </c>
      <c r="AO521" s="2">
        <v>40.508830000000003</v>
      </c>
      <c r="AP521" s="2" t="s">
        <v>40</v>
      </c>
    </row>
    <row r="522" spans="1:42" x14ac:dyDescent="0.35">
      <c r="A522" s="2" t="s">
        <v>42</v>
      </c>
      <c r="C522" s="3">
        <v>41485</v>
      </c>
      <c r="D522" s="4">
        <v>0.61805555555555558</v>
      </c>
      <c r="E522" s="2" t="s">
        <v>41</v>
      </c>
      <c r="F522" s="2">
        <v>24.27</v>
      </c>
      <c r="G522" s="2">
        <v>23.21</v>
      </c>
      <c r="H522" s="2">
        <v>52</v>
      </c>
      <c r="I522" s="2">
        <v>3</v>
      </c>
      <c r="J522" s="2">
        <v>36</v>
      </c>
      <c r="K522" s="2">
        <v>21.32</v>
      </c>
      <c r="L522" s="2">
        <v>23.47</v>
      </c>
      <c r="M522" s="55">
        <v>5.96</v>
      </c>
      <c r="N522" s="55">
        <v>5.54</v>
      </c>
      <c r="O522" s="2">
        <v>4</v>
      </c>
      <c r="Q522" s="2">
        <f t="shared" si="42"/>
        <v>4.2484952420493594</v>
      </c>
      <c r="R522" s="2">
        <v>70</v>
      </c>
      <c r="V522" s="8">
        <v>3</v>
      </c>
      <c r="X522" s="10">
        <v>0.4</v>
      </c>
      <c r="Z522" s="10">
        <v>0.32600000000000001</v>
      </c>
      <c r="AD522" s="10">
        <v>0.80800000000000005</v>
      </c>
      <c r="AF522" s="10">
        <f t="shared" si="44"/>
        <v>1.2080000000000002</v>
      </c>
      <c r="AG522" s="2">
        <v>14</v>
      </c>
      <c r="AH522" s="2">
        <v>8</v>
      </c>
      <c r="AI522" s="12">
        <v>5</v>
      </c>
      <c r="AM522" s="2" t="s">
        <v>66</v>
      </c>
      <c r="AN522" s="2">
        <v>-74.258830000000003</v>
      </c>
      <c r="AO522" s="2">
        <v>40.508830000000003</v>
      </c>
      <c r="AP522" s="2" t="s">
        <v>40</v>
      </c>
    </row>
    <row r="523" spans="1:42" x14ac:dyDescent="0.35">
      <c r="A523" s="2" t="s">
        <v>50</v>
      </c>
      <c r="C523" s="3">
        <v>41485</v>
      </c>
      <c r="D523" s="4">
        <v>0.60416666666666663</v>
      </c>
      <c r="E523" s="2" t="s">
        <v>41</v>
      </c>
      <c r="F523" s="2">
        <v>25.28</v>
      </c>
      <c r="G523" s="2">
        <v>24.07</v>
      </c>
      <c r="H523" s="2">
        <v>42</v>
      </c>
      <c r="I523" s="2">
        <v>3</v>
      </c>
      <c r="J523" s="2">
        <v>36</v>
      </c>
      <c r="K523" s="2">
        <v>20.78</v>
      </c>
      <c r="L523" s="2">
        <v>21.67</v>
      </c>
      <c r="M523" s="55">
        <v>5.69</v>
      </c>
      <c r="N523" s="55">
        <v>5.21</v>
      </c>
      <c r="O523" s="2">
        <v>3.5</v>
      </c>
      <c r="Q523" s="2">
        <f t="shared" si="42"/>
        <v>5.857933154483459</v>
      </c>
      <c r="R523" s="2">
        <v>350</v>
      </c>
      <c r="V523" s="8">
        <v>4</v>
      </c>
      <c r="X523" s="10">
        <v>0.46200000000000002</v>
      </c>
      <c r="Z523" s="10">
        <v>0.47</v>
      </c>
      <c r="AD523" s="10">
        <v>0.96799999999999997</v>
      </c>
      <c r="AF523" s="10">
        <f t="shared" si="44"/>
        <v>1.43</v>
      </c>
      <c r="AG523" s="2">
        <v>9</v>
      </c>
      <c r="AH523" s="2">
        <v>8</v>
      </c>
      <c r="AI523" s="12">
        <v>5.8</v>
      </c>
      <c r="AM523" s="2" t="s">
        <v>66</v>
      </c>
      <c r="AN523" s="2">
        <v>-74.258830000000003</v>
      </c>
      <c r="AO523" s="2">
        <v>40.508830000000003</v>
      </c>
      <c r="AP523" s="2" t="s">
        <v>40</v>
      </c>
    </row>
    <row r="524" spans="1:42" x14ac:dyDescent="0.35">
      <c r="A524" s="2" t="s">
        <v>51</v>
      </c>
      <c r="C524" s="3">
        <v>41485</v>
      </c>
      <c r="D524" s="4">
        <v>0.5854166666666667</v>
      </c>
      <c r="E524" s="2" t="s">
        <v>41</v>
      </c>
      <c r="F524" s="2">
        <v>25.87</v>
      </c>
      <c r="G524" s="2">
        <v>25.21</v>
      </c>
      <c r="H524" s="2">
        <v>38</v>
      </c>
      <c r="I524" s="2">
        <v>3</v>
      </c>
      <c r="J524" s="2">
        <v>37</v>
      </c>
      <c r="K524" s="2">
        <v>20.67</v>
      </c>
      <c r="L524" s="2">
        <v>21.85</v>
      </c>
      <c r="M524" s="55">
        <v>5.9</v>
      </c>
      <c r="N524" s="55">
        <v>4.34</v>
      </c>
      <c r="O524" s="2">
        <v>4</v>
      </c>
      <c r="Q524" s="2">
        <f t="shared" si="42"/>
        <v>4.8828019225863706</v>
      </c>
      <c r="R524" s="2">
        <v>132</v>
      </c>
      <c r="V524" s="8">
        <v>3</v>
      </c>
      <c r="X524" s="10">
        <v>0.57599999999999996</v>
      </c>
      <c r="Z524" s="10">
        <v>0.56200000000000006</v>
      </c>
      <c r="AD524" s="10">
        <v>1.252</v>
      </c>
      <c r="AF524" s="10">
        <f t="shared" si="44"/>
        <v>1.8279999999999998</v>
      </c>
      <c r="AG524" s="2">
        <v>11</v>
      </c>
      <c r="AH524" s="2">
        <v>11</v>
      </c>
      <c r="AI524" s="12">
        <v>10.1</v>
      </c>
      <c r="AM524" s="2" t="s">
        <v>53</v>
      </c>
      <c r="AN524" s="2">
        <v>-74.258830000000003</v>
      </c>
      <c r="AO524" s="2">
        <v>40.508830000000003</v>
      </c>
      <c r="AP524" s="2" t="s">
        <v>40</v>
      </c>
    </row>
    <row r="525" spans="1:42" x14ac:dyDescent="0.35">
      <c r="A525" s="2" t="s">
        <v>51</v>
      </c>
      <c r="B525" s="2" t="s">
        <v>47</v>
      </c>
      <c r="C525" s="3">
        <v>41485</v>
      </c>
      <c r="E525" s="2" t="s">
        <v>41</v>
      </c>
      <c r="M525" s="55">
        <v>5.94</v>
      </c>
      <c r="N525" s="55">
        <v>4.3499999999999996</v>
      </c>
      <c r="O525" s="2">
        <v>4</v>
      </c>
      <c r="Q525" s="2">
        <f t="shared" si="42"/>
        <v>4.9698132995760007</v>
      </c>
      <c r="R525" s="2">
        <v>144</v>
      </c>
      <c r="V525" s="8">
        <v>1</v>
      </c>
      <c r="X525" s="10">
        <v>0.58399999999999996</v>
      </c>
      <c r="Z525" s="10">
        <v>0.57099999999999995</v>
      </c>
      <c r="AD525" s="10">
        <v>1.0369999999999999</v>
      </c>
      <c r="AF525" s="10">
        <f t="shared" si="44"/>
        <v>1.621</v>
      </c>
      <c r="AG525" s="2">
        <v>7</v>
      </c>
      <c r="AH525" s="2">
        <v>12</v>
      </c>
      <c r="AI525" s="12">
        <v>7.7</v>
      </c>
      <c r="AM525" s="2" t="s">
        <v>53</v>
      </c>
      <c r="AN525" s="2">
        <v>-74.258830000000003</v>
      </c>
      <c r="AO525" s="2">
        <v>40.508830000000003</v>
      </c>
      <c r="AP525" s="2" t="s">
        <v>40</v>
      </c>
    </row>
    <row r="526" spans="1:42" x14ac:dyDescent="0.35">
      <c r="A526" s="2" t="s">
        <v>48</v>
      </c>
      <c r="C526" s="3">
        <v>41485</v>
      </c>
      <c r="D526" s="4">
        <v>0.56458333333333333</v>
      </c>
      <c r="E526" s="2" t="s">
        <v>41</v>
      </c>
      <c r="F526" s="2">
        <v>24.62</v>
      </c>
      <c r="G526" s="2">
        <v>23.24</v>
      </c>
      <c r="H526" s="2">
        <v>42</v>
      </c>
      <c r="I526" s="2">
        <v>3</v>
      </c>
      <c r="J526" s="2">
        <v>41</v>
      </c>
      <c r="K526" s="2">
        <v>23.97</v>
      </c>
      <c r="L526" s="2">
        <v>25.71</v>
      </c>
      <c r="M526" s="55">
        <v>6.3</v>
      </c>
      <c r="N526" s="55">
        <v>4.99</v>
      </c>
      <c r="O526" s="2">
        <v>2</v>
      </c>
      <c r="Q526" s="2">
        <f t="shared" si="42"/>
        <v>3.8712010109078911</v>
      </c>
      <c r="R526" s="2">
        <v>48</v>
      </c>
      <c r="T526" s="8" t="s">
        <v>46</v>
      </c>
      <c r="V526" s="8">
        <v>1</v>
      </c>
      <c r="X526" s="10">
        <v>0.26200000000000001</v>
      </c>
      <c r="Z526" s="10">
        <v>0.26400000000000001</v>
      </c>
      <c r="AD526" s="10">
        <v>1.286</v>
      </c>
      <c r="AF526" s="10">
        <f t="shared" si="44"/>
        <v>1.548</v>
      </c>
      <c r="AG526" s="2">
        <v>9</v>
      </c>
      <c r="AH526" s="2">
        <v>29</v>
      </c>
      <c r="AI526" s="12">
        <v>25.6</v>
      </c>
      <c r="AN526" s="2">
        <v>-74.258830000000003</v>
      </c>
      <c r="AO526" s="2">
        <v>40.508830000000003</v>
      </c>
      <c r="AP526" s="2" t="s">
        <v>40</v>
      </c>
    </row>
    <row r="527" spans="1:42" x14ac:dyDescent="0.35">
      <c r="A527" t="s">
        <v>84</v>
      </c>
      <c r="C527" s="13">
        <v>41487</v>
      </c>
      <c r="M527" s="14">
        <v>6.36</v>
      </c>
      <c r="N527" s="14">
        <v>5.75</v>
      </c>
      <c r="Q527" s="2">
        <f t="shared" si="42"/>
        <v>3.1780538303479458</v>
      </c>
      <c r="R527" s="18">
        <v>24</v>
      </c>
      <c r="V527" s="26">
        <v>2</v>
      </c>
      <c r="AF527" s="10">
        <v>0.9718</v>
      </c>
      <c r="AI527" s="18">
        <v>4.62</v>
      </c>
      <c r="AM527" s="2" t="s">
        <v>83</v>
      </c>
      <c r="AN527" s="2">
        <v>-74.258830000000003</v>
      </c>
      <c r="AO527" s="2">
        <v>40.508830000000003</v>
      </c>
      <c r="AP527" s="2" t="s">
        <v>40</v>
      </c>
    </row>
    <row r="528" spans="1:42" x14ac:dyDescent="0.25">
      <c r="A528" s="37" t="s">
        <v>90</v>
      </c>
      <c r="C528" s="13">
        <v>41487</v>
      </c>
      <c r="M528" s="14">
        <v>4.9400000000000004</v>
      </c>
      <c r="N528" s="14">
        <v>5.77</v>
      </c>
      <c r="Q528" s="2">
        <f t="shared" si="42"/>
        <v>5.3565862746720123</v>
      </c>
      <c r="R528" s="18">
        <v>212</v>
      </c>
      <c r="V528" s="20">
        <v>2</v>
      </c>
      <c r="AF528" s="10">
        <v>0.97589999999999999</v>
      </c>
      <c r="AI528" s="18">
        <v>6.71</v>
      </c>
      <c r="AN528" s="2">
        <v>-74.258830000000003</v>
      </c>
      <c r="AO528" s="2">
        <v>40.508830000000003</v>
      </c>
      <c r="AP528" s="2" t="s">
        <v>40</v>
      </c>
    </row>
    <row r="529" spans="1:42" x14ac:dyDescent="0.25">
      <c r="A529" s="37" t="s">
        <v>90</v>
      </c>
      <c r="C529" s="13">
        <v>41487</v>
      </c>
      <c r="M529" s="15" t="s">
        <v>86</v>
      </c>
      <c r="N529" s="15" t="s">
        <v>86</v>
      </c>
      <c r="Q529" s="2">
        <f t="shared" si="42"/>
        <v>3.8712010109078911</v>
      </c>
      <c r="R529" s="18">
        <v>48</v>
      </c>
      <c r="V529" s="20">
        <v>2</v>
      </c>
      <c r="AI529" s="18">
        <v>6.31</v>
      </c>
      <c r="AM529" s="2" t="s">
        <v>62</v>
      </c>
      <c r="AN529" s="2">
        <v>-74.258830000000003</v>
      </c>
      <c r="AO529" s="2">
        <v>40.508830000000003</v>
      </c>
      <c r="AP529" s="2" t="s">
        <v>40</v>
      </c>
    </row>
    <row r="530" spans="1:42" x14ac:dyDescent="0.35">
      <c r="A530" s="41" t="s">
        <v>96</v>
      </c>
      <c r="C530" s="13">
        <v>41487</v>
      </c>
      <c r="M530" s="14">
        <v>5.9</v>
      </c>
      <c r="N530" s="14">
        <v>5.62</v>
      </c>
      <c r="Q530" s="2">
        <f t="shared" si="42"/>
        <v>2.0794415416798357</v>
      </c>
      <c r="R530" s="18">
        <v>8</v>
      </c>
      <c r="V530" s="18">
        <v>8</v>
      </c>
      <c r="AI530" s="18">
        <v>6.34</v>
      </c>
      <c r="AN530" s="2">
        <v>-74.258830000000003</v>
      </c>
      <c r="AO530" s="2">
        <v>40.508830000000003</v>
      </c>
      <c r="AP530" s="2" t="s">
        <v>40</v>
      </c>
    </row>
    <row r="531" spans="1:42" x14ac:dyDescent="0.35">
      <c r="A531" s="41" t="s">
        <v>97</v>
      </c>
      <c r="C531" s="13">
        <v>41487</v>
      </c>
      <c r="M531" s="14">
        <v>5.57</v>
      </c>
      <c r="N531" s="14">
        <v>5.57</v>
      </c>
      <c r="R531" s="22" t="s">
        <v>98</v>
      </c>
      <c r="V531" s="20">
        <v>2</v>
      </c>
      <c r="AI531" s="18">
        <v>6.01</v>
      </c>
      <c r="AN531" s="2">
        <v>-74.258830000000003</v>
      </c>
      <c r="AO531" s="2">
        <v>40.508830000000003</v>
      </c>
      <c r="AP531" s="2" t="s">
        <v>40</v>
      </c>
    </row>
    <row r="532" spans="1:42" x14ac:dyDescent="0.35">
      <c r="A532" s="2" t="s">
        <v>52</v>
      </c>
      <c r="C532" s="3">
        <v>41492</v>
      </c>
      <c r="D532" s="4">
        <v>0.62569444444444444</v>
      </c>
      <c r="E532" s="2" t="s">
        <v>41</v>
      </c>
      <c r="F532" s="2">
        <v>22.89</v>
      </c>
      <c r="G532" s="2">
        <v>22.34</v>
      </c>
      <c r="H532" s="2">
        <v>38</v>
      </c>
      <c r="I532" s="2">
        <v>3</v>
      </c>
      <c r="J532" s="2">
        <v>33</v>
      </c>
      <c r="K532" s="2">
        <v>22.69</v>
      </c>
      <c r="L532" s="2">
        <v>23.8</v>
      </c>
      <c r="M532" s="55">
        <v>6.57</v>
      </c>
      <c r="N532" s="55">
        <v>5.43</v>
      </c>
      <c r="O532" s="2">
        <v>4</v>
      </c>
      <c r="Q532" s="2">
        <f t="shared" si="42"/>
        <v>2.7080502011022101</v>
      </c>
      <c r="R532" s="2">
        <v>15</v>
      </c>
      <c r="T532" s="8" t="s">
        <v>43</v>
      </c>
      <c r="V532" s="8">
        <v>4</v>
      </c>
      <c r="X532" s="10">
        <v>0.374</v>
      </c>
      <c r="Z532" s="10">
        <v>0.32</v>
      </c>
      <c r="AD532" s="10">
        <v>0.65800000000000003</v>
      </c>
      <c r="AF532" s="10">
        <f t="shared" ref="AF532:AF537" si="45">X532+AD532</f>
        <v>1.032</v>
      </c>
      <c r="AG532" s="2">
        <v>6</v>
      </c>
      <c r="AH532" s="2">
        <v>10</v>
      </c>
      <c r="AI532" s="12">
        <v>3.5</v>
      </c>
      <c r="AN532" s="2">
        <v>-74.258830000000003</v>
      </c>
      <c r="AO532" s="2">
        <v>40.508830000000003</v>
      </c>
      <c r="AP532" s="2" t="s">
        <v>40</v>
      </c>
    </row>
    <row r="533" spans="1:42" x14ac:dyDescent="0.35">
      <c r="A533" s="2" t="s">
        <v>42</v>
      </c>
      <c r="C533" s="3">
        <v>41492</v>
      </c>
      <c r="D533" s="4">
        <v>0.61041666666666672</v>
      </c>
      <c r="E533" s="2" t="s">
        <v>41</v>
      </c>
      <c r="F533" s="2">
        <v>23.36</v>
      </c>
      <c r="G533" s="2">
        <v>22.88</v>
      </c>
      <c r="H533" s="2">
        <v>34</v>
      </c>
      <c r="I533" s="2">
        <v>3</v>
      </c>
      <c r="J533" s="2">
        <v>32</v>
      </c>
      <c r="K533" s="2">
        <v>21.7</v>
      </c>
      <c r="L533" s="2">
        <v>22.22</v>
      </c>
      <c r="M533" s="55">
        <v>6.18</v>
      </c>
      <c r="N533" s="55">
        <v>5.66</v>
      </c>
      <c r="O533" s="2">
        <v>3</v>
      </c>
      <c r="Q533" s="2">
        <f t="shared" si="42"/>
        <v>1.6094379124341003</v>
      </c>
      <c r="R533" s="2">
        <v>5</v>
      </c>
      <c r="T533" s="8" t="s">
        <v>46</v>
      </c>
      <c r="V533" s="8">
        <v>1</v>
      </c>
      <c r="X533" s="10">
        <v>0.42599999999999999</v>
      </c>
      <c r="Z533" s="10">
        <v>0.33500000000000002</v>
      </c>
      <c r="AD533" s="10">
        <v>0.66700000000000004</v>
      </c>
      <c r="AF533" s="10">
        <f t="shared" si="45"/>
        <v>1.093</v>
      </c>
      <c r="AG533" s="2">
        <v>8</v>
      </c>
      <c r="AH533" s="2">
        <v>8</v>
      </c>
      <c r="AI533" s="12">
        <v>4.7</v>
      </c>
      <c r="AN533" s="2">
        <v>-74.258830000000003</v>
      </c>
      <c r="AO533" s="2">
        <v>40.508830000000003</v>
      </c>
      <c r="AP533" s="2" t="s">
        <v>40</v>
      </c>
    </row>
    <row r="534" spans="1:42" x14ac:dyDescent="0.35">
      <c r="A534" s="2" t="s">
        <v>50</v>
      </c>
      <c r="C534" s="3">
        <v>41492</v>
      </c>
      <c r="D534" s="4">
        <v>0.59791666666666665</v>
      </c>
      <c r="E534" s="2" t="s">
        <v>41</v>
      </c>
      <c r="F534" s="2">
        <v>23.65</v>
      </c>
      <c r="G534" s="2">
        <v>22.72</v>
      </c>
      <c r="H534" s="2">
        <v>39</v>
      </c>
      <c r="I534" s="2">
        <v>3</v>
      </c>
      <c r="J534" s="2">
        <v>33</v>
      </c>
      <c r="K534" s="2">
        <v>21.68</v>
      </c>
      <c r="L534" s="2">
        <v>22.86</v>
      </c>
      <c r="M534" s="55">
        <v>6.28</v>
      </c>
      <c r="N534" s="55">
        <v>5.67</v>
      </c>
      <c r="O534" s="2">
        <v>2.5</v>
      </c>
      <c r="Q534" s="2">
        <f t="shared" si="42"/>
        <v>3.6375861597263857</v>
      </c>
      <c r="R534" s="2">
        <v>38</v>
      </c>
      <c r="V534" s="8">
        <v>1</v>
      </c>
      <c r="X534" s="10">
        <v>0.45600000000000002</v>
      </c>
      <c r="Z534" s="10">
        <v>0.38400000000000001</v>
      </c>
      <c r="AD534" s="10">
        <v>0.74199999999999999</v>
      </c>
      <c r="AF534" s="10">
        <f t="shared" si="45"/>
        <v>1.198</v>
      </c>
      <c r="AG534" s="2">
        <v>13</v>
      </c>
      <c r="AH534" s="2">
        <v>12</v>
      </c>
      <c r="AI534" s="12">
        <v>4.7</v>
      </c>
      <c r="AN534" s="2">
        <v>-74.258830000000003</v>
      </c>
      <c r="AO534" s="2">
        <v>40.508830000000003</v>
      </c>
      <c r="AP534" s="2" t="s">
        <v>40</v>
      </c>
    </row>
    <row r="535" spans="1:42" x14ac:dyDescent="0.35">
      <c r="A535" s="2" t="s">
        <v>51</v>
      </c>
      <c r="C535" s="3">
        <v>41492</v>
      </c>
      <c r="D535" s="4">
        <v>0.5756944444444444</v>
      </c>
      <c r="E535" s="2" t="s">
        <v>41</v>
      </c>
      <c r="F535" s="2">
        <v>24.6</v>
      </c>
      <c r="G535" s="2">
        <v>24.01</v>
      </c>
      <c r="H535" s="2">
        <v>37</v>
      </c>
      <c r="I535" s="2">
        <v>3</v>
      </c>
      <c r="J535" s="2">
        <v>31</v>
      </c>
      <c r="K535" s="2">
        <v>21.74</v>
      </c>
      <c r="L535" s="2">
        <v>22.37</v>
      </c>
      <c r="M535" s="55">
        <v>6.35</v>
      </c>
      <c r="N535" s="55">
        <v>5.25</v>
      </c>
      <c r="O535" s="2">
        <v>2.5</v>
      </c>
      <c r="Q535" s="2">
        <f t="shared" si="42"/>
        <v>2.3025850929940459</v>
      </c>
      <c r="R535" s="2">
        <v>10</v>
      </c>
      <c r="V535" s="8">
        <v>3</v>
      </c>
      <c r="X535" s="10">
        <v>0.53600000000000003</v>
      </c>
      <c r="Z535" s="10">
        <v>0.44600000000000001</v>
      </c>
      <c r="AD535" s="10">
        <v>0.84399999999999997</v>
      </c>
      <c r="AF535" s="10">
        <f t="shared" si="45"/>
        <v>1.38</v>
      </c>
      <c r="AG535" s="2">
        <v>6</v>
      </c>
      <c r="AH535" s="2">
        <v>12</v>
      </c>
      <c r="AI535" s="12">
        <v>9.5</v>
      </c>
      <c r="AN535" s="2">
        <v>-74.258830000000003</v>
      </c>
      <c r="AO535" s="2">
        <v>40.508830000000003</v>
      </c>
      <c r="AP535" s="2" t="s">
        <v>40</v>
      </c>
    </row>
    <row r="536" spans="1:42" x14ac:dyDescent="0.35">
      <c r="A536" s="2" t="s">
        <v>48</v>
      </c>
      <c r="C536" s="3">
        <v>41492</v>
      </c>
      <c r="D536" s="4">
        <v>0.55208333333333337</v>
      </c>
      <c r="E536" s="2" t="s">
        <v>41</v>
      </c>
      <c r="F536" s="2">
        <v>23.67</v>
      </c>
      <c r="G536" s="2">
        <v>22.97</v>
      </c>
      <c r="H536" s="2">
        <v>39</v>
      </c>
      <c r="I536" s="2">
        <v>3</v>
      </c>
      <c r="J536" s="2">
        <v>37</v>
      </c>
      <c r="K536" s="2">
        <v>24.19</v>
      </c>
      <c r="L536" s="2">
        <v>25.16</v>
      </c>
      <c r="M536" s="55">
        <v>5.18</v>
      </c>
      <c r="N536" s="55">
        <v>4.46</v>
      </c>
      <c r="O536" s="2">
        <v>2</v>
      </c>
      <c r="Q536" s="2">
        <f t="shared" si="42"/>
        <v>1.3862943611198906</v>
      </c>
      <c r="R536" s="2">
        <v>4</v>
      </c>
      <c r="T536" s="8" t="s">
        <v>46</v>
      </c>
      <c r="V536" s="8">
        <v>1</v>
      </c>
      <c r="X536" s="10">
        <v>0.32400000000000001</v>
      </c>
      <c r="Z536" s="10">
        <v>0.34</v>
      </c>
      <c r="AD536" s="10">
        <v>0.68100000000000005</v>
      </c>
      <c r="AF536" s="10">
        <f t="shared" si="45"/>
        <v>1.0050000000000001</v>
      </c>
      <c r="AG536" s="2">
        <v>8</v>
      </c>
      <c r="AH536" s="2">
        <v>16</v>
      </c>
      <c r="AI536" s="12">
        <v>8.5</v>
      </c>
      <c r="AN536" s="2">
        <v>-74.258830000000003</v>
      </c>
      <c r="AO536" s="2">
        <v>40.508830000000003</v>
      </c>
      <c r="AP536" s="2" t="s">
        <v>40</v>
      </c>
    </row>
    <row r="537" spans="1:42" x14ac:dyDescent="0.35">
      <c r="A537" s="2" t="s">
        <v>48</v>
      </c>
      <c r="B537" s="2" t="s">
        <v>47</v>
      </c>
      <c r="C537" s="3">
        <v>41492</v>
      </c>
      <c r="E537" s="2" t="s">
        <v>41</v>
      </c>
      <c r="M537" s="55">
        <v>5.21</v>
      </c>
      <c r="N537" s="55">
        <v>4.53</v>
      </c>
      <c r="O537" s="2">
        <v>2.5</v>
      </c>
      <c r="Q537" s="2">
        <f t="shared" si="42"/>
        <v>1.791759469228055</v>
      </c>
      <c r="R537" s="2">
        <v>6</v>
      </c>
      <c r="T537" s="8" t="s">
        <v>46</v>
      </c>
      <c r="V537" s="8">
        <v>1</v>
      </c>
      <c r="X537" s="10">
        <v>0.32900000000000001</v>
      </c>
      <c r="Z537" s="10">
        <v>0.35299999999999998</v>
      </c>
      <c r="AD537" s="10">
        <v>0.77900000000000003</v>
      </c>
      <c r="AF537" s="10">
        <f t="shared" si="45"/>
        <v>1.1080000000000001</v>
      </c>
      <c r="AG537" s="2">
        <v>12</v>
      </c>
      <c r="AH537" s="2">
        <v>18</v>
      </c>
      <c r="AI537" s="12">
        <v>10.4</v>
      </c>
      <c r="AN537" s="2">
        <v>-74.258830000000003</v>
      </c>
      <c r="AO537" s="2">
        <v>40.508830000000003</v>
      </c>
      <c r="AP537" s="2" t="s">
        <v>40</v>
      </c>
    </row>
    <row r="538" spans="1:42" x14ac:dyDescent="0.35">
      <c r="A538" t="s">
        <v>84</v>
      </c>
      <c r="C538" s="13">
        <v>41493</v>
      </c>
      <c r="M538" s="14">
        <v>5.62</v>
      </c>
      <c r="N538" s="14">
        <v>5.61</v>
      </c>
      <c r="Q538" s="2">
        <f t="shared" si="42"/>
        <v>2.8903717578961645</v>
      </c>
      <c r="R538" s="18">
        <v>18</v>
      </c>
      <c r="V538" s="25">
        <v>20</v>
      </c>
      <c r="AF538" s="10">
        <v>0.98419999999999996</v>
      </c>
      <c r="AI538" s="18">
        <v>1.63</v>
      </c>
      <c r="AN538" s="2">
        <v>-74.258830000000003</v>
      </c>
      <c r="AO538" s="2">
        <v>40.508830000000003</v>
      </c>
      <c r="AP538" s="2" t="s">
        <v>40</v>
      </c>
    </row>
    <row r="539" spans="1:42" x14ac:dyDescent="0.35">
      <c r="A539" t="s">
        <v>84</v>
      </c>
      <c r="C539" s="13">
        <v>41493</v>
      </c>
      <c r="M539" s="15" t="s">
        <v>86</v>
      </c>
      <c r="N539" s="15" t="s">
        <v>86</v>
      </c>
      <c r="Q539" s="2">
        <f t="shared" si="42"/>
        <v>2.8903717578961645</v>
      </c>
      <c r="R539" s="18">
        <v>18</v>
      </c>
      <c r="V539" s="25">
        <v>28</v>
      </c>
      <c r="AI539" s="18">
        <v>2.5099999999999998</v>
      </c>
      <c r="AN539" s="2">
        <v>-74.258830000000003</v>
      </c>
      <c r="AO539" s="2">
        <v>40.508830000000003</v>
      </c>
      <c r="AP539" s="2" t="s">
        <v>40</v>
      </c>
    </row>
    <row r="540" spans="1:42" x14ac:dyDescent="0.25">
      <c r="A540" s="37" t="s">
        <v>90</v>
      </c>
      <c r="C540" s="13">
        <v>41493</v>
      </c>
      <c r="M540" s="14">
        <v>5.63</v>
      </c>
      <c r="N540" s="14">
        <v>5.38</v>
      </c>
      <c r="Q540" s="2">
        <f t="shared" si="42"/>
        <v>2.9957322735539909</v>
      </c>
      <c r="R540" s="18">
        <v>20</v>
      </c>
      <c r="V540" s="18">
        <v>8</v>
      </c>
      <c r="AF540" s="10">
        <v>1.7090000000000001</v>
      </c>
      <c r="AI540" s="14">
        <v>7.8</v>
      </c>
      <c r="AN540" s="2">
        <v>-74.258830000000003</v>
      </c>
      <c r="AO540" s="2">
        <v>40.508830000000003</v>
      </c>
      <c r="AP540" s="2" t="s">
        <v>40</v>
      </c>
    </row>
    <row r="541" spans="1:42" x14ac:dyDescent="0.35">
      <c r="A541" s="41" t="s">
        <v>96</v>
      </c>
      <c r="C541" s="13">
        <v>41493</v>
      </c>
      <c r="M541" s="14">
        <v>5.3</v>
      </c>
      <c r="N541" s="14">
        <v>5.0999999999999996</v>
      </c>
      <c r="Q541" s="2">
        <f t="shared" si="42"/>
        <v>1.3862943611198906</v>
      </c>
      <c r="R541" s="18">
        <v>4</v>
      </c>
      <c r="V541" s="18">
        <v>6</v>
      </c>
      <c r="AF541" s="10">
        <v>1.2909999999999999</v>
      </c>
      <c r="AI541" s="18">
        <v>3.37</v>
      </c>
      <c r="AN541" s="2">
        <v>-74.258830000000003</v>
      </c>
      <c r="AO541" s="2">
        <v>40.508830000000003</v>
      </c>
      <c r="AP541" s="2" t="s">
        <v>40</v>
      </c>
    </row>
    <row r="542" spans="1:42" x14ac:dyDescent="0.35">
      <c r="A542" s="41" t="s">
        <v>97</v>
      </c>
      <c r="C542" s="13">
        <v>41493</v>
      </c>
      <c r="M542" s="14">
        <v>5.21</v>
      </c>
      <c r="N542" s="14">
        <v>4.8099999999999996</v>
      </c>
      <c r="Q542" s="2">
        <f t="shared" si="42"/>
        <v>0.69314718055994529</v>
      </c>
      <c r="R542" s="20">
        <v>2</v>
      </c>
      <c r="V542" s="25">
        <v>4</v>
      </c>
      <c r="AI542" s="18">
        <v>4.83</v>
      </c>
      <c r="AN542" s="2">
        <v>-74.258830000000003</v>
      </c>
      <c r="AO542" s="2">
        <v>40.508830000000003</v>
      </c>
      <c r="AP542" s="2" t="s">
        <v>40</v>
      </c>
    </row>
    <row r="543" spans="1:42" x14ac:dyDescent="0.35">
      <c r="A543" s="2" t="s">
        <v>52</v>
      </c>
      <c r="C543" s="3">
        <v>41499</v>
      </c>
      <c r="D543" s="4">
        <v>0.63194444444444442</v>
      </c>
      <c r="E543" s="2" t="s">
        <v>44</v>
      </c>
      <c r="F543" s="2">
        <v>22.87</v>
      </c>
      <c r="G543" s="2">
        <v>21.12</v>
      </c>
      <c r="H543" s="2">
        <v>45</v>
      </c>
      <c r="I543" s="2">
        <v>3</v>
      </c>
      <c r="J543" s="2">
        <v>36</v>
      </c>
      <c r="K543" s="2">
        <v>22.17</v>
      </c>
      <c r="L543" s="2">
        <v>27.17</v>
      </c>
      <c r="M543" s="55">
        <v>5.53</v>
      </c>
      <c r="N543" s="55">
        <v>5.29</v>
      </c>
      <c r="O543" s="2">
        <v>4</v>
      </c>
      <c r="Q543" s="2">
        <f t="shared" si="42"/>
        <v>5.4116460518550396</v>
      </c>
      <c r="R543" s="2">
        <v>224</v>
      </c>
      <c r="T543" s="8" t="s">
        <v>43</v>
      </c>
      <c r="V543" s="8">
        <v>36</v>
      </c>
      <c r="X543" s="10">
        <v>0.313</v>
      </c>
      <c r="Z543" s="10">
        <v>0.32200000000000001</v>
      </c>
      <c r="AD543" s="10">
        <v>0.76700000000000002</v>
      </c>
      <c r="AF543" s="10">
        <f>X543+AD543</f>
        <v>1.08</v>
      </c>
      <c r="AG543" s="2">
        <v>9</v>
      </c>
      <c r="AH543" s="2">
        <v>9</v>
      </c>
      <c r="AI543" s="12">
        <v>3.9</v>
      </c>
      <c r="AN543" s="2">
        <v>-74.258830000000003</v>
      </c>
      <c r="AO543" s="2">
        <v>40.508830000000003</v>
      </c>
      <c r="AP543" s="2" t="s">
        <v>40</v>
      </c>
    </row>
    <row r="544" spans="1:42" x14ac:dyDescent="0.35">
      <c r="A544" s="2" t="s">
        <v>42</v>
      </c>
      <c r="C544" s="3">
        <v>41499</v>
      </c>
      <c r="D544" s="4">
        <v>0.61736111111111114</v>
      </c>
      <c r="E544" s="2" t="s">
        <v>44</v>
      </c>
      <c r="F544" s="2">
        <v>23.61</v>
      </c>
      <c r="G544" s="2">
        <v>23.02</v>
      </c>
      <c r="H544" s="2">
        <v>30</v>
      </c>
      <c r="I544" s="2">
        <v>3</v>
      </c>
      <c r="J544" s="2">
        <v>28</v>
      </c>
      <c r="K544" s="2">
        <v>21.4</v>
      </c>
      <c r="L544" s="2">
        <v>22.31</v>
      </c>
      <c r="M544" s="55">
        <v>5.36</v>
      </c>
      <c r="N544" s="55">
        <v>5.1100000000000003</v>
      </c>
      <c r="O544" s="2">
        <v>3.5</v>
      </c>
      <c r="Q544" s="2">
        <f t="shared" si="42"/>
        <v>6.3456363608285962</v>
      </c>
      <c r="R544" s="2">
        <v>570</v>
      </c>
      <c r="V544" s="8">
        <v>80</v>
      </c>
      <c r="X544" s="10">
        <v>0.47399999999999998</v>
      </c>
      <c r="Z544" s="10">
        <v>0.47199999999999998</v>
      </c>
      <c r="AD544" s="10">
        <v>1.073</v>
      </c>
      <c r="AF544" s="10">
        <f>X544+AD544</f>
        <v>1.5469999999999999</v>
      </c>
      <c r="AG544" s="2">
        <v>14</v>
      </c>
      <c r="AH544" s="2">
        <v>9</v>
      </c>
      <c r="AI544" s="12">
        <v>2.5</v>
      </c>
      <c r="AN544" s="2">
        <v>-74.258830000000003</v>
      </c>
      <c r="AO544" s="2">
        <v>40.508830000000003</v>
      </c>
      <c r="AP544" s="2" t="s">
        <v>40</v>
      </c>
    </row>
    <row r="545" spans="1:42" x14ac:dyDescent="0.35">
      <c r="A545" s="2" t="s">
        <v>50</v>
      </c>
      <c r="C545" s="3">
        <v>41499</v>
      </c>
      <c r="D545" s="4">
        <v>0.60486111111111118</v>
      </c>
      <c r="E545" s="2" t="s">
        <v>44</v>
      </c>
      <c r="F545" s="2">
        <v>24.5</v>
      </c>
      <c r="G545" s="2">
        <v>24.33</v>
      </c>
      <c r="H545" s="2">
        <v>42</v>
      </c>
      <c r="I545" s="2">
        <v>3</v>
      </c>
      <c r="J545" s="2">
        <v>37</v>
      </c>
      <c r="K545" s="2">
        <v>21.08</v>
      </c>
      <c r="L545" s="2">
        <v>21.14</v>
      </c>
      <c r="M545" s="55">
        <v>5.24</v>
      </c>
      <c r="N545" s="55">
        <v>5.29</v>
      </c>
      <c r="O545" s="2">
        <v>3</v>
      </c>
      <c r="Q545" s="2">
        <f t="shared" si="42"/>
        <v>6.3279367837291947</v>
      </c>
      <c r="R545" s="2">
        <v>560</v>
      </c>
      <c r="T545" s="8" t="s">
        <v>43</v>
      </c>
      <c r="V545" s="8">
        <v>28</v>
      </c>
      <c r="X545" s="10">
        <v>0.55400000000000005</v>
      </c>
      <c r="Z545" s="10">
        <v>0.61199999999999999</v>
      </c>
      <c r="AD545" s="10">
        <v>1.1850000000000001</v>
      </c>
      <c r="AF545" s="10">
        <f>X545+AD545</f>
        <v>1.7390000000000001</v>
      </c>
      <c r="AG545" s="2">
        <v>14</v>
      </c>
      <c r="AH545" s="2">
        <v>12</v>
      </c>
      <c r="AI545" s="12">
        <v>2.4</v>
      </c>
      <c r="AN545" s="2">
        <v>-74.258830000000003</v>
      </c>
      <c r="AO545" s="2">
        <v>40.508830000000003</v>
      </c>
      <c r="AP545" s="2" t="s">
        <v>40</v>
      </c>
    </row>
    <row r="546" spans="1:42" x14ac:dyDescent="0.35">
      <c r="A546" s="2" t="s">
        <v>51</v>
      </c>
      <c r="C546" s="3">
        <v>41499</v>
      </c>
      <c r="D546" s="4">
        <v>0.58680555555555558</v>
      </c>
      <c r="E546" s="2" t="s">
        <v>44</v>
      </c>
      <c r="F546" s="2">
        <v>24.78</v>
      </c>
      <c r="G546" s="2">
        <v>24.47</v>
      </c>
      <c r="H546" s="2">
        <v>40</v>
      </c>
      <c r="I546" s="2">
        <v>3</v>
      </c>
      <c r="J546" s="2">
        <v>34</v>
      </c>
      <c r="K546" s="2">
        <v>22.13</v>
      </c>
      <c r="L546" s="2">
        <v>23.04</v>
      </c>
      <c r="M546" s="55">
        <v>5</v>
      </c>
      <c r="N546" s="55">
        <v>4.55</v>
      </c>
      <c r="O546" s="2">
        <v>3</v>
      </c>
      <c r="Q546" s="2">
        <f t="shared" si="42"/>
        <v>5.5174528964647074</v>
      </c>
      <c r="R546" s="2">
        <v>249</v>
      </c>
      <c r="V546" s="8">
        <v>40</v>
      </c>
      <c r="X546" s="10">
        <v>0.52500000000000002</v>
      </c>
      <c r="Z546" s="10">
        <v>0.47199999999999998</v>
      </c>
      <c r="AD546" s="10">
        <v>1.111</v>
      </c>
      <c r="AF546" s="10">
        <f>X546+AD546</f>
        <v>1.6360000000000001</v>
      </c>
      <c r="AG546" s="2">
        <v>12</v>
      </c>
      <c r="AH546" s="2">
        <v>19</v>
      </c>
      <c r="AI546" s="12">
        <v>7.4</v>
      </c>
      <c r="AN546" s="2">
        <v>-74.258830000000003</v>
      </c>
      <c r="AO546" s="2">
        <v>40.508830000000003</v>
      </c>
      <c r="AP546" s="2" t="s">
        <v>40</v>
      </c>
    </row>
    <row r="547" spans="1:42" x14ac:dyDescent="0.35">
      <c r="A547" s="2" t="s">
        <v>48</v>
      </c>
      <c r="C547" s="3">
        <v>41499</v>
      </c>
      <c r="D547" s="4">
        <v>0.56597222222222221</v>
      </c>
      <c r="E547" s="2" t="s">
        <v>44</v>
      </c>
      <c r="F547" s="2">
        <v>23.84</v>
      </c>
      <c r="G547" s="2">
        <v>23.31</v>
      </c>
      <c r="H547" s="2">
        <v>44</v>
      </c>
      <c r="I547" s="2">
        <v>3</v>
      </c>
      <c r="J547" s="2">
        <v>41</v>
      </c>
      <c r="K547" s="2">
        <v>24.64</v>
      </c>
      <c r="L547" s="2">
        <v>25.57</v>
      </c>
      <c r="M547" s="55">
        <v>5.6</v>
      </c>
      <c r="N547" s="55">
        <v>4.57</v>
      </c>
      <c r="O547" s="2">
        <v>3</v>
      </c>
      <c r="Q547" s="2">
        <f t="shared" si="42"/>
        <v>2.0794415416798357</v>
      </c>
      <c r="R547" s="2">
        <v>8</v>
      </c>
      <c r="T547" s="8" t="s">
        <v>43</v>
      </c>
      <c r="V547" s="8">
        <v>20</v>
      </c>
      <c r="X547" s="10">
        <v>0.22800000000000001</v>
      </c>
      <c r="Z547" s="10">
        <v>0.22</v>
      </c>
      <c r="AD547" s="10">
        <v>1.073</v>
      </c>
      <c r="AF547" s="10">
        <f>X547+AD547</f>
        <v>1.3009999999999999</v>
      </c>
      <c r="AG547" s="2">
        <v>14</v>
      </c>
      <c r="AH547" s="2">
        <v>34</v>
      </c>
      <c r="AI547" s="12">
        <v>16.7</v>
      </c>
      <c r="AN547" s="2">
        <v>-74.258830000000003</v>
      </c>
      <c r="AO547" s="2">
        <v>40.508830000000003</v>
      </c>
      <c r="AP547" s="2" t="s">
        <v>40</v>
      </c>
    </row>
    <row r="548" spans="1:42" x14ac:dyDescent="0.35">
      <c r="A548" t="s">
        <v>84</v>
      </c>
      <c r="C548" s="13">
        <v>41499</v>
      </c>
      <c r="M548" s="14">
        <v>5.31</v>
      </c>
      <c r="N548" s="14">
        <v>5.0599999999999996</v>
      </c>
      <c r="Q548" s="2">
        <f t="shared" si="42"/>
        <v>5.768320995793772</v>
      </c>
      <c r="R548" s="18">
        <v>320</v>
      </c>
      <c r="V548" s="25">
        <v>70</v>
      </c>
      <c r="AF548" s="10">
        <v>1.1978</v>
      </c>
      <c r="AI548" s="18">
        <v>2.87</v>
      </c>
      <c r="AN548" s="2">
        <v>-74.258830000000003</v>
      </c>
      <c r="AO548" s="2">
        <v>40.508830000000003</v>
      </c>
      <c r="AP548" s="2" t="s">
        <v>40</v>
      </c>
    </row>
    <row r="549" spans="1:42" x14ac:dyDescent="0.25">
      <c r="A549" s="37" t="s">
        <v>90</v>
      </c>
      <c r="C549" s="13">
        <v>41499</v>
      </c>
      <c r="M549" s="14">
        <v>5.16</v>
      </c>
      <c r="N549" s="14">
        <v>5.09</v>
      </c>
      <c r="R549" s="22" t="s">
        <v>91</v>
      </c>
      <c r="V549" s="24">
        <v>0</v>
      </c>
      <c r="AF549" s="10">
        <v>1.4681</v>
      </c>
      <c r="AI549" s="18">
        <v>3.27</v>
      </c>
      <c r="AN549" s="2">
        <v>-74.258830000000003</v>
      </c>
      <c r="AO549" s="2">
        <v>40.508830000000003</v>
      </c>
      <c r="AP549" s="2" t="s">
        <v>40</v>
      </c>
    </row>
    <row r="550" spans="1:42" x14ac:dyDescent="0.35">
      <c r="A550" s="41" t="s">
        <v>96</v>
      </c>
      <c r="C550" s="13">
        <v>41499</v>
      </c>
      <c r="M550" s="14">
        <v>5.05</v>
      </c>
      <c r="N550" s="14">
        <v>4.7</v>
      </c>
      <c r="R550" s="22" t="s">
        <v>98</v>
      </c>
      <c r="V550" s="18">
        <v>30</v>
      </c>
      <c r="AF550" s="10">
        <v>1.9449000000000001</v>
      </c>
      <c r="AI550" s="18">
        <v>3.73</v>
      </c>
      <c r="AN550" s="2">
        <v>-74.258830000000003</v>
      </c>
      <c r="AO550" s="2">
        <v>40.508830000000003</v>
      </c>
      <c r="AP550" s="2" t="s">
        <v>40</v>
      </c>
    </row>
    <row r="551" spans="1:42" x14ac:dyDescent="0.35">
      <c r="A551" s="41" t="s">
        <v>96</v>
      </c>
      <c r="C551" s="13">
        <v>41499</v>
      </c>
      <c r="M551" s="15" t="s">
        <v>86</v>
      </c>
      <c r="N551" s="15" t="s">
        <v>86</v>
      </c>
      <c r="Q551" s="2">
        <f t="shared" si="42"/>
        <v>6.6066501861982152</v>
      </c>
      <c r="R551" s="18">
        <v>740</v>
      </c>
      <c r="V551" s="18">
        <v>80</v>
      </c>
      <c r="AF551" s="10">
        <v>1.2546999999999999</v>
      </c>
      <c r="AI551" s="14">
        <v>4.4000000000000004</v>
      </c>
      <c r="AN551" s="2">
        <v>-74.258830000000003</v>
      </c>
      <c r="AO551" s="2">
        <v>40.508830000000003</v>
      </c>
      <c r="AP551" s="2" t="s">
        <v>40</v>
      </c>
    </row>
    <row r="552" spans="1:42" x14ac:dyDescent="0.35">
      <c r="A552" s="41" t="s">
        <v>97</v>
      </c>
      <c r="C552" s="13">
        <v>41499</v>
      </c>
      <c r="M552" s="14">
        <v>4.79</v>
      </c>
      <c r="N552" s="14">
        <v>4.7300000000000004</v>
      </c>
      <c r="R552" s="22" t="s">
        <v>98</v>
      </c>
      <c r="V552" s="25">
        <v>20</v>
      </c>
      <c r="AI552" s="18">
        <v>5.04</v>
      </c>
      <c r="AN552" s="2">
        <v>-74.258830000000003</v>
      </c>
      <c r="AO552" s="2">
        <v>40.508830000000003</v>
      </c>
      <c r="AP552" s="2" t="s">
        <v>40</v>
      </c>
    </row>
    <row r="553" spans="1:42" x14ac:dyDescent="0.35">
      <c r="A553" s="2" t="s">
        <v>52</v>
      </c>
      <c r="C553" s="3">
        <v>41506</v>
      </c>
      <c r="D553" s="4">
        <v>0.49652777777777773</v>
      </c>
      <c r="E553" s="2" t="s">
        <v>41</v>
      </c>
      <c r="F553" s="2">
        <v>22.15</v>
      </c>
      <c r="G553" s="2">
        <v>21.34</v>
      </c>
      <c r="H553" s="2">
        <v>52</v>
      </c>
      <c r="I553" s="2">
        <v>3</v>
      </c>
      <c r="J553" s="2">
        <v>50</v>
      </c>
      <c r="K553" s="2">
        <v>22.85</v>
      </c>
      <c r="L553" s="2">
        <v>25.47</v>
      </c>
      <c r="M553" s="55">
        <v>6.43</v>
      </c>
      <c r="N553" s="55">
        <v>5.61</v>
      </c>
      <c r="O553" s="2">
        <v>3</v>
      </c>
      <c r="Q553" s="2">
        <f t="shared" si="42"/>
        <v>4.3820266346738812</v>
      </c>
      <c r="R553" s="2">
        <v>80</v>
      </c>
      <c r="V553" s="8">
        <v>1</v>
      </c>
      <c r="X553" s="10">
        <v>0.377</v>
      </c>
      <c r="Z553" s="10">
        <v>0.374</v>
      </c>
      <c r="AD553" s="10">
        <v>0.61199999999999999</v>
      </c>
      <c r="AF553" s="10">
        <f>X553+AD553</f>
        <v>0.98899999999999999</v>
      </c>
      <c r="AG553" s="2">
        <v>14</v>
      </c>
      <c r="AH553" s="2">
        <v>26</v>
      </c>
      <c r="AI553" s="12">
        <v>2.2000000000000002</v>
      </c>
      <c r="AN553" s="2">
        <v>-74.258830000000003</v>
      </c>
      <c r="AO553" s="2">
        <v>40.508830000000003</v>
      </c>
      <c r="AP553" s="2" t="s">
        <v>40</v>
      </c>
    </row>
    <row r="554" spans="1:42" x14ac:dyDescent="0.35">
      <c r="A554" s="2" t="s">
        <v>42</v>
      </c>
      <c r="C554" s="3">
        <v>41506</v>
      </c>
      <c r="D554" s="4">
        <v>0.64027777777777783</v>
      </c>
      <c r="E554" s="2" t="s">
        <v>41</v>
      </c>
      <c r="F554" s="2">
        <v>23.1</v>
      </c>
      <c r="G554" s="2">
        <v>22.08</v>
      </c>
      <c r="H554" s="2">
        <v>28.6</v>
      </c>
      <c r="I554" s="2">
        <v>3</v>
      </c>
      <c r="J554" s="2">
        <v>25</v>
      </c>
      <c r="K554" s="2">
        <v>21.06</v>
      </c>
      <c r="L554" s="2">
        <v>22.58</v>
      </c>
      <c r="M554" s="55">
        <v>6</v>
      </c>
      <c r="N554" s="55">
        <v>5.68</v>
      </c>
      <c r="O554" s="2">
        <v>3</v>
      </c>
      <c r="Q554" s="2">
        <f t="shared" si="42"/>
        <v>1.3862943611198906</v>
      </c>
      <c r="R554" s="2">
        <v>4</v>
      </c>
      <c r="V554" s="8">
        <v>2</v>
      </c>
      <c r="X554" s="10">
        <v>0.46600000000000003</v>
      </c>
      <c r="Z554" s="10">
        <v>0.33</v>
      </c>
      <c r="AD554" s="10">
        <v>0.61</v>
      </c>
      <c r="AF554" s="10">
        <f>X554+AD554</f>
        <v>1.0760000000000001</v>
      </c>
      <c r="AG554" s="2">
        <v>11</v>
      </c>
      <c r="AH554" s="2">
        <v>16</v>
      </c>
      <c r="AI554" s="12">
        <v>3.8</v>
      </c>
      <c r="AN554" s="2">
        <v>-74.258830000000003</v>
      </c>
      <c r="AO554" s="2">
        <v>40.508830000000003</v>
      </c>
      <c r="AP554" s="2" t="s">
        <v>40</v>
      </c>
    </row>
    <row r="555" spans="1:42" x14ac:dyDescent="0.35">
      <c r="A555" s="2" t="s">
        <v>50</v>
      </c>
      <c r="C555" s="3">
        <v>41506</v>
      </c>
      <c r="D555" s="4">
        <v>0.62847222222222221</v>
      </c>
      <c r="E555" s="2" t="s">
        <v>41</v>
      </c>
      <c r="F555" s="2">
        <v>23.27</v>
      </c>
      <c r="G555" s="2">
        <v>22.28</v>
      </c>
      <c r="H555" s="2">
        <v>35.5</v>
      </c>
      <c r="I555" s="2">
        <v>3</v>
      </c>
      <c r="J555" s="2">
        <v>30</v>
      </c>
      <c r="K555" s="2">
        <v>21.73</v>
      </c>
      <c r="L555" s="2">
        <v>22.58</v>
      </c>
      <c r="M555" s="55">
        <v>6.08</v>
      </c>
      <c r="N555" s="55">
        <v>5.57</v>
      </c>
      <c r="O555" s="2">
        <v>2.5</v>
      </c>
      <c r="Q555" s="2">
        <f t="shared" si="42"/>
        <v>4.0604430105464191</v>
      </c>
      <c r="R555" s="2">
        <v>58</v>
      </c>
      <c r="T555" s="8" t="s">
        <v>43</v>
      </c>
      <c r="V555" s="8">
        <v>2</v>
      </c>
      <c r="X555" s="10">
        <v>0.443</v>
      </c>
      <c r="Z555" s="10">
        <v>0.376</v>
      </c>
      <c r="AD555" s="10">
        <v>0.61799999999999999</v>
      </c>
      <c r="AF555" s="10">
        <f>X555+AD555</f>
        <v>1.0609999999999999</v>
      </c>
      <c r="AG555" s="2">
        <v>14</v>
      </c>
      <c r="AH555" s="2">
        <v>14</v>
      </c>
      <c r="AI555" s="12">
        <v>4.3</v>
      </c>
      <c r="AN555" s="2">
        <v>-74.258830000000003</v>
      </c>
      <c r="AO555" s="2">
        <v>40.508830000000003</v>
      </c>
      <c r="AP555" s="2" t="s">
        <v>40</v>
      </c>
    </row>
    <row r="556" spans="1:42" x14ac:dyDescent="0.35">
      <c r="A556" s="2" t="s">
        <v>51</v>
      </c>
      <c r="C556" s="3">
        <v>41506</v>
      </c>
      <c r="D556" s="4">
        <v>0.60625000000000007</v>
      </c>
      <c r="E556" s="2" t="s">
        <v>41</v>
      </c>
      <c r="F556" s="2">
        <v>24.3</v>
      </c>
      <c r="G556" s="2">
        <v>23.57</v>
      </c>
      <c r="H556" s="2">
        <v>32.5</v>
      </c>
      <c r="I556" s="2">
        <v>3</v>
      </c>
      <c r="J556" s="2">
        <v>28</v>
      </c>
      <c r="K556" s="2">
        <v>21.01</v>
      </c>
      <c r="L556" s="2">
        <v>21.36</v>
      </c>
      <c r="M556" s="55">
        <v>5.38</v>
      </c>
      <c r="N556" s="55">
        <v>5.26</v>
      </c>
      <c r="O556" s="2">
        <v>2</v>
      </c>
      <c r="Q556" s="2">
        <f t="shared" si="42"/>
        <v>3.4011973816621555</v>
      </c>
      <c r="R556" s="2">
        <v>30</v>
      </c>
      <c r="V556" s="8">
        <v>3</v>
      </c>
      <c r="X556" s="10">
        <v>0.624</v>
      </c>
      <c r="Z556" s="10">
        <v>0.56399999999999995</v>
      </c>
      <c r="AD556" s="10">
        <v>0.80300000000000005</v>
      </c>
      <c r="AF556" s="10">
        <f>X556+AD556</f>
        <v>1.427</v>
      </c>
      <c r="AG556" s="2">
        <v>15</v>
      </c>
      <c r="AH556" s="2">
        <v>26</v>
      </c>
      <c r="AI556" s="12">
        <v>4</v>
      </c>
      <c r="AN556" s="2">
        <v>-74.258830000000003</v>
      </c>
      <c r="AO556" s="2">
        <v>40.508830000000003</v>
      </c>
      <c r="AP556" s="2" t="s">
        <v>40</v>
      </c>
    </row>
    <row r="557" spans="1:42" x14ac:dyDescent="0.35">
      <c r="A557" s="2" t="s">
        <v>48</v>
      </c>
      <c r="C557" s="3">
        <v>41506</v>
      </c>
      <c r="D557" s="4">
        <v>0.58194444444444449</v>
      </c>
      <c r="E557" s="2" t="s">
        <v>41</v>
      </c>
      <c r="F557" s="2">
        <v>23.7</v>
      </c>
      <c r="G557" s="2">
        <v>23.63</v>
      </c>
      <c r="H557" s="2">
        <v>36.700000000000003</v>
      </c>
      <c r="I557" s="2">
        <v>3</v>
      </c>
      <c r="J557" s="2">
        <v>33</v>
      </c>
      <c r="K557" s="2">
        <v>22.42</v>
      </c>
      <c r="L557" s="2">
        <v>22.61</v>
      </c>
      <c r="M557" s="55">
        <v>4.53</v>
      </c>
      <c r="N557" s="55">
        <v>4.5</v>
      </c>
      <c r="O557" s="2">
        <v>2</v>
      </c>
      <c r="Q557" s="2">
        <f t="shared" si="42"/>
        <v>1.791759469228055</v>
      </c>
      <c r="R557" s="2">
        <v>6</v>
      </c>
      <c r="V557" s="8">
        <v>1</v>
      </c>
      <c r="X557" s="10">
        <v>0.49</v>
      </c>
      <c r="Z557" s="10">
        <v>0.48399999999999999</v>
      </c>
      <c r="AD557" s="10">
        <v>0.80200000000000005</v>
      </c>
      <c r="AF557" s="10">
        <f>X557+AD557</f>
        <v>1.292</v>
      </c>
      <c r="AG557" s="2">
        <v>12</v>
      </c>
      <c r="AH557" s="2">
        <v>26</v>
      </c>
      <c r="AI557" s="12">
        <v>5.3</v>
      </c>
      <c r="AN557" s="2">
        <v>-74.258830000000003</v>
      </c>
      <c r="AO557" s="2">
        <v>40.508830000000003</v>
      </c>
      <c r="AP557" s="2" t="s">
        <v>40</v>
      </c>
    </row>
    <row r="558" spans="1:42" x14ac:dyDescent="0.35">
      <c r="A558" t="s">
        <v>84</v>
      </c>
      <c r="C558" s="13">
        <v>41508</v>
      </c>
      <c r="M558" s="14">
        <v>4.93</v>
      </c>
      <c r="N558" s="14">
        <v>4.95</v>
      </c>
      <c r="Q558" s="2">
        <f t="shared" si="42"/>
        <v>2.3025850929940459</v>
      </c>
      <c r="R558" s="18">
        <v>10</v>
      </c>
      <c r="V558" s="26" t="s">
        <v>89</v>
      </c>
      <c r="AF558" s="10">
        <v>2.4386000000000001</v>
      </c>
      <c r="AI558" s="18">
        <v>2.34</v>
      </c>
      <c r="AN558" s="2">
        <v>-74.258830000000003</v>
      </c>
      <c r="AO558" s="2">
        <v>40.508830000000003</v>
      </c>
      <c r="AP558" s="2" t="s">
        <v>40</v>
      </c>
    </row>
    <row r="559" spans="1:42" x14ac:dyDescent="0.25">
      <c r="A559" s="37" t="s">
        <v>90</v>
      </c>
      <c r="C559" s="13">
        <v>41508</v>
      </c>
      <c r="M559" s="14">
        <v>4.84</v>
      </c>
      <c r="N559" s="14">
        <v>4.91</v>
      </c>
      <c r="Q559" s="2">
        <f t="shared" si="42"/>
        <v>2.3025850929940459</v>
      </c>
      <c r="R559" s="20">
        <v>10</v>
      </c>
      <c r="V559" s="18">
        <v>20</v>
      </c>
      <c r="AF559" s="10">
        <v>1.2229999999999999</v>
      </c>
      <c r="AI559" s="18">
        <v>2.98</v>
      </c>
      <c r="AN559" s="2">
        <v>-74.258830000000003</v>
      </c>
      <c r="AO559" s="2">
        <v>40.508830000000003</v>
      </c>
      <c r="AP559" s="2" t="s">
        <v>40</v>
      </c>
    </row>
    <row r="560" spans="1:42" x14ac:dyDescent="0.25">
      <c r="A560" s="37" t="s">
        <v>90</v>
      </c>
      <c r="C560" s="13">
        <v>41508</v>
      </c>
      <c r="M560" s="15" t="s">
        <v>86</v>
      </c>
      <c r="N560" s="15" t="s">
        <v>86</v>
      </c>
      <c r="Q560" s="2">
        <f t="shared" si="42"/>
        <v>2.3025850929940459</v>
      </c>
      <c r="R560" s="18">
        <v>10</v>
      </c>
      <c r="V560" s="20" t="s">
        <v>94</v>
      </c>
      <c r="AF560" s="10">
        <v>1.8959000000000001</v>
      </c>
      <c r="AI560" s="18">
        <v>2.36</v>
      </c>
      <c r="AN560" s="2">
        <v>-74.258830000000003</v>
      </c>
      <c r="AO560" s="2">
        <v>40.508830000000003</v>
      </c>
      <c r="AP560" s="2" t="s">
        <v>40</v>
      </c>
    </row>
    <row r="561" spans="1:42" x14ac:dyDescent="0.35">
      <c r="A561" s="41" t="s">
        <v>96</v>
      </c>
      <c r="C561" s="13">
        <v>41508</v>
      </c>
      <c r="M561" s="14">
        <v>4.51</v>
      </c>
      <c r="N561" s="14">
        <v>4.6900000000000004</v>
      </c>
      <c r="R561" s="20" t="s">
        <v>100</v>
      </c>
      <c r="V561" s="20" t="s">
        <v>101</v>
      </c>
      <c r="AF561" s="10">
        <v>1.7709000000000001</v>
      </c>
      <c r="AI561" s="18">
        <v>2.91</v>
      </c>
      <c r="AN561" s="2">
        <v>-74.258830000000003</v>
      </c>
      <c r="AO561" s="2">
        <v>40.508830000000003</v>
      </c>
      <c r="AP561" s="2" t="s">
        <v>40</v>
      </c>
    </row>
    <row r="562" spans="1:42" x14ac:dyDescent="0.35">
      <c r="A562" s="41" t="s">
        <v>97</v>
      </c>
      <c r="C562" s="13">
        <v>41508</v>
      </c>
      <c r="M562" s="14">
        <v>3.98</v>
      </c>
      <c r="N562" s="14">
        <v>3.93</v>
      </c>
      <c r="Q562" s="2">
        <f t="shared" si="42"/>
        <v>2.9957322735539909</v>
      </c>
      <c r="R562" s="18">
        <v>20</v>
      </c>
      <c r="V562" s="26" t="s">
        <v>101</v>
      </c>
      <c r="AF562" s="10">
        <v>1.2144000000000001</v>
      </c>
      <c r="AI562" s="18">
        <v>4.47</v>
      </c>
      <c r="AN562" s="2">
        <v>-74.258830000000003</v>
      </c>
      <c r="AO562" s="2">
        <v>40.508830000000003</v>
      </c>
      <c r="AP562" s="2" t="s">
        <v>40</v>
      </c>
    </row>
    <row r="563" spans="1:42" x14ac:dyDescent="0.35">
      <c r="A563" s="2" t="s">
        <v>52</v>
      </c>
      <c r="C563" s="3">
        <v>41513</v>
      </c>
      <c r="D563" s="4">
        <v>0.63194444444444442</v>
      </c>
      <c r="E563" s="2" t="s">
        <v>41</v>
      </c>
      <c r="F563" s="2">
        <v>22.93</v>
      </c>
      <c r="G563" s="2">
        <v>21.48</v>
      </c>
      <c r="H563" s="2">
        <v>31</v>
      </c>
      <c r="I563" s="2">
        <v>3</v>
      </c>
      <c r="J563" s="2">
        <v>29</v>
      </c>
      <c r="K563" s="2">
        <v>23.29</v>
      </c>
      <c r="L563" s="2">
        <v>26.91</v>
      </c>
      <c r="M563" s="55">
        <v>5.95</v>
      </c>
      <c r="N563" s="55">
        <v>5.38</v>
      </c>
      <c r="O563" s="2">
        <v>3.5</v>
      </c>
      <c r="Q563" s="2">
        <f t="shared" si="42"/>
        <v>2.3025850929940459</v>
      </c>
      <c r="R563" s="2">
        <v>10</v>
      </c>
      <c r="T563" s="8" t="s">
        <v>46</v>
      </c>
      <c r="V563" s="8">
        <v>1</v>
      </c>
      <c r="X563" s="10">
        <v>0.36399999999999999</v>
      </c>
      <c r="Z563" s="10">
        <v>0.40400000000000003</v>
      </c>
      <c r="AD563" s="10">
        <v>0.54200000000000004</v>
      </c>
      <c r="AF563" s="10">
        <f>X563+AD563</f>
        <v>0.90600000000000003</v>
      </c>
      <c r="AG563" s="2">
        <v>10</v>
      </c>
      <c r="AH563" s="2">
        <v>17</v>
      </c>
      <c r="AI563" s="12">
        <v>3.1</v>
      </c>
      <c r="AN563" s="2">
        <v>-74.258830000000003</v>
      </c>
      <c r="AO563" s="2">
        <v>40.508830000000003</v>
      </c>
      <c r="AP563" s="2" t="s">
        <v>40</v>
      </c>
    </row>
    <row r="564" spans="1:42" x14ac:dyDescent="0.35">
      <c r="A564" s="2" t="s">
        <v>42</v>
      </c>
      <c r="C564" s="3">
        <v>41513</v>
      </c>
      <c r="D564" s="4">
        <v>0.61736111111111114</v>
      </c>
      <c r="E564" s="2" t="s">
        <v>41</v>
      </c>
      <c r="F564" s="2">
        <v>23.52</v>
      </c>
      <c r="G564" s="2">
        <v>22.69</v>
      </c>
      <c r="H564" s="2">
        <v>33</v>
      </c>
      <c r="I564" s="2">
        <v>3</v>
      </c>
      <c r="J564" s="2">
        <v>29</v>
      </c>
      <c r="K564" s="2">
        <v>22.74</v>
      </c>
      <c r="L564" s="2">
        <v>23.77</v>
      </c>
      <c r="M564" s="55">
        <v>5.75</v>
      </c>
      <c r="N564" s="55">
        <v>5.77</v>
      </c>
      <c r="O564" s="2">
        <v>3.5</v>
      </c>
      <c r="Q564" s="2">
        <f t="shared" si="42"/>
        <v>2.3025850929940459</v>
      </c>
      <c r="R564" s="2">
        <v>10</v>
      </c>
      <c r="V564" s="8">
        <v>2</v>
      </c>
      <c r="X564" s="10">
        <v>0.44900000000000001</v>
      </c>
      <c r="Z564" s="10">
        <v>0.39800000000000002</v>
      </c>
      <c r="AD564" s="10">
        <v>0.53400000000000003</v>
      </c>
      <c r="AF564" s="10">
        <f>X564+AD564</f>
        <v>0.9830000000000001</v>
      </c>
      <c r="AG564" s="2">
        <v>8</v>
      </c>
      <c r="AH564" s="2">
        <v>12</v>
      </c>
      <c r="AI564" s="12">
        <v>3</v>
      </c>
      <c r="AN564" s="2">
        <v>-74.258830000000003</v>
      </c>
      <c r="AO564" s="2">
        <v>40.508830000000003</v>
      </c>
      <c r="AP564" s="2" t="s">
        <v>40</v>
      </c>
    </row>
    <row r="565" spans="1:42" x14ac:dyDescent="0.35">
      <c r="A565" s="2" t="s">
        <v>50</v>
      </c>
      <c r="C565" s="3">
        <v>41513</v>
      </c>
      <c r="D565" s="4">
        <v>0.60555555555555551</v>
      </c>
      <c r="E565" s="2" t="s">
        <v>41</v>
      </c>
      <c r="F565" s="2">
        <v>24.01</v>
      </c>
      <c r="G565" s="2">
        <v>23.07</v>
      </c>
      <c r="H565" s="2">
        <v>42</v>
      </c>
      <c r="I565" s="2">
        <v>3</v>
      </c>
      <c r="J565" s="2">
        <v>37</v>
      </c>
      <c r="K565" s="2">
        <v>23.09</v>
      </c>
      <c r="L565" s="2">
        <v>23.26</v>
      </c>
      <c r="M565" s="55">
        <v>5.87</v>
      </c>
      <c r="N565" s="55">
        <v>5.66</v>
      </c>
      <c r="O565" s="2">
        <v>3.5</v>
      </c>
      <c r="Q565" s="2">
        <f t="shared" si="42"/>
        <v>2.4849066497880004</v>
      </c>
      <c r="R565" s="2">
        <v>12</v>
      </c>
      <c r="V565" s="8">
        <v>2</v>
      </c>
      <c r="X565" s="10">
        <v>0.53400000000000003</v>
      </c>
      <c r="Z565" s="10">
        <v>0.56999999999999995</v>
      </c>
      <c r="AD565" s="10">
        <v>0.65500000000000003</v>
      </c>
      <c r="AF565" s="10">
        <f>X565+AD565</f>
        <v>1.1890000000000001</v>
      </c>
      <c r="AG565" s="2">
        <v>12</v>
      </c>
      <c r="AH565" s="2">
        <v>4</v>
      </c>
      <c r="AI565" s="12">
        <v>3.6</v>
      </c>
      <c r="AN565" s="2">
        <v>-74.258830000000003</v>
      </c>
      <c r="AO565" s="2">
        <v>40.508830000000003</v>
      </c>
      <c r="AP565" s="2" t="s">
        <v>40</v>
      </c>
    </row>
    <row r="566" spans="1:42" x14ac:dyDescent="0.35">
      <c r="A566" s="2" t="s">
        <v>51</v>
      </c>
      <c r="C566" s="3">
        <v>41513</v>
      </c>
      <c r="D566" s="4">
        <v>0.58680555555555558</v>
      </c>
      <c r="E566" s="2" t="s">
        <v>41</v>
      </c>
      <c r="F566" s="2">
        <v>24.07</v>
      </c>
      <c r="G566" s="2">
        <v>23.41</v>
      </c>
      <c r="H566" s="2">
        <v>39</v>
      </c>
      <c r="I566" s="2">
        <v>3</v>
      </c>
      <c r="J566" s="2">
        <v>34</v>
      </c>
      <c r="K566" s="2">
        <v>22.54</v>
      </c>
      <c r="L566" s="2">
        <v>23.24</v>
      </c>
      <c r="M566" s="55">
        <v>5.54</v>
      </c>
      <c r="N566" s="55">
        <v>4.51</v>
      </c>
      <c r="O566" s="2">
        <v>3</v>
      </c>
      <c r="Q566" s="2">
        <f t="shared" si="42"/>
        <v>1.3862943611198906</v>
      </c>
      <c r="R566" s="2">
        <v>4</v>
      </c>
      <c r="V566" s="8">
        <v>1</v>
      </c>
      <c r="X566" s="10">
        <v>0.61</v>
      </c>
      <c r="Z566" s="10">
        <v>0.55000000000000004</v>
      </c>
      <c r="AD566" s="10">
        <v>0.83199999999999996</v>
      </c>
      <c r="AF566" s="10">
        <f>X566+AD566</f>
        <v>1.4419999999999999</v>
      </c>
      <c r="AG566" s="2">
        <v>9</v>
      </c>
      <c r="AH566" s="2">
        <v>11</v>
      </c>
      <c r="AI566" s="12">
        <v>4.9000000000000004</v>
      </c>
      <c r="AM566" s="2" t="s">
        <v>66</v>
      </c>
      <c r="AN566" s="2">
        <v>-74.258830000000003</v>
      </c>
      <c r="AO566" s="2">
        <v>40.508830000000003</v>
      </c>
      <c r="AP566" s="2" t="s">
        <v>40</v>
      </c>
    </row>
    <row r="567" spans="1:42" x14ac:dyDescent="0.35">
      <c r="A567" s="2" t="s">
        <v>48</v>
      </c>
      <c r="C567" s="3">
        <v>41513</v>
      </c>
      <c r="D567" s="4">
        <v>0.56666666666666665</v>
      </c>
      <c r="E567" s="2" t="s">
        <v>41</v>
      </c>
      <c r="F567" s="2">
        <v>23.51</v>
      </c>
      <c r="G567" s="2">
        <v>22.1</v>
      </c>
      <c r="H567" s="2">
        <v>42</v>
      </c>
      <c r="I567" s="2">
        <v>3</v>
      </c>
      <c r="J567" s="2">
        <v>38</v>
      </c>
      <c r="K567" s="2">
        <v>24.67</v>
      </c>
      <c r="L567" s="2">
        <v>26.04</v>
      </c>
      <c r="M567" s="55">
        <v>7.07</v>
      </c>
      <c r="N567" s="55">
        <v>5.41</v>
      </c>
      <c r="O567" s="2">
        <v>2.5</v>
      </c>
      <c r="Q567" s="2">
        <f t="shared" si="42"/>
        <v>1.3862943611198906</v>
      </c>
      <c r="R567" s="2">
        <v>4</v>
      </c>
      <c r="T567" s="8" t="s">
        <v>46</v>
      </c>
      <c r="V567" s="8">
        <v>1</v>
      </c>
      <c r="X567" s="10">
        <v>0.35399999999999998</v>
      </c>
      <c r="Z567" s="10">
        <v>0.32400000000000001</v>
      </c>
      <c r="AD567" s="10">
        <v>1.0980000000000001</v>
      </c>
      <c r="AF567" s="10">
        <f>X567+AD567</f>
        <v>1.452</v>
      </c>
      <c r="AG567" s="2">
        <v>16</v>
      </c>
      <c r="AH567" s="2">
        <v>19</v>
      </c>
      <c r="AI567" s="12">
        <v>43.9</v>
      </c>
      <c r="AM567" s="2" t="s">
        <v>66</v>
      </c>
      <c r="AN567" s="2">
        <v>-74.258830000000003</v>
      </c>
      <c r="AO567" s="2">
        <v>40.508830000000003</v>
      </c>
      <c r="AP567" s="2" t="s">
        <v>40</v>
      </c>
    </row>
    <row r="568" spans="1:42" x14ac:dyDescent="0.35">
      <c r="A568" t="s">
        <v>84</v>
      </c>
      <c r="C568" s="13">
        <v>41514</v>
      </c>
      <c r="M568" s="14">
        <v>5.98</v>
      </c>
      <c r="N568" s="14">
        <v>6.32</v>
      </c>
      <c r="Q568" s="2">
        <f t="shared" si="42"/>
        <v>3.1780538303479458</v>
      </c>
      <c r="R568" s="18">
        <v>24</v>
      </c>
      <c r="V568" s="26">
        <v>2</v>
      </c>
      <c r="AF568" s="10">
        <v>1.0735000000000001</v>
      </c>
      <c r="AI568" s="18">
        <v>5.65</v>
      </c>
      <c r="AM568" s="2" t="s">
        <v>70</v>
      </c>
      <c r="AN568" s="2">
        <v>-74.258830000000003</v>
      </c>
      <c r="AO568" s="2">
        <v>40.508830000000003</v>
      </c>
      <c r="AP568" s="2" t="s">
        <v>40</v>
      </c>
    </row>
    <row r="569" spans="1:42" x14ac:dyDescent="0.25">
      <c r="A569" s="37" t="s">
        <v>90</v>
      </c>
      <c r="C569" s="13">
        <v>41514</v>
      </c>
      <c r="M569" s="14">
        <v>5.96</v>
      </c>
      <c r="N569" s="14">
        <v>5.86</v>
      </c>
      <c r="Q569" s="2">
        <f t="shared" si="42"/>
        <v>1.3862943611198906</v>
      </c>
      <c r="R569" s="18">
        <v>4</v>
      </c>
      <c r="V569" s="18">
        <v>2</v>
      </c>
      <c r="AF569" s="10">
        <v>1.0093999999999999</v>
      </c>
      <c r="AI569" s="18">
        <v>3.19</v>
      </c>
      <c r="AN569" s="2">
        <v>-74.258832999999996</v>
      </c>
      <c r="AO569" s="2">
        <v>40.508833000000003</v>
      </c>
      <c r="AP569" s="2" t="s">
        <v>40</v>
      </c>
    </row>
    <row r="570" spans="1:42" x14ac:dyDescent="0.35">
      <c r="A570" s="41" t="s">
        <v>96</v>
      </c>
      <c r="C570" s="13">
        <v>41514</v>
      </c>
      <c r="M570" s="14">
        <v>5.48</v>
      </c>
      <c r="N570" s="14">
        <v>5.39</v>
      </c>
      <c r="Q570" s="2">
        <f t="shared" si="42"/>
        <v>2.6390573296152584</v>
      </c>
      <c r="R570" s="18">
        <v>14</v>
      </c>
      <c r="V570" s="18">
        <v>4</v>
      </c>
      <c r="AF570" s="10">
        <v>1.1144000000000001</v>
      </c>
      <c r="AI570" s="46">
        <v>2.71</v>
      </c>
      <c r="AN570" s="2">
        <v>-74.258832999999996</v>
      </c>
      <c r="AO570" s="2">
        <v>40.508833000000003</v>
      </c>
      <c r="AP570" s="2" t="s">
        <v>40</v>
      </c>
    </row>
    <row r="571" spans="1:42" x14ac:dyDescent="0.35">
      <c r="A571" s="41" t="s">
        <v>97</v>
      </c>
      <c r="C571" s="13">
        <v>41514</v>
      </c>
      <c r="M571" s="14">
        <v>5.37</v>
      </c>
      <c r="N571" s="14">
        <v>4.82</v>
      </c>
      <c r="R571" s="22" t="s">
        <v>98</v>
      </c>
      <c r="V571" s="25">
        <v>2</v>
      </c>
      <c r="AF571" s="10">
        <v>1.1840000000000002</v>
      </c>
      <c r="AI571" s="14">
        <v>3</v>
      </c>
      <c r="AN571" s="2">
        <v>-74.258832999999996</v>
      </c>
      <c r="AO571" s="2">
        <v>40.508833000000003</v>
      </c>
      <c r="AP571" s="2" t="s">
        <v>40</v>
      </c>
    </row>
    <row r="572" spans="1:42" x14ac:dyDescent="0.35">
      <c r="A572" s="41" t="s">
        <v>97</v>
      </c>
      <c r="C572" s="13">
        <v>41514</v>
      </c>
      <c r="M572" s="15" t="s">
        <v>86</v>
      </c>
      <c r="N572" s="15" t="s">
        <v>86</v>
      </c>
      <c r="R572" s="22" t="s">
        <v>98</v>
      </c>
      <c r="V572" s="25">
        <v>4</v>
      </c>
      <c r="AF572" s="10">
        <v>1.2030000000000001</v>
      </c>
      <c r="AI572" s="18">
        <v>2.68</v>
      </c>
      <c r="AN572" s="2">
        <v>-74.258832999999996</v>
      </c>
      <c r="AO572" s="2">
        <v>40.508833000000003</v>
      </c>
      <c r="AP572" s="2" t="s">
        <v>40</v>
      </c>
    </row>
    <row r="573" spans="1:42" x14ac:dyDescent="0.35">
      <c r="A573" s="2" t="s">
        <v>52</v>
      </c>
      <c r="C573" s="3">
        <v>41527</v>
      </c>
      <c r="D573" s="4">
        <v>0.63194444444444442</v>
      </c>
      <c r="E573" s="2" t="s">
        <v>41</v>
      </c>
      <c r="F573" s="2">
        <v>21.14</v>
      </c>
      <c r="G573" s="2">
        <v>20.34</v>
      </c>
      <c r="H573" s="2">
        <v>51</v>
      </c>
      <c r="I573" s="2">
        <v>3</v>
      </c>
      <c r="J573" s="2">
        <v>47</v>
      </c>
      <c r="K573" s="2">
        <v>24.91</v>
      </c>
      <c r="L573" s="2">
        <v>26.75</v>
      </c>
      <c r="M573" s="55">
        <v>5.57</v>
      </c>
      <c r="N573" s="55">
        <v>5.7</v>
      </c>
      <c r="O573" s="2">
        <v>3.5</v>
      </c>
      <c r="Q573" s="2">
        <f t="shared" ref="Q573:Q597" si="46">LN(R573)</f>
        <v>3.0910424533583161</v>
      </c>
      <c r="R573" s="2">
        <v>22</v>
      </c>
      <c r="V573" s="8">
        <v>3</v>
      </c>
      <c r="X573" s="10">
        <v>0.29599999999999999</v>
      </c>
      <c r="Z573" s="10">
        <v>0.41299999999999998</v>
      </c>
      <c r="AD573" s="10">
        <v>0.68799999999999994</v>
      </c>
      <c r="AF573" s="10">
        <f>X573+AD573</f>
        <v>0.98399999999999999</v>
      </c>
      <c r="AG573" s="2">
        <v>18</v>
      </c>
      <c r="AH573" s="2">
        <v>26</v>
      </c>
      <c r="AI573" s="12">
        <v>2.8</v>
      </c>
      <c r="AM573" s="2" t="s">
        <v>63</v>
      </c>
      <c r="AN573" s="2">
        <v>-74.258832999999996</v>
      </c>
      <c r="AO573" s="2">
        <v>40.508833000000003</v>
      </c>
      <c r="AP573" s="2" t="s">
        <v>40</v>
      </c>
    </row>
    <row r="574" spans="1:42" x14ac:dyDescent="0.35">
      <c r="A574" s="2" t="s">
        <v>42</v>
      </c>
      <c r="C574" s="3">
        <v>41527</v>
      </c>
      <c r="D574" s="4">
        <v>0.61875000000000002</v>
      </c>
      <c r="E574" s="2" t="s">
        <v>41</v>
      </c>
      <c r="F574" s="2">
        <v>22.28</v>
      </c>
      <c r="G574" s="2">
        <v>21.45</v>
      </c>
      <c r="H574" s="2">
        <v>30</v>
      </c>
      <c r="I574" s="2">
        <v>3</v>
      </c>
      <c r="J574" s="2">
        <v>28</v>
      </c>
      <c r="K574" s="2">
        <v>23.41</v>
      </c>
      <c r="L574" s="2">
        <v>24.09</v>
      </c>
      <c r="M574" s="55">
        <v>5.57</v>
      </c>
      <c r="N574" s="55">
        <v>5.77</v>
      </c>
      <c r="O574" s="2">
        <v>4</v>
      </c>
      <c r="Q574" s="2">
        <f t="shared" si="46"/>
        <v>2.8903717578961645</v>
      </c>
      <c r="R574" s="2">
        <v>18</v>
      </c>
      <c r="V574" s="8">
        <v>2</v>
      </c>
      <c r="X574" s="10">
        <v>0.41199999999999998</v>
      </c>
      <c r="Z574" s="10">
        <v>0.48</v>
      </c>
      <c r="AD574" s="10">
        <v>0.77</v>
      </c>
      <c r="AF574" s="10">
        <f>X574+AD574</f>
        <v>1.1819999999999999</v>
      </c>
      <c r="AG574" s="2">
        <v>12</v>
      </c>
      <c r="AH574" s="2">
        <v>7</v>
      </c>
      <c r="AI574" s="12">
        <v>2.2999999999999998</v>
      </c>
      <c r="AN574" s="2">
        <v>-74.258832999999996</v>
      </c>
      <c r="AO574" s="2">
        <v>40.508833000000003</v>
      </c>
      <c r="AP574" s="2" t="s">
        <v>40</v>
      </c>
    </row>
    <row r="575" spans="1:42" x14ac:dyDescent="0.35">
      <c r="A575" s="2" t="s">
        <v>50</v>
      </c>
      <c r="C575" s="3">
        <v>41527</v>
      </c>
      <c r="D575" s="4">
        <v>0.60625000000000007</v>
      </c>
      <c r="E575" s="2" t="s">
        <v>41</v>
      </c>
      <c r="F575" s="2">
        <v>22.6</v>
      </c>
      <c r="G575" s="2">
        <v>22.46</v>
      </c>
      <c r="H575" s="2">
        <v>40</v>
      </c>
      <c r="I575" s="2">
        <v>3</v>
      </c>
      <c r="J575" s="2">
        <v>36</v>
      </c>
      <c r="K575" s="2">
        <v>23.18</v>
      </c>
      <c r="L575" s="2">
        <v>23.19</v>
      </c>
      <c r="M575" s="55">
        <v>5.54</v>
      </c>
      <c r="N575" s="55">
        <v>5.48</v>
      </c>
      <c r="O575" s="2">
        <v>4</v>
      </c>
      <c r="Q575" s="2">
        <f t="shared" si="46"/>
        <v>3.9512437185814275</v>
      </c>
      <c r="R575" s="2">
        <v>52</v>
      </c>
      <c r="V575" s="8">
        <v>6</v>
      </c>
      <c r="X575" s="10">
        <v>0.51600000000000001</v>
      </c>
      <c r="Z575" s="10">
        <v>0.60799999999999998</v>
      </c>
      <c r="AD575" s="10">
        <v>0.875</v>
      </c>
      <c r="AF575" s="10">
        <f>X575+AD575</f>
        <v>1.391</v>
      </c>
      <c r="AG575" s="2">
        <v>9</v>
      </c>
      <c r="AH575" s="2">
        <v>18</v>
      </c>
      <c r="AI575" s="12">
        <v>2.5</v>
      </c>
      <c r="AN575" s="2">
        <v>-74.258832999999996</v>
      </c>
      <c r="AO575" s="2">
        <v>40.508833000000003</v>
      </c>
      <c r="AP575" s="2" t="s">
        <v>40</v>
      </c>
    </row>
    <row r="576" spans="1:42" x14ac:dyDescent="0.35">
      <c r="A576" s="2" t="s">
        <v>51</v>
      </c>
      <c r="C576" s="3">
        <v>41527</v>
      </c>
      <c r="D576" s="4">
        <v>0.5854166666666667</v>
      </c>
      <c r="E576" s="2" t="s">
        <v>41</v>
      </c>
      <c r="F576" s="2">
        <v>23.16</v>
      </c>
      <c r="G576" s="2">
        <v>22.72</v>
      </c>
      <c r="H576" s="2">
        <v>39</v>
      </c>
      <c r="I576" s="2">
        <v>3</v>
      </c>
      <c r="J576" s="2">
        <v>36</v>
      </c>
      <c r="K576" s="2">
        <v>23</v>
      </c>
      <c r="L576" s="2">
        <v>23.21</v>
      </c>
      <c r="M576" s="55">
        <v>5.43</v>
      </c>
      <c r="N576" s="55">
        <v>5.03</v>
      </c>
      <c r="O576" s="2">
        <v>3</v>
      </c>
      <c r="Q576" s="2">
        <f t="shared" si="46"/>
        <v>1.6094379124341003</v>
      </c>
      <c r="R576" s="2">
        <v>5</v>
      </c>
      <c r="V576" s="8">
        <v>1</v>
      </c>
      <c r="X576" s="10">
        <v>0.68200000000000005</v>
      </c>
      <c r="Z576" s="10">
        <v>0.58399999999999996</v>
      </c>
      <c r="AD576" s="10">
        <v>0.91400000000000003</v>
      </c>
      <c r="AF576" s="10">
        <f>X576+AD576</f>
        <v>1.5960000000000001</v>
      </c>
      <c r="AG576" s="2">
        <v>16</v>
      </c>
      <c r="AH576" s="2">
        <v>13</v>
      </c>
      <c r="AI576" s="12">
        <v>5.6</v>
      </c>
      <c r="AN576" s="2">
        <v>-74.258832999999996</v>
      </c>
      <c r="AO576" s="2">
        <v>40.508833000000003</v>
      </c>
      <c r="AP576" s="2" t="s">
        <v>40</v>
      </c>
    </row>
    <row r="577" spans="1:42" x14ac:dyDescent="0.35">
      <c r="A577" s="2" t="s">
        <v>48</v>
      </c>
      <c r="C577" s="3">
        <v>41527</v>
      </c>
      <c r="D577" s="4">
        <v>0.56388888888888888</v>
      </c>
      <c r="E577" s="2" t="s">
        <v>41</v>
      </c>
      <c r="F577" s="2">
        <v>22.08</v>
      </c>
      <c r="G577" s="2">
        <v>21.33</v>
      </c>
      <c r="H577" s="2">
        <v>41</v>
      </c>
      <c r="I577" s="2">
        <v>3</v>
      </c>
      <c r="J577" s="2">
        <v>42</v>
      </c>
      <c r="K577" s="2">
        <v>24.48</v>
      </c>
      <c r="L577" s="2">
        <v>25.83</v>
      </c>
      <c r="M577" s="55">
        <v>8.86</v>
      </c>
      <c r="N577" s="55">
        <v>8.92</v>
      </c>
      <c r="O577" s="2">
        <v>3</v>
      </c>
      <c r="Q577" s="2">
        <f t="shared" si="46"/>
        <v>2.3978952727983707</v>
      </c>
      <c r="R577" s="2">
        <v>11</v>
      </c>
      <c r="T577" s="8" t="s">
        <v>46</v>
      </c>
      <c r="V577" s="8">
        <v>1</v>
      </c>
      <c r="X577" s="10">
        <v>0.43</v>
      </c>
      <c r="Z577" s="10">
        <v>0.46</v>
      </c>
      <c r="AD577" s="10">
        <v>1.1499999999999999</v>
      </c>
      <c r="AF577" s="10">
        <f>X577+AD577</f>
        <v>1.5799999999999998</v>
      </c>
      <c r="AG577" s="2">
        <v>22</v>
      </c>
      <c r="AH577" s="2">
        <v>21</v>
      </c>
      <c r="AI577" s="12">
        <v>33.299999999999997</v>
      </c>
      <c r="AN577" s="2">
        <v>-74.258832999999996</v>
      </c>
      <c r="AO577" s="2">
        <v>40.508833000000003</v>
      </c>
      <c r="AP577" s="2" t="s">
        <v>40</v>
      </c>
    </row>
    <row r="578" spans="1:42" x14ac:dyDescent="0.35">
      <c r="A578" t="s">
        <v>84</v>
      </c>
      <c r="C578" s="13">
        <v>41527</v>
      </c>
      <c r="M578" s="14">
        <v>5.88</v>
      </c>
      <c r="N578" s="14">
        <v>5.93</v>
      </c>
      <c r="Q578" s="2">
        <f t="shared" si="46"/>
        <v>2.9957322735539909</v>
      </c>
      <c r="R578" s="18">
        <v>20</v>
      </c>
      <c r="V578" s="25">
        <v>2</v>
      </c>
      <c r="AI578" s="18">
        <v>5.54</v>
      </c>
      <c r="AN578" s="2">
        <v>-74.258832999999996</v>
      </c>
      <c r="AO578" s="2">
        <v>40.508833000000003</v>
      </c>
      <c r="AP578" s="2" t="s">
        <v>40</v>
      </c>
    </row>
    <row r="579" spans="1:42" x14ac:dyDescent="0.25">
      <c r="A579" s="37" t="s">
        <v>90</v>
      </c>
      <c r="C579" s="13">
        <v>41527</v>
      </c>
      <c r="M579" s="14">
        <v>5.63</v>
      </c>
      <c r="N579" s="14">
        <v>5.87</v>
      </c>
      <c r="Q579" s="2">
        <f t="shared" si="46"/>
        <v>6.633318433280377</v>
      </c>
      <c r="R579" s="18">
        <v>760</v>
      </c>
      <c r="V579" s="18">
        <v>6</v>
      </c>
      <c r="AI579" s="14">
        <v>5.3</v>
      </c>
      <c r="AN579" s="2">
        <v>-74.258832999999996</v>
      </c>
      <c r="AO579" s="2">
        <v>40.508833000000003</v>
      </c>
      <c r="AP579" s="2" t="s">
        <v>40</v>
      </c>
    </row>
    <row r="580" spans="1:42" x14ac:dyDescent="0.35">
      <c r="A580" s="41" t="s">
        <v>96</v>
      </c>
      <c r="C580" s="13">
        <v>41527</v>
      </c>
      <c r="M580" s="14">
        <v>5.1100000000000003</v>
      </c>
      <c r="N580" s="14">
        <v>5.05</v>
      </c>
      <c r="Q580" s="2">
        <f t="shared" si="46"/>
        <v>3.912023005428146</v>
      </c>
      <c r="R580" s="18">
        <v>50</v>
      </c>
      <c r="V580" s="18">
        <v>2</v>
      </c>
      <c r="AI580" s="18">
        <v>4.59</v>
      </c>
      <c r="AN580" s="2">
        <v>-74.258832999999996</v>
      </c>
      <c r="AO580" s="2">
        <v>40.508833000000003</v>
      </c>
      <c r="AP580" s="2" t="s">
        <v>40</v>
      </c>
    </row>
    <row r="581" spans="1:42" x14ac:dyDescent="0.35">
      <c r="A581" s="41" t="s">
        <v>96</v>
      </c>
      <c r="C581" s="13">
        <v>41527</v>
      </c>
      <c r="M581" s="15" t="s">
        <v>86</v>
      </c>
      <c r="N581" s="15" t="s">
        <v>86</v>
      </c>
      <c r="Q581" s="2">
        <f t="shared" si="46"/>
        <v>4.0943445622221004</v>
      </c>
      <c r="R581" s="18">
        <v>60</v>
      </c>
      <c r="V581" s="18">
        <v>2</v>
      </c>
      <c r="AI581" s="18">
        <v>5.56</v>
      </c>
      <c r="AN581" s="2">
        <v>-74.258832999999996</v>
      </c>
      <c r="AO581" s="2">
        <v>40.508833000000003</v>
      </c>
      <c r="AP581" s="2" t="s">
        <v>40</v>
      </c>
    </row>
    <row r="582" spans="1:42" x14ac:dyDescent="0.35">
      <c r="A582" s="41" t="s">
        <v>97</v>
      </c>
      <c r="C582" s="13">
        <v>41527</v>
      </c>
      <c r="M582" s="14">
        <v>5.26</v>
      </c>
      <c r="N582" s="14">
        <v>4.8600000000000003</v>
      </c>
      <c r="Q582" s="2">
        <f t="shared" si="46"/>
        <v>2.0794415416798357</v>
      </c>
      <c r="R582" s="18">
        <v>8</v>
      </c>
      <c r="V582" s="25">
        <v>2</v>
      </c>
      <c r="AI582" s="18">
        <v>3.52</v>
      </c>
      <c r="AN582" s="2">
        <v>-74.258832999999996</v>
      </c>
      <c r="AO582" s="2">
        <v>40.508833000000003</v>
      </c>
      <c r="AP582" s="2" t="s">
        <v>40</v>
      </c>
    </row>
    <row r="583" spans="1:42" x14ac:dyDescent="0.35">
      <c r="A583" t="s">
        <v>84</v>
      </c>
      <c r="C583" s="13">
        <v>41533</v>
      </c>
      <c r="M583" s="14">
        <v>5.78</v>
      </c>
      <c r="N583" s="14">
        <v>5.66</v>
      </c>
      <c r="Q583" s="2">
        <f t="shared" si="46"/>
        <v>4.3820266346738812</v>
      </c>
      <c r="R583" s="18">
        <v>80</v>
      </c>
      <c r="V583" s="25">
        <v>4</v>
      </c>
      <c r="AF583" s="10">
        <v>2.0779999999999998</v>
      </c>
      <c r="AI583" s="14">
        <v>1.8</v>
      </c>
      <c r="AN583" s="2">
        <v>-74.258832999999996</v>
      </c>
      <c r="AO583" s="2">
        <v>40.508833000000003</v>
      </c>
      <c r="AP583" s="2" t="s">
        <v>40</v>
      </c>
    </row>
    <row r="584" spans="1:42" x14ac:dyDescent="0.35">
      <c r="A584" t="s">
        <v>84</v>
      </c>
      <c r="C584" s="13">
        <v>41533</v>
      </c>
      <c r="M584" s="15" t="s">
        <v>86</v>
      </c>
      <c r="N584" s="15" t="s">
        <v>86</v>
      </c>
      <c r="Q584" s="2">
        <f t="shared" si="46"/>
        <v>3.9512437185814275</v>
      </c>
      <c r="R584" s="18">
        <v>52</v>
      </c>
      <c r="V584" s="26">
        <v>2</v>
      </c>
      <c r="AF584" s="10">
        <v>0.82529999999999992</v>
      </c>
      <c r="AI584" s="18">
        <v>2.08</v>
      </c>
      <c r="AN584" s="2">
        <v>-74.258832999999996</v>
      </c>
      <c r="AO584" s="2">
        <v>40.508833000000003</v>
      </c>
      <c r="AP584" s="2" t="s">
        <v>40</v>
      </c>
    </row>
    <row r="585" spans="1:42" x14ac:dyDescent="0.25">
      <c r="A585" s="37" t="s">
        <v>90</v>
      </c>
      <c r="C585" s="13">
        <v>41533</v>
      </c>
      <c r="M585" s="14">
        <v>5.76</v>
      </c>
      <c r="N585" s="14">
        <v>5.46</v>
      </c>
      <c r="Q585" s="2">
        <f t="shared" si="46"/>
        <v>4.4773368144782069</v>
      </c>
      <c r="R585" s="18">
        <v>88</v>
      </c>
      <c r="V585" s="18">
        <v>4</v>
      </c>
      <c r="AF585" s="10">
        <v>0.86580000000000001</v>
      </c>
      <c r="AI585" s="18">
        <v>2.42</v>
      </c>
      <c r="AM585" s="2" t="s">
        <v>66</v>
      </c>
      <c r="AN585" s="2">
        <v>-74.258832999999996</v>
      </c>
      <c r="AO585" s="2">
        <v>40.508833000000003</v>
      </c>
      <c r="AP585" s="2" t="s">
        <v>40</v>
      </c>
    </row>
    <row r="586" spans="1:42" x14ac:dyDescent="0.35">
      <c r="A586" s="41" t="s">
        <v>96</v>
      </c>
      <c r="C586" s="13">
        <v>41533</v>
      </c>
      <c r="M586" s="14">
        <v>5.43</v>
      </c>
      <c r="N586" s="14">
        <v>5.3</v>
      </c>
      <c r="Q586" s="2">
        <f t="shared" si="46"/>
        <v>4.3307333402863311</v>
      </c>
      <c r="R586" s="18">
        <v>76</v>
      </c>
      <c r="V586" s="18">
        <v>4</v>
      </c>
      <c r="AF586" s="10">
        <v>0.89480000000000004</v>
      </c>
      <c r="AI586" s="18">
        <v>2.66</v>
      </c>
      <c r="AN586" s="2">
        <v>-74.258832999999996</v>
      </c>
      <c r="AO586" s="2">
        <v>40.508833000000003</v>
      </c>
      <c r="AP586" s="2" t="s">
        <v>40</v>
      </c>
    </row>
    <row r="587" spans="1:42" x14ac:dyDescent="0.35">
      <c r="A587" s="41" t="s">
        <v>97</v>
      </c>
      <c r="C587" s="13">
        <v>41533</v>
      </c>
      <c r="M587" s="14">
        <v>4.93</v>
      </c>
      <c r="N587" s="14">
        <v>5.01</v>
      </c>
      <c r="Q587" s="2">
        <f t="shared" si="46"/>
        <v>4.3820266346738812</v>
      </c>
      <c r="R587" s="18">
        <v>80</v>
      </c>
      <c r="V587" s="25">
        <v>2</v>
      </c>
      <c r="AF587" s="10">
        <v>1.0951</v>
      </c>
      <c r="AI587" s="18">
        <v>3.24</v>
      </c>
      <c r="AN587" s="2">
        <v>-74.258832999999996</v>
      </c>
      <c r="AO587" s="2">
        <v>40.508833000000003</v>
      </c>
      <c r="AP587" s="2" t="s">
        <v>40</v>
      </c>
    </row>
    <row r="588" spans="1:42" x14ac:dyDescent="0.35">
      <c r="A588" s="2" t="s">
        <v>52</v>
      </c>
      <c r="C588" s="3">
        <v>41534</v>
      </c>
      <c r="D588" s="4">
        <v>0.625</v>
      </c>
      <c r="E588" s="2" t="s">
        <v>41</v>
      </c>
      <c r="F588" s="2">
        <v>19.88</v>
      </c>
      <c r="G588" s="2">
        <v>19.66</v>
      </c>
      <c r="H588" s="2">
        <v>34</v>
      </c>
      <c r="I588" s="2">
        <v>3</v>
      </c>
      <c r="J588" s="2">
        <v>31</v>
      </c>
      <c r="K588" s="2">
        <v>24</v>
      </c>
      <c r="L588" s="2">
        <v>24.3</v>
      </c>
      <c r="M588" s="55">
        <v>6.23</v>
      </c>
      <c r="N588" s="55">
        <v>6.11</v>
      </c>
      <c r="O588" s="2">
        <v>3.5</v>
      </c>
      <c r="Q588" s="2">
        <f t="shared" si="46"/>
        <v>4.7184988712950942</v>
      </c>
      <c r="R588" s="2">
        <v>112</v>
      </c>
      <c r="V588" s="8">
        <v>4</v>
      </c>
      <c r="X588" s="10">
        <v>0.38600000000000001</v>
      </c>
      <c r="Z588" s="10">
        <v>0.438</v>
      </c>
      <c r="AD588" s="10">
        <v>0.79200000000000004</v>
      </c>
      <c r="AF588" s="10">
        <f>X588+AD588</f>
        <v>1.1779999999999999</v>
      </c>
      <c r="AG588" s="2">
        <v>18</v>
      </c>
      <c r="AH588" s="2">
        <v>23</v>
      </c>
      <c r="AI588" s="12">
        <v>2.7</v>
      </c>
      <c r="AN588" s="2">
        <v>-74.258832999999996</v>
      </c>
      <c r="AO588" s="2">
        <v>40.508833000000003</v>
      </c>
      <c r="AP588" s="2" t="s">
        <v>40</v>
      </c>
    </row>
    <row r="589" spans="1:42" x14ac:dyDescent="0.35">
      <c r="A589" s="2" t="s">
        <v>42</v>
      </c>
      <c r="C589" s="3">
        <v>41534</v>
      </c>
      <c r="D589" s="4">
        <v>0.60763888888888895</v>
      </c>
      <c r="E589" s="2" t="s">
        <v>41</v>
      </c>
      <c r="F589" s="2">
        <v>20.25</v>
      </c>
      <c r="G589" s="2">
        <v>20.14</v>
      </c>
      <c r="H589" s="2">
        <v>30</v>
      </c>
      <c r="I589" s="2">
        <v>3</v>
      </c>
      <c r="J589" s="2">
        <v>26</v>
      </c>
      <c r="K589" s="2">
        <v>22.71</v>
      </c>
      <c r="L589" s="2">
        <v>22.9</v>
      </c>
      <c r="M589" s="55">
        <v>6.35</v>
      </c>
      <c r="N589" s="55">
        <v>6.12</v>
      </c>
      <c r="O589" s="2">
        <v>3.5</v>
      </c>
      <c r="Q589" s="2">
        <f t="shared" si="46"/>
        <v>2.9957322735539909</v>
      </c>
      <c r="R589" s="2">
        <v>20</v>
      </c>
      <c r="V589" s="8">
        <v>1</v>
      </c>
      <c r="X589" s="10">
        <v>0.49399999999999999</v>
      </c>
      <c r="Z589" s="10">
        <v>0.39500000000000002</v>
      </c>
      <c r="AD589" s="10">
        <v>0.83699999999999997</v>
      </c>
      <c r="AF589" s="10">
        <f>X589+AD589</f>
        <v>1.331</v>
      </c>
      <c r="AG589" s="2">
        <v>5</v>
      </c>
      <c r="AH589" s="2">
        <v>8</v>
      </c>
      <c r="AI589" s="12">
        <v>3.3</v>
      </c>
      <c r="AN589" s="2">
        <v>-74.258832999999996</v>
      </c>
      <c r="AO589" s="2">
        <v>40.508833000000003</v>
      </c>
      <c r="AP589" s="2" t="s">
        <v>40</v>
      </c>
    </row>
    <row r="590" spans="1:42" x14ac:dyDescent="0.35">
      <c r="A590" s="2" t="s">
        <v>50</v>
      </c>
      <c r="C590" s="3">
        <v>41534</v>
      </c>
      <c r="D590" s="4">
        <v>0.59513888888888888</v>
      </c>
      <c r="E590" s="2" t="s">
        <v>41</v>
      </c>
      <c r="F590" s="2">
        <v>20.5</v>
      </c>
      <c r="G590" s="2">
        <v>20.13</v>
      </c>
      <c r="H590" s="2">
        <v>38</v>
      </c>
      <c r="I590" s="2">
        <v>3</v>
      </c>
      <c r="J590" s="2">
        <v>34</v>
      </c>
      <c r="K590" s="2">
        <v>22.76</v>
      </c>
      <c r="L590" s="2">
        <v>23.23</v>
      </c>
      <c r="M590" s="55">
        <v>6.3</v>
      </c>
      <c r="N590" s="55">
        <v>6.36</v>
      </c>
      <c r="O590" s="2">
        <v>5</v>
      </c>
      <c r="Q590" s="2">
        <f t="shared" si="46"/>
        <v>4.3820266346738812</v>
      </c>
      <c r="R590" s="2">
        <v>80</v>
      </c>
      <c r="V590" s="8">
        <v>2</v>
      </c>
      <c r="X590" s="10">
        <v>0.53800000000000003</v>
      </c>
      <c r="Z590" s="10">
        <v>0.54200000000000004</v>
      </c>
      <c r="AD590" s="10">
        <v>1.008</v>
      </c>
      <c r="AF590" s="10">
        <f>X590+AD590</f>
        <v>1.546</v>
      </c>
      <c r="AG590" s="2">
        <v>10</v>
      </c>
      <c r="AH590" s="2">
        <v>8</v>
      </c>
      <c r="AI590" s="12">
        <v>2.7</v>
      </c>
      <c r="AN590" s="2">
        <v>-74.258832999999996</v>
      </c>
      <c r="AO590" s="2">
        <v>40.508833000000003</v>
      </c>
      <c r="AP590" s="2" t="s">
        <v>40</v>
      </c>
    </row>
    <row r="591" spans="1:42" x14ac:dyDescent="0.35">
      <c r="A591" s="2" t="s">
        <v>51</v>
      </c>
      <c r="C591" s="3">
        <v>41534</v>
      </c>
      <c r="D591" s="4">
        <v>0.5708333333333333</v>
      </c>
      <c r="E591" s="2" t="s">
        <v>41</v>
      </c>
      <c r="F591" s="2">
        <v>21.23</v>
      </c>
      <c r="G591" s="2">
        <v>21.11</v>
      </c>
      <c r="H591" s="2">
        <v>36</v>
      </c>
      <c r="I591" s="2">
        <v>3</v>
      </c>
      <c r="J591" s="2">
        <v>32</v>
      </c>
      <c r="K591" s="2">
        <v>22.89</v>
      </c>
      <c r="L591" s="2">
        <v>23</v>
      </c>
      <c r="M591" s="55">
        <v>5.66</v>
      </c>
      <c r="N591" s="55">
        <v>5.49</v>
      </c>
      <c r="O591" s="2">
        <v>3</v>
      </c>
      <c r="Q591" s="2">
        <f t="shared" si="46"/>
        <v>3.4011973816621555</v>
      </c>
      <c r="R591" s="2">
        <v>30</v>
      </c>
      <c r="V591" s="8">
        <v>12</v>
      </c>
      <c r="X591" s="10">
        <v>0.70099999999999996</v>
      </c>
      <c r="Z591" s="10">
        <v>0.63500000000000001</v>
      </c>
      <c r="AD591" s="10">
        <v>1.161</v>
      </c>
      <c r="AF591" s="10">
        <f>X591+AD591</f>
        <v>1.8620000000000001</v>
      </c>
      <c r="AG591" s="2">
        <v>23</v>
      </c>
      <c r="AH591" s="2">
        <v>11</v>
      </c>
      <c r="AI591" s="12">
        <v>3.3</v>
      </c>
      <c r="AM591" s="2" t="s">
        <v>54</v>
      </c>
      <c r="AN591" s="2">
        <v>-74.258832999999996</v>
      </c>
      <c r="AO591" s="2">
        <v>40.508833000000003</v>
      </c>
      <c r="AP591" s="2" t="s">
        <v>40</v>
      </c>
    </row>
    <row r="592" spans="1:42" x14ac:dyDescent="0.35">
      <c r="A592" s="2" t="s">
        <v>48</v>
      </c>
      <c r="C592" s="3">
        <v>41534</v>
      </c>
      <c r="D592" s="4">
        <v>0.54791666666666672</v>
      </c>
      <c r="E592" s="2" t="s">
        <v>41</v>
      </c>
      <c r="F592" s="2">
        <v>20.54</v>
      </c>
      <c r="G592" s="2">
        <v>20.37</v>
      </c>
      <c r="H592" s="2">
        <v>38</v>
      </c>
      <c r="I592" s="2">
        <v>3</v>
      </c>
      <c r="J592" s="2">
        <v>35</v>
      </c>
      <c r="K592" s="2">
        <v>25.15</v>
      </c>
      <c r="L592" s="2">
        <v>25.27</v>
      </c>
      <c r="M592" s="55">
        <v>5.65</v>
      </c>
      <c r="N592" s="55">
        <v>5.57</v>
      </c>
      <c r="O592" s="2">
        <v>3</v>
      </c>
      <c r="Q592" s="2">
        <f t="shared" si="46"/>
        <v>3.8286413964890951</v>
      </c>
      <c r="R592" s="2">
        <v>46</v>
      </c>
      <c r="V592" s="8">
        <v>1</v>
      </c>
      <c r="X592" s="10">
        <v>0.44500000000000001</v>
      </c>
      <c r="Z592" s="10">
        <v>0.46</v>
      </c>
      <c r="AD592" s="10">
        <v>1.147</v>
      </c>
      <c r="AF592" s="10">
        <f>X592+AD592</f>
        <v>1.5920000000000001</v>
      </c>
      <c r="AG592" s="2">
        <v>10</v>
      </c>
      <c r="AH592" s="2">
        <v>19</v>
      </c>
      <c r="AI592" s="12">
        <v>7.7</v>
      </c>
      <c r="AM592" s="2" t="s">
        <v>54</v>
      </c>
      <c r="AN592" s="2">
        <v>-74.258832999999996</v>
      </c>
      <c r="AO592" s="2">
        <v>40.508833000000003</v>
      </c>
      <c r="AP592" s="2" t="s">
        <v>40</v>
      </c>
    </row>
    <row r="593" spans="1:42" x14ac:dyDescent="0.35">
      <c r="A593" t="s">
        <v>84</v>
      </c>
      <c r="C593" s="13">
        <v>41540</v>
      </c>
      <c r="M593" s="14">
        <v>6.41</v>
      </c>
      <c r="N593" s="14">
        <v>6.23</v>
      </c>
      <c r="R593" s="22" t="s">
        <v>88</v>
      </c>
      <c r="V593" s="25">
        <v>12</v>
      </c>
      <c r="AF593" s="10">
        <v>0.98819999999999997</v>
      </c>
      <c r="AI593" s="18">
        <v>2.34</v>
      </c>
      <c r="AM593" s="2" t="s">
        <v>54</v>
      </c>
      <c r="AN593" s="2">
        <v>-74.258832999999996</v>
      </c>
      <c r="AO593" s="2">
        <v>40.508833000000003</v>
      </c>
      <c r="AP593" s="2" t="s">
        <v>40</v>
      </c>
    </row>
    <row r="594" spans="1:42" x14ac:dyDescent="0.25">
      <c r="A594" s="37" t="s">
        <v>90</v>
      </c>
      <c r="C594" s="13">
        <v>41540</v>
      </c>
      <c r="M594" s="14">
        <v>6.23</v>
      </c>
      <c r="N594" s="14">
        <v>5.84</v>
      </c>
      <c r="Q594" s="2">
        <f t="shared" si="46"/>
        <v>6.5072777123850116</v>
      </c>
      <c r="R594" s="18">
        <v>670</v>
      </c>
      <c r="V594" s="18">
        <v>16</v>
      </c>
      <c r="AF594" s="10">
        <v>0.88119999999999998</v>
      </c>
      <c r="AI594" s="18">
        <v>2.0699999999999998</v>
      </c>
      <c r="AM594" s="2" t="s">
        <v>80</v>
      </c>
      <c r="AN594" s="2">
        <v>-74.258832999999996</v>
      </c>
      <c r="AO594" s="2">
        <v>40.508833000000003</v>
      </c>
      <c r="AP594" s="2" t="s">
        <v>40</v>
      </c>
    </row>
    <row r="595" spans="1:42" x14ac:dyDescent="0.25">
      <c r="A595" s="37" t="s">
        <v>90</v>
      </c>
      <c r="C595" s="13">
        <v>41540</v>
      </c>
      <c r="M595" s="15" t="s">
        <v>86</v>
      </c>
      <c r="N595" s="15" t="s">
        <v>86</v>
      </c>
      <c r="R595" s="24"/>
      <c r="V595" s="15" t="s">
        <v>86</v>
      </c>
      <c r="AF595" s="10">
        <v>0.92710000000000004</v>
      </c>
      <c r="AI595" s="18">
        <v>2.84</v>
      </c>
      <c r="AN595" s="2">
        <v>-74.258832999999996</v>
      </c>
      <c r="AO595" s="2">
        <v>40.508833000000003</v>
      </c>
      <c r="AP595" s="2" t="s">
        <v>40</v>
      </c>
    </row>
    <row r="596" spans="1:42" x14ac:dyDescent="0.35">
      <c r="A596" s="41" t="s">
        <v>96</v>
      </c>
      <c r="C596" s="13">
        <v>41540</v>
      </c>
      <c r="M596" s="14">
        <v>6.02</v>
      </c>
      <c r="N596" s="14">
        <v>5.81</v>
      </c>
      <c r="Q596" s="2">
        <f t="shared" si="46"/>
        <v>5.7365722974791922</v>
      </c>
      <c r="R596" s="18">
        <v>310</v>
      </c>
      <c r="V596" s="18">
        <v>8</v>
      </c>
      <c r="AF596" s="10">
        <v>1.3273000000000001</v>
      </c>
      <c r="AI596" s="18">
        <v>3.23</v>
      </c>
      <c r="AM596" s="2" t="s">
        <v>60</v>
      </c>
      <c r="AN596" s="2">
        <v>-74.258832999999996</v>
      </c>
      <c r="AO596" s="2">
        <v>40.508833000000003</v>
      </c>
      <c r="AP596" s="2" t="s">
        <v>40</v>
      </c>
    </row>
    <row r="597" spans="1:42" x14ac:dyDescent="0.35">
      <c r="A597" s="41" t="s">
        <v>97</v>
      </c>
      <c r="C597" s="13">
        <v>41540</v>
      </c>
      <c r="M597" s="14">
        <v>6.01</v>
      </c>
      <c r="N597" s="14">
        <v>5.89</v>
      </c>
      <c r="Q597" s="2">
        <f t="shared" si="46"/>
        <v>4.3820266346738812</v>
      </c>
      <c r="R597" s="18">
        <v>80</v>
      </c>
      <c r="V597" s="25">
        <v>6</v>
      </c>
      <c r="AF597" s="10">
        <v>1.1329</v>
      </c>
      <c r="AI597" s="18">
        <v>3.51</v>
      </c>
      <c r="AN597" s="2">
        <v>-74.258832999999996</v>
      </c>
      <c r="AO597" s="2">
        <v>40.508833000000003</v>
      </c>
      <c r="AP597" s="2" t="s">
        <v>40</v>
      </c>
    </row>
    <row r="598" spans="1:42" x14ac:dyDescent="0.35">
      <c r="A598" s="2" t="s">
        <v>52</v>
      </c>
      <c r="C598" s="3">
        <v>41794</v>
      </c>
      <c r="D598" s="4">
        <v>0.62847222222222221</v>
      </c>
      <c r="E598" s="2" t="s">
        <v>44</v>
      </c>
      <c r="F598" s="2">
        <v>17.75</v>
      </c>
      <c r="G598" s="2">
        <v>14.58</v>
      </c>
      <c r="H598" s="2">
        <v>52</v>
      </c>
      <c r="I598" s="2">
        <v>3</v>
      </c>
      <c r="J598" s="2">
        <v>47</v>
      </c>
      <c r="K598" s="2">
        <v>19.11</v>
      </c>
      <c r="L598" s="2">
        <v>27.51</v>
      </c>
      <c r="M598" s="55">
        <v>6.97</v>
      </c>
      <c r="N598" s="55">
        <v>6.14</v>
      </c>
      <c r="O598" s="2">
        <v>3</v>
      </c>
      <c r="Q598" s="2">
        <f t="shared" ref="Q598:Q604" si="47">LN(R598)</f>
        <v>4.6821312271242199</v>
      </c>
      <c r="R598" s="2">
        <v>108</v>
      </c>
      <c r="T598" s="8" t="s">
        <v>43</v>
      </c>
      <c r="V598" s="8">
        <v>16</v>
      </c>
      <c r="X598" s="10">
        <v>0.23300000000000001</v>
      </c>
      <c r="Z598" s="10">
        <v>0.29799999999999999</v>
      </c>
      <c r="AD598" s="10">
        <v>0.51300000000000001</v>
      </c>
      <c r="AF598" s="10">
        <f t="shared" ref="AF598:AF602" si="48">X598+AD598</f>
        <v>0.746</v>
      </c>
      <c r="AG598" s="2">
        <v>10</v>
      </c>
      <c r="AH598" s="2">
        <v>11</v>
      </c>
      <c r="AI598" s="12">
        <v>2.8</v>
      </c>
      <c r="AN598" s="2">
        <v>-74.258832999999996</v>
      </c>
      <c r="AO598" s="2">
        <v>40.508833000000003</v>
      </c>
      <c r="AP598" s="2" t="s">
        <v>40</v>
      </c>
    </row>
    <row r="599" spans="1:42" x14ac:dyDescent="0.35">
      <c r="A599" s="2" t="s">
        <v>42</v>
      </c>
      <c r="C599" s="3">
        <v>41794</v>
      </c>
      <c r="D599" s="4">
        <v>0.61388888888888882</v>
      </c>
      <c r="E599" s="2" t="s">
        <v>44</v>
      </c>
      <c r="F599" s="2">
        <v>18.7</v>
      </c>
      <c r="G599" s="2">
        <v>16.61</v>
      </c>
      <c r="H599" s="2">
        <v>35</v>
      </c>
      <c r="I599" s="2">
        <v>3</v>
      </c>
      <c r="J599" s="2">
        <v>47</v>
      </c>
      <c r="K599" s="2">
        <v>18.940000000000001</v>
      </c>
      <c r="L599" s="2">
        <v>22.21</v>
      </c>
      <c r="M599" s="55">
        <v>7.37</v>
      </c>
      <c r="N599" s="55">
        <v>7.02</v>
      </c>
      <c r="O599" s="2">
        <v>5</v>
      </c>
      <c r="Q599" s="2">
        <f t="shared" si="47"/>
        <v>5.5606816310155276</v>
      </c>
      <c r="R599" s="2">
        <v>260</v>
      </c>
      <c r="V599" s="8">
        <v>40</v>
      </c>
      <c r="X599" s="10">
        <v>0.36499999999999999</v>
      </c>
      <c r="Z599" s="10">
        <v>0.35799999999999998</v>
      </c>
      <c r="AD599" s="10">
        <v>0.57499999999999996</v>
      </c>
      <c r="AF599" s="10">
        <f t="shared" si="48"/>
        <v>0.94</v>
      </c>
      <c r="AG599" s="2">
        <v>5</v>
      </c>
      <c r="AH599" s="2">
        <v>8</v>
      </c>
      <c r="AI599" s="12">
        <v>3.9</v>
      </c>
      <c r="AN599" s="2">
        <v>-74.258832999999996</v>
      </c>
      <c r="AO599" s="2">
        <v>40.508833000000003</v>
      </c>
      <c r="AP599" s="2" t="s">
        <v>40</v>
      </c>
    </row>
    <row r="600" spans="1:42" x14ac:dyDescent="0.35">
      <c r="A600" s="2" t="s">
        <v>50</v>
      </c>
      <c r="C600" s="3">
        <v>41794</v>
      </c>
      <c r="D600" s="4">
        <v>0.59930555555555554</v>
      </c>
      <c r="E600" s="2" t="s">
        <v>44</v>
      </c>
      <c r="F600" s="2">
        <v>18.91</v>
      </c>
      <c r="G600" s="2">
        <v>17.89</v>
      </c>
      <c r="H600" s="2">
        <v>42</v>
      </c>
      <c r="I600" s="2">
        <v>3</v>
      </c>
      <c r="J600" s="2">
        <v>36</v>
      </c>
      <c r="K600" s="2">
        <v>19.09</v>
      </c>
      <c r="L600" s="2">
        <v>19.829999999999998</v>
      </c>
      <c r="M600" s="55">
        <v>6.35</v>
      </c>
      <c r="N600" s="55">
        <v>5.99</v>
      </c>
      <c r="O600" s="2">
        <v>3.5</v>
      </c>
      <c r="Q600" s="2">
        <f t="shared" si="47"/>
        <v>8.536995818712418</v>
      </c>
      <c r="R600" s="5">
        <v>5100</v>
      </c>
      <c r="V600" s="8">
        <v>204</v>
      </c>
      <c r="X600" s="10">
        <v>0.39700000000000002</v>
      </c>
      <c r="Z600" s="10">
        <v>0.59699999999999998</v>
      </c>
      <c r="AD600" s="10">
        <v>0.73699999999999999</v>
      </c>
      <c r="AF600" s="10">
        <f t="shared" si="48"/>
        <v>1.1339999999999999</v>
      </c>
      <c r="AG600" s="2">
        <v>8</v>
      </c>
      <c r="AH600" s="2">
        <v>11</v>
      </c>
      <c r="AI600" s="12">
        <v>10.3</v>
      </c>
      <c r="AN600" s="2">
        <v>-74.258832999999996</v>
      </c>
      <c r="AO600" s="2">
        <v>40.508833000000003</v>
      </c>
      <c r="AP600" s="2" t="s">
        <v>40</v>
      </c>
    </row>
    <row r="601" spans="1:42" x14ac:dyDescent="0.35">
      <c r="A601" s="2" t="s">
        <v>51</v>
      </c>
      <c r="C601" s="3">
        <v>41794</v>
      </c>
      <c r="D601" s="4">
        <v>0.57847222222222217</v>
      </c>
      <c r="E601" s="2" t="s">
        <v>44</v>
      </c>
      <c r="F601" s="2">
        <v>19.61</v>
      </c>
      <c r="G601" s="2">
        <v>17.88</v>
      </c>
      <c r="H601" s="2">
        <v>41</v>
      </c>
      <c r="I601" s="2">
        <v>3</v>
      </c>
      <c r="J601" s="2">
        <v>36</v>
      </c>
      <c r="K601" s="2">
        <v>19.14</v>
      </c>
      <c r="L601" s="2">
        <v>20.5</v>
      </c>
      <c r="M601" s="55">
        <v>7.25</v>
      </c>
      <c r="N601" s="55">
        <v>6.49</v>
      </c>
      <c r="O601" s="2">
        <v>4</v>
      </c>
      <c r="Q601" s="2">
        <f t="shared" si="47"/>
        <v>2.3978952727983707</v>
      </c>
      <c r="R601" s="2">
        <v>11</v>
      </c>
      <c r="T601" s="8" t="s">
        <v>46</v>
      </c>
      <c r="V601" s="8">
        <v>2</v>
      </c>
      <c r="X601" s="10">
        <v>0.45600000000000002</v>
      </c>
      <c r="Z601" s="10">
        <v>0.54400000000000004</v>
      </c>
      <c r="AD601" s="10">
        <v>0.71799999999999997</v>
      </c>
      <c r="AF601" s="10">
        <f t="shared" si="48"/>
        <v>1.1739999999999999</v>
      </c>
      <c r="AG601" s="2">
        <v>5</v>
      </c>
      <c r="AH601" s="2">
        <v>8</v>
      </c>
      <c r="AI601" s="12">
        <v>6.3</v>
      </c>
      <c r="AN601" s="2">
        <v>-74.258832999999996</v>
      </c>
      <c r="AO601" s="2">
        <v>40.508833000000003</v>
      </c>
      <c r="AP601" s="2" t="s">
        <v>40</v>
      </c>
    </row>
    <row r="602" spans="1:42" x14ac:dyDescent="0.35">
      <c r="A602" s="2" t="s">
        <v>48</v>
      </c>
      <c r="C602" s="3">
        <v>41794</v>
      </c>
      <c r="D602" s="4">
        <v>0.55694444444444446</v>
      </c>
      <c r="E602" s="2" t="s">
        <v>44</v>
      </c>
      <c r="F602" s="2">
        <v>20.14</v>
      </c>
      <c r="G602" s="2">
        <v>16.14</v>
      </c>
      <c r="H602" s="2">
        <v>44</v>
      </c>
      <c r="I602" s="2">
        <v>3</v>
      </c>
      <c r="J602" s="2">
        <v>41</v>
      </c>
      <c r="K602" s="2">
        <v>20.84</v>
      </c>
      <c r="L602" s="2">
        <v>23.85</v>
      </c>
      <c r="M602" s="55">
        <v>12.37</v>
      </c>
      <c r="N602" s="55">
        <v>7.22</v>
      </c>
      <c r="O602" s="2">
        <v>2</v>
      </c>
      <c r="Q602" s="2">
        <f t="shared" si="47"/>
        <v>1.3862943611198906</v>
      </c>
      <c r="R602" s="2">
        <v>4</v>
      </c>
      <c r="T602" s="8" t="s">
        <v>46</v>
      </c>
      <c r="V602" s="8">
        <v>2</v>
      </c>
      <c r="X602" s="10">
        <v>0.13700000000000001</v>
      </c>
      <c r="Z602" s="10">
        <v>0.09</v>
      </c>
      <c r="AD602" s="10">
        <v>0.94899999999999995</v>
      </c>
      <c r="AF602" s="10">
        <f t="shared" si="48"/>
        <v>1.0859999999999999</v>
      </c>
      <c r="AG602" s="2">
        <v>9</v>
      </c>
      <c r="AH602" s="2">
        <v>8</v>
      </c>
      <c r="AI602" s="12">
        <v>27.4</v>
      </c>
      <c r="AN602" s="2">
        <v>-74.258832999999996</v>
      </c>
      <c r="AO602" s="2">
        <v>40.508833000000003</v>
      </c>
      <c r="AP602" s="2" t="s">
        <v>40</v>
      </c>
    </row>
    <row r="603" spans="1:42" x14ac:dyDescent="0.35">
      <c r="A603" t="s">
        <v>84</v>
      </c>
      <c r="C603" s="13">
        <v>41795</v>
      </c>
      <c r="M603" s="14">
        <v>7.22</v>
      </c>
      <c r="N603" s="14">
        <v>7.08</v>
      </c>
      <c r="Q603" s="2">
        <f t="shared" si="47"/>
        <v>5.9135030056382698</v>
      </c>
      <c r="R603" s="18">
        <v>370</v>
      </c>
      <c r="V603" s="25">
        <v>20</v>
      </c>
      <c r="AF603" s="10">
        <v>1.4003999999999999</v>
      </c>
      <c r="AI603" s="18">
        <v>6.51</v>
      </c>
      <c r="AN603" s="2">
        <v>-74.258832999999996</v>
      </c>
      <c r="AO603" s="2">
        <v>40.508833000000003</v>
      </c>
      <c r="AP603" s="2" t="s">
        <v>40</v>
      </c>
    </row>
    <row r="604" spans="1:42" x14ac:dyDescent="0.35">
      <c r="A604" t="s">
        <v>84</v>
      </c>
      <c r="C604" s="13">
        <v>41795</v>
      </c>
      <c r="M604" s="21" t="s">
        <v>86</v>
      </c>
      <c r="N604" s="21" t="s">
        <v>86</v>
      </c>
      <c r="Q604" s="2">
        <f t="shared" si="47"/>
        <v>5.9914645471079817</v>
      </c>
      <c r="R604" s="18">
        <v>400</v>
      </c>
      <c r="V604" s="25">
        <v>10</v>
      </c>
      <c r="AF604" s="10">
        <v>1.1951000000000001</v>
      </c>
      <c r="AI604" s="14">
        <v>5.7</v>
      </c>
      <c r="AN604" s="2">
        <v>-74.258832999999996</v>
      </c>
      <c r="AO604" s="2">
        <v>40.508833000000003</v>
      </c>
      <c r="AP604" s="2" t="s">
        <v>40</v>
      </c>
    </row>
    <row r="605" spans="1:42" x14ac:dyDescent="0.25">
      <c r="A605" s="37" t="s">
        <v>90</v>
      </c>
      <c r="C605" s="13">
        <v>41795</v>
      </c>
      <c r="M605" s="14">
        <v>6.66</v>
      </c>
      <c r="N605" s="14">
        <v>6.72</v>
      </c>
      <c r="R605" s="24">
        <v>0</v>
      </c>
      <c r="V605" s="24">
        <v>0</v>
      </c>
      <c r="AF605" s="10">
        <v>2.4175</v>
      </c>
      <c r="AI605" s="18">
        <v>3.81</v>
      </c>
      <c r="AN605" s="2">
        <v>-74.258832999999996</v>
      </c>
      <c r="AO605" s="2">
        <v>40.508833000000003</v>
      </c>
      <c r="AP605" s="2" t="s">
        <v>40</v>
      </c>
    </row>
    <row r="606" spans="1:42" x14ac:dyDescent="0.35">
      <c r="A606" s="41" t="s">
        <v>96</v>
      </c>
      <c r="C606" s="13">
        <v>41795</v>
      </c>
      <c r="M606" s="14">
        <v>6.99</v>
      </c>
      <c r="N606" s="14">
        <v>6.74</v>
      </c>
      <c r="Q606" s="2">
        <f t="shared" ref="Q606:Q669" si="49">LN(R606)</f>
        <v>6.6592939196836376</v>
      </c>
      <c r="R606" s="18">
        <v>780</v>
      </c>
      <c r="V606" s="18">
        <v>160</v>
      </c>
      <c r="AF606" s="10">
        <v>1.2349999999999999</v>
      </c>
      <c r="AI606" s="14">
        <v>4.8</v>
      </c>
      <c r="AN606" s="2">
        <v>-74.258832999999996</v>
      </c>
      <c r="AO606" s="2">
        <v>40.508833000000003</v>
      </c>
      <c r="AP606" s="2" t="s">
        <v>40</v>
      </c>
    </row>
    <row r="607" spans="1:42" x14ac:dyDescent="0.35">
      <c r="A607" s="41" t="s">
        <v>97</v>
      </c>
      <c r="C607" s="13">
        <v>41795</v>
      </c>
      <c r="M607" s="14">
        <v>6.92</v>
      </c>
      <c r="N607" s="14">
        <v>6.79</v>
      </c>
      <c r="Q607" s="2">
        <f t="shared" si="49"/>
        <v>6.131226489483141</v>
      </c>
      <c r="R607" s="18">
        <v>460</v>
      </c>
      <c r="V607" s="25">
        <v>40</v>
      </c>
      <c r="AF607" s="10">
        <v>1.4564999999999999</v>
      </c>
      <c r="AI607" s="18">
        <v>5.22</v>
      </c>
      <c r="AN607" s="2">
        <v>-74.258832999999996</v>
      </c>
      <c r="AO607" s="2">
        <v>40.508833000000003</v>
      </c>
      <c r="AP607" s="2" t="s">
        <v>40</v>
      </c>
    </row>
    <row r="608" spans="1:42" x14ac:dyDescent="0.35">
      <c r="A608" s="2" t="s">
        <v>52</v>
      </c>
      <c r="B608" s="2" t="s">
        <v>47</v>
      </c>
      <c r="C608" s="3">
        <v>41801</v>
      </c>
      <c r="E608" s="2" t="s">
        <v>44</v>
      </c>
      <c r="M608" s="55">
        <v>6.88</v>
      </c>
      <c r="N608" s="55">
        <v>7.2</v>
      </c>
      <c r="O608" s="2">
        <v>3.5</v>
      </c>
      <c r="Q608" s="2">
        <f t="shared" si="49"/>
        <v>4.5217885770490405</v>
      </c>
      <c r="R608" s="2">
        <v>92</v>
      </c>
      <c r="T608" s="8" t="s">
        <v>43</v>
      </c>
      <c r="V608" s="8">
        <v>2</v>
      </c>
      <c r="X608" s="10">
        <v>0.27700000000000002</v>
      </c>
      <c r="Z608" s="10">
        <v>0.39800000000000002</v>
      </c>
      <c r="AD608" s="10">
        <v>0.64300000000000002</v>
      </c>
      <c r="AF608" s="10">
        <f t="shared" ref="AF608:AF613" si="50">X608+AD608</f>
        <v>0.92</v>
      </c>
      <c r="AG608" s="2">
        <v>10</v>
      </c>
      <c r="AH608" s="2">
        <v>17</v>
      </c>
      <c r="AI608" s="12">
        <v>7.4</v>
      </c>
      <c r="AN608" s="2">
        <v>-74.258832999999996</v>
      </c>
      <c r="AO608" s="2">
        <v>40.508833000000003</v>
      </c>
      <c r="AP608" s="2" t="s">
        <v>40</v>
      </c>
    </row>
    <row r="609" spans="1:42" x14ac:dyDescent="0.35">
      <c r="A609" s="2" t="s">
        <v>52</v>
      </c>
      <c r="C609" s="3">
        <v>41801</v>
      </c>
      <c r="D609" s="4">
        <v>0.67152777777777783</v>
      </c>
      <c r="E609" s="2" t="s">
        <v>44</v>
      </c>
      <c r="F609" s="2">
        <v>18.32</v>
      </c>
      <c r="G609" s="2">
        <v>17.48</v>
      </c>
      <c r="H609" s="2">
        <v>30</v>
      </c>
      <c r="I609" s="2">
        <v>3</v>
      </c>
      <c r="J609" s="2">
        <v>31</v>
      </c>
      <c r="K609" s="2">
        <v>20.82</v>
      </c>
      <c r="L609" s="2">
        <v>22.88</v>
      </c>
      <c r="M609" s="55">
        <v>6.9</v>
      </c>
      <c r="N609" s="55">
        <v>7.12</v>
      </c>
      <c r="O609" s="2">
        <v>3.5</v>
      </c>
      <c r="Q609" s="2">
        <f t="shared" si="49"/>
        <v>3.8501476017100584</v>
      </c>
      <c r="R609" s="2">
        <v>47</v>
      </c>
      <c r="T609" s="8" t="s">
        <v>43</v>
      </c>
      <c r="V609" s="8">
        <v>2</v>
      </c>
      <c r="X609" s="10">
        <v>0.27800000000000002</v>
      </c>
      <c r="Z609" s="10">
        <v>0.38100000000000001</v>
      </c>
      <c r="AD609" s="10">
        <v>0.64</v>
      </c>
      <c r="AF609" s="10">
        <f t="shared" si="50"/>
        <v>0.91800000000000004</v>
      </c>
      <c r="AG609" s="2">
        <v>9</v>
      </c>
      <c r="AH609" s="2">
        <v>16</v>
      </c>
      <c r="AI609" s="12">
        <v>6.4</v>
      </c>
      <c r="AN609" s="2">
        <v>-74.258832999999996</v>
      </c>
      <c r="AO609" s="2">
        <v>40.508833000000003</v>
      </c>
      <c r="AP609" s="2" t="s">
        <v>40</v>
      </c>
    </row>
    <row r="610" spans="1:42" x14ac:dyDescent="0.35">
      <c r="A610" s="2" t="s">
        <v>42</v>
      </c>
      <c r="C610" s="3">
        <v>41801</v>
      </c>
      <c r="D610" s="4">
        <v>0.65277777777777779</v>
      </c>
      <c r="E610" s="2" t="s">
        <v>44</v>
      </c>
      <c r="F610" s="2">
        <v>18.82</v>
      </c>
      <c r="G610" s="2">
        <v>18.53</v>
      </c>
      <c r="H610" s="2">
        <v>46</v>
      </c>
      <c r="I610" s="2">
        <v>3</v>
      </c>
      <c r="J610" s="2">
        <v>44</v>
      </c>
      <c r="K610" s="2">
        <v>19.14</v>
      </c>
      <c r="L610" s="2">
        <v>19.84</v>
      </c>
      <c r="M610" s="55">
        <v>6.73</v>
      </c>
      <c r="N610" s="55">
        <v>6.74</v>
      </c>
      <c r="O610" s="2">
        <v>4</v>
      </c>
      <c r="Q610" s="2">
        <f t="shared" si="49"/>
        <v>4.6051701859880918</v>
      </c>
      <c r="R610" s="2">
        <v>100</v>
      </c>
      <c r="T610" s="8" t="s">
        <v>43</v>
      </c>
      <c r="V610" s="8">
        <v>16</v>
      </c>
      <c r="X610" s="10">
        <v>0.39100000000000001</v>
      </c>
      <c r="Z610" s="10">
        <v>0.377</v>
      </c>
      <c r="AD610" s="10">
        <v>0.80400000000000005</v>
      </c>
      <c r="AF610" s="10">
        <f t="shared" si="50"/>
        <v>1.1950000000000001</v>
      </c>
      <c r="AG610" s="2">
        <v>6</v>
      </c>
      <c r="AH610" s="2">
        <v>10</v>
      </c>
      <c r="AI610" s="12">
        <v>7.4</v>
      </c>
      <c r="AN610" s="2">
        <v>-74.258832999999996</v>
      </c>
      <c r="AO610" s="2">
        <v>40.508833000000003</v>
      </c>
      <c r="AP610" s="2" t="s">
        <v>40</v>
      </c>
    </row>
    <row r="611" spans="1:42" x14ac:dyDescent="0.35">
      <c r="A611" s="2" t="s">
        <v>50</v>
      </c>
      <c r="C611" s="3">
        <v>41801</v>
      </c>
      <c r="D611" s="4">
        <v>0.63750000000000007</v>
      </c>
      <c r="E611" s="2" t="s">
        <v>44</v>
      </c>
      <c r="F611" s="2">
        <v>19.27</v>
      </c>
      <c r="G611" s="2">
        <v>18.47</v>
      </c>
      <c r="H611" s="2">
        <v>40</v>
      </c>
      <c r="I611" s="2">
        <v>3</v>
      </c>
      <c r="J611" s="2">
        <v>36</v>
      </c>
      <c r="K611" s="2">
        <v>18</v>
      </c>
      <c r="L611" s="2">
        <v>20.12</v>
      </c>
      <c r="M611" s="55">
        <v>6.64</v>
      </c>
      <c r="N611" s="55">
        <v>6.31</v>
      </c>
      <c r="O611" s="2">
        <v>3</v>
      </c>
      <c r="Q611" s="2">
        <f t="shared" si="49"/>
        <v>4.7874917427820458</v>
      </c>
      <c r="R611" s="2">
        <v>120</v>
      </c>
      <c r="T611" s="8" t="s">
        <v>43</v>
      </c>
      <c r="V611" s="8">
        <v>10</v>
      </c>
      <c r="X611" s="10">
        <v>0.40899999999999997</v>
      </c>
      <c r="Z611" s="10">
        <v>0.76300000000000001</v>
      </c>
      <c r="AD611" s="10">
        <v>1.32</v>
      </c>
      <c r="AF611" s="10">
        <f t="shared" si="50"/>
        <v>1.7290000000000001</v>
      </c>
      <c r="AG611" s="2">
        <v>8</v>
      </c>
      <c r="AH611" s="2">
        <v>9</v>
      </c>
      <c r="AI611" s="12">
        <v>5.5</v>
      </c>
      <c r="AN611" s="2">
        <v>-74.258832999999996</v>
      </c>
      <c r="AO611" s="2">
        <v>40.508833000000003</v>
      </c>
      <c r="AP611" s="2" t="s">
        <v>40</v>
      </c>
    </row>
    <row r="612" spans="1:42" x14ac:dyDescent="0.35">
      <c r="A612" s="2" t="s">
        <v>51</v>
      </c>
      <c r="C612" s="3">
        <v>41801</v>
      </c>
      <c r="D612" s="4">
        <v>0.61736111111111114</v>
      </c>
      <c r="E612" s="2" t="s">
        <v>44</v>
      </c>
      <c r="F612" s="2">
        <v>19.91</v>
      </c>
      <c r="G612" s="2">
        <v>19.600000000000001</v>
      </c>
      <c r="H612" s="2">
        <v>38</v>
      </c>
      <c r="I612" s="2">
        <v>3</v>
      </c>
      <c r="J612" s="2">
        <v>35</v>
      </c>
      <c r="K612" s="2">
        <v>17.829999999999998</v>
      </c>
      <c r="L612" s="2">
        <v>18.829999999999998</v>
      </c>
      <c r="M612" s="55">
        <v>6.42</v>
      </c>
      <c r="N612" s="55">
        <v>6.08</v>
      </c>
      <c r="O612" s="2">
        <v>4</v>
      </c>
      <c r="Q612" s="2">
        <f t="shared" si="49"/>
        <v>5.3981627015177525</v>
      </c>
      <c r="R612" s="2">
        <v>221</v>
      </c>
      <c r="T612" s="8" t="s">
        <v>43</v>
      </c>
      <c r="V612" s="8">
        <v>26</v>
      </c>
      <c r="X612" s="10">
        <v>0.48199999999999998</v>
      </c>
      <c r="Z612" s="10">
        <v>0.48099999999999998</v>
      </c>
      <c r="AD612" s="10">
        <v>0.91500000000000004</v>
      </c>
      <c r="AF612" s="10">
        <f t="shared" si="50"/>
        <v>1.397</v>
      </c>
      <c r="AG612" s="2">
        <v>7</v>
      </c>
      <c r="AH612" s="2">
        <v>8</v>
      </c>
      <c r="AI612" s="12">
        <v>13</v>
      </c>
      <c r="AN612" s="2">
        <v>-74.258832999999996</v>
      </c>
      <c r="AO612" s="2">
        <v>40.508833000000003</v>
      </c>
      <c r="AP612" s="2" t="s">
        <v>40</v>
      </c>
    </row>
    <row r="613" spans="1:42" x14ac:dyDescent="0.35">
      <c r="A613" s="2" t="s">
        <v>48</v>
      </c>
      <c r="C613" s="3">
        <v>41801</v>
      </c>
      <c r="D613" s="4">
        <v>0.59375</v>
      </c>
      <c r="E613" s="2" t="s">
        <v>44</v>
      </c>
      <c r="F613" s="2">
        <v>20.09</v>
      </c>
      <c r="G613" s="2">
        <v>18.88</v>
      </c>
      <c r="H613" s="2">
        <v>39</v>
      </c>
      <c r="I613" s="2">
        <v>3</v>
      </c>
      <c r="J613" s="2">
        <v>40</v>
      </c>
      <c r="K613" s="2">
        <v>17.809999999999999</v>
      </c>
      <c r="L613" s="2">
        <v>21.7</v>
      </c>
      <c r="M613" s="55">
        <v>7.45</v>
      </c>
      <c r="N613" s="55">
        <v>5.75</v>
      </c>
      <c r="O613" s="2">
        <v>2.5</v>
      </c>
      <c r="Q613" s="2">
        <f t="shared" si="49"/>
        <v>4.4188406077965983</v>
      </c>
      <c r="R613" s="2">
        <v>83</v>
      </c>
      <c r="T613" s="8" t="s">
        <v>43</v>
      </c>
      <c r="V613" s="8">
        <v>6</v>
      </c>
      <c r="X613" s="10">
        <v>0.36499999999999999</v>
      </c>
      <c r="Z613" s="10">
        <v>0.27700000000000002</v>
      </c>
      <c r="AD613" s="10">
        <v>1.369</v>
      </c>
      <c r="AF613" s="10">
        <f t="shared" si="50"/>
        <v>1.734</v>
      </c>
      <c r="AG613" s="2">
        <v>9</v>
      </c>
      <c r="AH613" s="2">
        <v>9</v>
      </c>
      <c r="AI613" s="12">
        <v>49.4</v>
      </c>
      <c r="AM613" s="2" t="s">
        <v>56</v>
      </c>
      <c r="AN613" s="2">
        <v>-74.258832999999996</v>
      </c>
      <c r="AO613" s="2">
        <v>40.508833000000003</v>
      </c>
      <c r="AP613" s="2" t="s">
        <v>40</v>
      </c>
    </row>
    <row r="614" spans="1:42" x14ac:dyDescent="0.35">
      <c r="A614" t="s">
        <v>84</v>
      </c>
      <c r="C614" s="13">
        <v>41801</v>
      </c>
      <c r="M614" s="14">
        <v>6.88</v>
      </c>
      <c r="N614" s="14">
        <v>6.52</v>
      </c>
      <c r="Q614" s="2">
        <f t="shared" si="49"/>
        <v>5.7037824746562009</v>
      </c>
      <c r="R614" s="18">
        <v>300</v>
      </c>
      <c r="V614" s="25">
        <v>16</v>
      </c>
      <c r="AF614" s="10">
        <v>1.5045999999999999</v>
      </c>
      <c r="AI614" s="14">
        <v>4.5</v>
      </c>
      <c r="AM614" s="2" t="s">
        <v>58</v>
      </c>
      <c r="AN614" s="2">
        <v>-74.258832999999996</v>
      </c>
      <c r="AO614" s="2">
        <v>40.508833000000003</v>
      </c>
      <c r="AP614" s="2" t="s">
        <v>40</v>
      </c>
    </row>
    <row r="615" spans="1:42" x14ac:dyDescent="0.25">
      <c r="A615" s="37" t="s">
        <v>90</v>
      </c>
      <c r="C615" s="13">
        <v>41801</v>
      </c>
      <c r="M615" s="14">
        <v>6.25</v>
      </c>
      <c r="N615" s="14">
        <v>6.36</v>
      </c>
      <c r="R615" s="22" t="s">
        <v>91</v>
      </c>
      <c r="V615" s="18">
        <v>380</v>
      </c>
      <c r="AF615" s="10">
        <v>1.2333000000000001</v>
      </c>
      <c r="AI615" s="18">
        <v>3.13</v>
      </c>
      <c r="AN615" s="2">
        <v>-74.258832999999996</v>
      </c>
      <c r="AO615" s="2">
        <v>40.508833000000003</v>
      </c>
      <c r="AP615" s="2" t="s">
        <v>40</v>
      </c>
    </row>
    <row r="616" spans="1:42" x14ac:dyDescent="0.35">
      <c r="A616" s="41" t="s">
        <v>96</v>
      </c>
      <c r="C616" s="13">
        <v>41801</v>
      </c>
      <c r="M616" s="14">
        <v>6.25</v>
      </c>
      <c r="N616" s="14">
        <v>6.34</v>
      </c>
      <c r="R616" s="22" t="s">
        <v>98</v>
      </c>
      <c r="V616" s="18">
        <v>16</v>
      </c>
      <c r="AF616" s="10">
        <v>1.4127000000000001</v>
      </c>
      <c r="AI616" s="14">
        <v>4.5</v>
      </c>
      <c r="AN616" s="2">
        <v>-74.258832999999996</v>
      </c>
      <c r="AO616" s="2">
        <v>40.508833000000003</v>
      </c>
      <c r="AP616" s="2" t="s">
        <v>40</v>
      </c>
    </row>
    <row r="617" spans="1:42" x14ac:dyDescent="0.35">
      <c r="A617" s="41" t="s">
        <v>96</v>
      </c>
      <c r="C617" s="13">
        <v>41801</v>
      </c>
      <c r="M617" s="21" t="s">
        <v>86</v>
      </c>
      <c r="N617" s="21" t="s">
        <v>86</v>
      </c>
      <c r="R617" s="22" t="s">
        <v>98</v>
      </c>
      <c r="V617" s="18">
        <v>52</v>
      </c>
      <c r="AF617" s="10">
        <v>1.3660000000000001</v>
      </c>
      <c r="AI617" s="18">
        <v>6.97</v>
      </c>
      <c r="AN617" s="2">
        <v>-74.258832999999996</v>
      </c>
      <c r="AO617" s="2">
        <v>40.508833000000003</v>
      </c>
      <c r="AP617" s="2" t="s">
        <v>40</v>
      </c>
    </row>
    <row r="618" spans="1:42" x14ac:dyDescent="0.35">
      <c r="A618" s="41" t="s">
        <v>97</v>
      </c>
      <c r="C618" s="13">
        <v>41801</v>
      </c>
      <c r="M618" s="14">
        <v>7.07</v>
      </c>
      <c r="N618" s="14">
        <v>7.21</v>
      </c>
      <c r="R618" s="22" t="s">
        <v>98</v>
      </c>
      <c r="V618" s="25">
        <v>44</v>
      </c>
      <c r="AF618" s="10">
        <v>1.2629999999999999</v>
      </c>
      <c r="AI618" s="18">
        <v>12.1</v>
      </c>
      <c r="AN618" s="2">
        <v>-74.258832999999996</v>
      </c>
      <c r="AO618" s="2">
        <v>40.508833000000003</v>
      </c>
      <c r="AP618" s="2" t="s">
        <v>40</v>
      </c>
    </row>
    <row r="619" spans="1:42" x14ac:dyDescent="0.35">
      <c r="A619" s="2" t="s">
        <v>52</v>
      </c>
      <c r="B619" s="2" t="s">
        <v>47</v>
      </c>
      <c r="C619" s="3">
        <v>41808</v>
      </c>
      <c r="E619" s="2" t="s">
        <v>41</v>
      </c>
      <c r="M619" s="55">
        <v>6.5</v>
      </c>
      <c r="N619" s="55">
        <v>6.71</v>
      </c>
      <c r="O619" s="2">
        <v>3</v>
      </c>
      <c r="Q619" s="2">
        <f t="shared" si="49"/>
        <v>3.5553480614894135</v>
      </c>
      <c r="R619" s="2">
        <v>35</v>
      </c>
      <c r="T619" s="8" t="s">
        <v>46</v>
      </c>
      <c r="V619" s="8">
        <v>1</v>
      </c>
      <c r="X619" s="10">
        <v>0.29099999999999998</v>
      </c>
      <c r="Z619" s="10">
        <v>0.39700000000000002</v>
      </c>
      <c r="AD619" s="10">
        <v>0.57599999999999996</v>
      </c>
      <c r="AF619" s="10">
        <f t="shared" ref="AF619:AF624" si="51">X619+AD619</f>
        <v>0.86699999999999999</v>
      </c>
      <c r="AG619" s="2">
        <v>8</v>
      </c>
      <c r="AH619" s="2">
        <v>13</v>
      </c>
      <c r="AI619" s="12">
        <v>3.2</v>
      </c>
      <c r="AN619" s="2">
        <v>-74.258832999999996</v>
      </c>
      <c r="AO619" s="2">
        <v>40.508833000000003</v>
      </c>
      <c r="AP619" s="2" t="s">
        <v>40</v>
      </c>
    </row>
    <row r="620" spans="1:42" x14ac:dyDescent="0.35">
      <c r="A620" s="2" t="s">
        <v>52</v>
      </c>
      <c r="C620" s="3">
        <v>41808</v>
      </c>
      <c r="D620" s="4">
        <v>0.61944444444444446</v>
      </c>
      <c r="E620" s="2" t="s">
        <v>41</v>
      </c>
      <c r="F620" s="2">
        <v>20.36</v>
      </c>
      <c r="G620" s="2">
        <v>18.79</v>
      </c>
      <c r="H620" s="2">
        <v>55</v>
      </c>
      <c r="I620" s="2">
        <v>3</v>
      </c>
      <c r="J620" s="2">
        <v>51</v>
      </c>
      <c r="K620" s="2">
        <v>19.3</v>
      </c>
      <c r="L620" s="2">
        <v>24.87</v>
      </c>
      <c r="M620" s="55">
        <v>6.54</v>
      </c>
      <c r="N620" s="55">
        <v>6.96</v>
      </c>
      <c r="O620" s="2">
        <v>3</v>
      </c>
      <c r="Q620" s="2">
        <f t="shared" si="49"/>
        <v>4.0073331852324712</v>
      </c>
      <c r="R620" s="2">
        <v>55</v>
      </c>
      <c r="V620" s="8">
        <v>2</v>
      </c>
      <c r="X620" s="10">
        <v>0.28199999999999997</v>
      </c>
      <c r="Z620" s="10">
        <v>0.318</v>
      </c>
      <c r="AD620" s="10">
        <v>0.53500000000000003</v>
      </c>
      <c r="AF620" s="10">
        <f t="shared" si="51"/>
        <v>0.81699999999999995</v>
      </c>
      <c r="AG620" s="2">
        <v>11</v>
      </c>
      <c r="AH620" s="2">
        <v>11</v>
      </c>
      <c r="AI620" s="12">
        <v>2.1</v>
      </c>
      <c r="AN620" s="2">
        <v>-74.258832999999996</v>
      </c>
      <c r="AO620" s="2">
        <v>40.508833000000003</v>
      </c>
      <c r="AP620" s="2" t="s">
        <v>40</v>
      </c>
    </row>
    <row r="621" spans="1:42" x14ac:dyDescent="0.35">
      <c r="A621" s="2" t="s">
        <v>42</v>
      </c>
      <c r="C621" s="3">
        <v>41808</v>
      </c>
      <c r="D621" s="4">
        <v>0.60347222222222219</v>
      </c>
      <c r="E621" s="2" t="s">
        <v>41</v>
      </c>
      <c r="F621" s="2">
        <v>21.02</v>
      </c>
      <c r="G621" s="2">
        <v>20.149999999999999</v>
      </c>
      <c r="H621" s="2">
        <v>35</v>
      </c>
      <c r="I621" s="2">
        <v>3</v>
      </c>
      <c r="J621" s="2">
        <v>34</v>
      </c>
      <c r="K621" s="2">
        <v>18.39</v>
      </c>
      <c r="L621" s="2">
        <v>20.04</v>
      </c>
      <c r="M621" s="55">
        <v>6.03</v>
      </c>
      <c r="N621" s="55">
        <v>6.2</v>
      </c>
      <c r="O621" s="2">
        <v>3</v>
      </c>
      <c r="Q621" s="2">
        <f t="shared" si="49"/>
        <v>3.0910424533583161</v>
      </c>
      <c r="R621" s="2">
        <v>22</v>
      </c>
      <c r="T621" s="8" t="s">
        <v>43</v>
      </c>
      <c r="V621" s="8">
        <v>10</v>
      </c>
      <c r="X621" s="10">
        <v>0.41399999999999998</v>
      </c>
      <c r="Z621" s="10">
        <v>0.41799999999999998</v>
      </c>
      <c r="AD621" s="10">
        <v>0.73099999999999998</v>
      </c>
      <c r="AF621" s="10">
        <f t="shared" si="51"/>
        <v>1.145</v>
      </c>
      <c r="AG621" s="2">
        <v>14</v>
      </c>
      <c r="AH621" s="2">
        <v>10</v>
      </c>
      <c r="AI621" s="12">
        <v>2.4</v>
      </c>
      <c r="AN621" s="2">
        <v>-74.258832999999996</v>
      </c>
      <c r="AO621" s="2">
        <v>40.508833000000003</v>
      </c>
      <c r="AP621" s="2" t="s">
        <v>40</v>
      </c>
    </row>
    <row r="622" spans="1:42" x14ac:dyDescent="0.35">
      <c r="A622" s="2" t="s">
        <v>50</v>
      </c>
      <c r="C622" s="3">
        <v>41808</v>
      </c>
      <c r="D622" s="4">
        <v>0.59166666666666667</v>
      </c>
      <c r="E622" s="2" t="s">
        <v>41</v>
      </c>
      <c r="F622" s="2">
        <v>21.47</v>
      </c>
      <c r="G622" s="2">
        <v>21.25</v>
      </c>
      <c r="H622" s="2">
        <v>40</v>
      </c>
      <c r="I622" s="2">
        <v>3</v>
      </c>
      <c r="J622" s="2">
        <v>38</v>
      </c>
      <c r="K622" s="2">
        <v>18.34</v>
      </c>
      <c r="L622" s="2">
        <v>18.350000000000001</v>
      </c>
      <c r="M622" s="55">
        <v>5.71</v>
      </c>
      <c r="N622" s="55">
        <v>5.61</v>
      </c>
      <c r="O622" s="2">
        <v>3</v>
      </c>
      <c r="Q622" s="2">
        <f t="shared" si="49"/>
        <v>3.8712010109078911</v>
      </c>
      <c r="R622" s="2">
        <v>48</v>
      </c>
      <c r="V622" s="8">
        <v>4</v>
      </c>
      <c r="X622" s="10">
        <v>0.46100000000000002</v>
      </c>
      <c r="Z622" s="10">
        <v>0.59199999999999997</v>
      </c>
      <c r="AD622" s="10">
        <v>0.79500000000000004</v>
      </c>
      <c r="AF622" s="10">
        <f t="shared" si="51"/>
        <v>1.256</v>
      </c>
      <c r="AG622" s="2">
        <v>8</v>
      </c>
      <c r="AH622" s="2">
        <v>12</v>
      </c>
      <c r="AI622" s="12">
        <v>2.1</v>
      </c>
      <c r="AN622" s="2">
        <v>-74.258832999999996</v>
      </c>
      <c r="AO622" s="2">
        <v>40.508833000000003</v>
      </c>
      <c r="AP622" s="2" t="s">
        <v>40</v>
      </c>
    </row>
    <row r="623" spans="1:42" x14ac:dyDescent="0.35">
      <c r="A623" s="2" t="s">
        <v>51</v>
      </c>
      <c r="C623" s="3">
        <v>41808</v>
      </c>
      <c r="D623" s="4">
        <v>0.56944444444444442</v>
      </c>
      <c r="E623" s="2" t="s">
        <v>41</v>
      </c>
      <c r="F623" s="2">
        <v>22.91</v>
      </c>
      <c r="G623" s="2">
        <v>22.41</v>
      </c>
      <c r="H623" s="2">
        <v>39</v>
      </c>
      <c r="I623" s="2">
        <v>3</v>
      </c>
      <c r="J623" s="2">
        <v>38</v>
      </c>
      <c r="K623" s="2">
        <v>17.95</v>
      </c>
      <c r="L623" s="2">
        <v>18.09</v>
      </c>
      <c r="M623" s="55">
        <v>7.46</v>
      </c>
      <c r="N623" s="55">
        <v>6.01</v>
      </c>
      <c r="O623" s="2">
        <v>3</v>
      </c>
      <c r="Q623" s="2">
        <f t="shared" si="49"/>
        <v>4.0943445622221004</v>
      </c>
      <c r="R623" s="2">
        <v>60</v>
      </c>
      <c r="T623" s="8" t="s">
        <v>46</v>
      </c>
      <c r="V623" s="8">
        <v>1</v>
      </c>
      <c r="X623" s="10">
        <v>0.59</v>
      </c>
      <c r="Z623" s="10">
        <v>0.56799999999999995</v>
      </c>
      <c r="AD623" s="10">
        <v>1.1040000000000001</v>
      </c>
      <c r="AF623" s="10">
        <f t="shared" si="51"/>
        <v>1.694</v>
      </c>
      <c r="AG623" s="2">
        <v>10</v>
      </c>
      <c r="AH623" s="2">
        <v>11</v>
      </c>
      <c r="AI623" s="12">
        <v>10.8</v>
      </c>
      <c r="AN623" s="2">
        <v>-74.258832999999996</v>
      </c>
      <c r="AO623" s="2">
        <v>40.508833000000003</v>
      </c>
      <c r="AP623" s="2" t="s">
        <v>40</v>
      </c>
    </row>
    <row r="624" spans="1:42" x14ac:dyDescent="0.35">
      <c r="A624" s="2" t="s">
        <v>48</v>
      </c>
      <c r="C624" s="3">
        <v>41808</v>
      </c>
      <c r="D624" s="4">
        <v>0.54861111111111105</v>
      </c>
      <c r="E624" s="2" t="s">
        <v>41</v>
      </c>
      <c r="F624" s="2">
        <v>22</v>
      </c>
      <c r="G624" s="2">
        <v>20.29</v>
      </c>
      <c r="H624" s="2">
        <v>44</v>
      </c>
      <c r="I624" s="2">
        <v>3</v>
      </c>
      <c r="J624" s="2">
        <v>41</v>
      </c>
      <c r="K624" s="2">
        <v>20.93</v>
      </c>
      <c r="L624" s="2">
        <v>23.18</v>
      </c>
      <c r="M624" s="55">
        <v>9.1300000000000008</v>
      </c>
      <c r="N624" s="55">
        <v>7.15</v>
      </c>
      <c r="O624" s="2">
        <v>2</v>
      </c>
      <c r="Q624" s="2">
        <f t="shared" si="49"/>
        <v>1.9459101490553132</v>
      </c>
      <c r="R624" s="2">
        <v>7</v>
      </c>
      <c r="T624" s="8" t="s">
        <v>46</v>
      </c>
      <c r="V624" s="8">
        <v>1</v>
      </c>
      <c r="X624" s="10">
        <v>0.19500000000000001</v>
      </c>
      <c r="Z624" s="10">
        <v>0.10100000000000001</v>
      </c>
      <c r="AD624" s="10">
        <v>0.79600000000000004</v>
      </c>
      <c r="AF624" s="10">
        <f t="shared" si="51"/>
        <v>0.9910000000000001</v>
      </c>
      <c r="AG624" s="2">
        <v>16</v>
      </c>
      <c r="AH624" s="2">
        <v>21</v>
      </c>
      <c r="AI624" s="12">
        <v>31.4</v>
      </c>
      <c r="AN624" s="2">
        <v>-74.258832999999996</v>
      </c>
      <c r="AO624" s="2">
        <v>40.508833000000003</v>
      </c>
      <c r="AP624" s="2" t="s">
        <v>40</v>
      </c>
    </row>
    <row r="625" spans="1:42" x14ac:dyDescent="0.35">
      <c r="A625" t="s">
        <v>84</v>
      </c>
      <c r="C625" s="13">
        <v>41809</v>
      </c>
      <c r="M625" s="14">
        <v>6.01</v>
      </c>
      <c r="N625" s="14">
        <v>6.03</v>
      </c>
      <c r="Q625" s="2">
        <f t="shared" si="49"/>
        <v>2.9957322735539909</v>
      </c>
      <c r="R625" s="18">
        <v>20</v>
      </c>
      <c r="V625" s="25">
        <v>4</v>
      </c>
      <c r="AF625" s="10">
        <v>1.4171</v>
      </c>
      <c r="AI625" s="18">
        <v>2.56</v>
      </c>
      <c r="AN625" s="2">
        <v>-74.258832999999996</v>
      </c>
      <c r="AO625" s="2">
        <v>40.508833000000003</v>
      </c>
      <c r="AP625" s="2" t="s">
        <v>40</v>
      </c>
    </row>
    <row r="626" spans="1:42" x14ac:dyDescent="0.25">
      <c r="A626" s="37" t="s">
        <v>90</v>
      </c>
      <c r="C626" s="13">
        <v>41809</v>
      </c>
      <c r="M626" s="14">
        <v>6.08</v>
      </c>
      <c r="N626" s="14">
        <v>5.99</v>
      </c>
      <c r="Q626" s="2">
        <f t="shared" si="49"/>
        <v>2.4849066497880004</v>
      </c>
      <c r="R626" s="18">
        <v>12</v>
      </c>
      <c r="V626" s="18">
        <v>6</v>
      </c>
      <c r="AF626" s="10">
        <v>1.2227999999999999</v>
      </c>
      <c r="AI626" s="14">
        <v>3.3</v>
      </c>
      <c r="AN626" s="2">
        <v>-74.258832999999996</v>
      </c>
      <c r="AO626" s="2">
        <v>40.508833000000003</v>
      </c>
      <c r="AP626" s="2" t="s">
        <v>40</v>
      </c>
    </row>
    <row r="627" spans="1:42" x14ac:dyDescent="0.25">
      <c r="A627" s="37" t="s">
        <v>90</v>
      </c>
      <c r="C627" s="13">
        <v>41809</v>
      </c>
      <c r="M627" s="21" t="s">
        <v>86</v>
      </c>
      <c r="N627" s="21" t="s">
        <v>86</v>
      </c>
      <c r="Q627" s="2">
        <f t="shared" si="49"/>
        <v>2.7725887222397811</v>
      </c>
      <c r="R627" s="18">
        <v>16</v>
      </c>
      <c r="V627" s="18">
        <v>4</v>
      </c>
      <c r="AF627" s="10">
        <v>1.2783</v>
      </c>
      <c r="AI627" s="18">
        <v>2.75</v>
      </c>
      <c r="AN627" s="2">
        <v>-74.258832999999996</v>
      </c>
      <c r="AO627" s="2">
        <v>40.508833000000003</v>
      </c>
      <c r="AP627" s="2" t="s">
        <v>40</v>
      </c>
    </row>
    <row r="628" spans="1:42" x14ac:dyDescent="0.35">
      <c r="A628" s="41" t="s">
        <v>96</v>
      </c>
      <c r="C628" s="13">
        <v>41809</v>
      </c>
      <c r="M628" s="14">
        <v>5.67</v>
      </c>
      <c r="N628" s="14">
        <v>5.81</v>
      </c>
      <c r="Q628" s="2">
        <f t="shared" si="49"/>
        <v>3.8712010109078911</v>
      </c>
      <c r="R628" s="18">
        <v>48</v>
      </c>
      <c r="V628" s="18">
        <v>14</v>
      </c>
      <c r="AF628" s="10">
        <v>1.3885000000000001</v>
      </c>
      <c r="AI628" s="18">
        <v>2.74</v>
      </c>
      <c r="AN628" s="2">
        <v>-74.258832999999996</v>
      </c>
      <c r="AO628" s="2">
        <v>40.508833000000003</v>
      </c>
      <c r="AP628" s="2" t="s">
        <v>40</v>
      </c>
    </row>
    <row r="629" spans="1:42" x14ac:dyDescent="0.35">
      <c r="A629" s="41" t="s">
        <v>97</v>
      </c>
      <c r="C629" s="13">
        <v>41809</v>
      </c>
      <c r="M629" s="14">
        <v>5.3</v>
      </c>
      <c r="N629" s="14">
        <v>5.12</v>
      </c>
      <c r="Q629" s="2">
        <f t="shared" si="49"/>
        <v>3.5263605246161616</v>
      </c>
      <c r="R629" s="18">
        <v>34</v>
      </c>
      <c r="V629" s="25">
        <v>4</v>
      </c>
      <c r="AF629" s="10">
        <v>1.5038</v>
      </c>
      <c r="AI629" s="18">
        <v>4.28</v>
      </c>
      <c r="AN629" s="2">
        <v>-74.258832999999996</v>
      </c>
      <c r="AO629" s="2">
        <v>40.508833000000003</v>
      </c>
      <c r="AP629" s="2" t="s">
        <v>40</v>
      </c>
    </row>
    <row r="630" spans="1:42" x14ac:dyDescent="0.35">
      <c r="A630" s="2" t="s">
        <v>52</v>
      </c>
      <c r="C630" s="3">
        <v>41815</v>
      </c>
      <c r="D630" s="4">
        <v>0.64722222222222225</v>
      </c>
      <c r="E630" s="2" t="s">
        <v>41</v>
      </c>
      <c r="F630" s="2">
        <v>21.59</v>
      </c>
      <c r="G630" s="2">
        <v>19.91</v>
      </c>
      <c r="H630" s="2">
        <v>50</v>
      </c>
      <c r="I630" s="2">
        <v>3</v>
      </c>
      <c r="J630" s="2">
        <v>49</v>
      </c>
      <c r="K630" s="2">
        <v>20.71</v>
      </c>
      <c r="L630" s="2">
        <v>24.17</v>
      </c>
      <c r="M630" s="55">
        <v>7.57</v>
      </c>
      <c r="N630" s="55">
        <v>7.15</v>
      </c>
      <c r="O630" s="2">
        <v>3</v>
      </c>
      <c r="Q630" s="2">
        <f t="shared" si="49"/>
        <v>1.3862943611198906</v>
      </c>
      <c r="R630" s="2">
        <v>4</v>
      </c>
      <c r="V630" s="8">
        <v>1</v>
      </c>
      <c r="X630" s="10">
        <v>0.27400000000000002</v>
      </c>
      <c r="Z630" s="10">
        <v>0.36</v>
      </c>
      <c r="AD630" s="10">
        <v>0.76200000000000001</v>
      </c>
      <c r="AF630" s="10">
        <f t="shared" ref="AF630:AF635" si="52">X630+AD630</f>
        <v>1.036</v>
      </c>
      <c r="AG630" s="2">
        <v>17</v>
      </c>
      <c r="AH630" s="2">
        <v>8</v>
      </c>
      <c r="AI630" s="12">
        <v>40.799999999999997</v>
      </c>
      <c r="AN630" s="2">
        <v>-74.258832999999996</v>
      </c>
      <c r="AO630" s="2">
        <v>40.508833000000003</v>
      </c>
      <c r="AP630" s="2" t="s">
        <v>40</v>
      </c>
    </row>
    <row r="631" spans="1:42" x14ac:dyDescent="0.35">
      <c r="A631" s="2" t="s">
        <v>52</v>
      </c>
      <c r="B631" s="2" t="s">
        <v>47</v>
      </c>
      <c r="C631" s="3">
        <v>41815</v>
      </c>
      <c r="E631" s="2" t="s">
        <v>41</v>
      </c>
      <c r="M631" s="55">
        <v>6.2</v>
      </c>
      <c r="N631" s="55">
        <v>5.33</v>
      </c>
      <c r="O631" s="2">
        <v>3</v>
      </c>
      <c r="Q631" s="2">
        <f t="shared" si="49"/>
        <v>1.9459101490553132</v>
      </c>
      <c r="R631" s="2">
        <v>7</v>
      </c>
      <c r="V631" s="8">
        <v>1</v>
      </c>
      <c r="X631" s="10">
        <v>0.47299999999999998</v>
      </c>
      <c r="Z631" s="10">
        <v>0.45700000000000002</v>
      </c>
      <c r="AD631" s="10">
        <v>0.95799999999999996</v>
      </c>
      <c r="AF631" s="10">
        <f t="shared" si="52"/>
        <v>1.431</v>
      </c>
      <c r="AG631" s="2">
        <v>17</v>
      </c>
      <c r="AH631" s="2">
        <v>15</v>
      </c>
      <c r="AI631" s="12">
        <v>9.1999999999999993</v>
      </c>
      <c r="AN631" s="2">
        <v>-74.258832999999996</v>
      </c>
      <c r="AO631" s="2">
        <v>40.508833000000003</v>
      </c>
      <c r="AP631" s="2" t="s">
        <v>40</v>
      </c>
    </row>
    <row r="632" spans="1:42" x14ac:dyDescent="0.35">
      <c r="A632" s="2" t="s">
        <v>42</v>
      </c>
      <c r="C632" s="3">
        <v>41815</v>
      </c>
      <c r="D632" s="4">
        <v>0.63055555555555554</v>
      </c>
      <c r="E632" s="2" t="s">
        <v>41</v>
      </c>
      <c r="F632" s="2">
        <v>22.21</v>
      </c>
      <c r="G632" s="2">
        <v>20.9</v>
      </c>
      <c r="H632" s="2">
        <v>33</v>
      </c>
      <c r="I632" s="2">
        <v>3</v>
      </c>
      <c r="J632" s="2">
        <v>34</v>
      </c>
      <c r="K632" s="2">
        <v>19.309999999999999</v>
      </c>
      <c r="L632" s="2">
        <v>21.06</v>
      </c>
      <c r="M632" s="55">
        <v>6.64</v>
      </c>
      <c r="N632" s="55">
        <v>6.47</v>
      </c>
      <c r="O632" s="2">
        <v>3</v>
      </c>
      <c r="Q632" s="2">
        <f t="shared" si="49"/>
        <v>0.69314718055994529</v>
      </c>
      <c r="R632" s="2">
        <v>2</v>
      </c>
      <c r="T632" s="8" t="s">
        <v>46</v>
      </c>
      <c r="V632" s="8">
        <v>1</v>
      </c>
      <c r="X632" s="10">
        <v>0.39200000000000002</v>
      </c>
      <c r="Z632" s="10">
        <v>0.35499999999999998</v>
      </c>
      <c r="AD632" s="10">
        <v>0.48399999999999999</v>
      </c>
      <c r="AF632" s="10">
        <f t="shared" si="52"/>
        <v>0.876</v>
      </c>
      <c r="AG632" s="2">
        <v>7</v>
      </c>
      <c r="AH632" s="2">
        <v>18</v>
      </c>
      <c r="AI632" s="12">
        <v>4.8</v>
      </c>
      <c r="AN632" s="2">
        <v>-74.258832999999996</v>
      </c>
      <c r="AO632" s="2">
        <v>40.508833000000003</v>
      </c>
      <c r="AP632" s="2" t="s">
        <v>40</v>
      </c>
    </row>
    <row r="633" spans="1:42" x14ac:dyDescent="0.35">
      <c r="A633" s="2" t="s">
        <v>50</v>
      </c>
      <c r="C633" s="3">
        <v>41815</v>
      </c>
      <c r="D633" s="4">
        <v>0.6166666666666667</v>
      </c>
      <c r="E633" s="2" t="s">
        <v>41</v>
      </c>
      <c r="F633" s="2">
        <v>22.23</v>
      </c>
      <c r="G633" s="2">
        <v>21.07</v>
      </c>
      <c r="H633" s="2">
        <v>39</v>
      </c>
      <c r="I633" s="2">
        <v>3</v>
      </c>
      <c r="J633" s="2">
        <v>32</v>
      </c>
      <c r="K633" s="2">
        <v>19.78</v>
      </c>
      <c r="L633" s="2">
        <v>20.91</v>
      </c>
      <c r="M633" s="55">
        <v>7.25</v>
      </c>
      <c r="N633" s="55">
        <v>6.92</v>
      </c>
      <c r="O633" s="2">
        <v>3.5</v>
      </c>
      <c r="Q633" s="2">
        <f t="shared" si="49"/>
        <v>0.69314718055994529</v>
      </c>
      <c r="R633" s="2">
        <v>2</v>
      </c>
      <c r="V633" s="8">
        <v>1</v>
      </c>
      <c r="X633" s="10">
        <v>0.378</v>
      </c>
      <c r="Z633" s="10">
        <v>0.40799999999999997</v>
      </c>
      <c r="AD633" s="10">
        <v>0.83299999999999996</v>
      </c>
      <c r="AF633" s="10">
        <f t="shared" si="52"/>
        <v>1.2109999999999999</v>
      </c>
      <c r="AG633" s="2">
        <v>19</v>
      </c>
      <c r="AH633" s="2">
        <v>15</v>
      </c>
      <c r="AI633" s="12">
        <v>4.5</v>
      </c>
      <c r="AN633" s="2">
        <v>-74.258832999999996</v>
      </c>
      <c r="AO633" s="2">
        <v>40.508833000000003</v>
      </c>
      <c r="AP633" s="2" t="s">
        <v>40</v>
      </c>
    </row>
    <row r="634" spans="1:42" x14ac:dyDescent="0.35">
      <c r="A634" s="2" t="s">
        <v>51</v>
      </c>
      <c r="C634" s="3">
        <v>41815</v>
      </c>
      <c r="D634" s="4">
        <v>0.59236111111111112</v>
      </c>
      <c r="E634" s="2" t="s">
        <v>41</v>
      </c>
      <c r="F634" s="2">
        <v>23.09</v>
      </c>
      <c r="G634" s="2">
        <v>22.25</v>
      </c>
      <c r="H634" s="2">
        <v>37</v>
      </c>
      <c r="I634" s="2">
        <v>3</v>
      </c>
      <c r="J634" s="2">
        <v>33</v>
      </c>
      <c r="K634" s="2">
        <v>19.600000000000001</v>
      </c>
      <c r="L634" s="2">
        <v>19.809999999999999</v>
      </c>
      <c r="M634" s="55">
        <v>6.59</v>
      </c>
      <c r="N634" s="55">
        <v>6.44</v>
      </c>
      <c r="O634" s="2">
        <v>4</v>
      </c>
      <c r="Q634" s="2">
        <f t="shared" si="49"/>
        <v>2.0794415416798357</v>
      </c>
      <c r="R634" s="2">
        <v>8</v>
      </c>
      <c r="V634" s="8">
        <v>1</v>
      </c>
      <c r="X634" s="10">
        <v>0.49</v>
      </c>
      <c r="Z634" s="10">
        <v>0.6</v>
      </c>
      <c r="AD634" s="10">
        <v>0.70899999999999996</v>
      </c>
      <c r="AF634" s="10">
        <f t="shared" si="52"/>
        <v>1.1989999999999998</v>
      </c>
      <c r="AG634" s="2">
        <v>23</v>
      </c>
      <c r="AH634" s="2">
        <v>35</v>
      </c>
      <c r="AI634" s="12">
        <v>5.2</v>
      </c>
      <c r="AN634" s="2">
        <v>-74.258832999999996</v>
      </c>
      <c r="AO634" s="2">
        <v>40.508833000000003</v>
      </c>
      <c r="AP634" s="2" t="s">
        <v>40</v>
      </c>
    </row>
    <row r="635" spans="1:42" x14ac:dyDescent="0.35">
      <c r="A635" s="2" t="s">
        <v>48</v>
      </c>
      <c r="C635" s="3">
        <v>41815</v>
      </c>
      <c r="D635" s="4">
        <v>0.56944444444444442</v>
      </c>
      <c r="E635" s="2" t="s">
        <v>41</v>
      </c>
      <c r="F635" s="2">
        <v>22.55</v>
      </c>
      <c r="G635" s="2">
        <v>20.94</v>
      </c>
      <c r="H635" s="2">
        <v>39</v>
      </c>
      <c r="I635" s="2">
        <v>3</v>
      </c>
      <c r="J635" s="2">
        <v>37</v>
      </c>
      <c r="K635" s="2">
        <v>20.100000000000001</v>
      </c>
      <c r="L635" s="2">
        <v>23.08</v>
      </c>
      <c r="M635" s="55">
        <v>6.11</v>
      </c>
      <c r="N635" s="55">
        <v>5.52</v>
      </c>
      <c r="O635" s="2">
        <v>3</v>
      </c>
      <c r="Q635" s="2">
        <f t="shared" si="49"/>
        <v>2.1972245773362196</v>
      </c>
      <c r="R635" s="2">
        <v>9</v>
      </c>
      <c r="V635" s="8">
        <v>2</v>
      </c>
      <c r="X635" s="10">
        <v>0.45800000000000002</v>
      </c>
      <c r="Z635" s="10">
        <v>0.36299999999999999</v>
      </c>
      <c r="AD635" s="10">
        <v>1.032</v>
      </c>
      <c r="AF635" s="10">
        <f t="shared" si="52"/>
        <v>1.49</v>
      </c>
      <c r="AG635" s="2">
        <v>28</v>
      </c>
      <c r="AH635" s="2">
        <v>30</v>
      </c>
      <c r="AI635" s="12">
        <v>10.3</v>
      </c>
      <c r="AN635" s="2">
        <v>-74.258832999999996</v>
      </c>
      <c r="AO635" s="2">
        <v>40.508833000000003</v>
      </c>
      <c r="AP635" s="2" t="s">
        <v>40</v>
      </c>
    </row>
    <row r="636" spans="1:42" x14ac:dyDescent="0.35">
      <c r="A636" t="s">
        <v>84</v>
      </c>
      <c r="C636" s="13">
        <v>41816</v>
      </c>
      <c r="M636" s="14">
        <v>8.1300000000000008</v>
      </c>
      <c r="N636" s="14">
        <v>7.83</v>
      </c>
      <c r="Q636" s="2">
        <f t="shared" si="49"/>
        <v>5.5606816310155276</v>
      </c>
      <c r="R636" s="18">
        <v>260</v>
      </c>
      <c r="V636" s="25">
        <v>24</v>
      </c>
      <c r="AF636" s="10">
        <v>1.2141000000000002</v>
      </c>
      <c r="AI636" s="18">
        <v>9.15</v>
      </c>
      <c r="AN636" s="2">
        <v>-74.258832999999996</v>
      </c>
      <c r="AO636" s="2">
        <v>40.508833000000003</v>
      </c>
      <c r="AP636" s="2" t="s">
        <v>40</v>
      </c>
    </row>
    <row r="637" spans="1:42" x14ac:dyDescent="0.35">
      <c r="A637" t="s">
        <v>84</v>
      </c>
      <c r="C637" s="13">
        <v>41816</v>
      </c>
      <c r="M637" s="21" t="s">
        <v>86</v>
      </c>
      <c r="N637" s="21" t="s">
        <v>86</v>
      </c>
      <c r="Q637" s="2">
        <f t="shared" si="49"/>
        <v>4.8675344504555822</v>
      </c>
      <c r="R637" s="18">
        <v>130</v>
      </c>
      <c r="V637" s="25">
        <v>48</v>
      </c>
      <c r="AF637" s="10">
        <v>1.2175</v>
      </c>
      <c r="AI637" s="18">
        <v>6.92</v>
      </c>
      <c r="AN637" s="2">
        <v>-74.258832999999996</v>
      </c>
      <c r="AO637" s="2">
        <v>40.508833000000003</v>
      </c>
      <c r="AP637" s="2" t="s">
        <v>40</v>
      </c>
    </row>
    <row r="638" spans="1:42" x14ac:dyDescent="0.25">
      <c r="A638" s="37" t="s">
        <v>90</v>
      </c>
      <c r="C638" s="13">
        <v>41816</v>
      </c>
      <c r="M638" s="14">
        <v>7.9</v>
      </c>
      <c r="N638" s="14">
        <v>7.65</v>
      </c>
      <c r="R638" s="22" t="s">
        <v>91</v>
      </c>
      <c r="V638" s="24" t="s">
        <v>95</v>
      </c>
      <c r="AF638" s="10">
        <v>1.2551999999999999</v>
      </c>
      <c r="AI638" s="18">
        <v>16.100000000000001</v>
      </c>
      <c r="AN638" s="2">
        <v>-74.258832999999996</v>
      </c>
      <c r="AO638" s="2">
        <v>40.508833000000003</v>
      </c>
      <c r="AP638" s="2" t="s">
        <v>40</v>
      </c>
    </row>
    <row r="639" spans="1:42" x14ac:dyDescent="0.35">
      <c r="A639" s="41" t="s">
        <v>96</v>
      </c>
      <c r="C639" s="13">
        <v>41816</v>
      </c>
      <c r="M639" s="14">
        <v>7.44</v>
      </c>
      <c r="N639" s="14">
        <v>7.21</v>
      </c>
      <c r="Q639" s="2">
        <f t="shared" si="49"/>
        <v>3.6888794541139363</v>
      </c>
      <c r="R639" s="18">
        <v>40</v>
      </c>
      <c r="V639" s="18">
        <v>4</v>
      </c>
      <c r="AF639" s="10">
        <v>1.3509</v>
      </c>
      <c r="AI639" s="18">
        <v>4.74</v>
      </c>
      <c r="AN639" s="2">
        <v>-74.258832999999996</v>
      </c>
      <c r="AO639" s="2">
        <v>40.508833000000003</v>
      </c>
      <c r="AP639" s="2" t="s">
        <v>40</v>
      </c>
    </row>
    <row r="640" spans="1:42" x14ac:dyDescent="0.35">
      <c r="A640" s="41" t="s">
        <v>97</v>
      </c>
      <c r="C640" s="13">
        <v>41816</v>
      </c>
      <c r="M640" s="14">
        <v>7.47</v>
      </c>
      <c r="N640" s="14">
        <v>7.72</v>
      </c>
      <c r="Q640" s="2">
        <f t="shared" si="49"/>
        <v>2.9957322735539909</v>
      </c>
      <c r="R640" s="18">
        <v>20</v>
      </c>
      <c r="V640" s="25">
        <v>4</v>
      </c>
      <c r="AF640" s="10">
        <v>2.0259999999999998</v>
      </c>
      <c r="AI640" s="18">
        <v>9.3699999999999992</v>
      </c>
      <c r="AN640" s="2">
        <v>-74.258832999999996</v>
      </c>
      <c r="AO640" s="2">
        <v>40.508833000000003</v>
      </c>
      <c r="AP640" s="2" t="s">
        <v>40</v>
      </c>
    </row>
    <row r="641" spans="1:42" x14ac:dyDescent="0.35">
      <c r="A641" s="2" t="s">
        <v>52</v>
      </c>
      <c r="C641" s="3">
        <v>41822</v>
      </c>
      <c r="D641" s="4">
        <v>0.60972222222222217</v>
      </c>
      <c r="E641" s="2" t="s">
        <v>41</v>
      </c>
      <c r="F641" s="2">
        <v>22.39</v>
      </c>
      <c r="G641" s="2">
        <v>19.41</v>
      </c>
      <c r="H641" s="2">
        <v>52</v>
      </c>
      <c r="I641" s="2">
        <v>3</v>
      </c>
      <c r="J641" s="2">
        <v>46</v>
      </c>
      <c r="K641" s="2">
        <v>20.65</v>
      </c>
      <c r="L641" s="2">
        <v>26.76</v>
      </c>
      <c r="M641" s="55">
        <v>6.4</v>
      </c>
      <c r="N641" s="55">
        <v>6.01</v>
      </c>
      <c r="O641" s="2">
        <v>4</v>
      </c>
      <c r="Q641" s="2">
        <f t="shared" si="49"/>
        <v>0.69314718055994529</v>
      </c>
      <c r="R641" s="2">
        <v>2</v>
      </c>
      <c r="T641" s="8" t="s">
        <v>46</v>
      </c>
      <c r="V641" s="8">
        <v>1</v>
      </c>
      <c r="X641" s="10">
        <v>0.33600000000000002</v>
      </c>
      <c r="Z641" s="10">
        <v>0.27400000000000002</v>
      </c>
      <c r="AD641" s="10">
        <v>0.60699999999999998</v>
      </c>
      <c r="AF641" s="10">
        <f t="shared" ref="AF641:AF646" si="53">X641+AD641</f>
        <v>0.94300000000000006</v>
      </c>
      <c r="AG641" s="2">
        <v>7</v>
      </c>
      <c r="AH641" s="2">
        <v>23</v>
      </c>
      <c r="AI641" s="12">
        <v>2.4</v>
      </c>
      <c r="AN641" s="2">
        <v>-74.258832999999996</v>
      </c>
      <c r="AO641" s="2">
        <v>40.508833000000003</v>
      </c>
      <c r="AP641" s="2" t="s">
        <v>40</v>
      </c>
    </row>
    <row r="642" spans="1:42" x14ac:dyDescent="0.35">
      <c r="A642" s="2" t="s">
        <v>42</v>
      </c>
      <c r="C642" s="3">
        <v>41822</v>
      </c>
      <c r="D642" s="4">
        <v>0.59444444444444444</v>
      </c>
      <c r="E642" s="2" t="s">
        <v>41</v>
      </c>
      <c r="F642" s="2">
        <v>23.49</v>
      </c>
      <c r="G642" s="2">
        <v>22.65</v>
      </c>
      <c r="H642" s="2">
        <v>29</v>
      </c>
      <c r="I642" s="2">
        <v>3</v>
      </c>
      <c r="J642" s="2">
        <v>25</v>
      </c>
      <c r="K642" s="2">
        <v>20.149999999999999</v>
      </c>
      <c r="L642" s="2">
        <v>20.65</v>
      </c>
      <c r="M642" s="55">
        <v>6.3</v>
      </c>
      <c r="N642" s="55">
        <v>6.24</v>
      </c>
      <c r="O642" s="2">
        <v>4</v>
      </c>
      <c r="Q642" s="2">
        <f t="shared" si="49"/>
        <v>2.4849066497880004</v>
      </c>
      <c r="R642" s="2">
        <v>12</v>
      </c>
      <c r="V642" s="8">
        <v>2</v>
      </c>
      <c r="X642" s="10">
        <v>0.40699999999999997</v>
      </c>
      <c r="Z642" s="10">
        <v>0.307</v>
      </c>
      <c r="AD642" s="10">
        <v>0.64400000000000002</v>
      </c>
      <c r="AF642" s="10">
        <f t="shared" si="53"/>
        <v>1.0509999999999999</v>
      </c>
      <c r="AG642" s="2">
        <v>8</v>
      </c>
      <c r="AH642" s="2">
        <v>9</v>
      </c>
      <c r="AI642" s="12">
        <v>2.5</v>
      </c>
      <c r="AN642" s="2">
        <v>-74.258832999999996</v>
      </c>
      <c r="AO642" s="2">
        <v>40.508833000000003</v>
      </c>
      <c r="AP642" s="2" t="s">
        <v>40</v>
      </c>
    </row>
    <row r="643" spans="1:42" x14ac:dyDescent="0.35">
      <c r="A643" s="2" t="s">
        <v>50</v>
      </c>
      <c r="C643" s="3">
        <v>41822</v>
      </c>
      <c r="D643" s="4">
        <v>0.62430555555555556</v>
      </c>
      <c r="E643" s="2" t="s">
        <v>41</v>
      </c>
      <c r="F643" s="2">
        <v>24.11</v>
      </c>
      <c r="G643" s="2">
        <v>23.6</v>
      </c>
      <c r="H643" s="2">
        <v>42</v>
      </c>
      <c r="I643" s="2">
        <v>3</v>
      </c>
      <c r="J643" s="2">
        <v>37</v>
      </c>
      <c r="K643" s="2">
        <v>20.3</v>
      </c>
      <c r="L643" s="2">
        <v>20.34</v>
      </c>
      <c r="M643" s="55">
        <v>6.31</v>
      </c>
      <c r="N643" s="55">
        <v>6.27</v>
      </c>
      <c r="O643" s="2">
        <v>3.5</v>
      </c>
      <c r="Q643" s="2">
        <f t="shared" si="49"/>
        <v>2.8903717578961645</v>
      </c>
      <c r="R643" s="2">
        <v>18</v>
      </c>
      <c r="T643" s="8" t="s">
        <v>46</v>
      </c>
      <c r="V643" s="8">
        <v>1</v>
      </c>
      <c r="X643" s="10">
        <v>0.40899999999999997</v>
      </c>
      <c r="Z643" s="10">
        <v>0.57099999999999995</v>
      </c>
      <c r="AD643" s="10">
        <v>0.64200000000000002</v>
      </c>
      <c r="AF643" s="10">
        <f t="shared" si="53"/>
        <v>1.0509999999999999</v>
      </c>
      <c r="AG643" s="2">
        <v>12</v>
      </c>
      <c r="AH643" s="2">
        <v>11</v>
      </c>
      <c r="AI643" s="12">
        <v>2.4</v>
      </c>
      <c r="AN643" s="2">
        <v>-74.258832999999996</v>
      </c>
      <c r="AO643" s="2">
        <v>40.508833000000003</v>
      </c>
      <c r="AP643" s="2" t="s">
        <v>40</v>
      </c>
    </row>
    <row r="644" spans="1:42" x14ac:dyDescent="0.35">
      <c r="A644" s="2" t="s">
        <v>50</v>
      </c>
      <c r="B644" s="2" t="s">
        <v>47</v>
      </c>
      <c r="C644" s="3">
        <v>41822</v>
      </c>
      <c r="E644" s="2" t="s">
        <v>41</v>
      </c>
      <c r="M644" s="55">
        <v>6.4</v>
      </c>
      <c r="N644" s="55">
        <v>6.27</v>
      </c>
      <c r="O644" s="2">
        <v>4.5</v>
      </c>
      <c r="Q644" s="2">
        <f t="shared" si="49"/>
        <v>3.0910424533583161</v>
      </c>
      <c r="R644" s="2">
        <v>22</v>
      </c>
      <c r="T644" s="8" t="s">
        <v>46</v>
      </c>
      <c r="V644" s="8">
        <v>1</v>
      </c>
      <c r="X644" s="10">
        <v>0.44</v>
      </c>
      <c r="Z644" s="10">
        <v>0.48399999999999999</v>
      </c>
      <c r="AD644" s="10">
        <v>0.69299999999999995</v>
      </c>
      <c r="AF644" s="10">
        <f t="shared" si="53"/>
        <v>1.133</v>
      </c>
      <c r="AG644" s="2">
        <v>15</v>
      </c>
      <c r="AH644" s="2">
        <v>14</v>
      </c>
      <c r="AI644" s="12">
        <v>2.7</v>
      </c>
      <c r="AN644" s="2">
        <v>-74.258832999999996</v>
      </c>
      <c r="AO644" s="2">
        <v>40.508833000000003</v>
      </c>
      <c r="AP644" s="2" t="s">
        <v>40</v>
      </c>
    </row>
    <row r="645" spans="1:42" x14ac:dyDescent="0.35">
      <c r="A645" s="2" t="s">
        <v>51</v>
      </c>
      <c r="C645" s="3">
        <v>41822</v>
      </c>
      <c r="D645" s="4">
        <v>0.56319444444444444</v>
      </c>
      <c r="E645" s="2" t="s">
        <v>41</v>
      </c>
      <c r="F645" s="2">
        <v>25.28</v>
      </c>
      <c r="G645" s="2">
        <v>24.28</v>
      </c>
      <c r="H645" s="2">
        <v>39</v>
      </c>
      <c r="I645" s="2">
        <v>3</v>
      </c>
      <c r="J645" s="2">
        <v>37</v>
      </c>
      <c r="K645" s="2">
        <v>19.940000000000001</v>
      </c>
      <c r="L645" s="2">
        <v>20.329999999999998</v>
      </c>
      <c r="M645" s="55">
        <v>7.02</v>
      </c>
      <c r="N645" s="55">
        <v>5.84</v>
      </c>
      <c r="O645" s="2">
        <v>4</v>
      </c>
      <c r="Q645" s="2">
        <f t="shared" si="49"/>
        <v>0.69314718055994529</v>
      </c>
      <c r="R645" s="2">
        <v>2</v>
      </c>
      <c r="V645" s="8">
        <v>1</v>
      </c>
      <c r="X645" s="10">
        <v>0.51500000000000001</v>
      </c>
      <c r="Z645" s="10">
        <v>0.20799999999999999</v>
      </c>
      <c r="AD645" s="10">
        <v>0.66</v>
      </c>
      <c r="AF645" s="10">
        <f t="shared" si="53"/>
        <v>1.175</v>
      </c>
      <c r="AG645" s="2">
        <v>6</v>
      </c>
      <c r="AH645" s="2">
        <v>9</v>
      </c>
      <c r="AI645" s="12">
        <v>9.1999999999999993</v>
      </c>
      <c r="AN645" s="2">
        <v>-74.258832999999996</v>
      </c>
      <c r="AO645" s="2">
        <v>40.508833000000003</v>
      </c>
      <c r="AP645" s="2" t="s">
        <v>40</v>
      </c>
    </row>
    <row r="646" spans="1:42" x14ac:dyDescent="0.35">
      <c r="A646" s="2" t="s">
        <v>48</v>
      </c>
      <c r="C646" s="3">
        <v>41822</v>
      </c>
      <c r="D646" s="4">
        <v>0.54236111111111118</v>
      </c>
      <c r="E646" s="2" t="s">
        <v>41</v>
      </c>
      <c r="F646" s="2">
        <v>24.84</v>
      </c>
      <c r="G646" s="2">
        <v>22.06</v>
      </c>
      <c r="H646" s="2">
        <v>42</v>
      </c>
      <c r="I646" s="2">
        <v>3</v>
      </c>
      <c r="J646" s="2">
        <v>38</v>
      </c>
      <c r="K646" s="2">
        <v>22.04</v>
      </c>
      <c r="L646" s="2">
        <v>24.05</v>
      </c>
      <c r="M646" s="55">
        <v>10.7</v>
      </c>
      <c r="N646" s="55">
        <v>5.55</v>
      </c>
      <c r="O646" s="2">
        <v>1</v>
      </c>
      <c r="Q646" s="2">
        <f t="shared" si="49"/>
        <v>1.9459101490553132</v>
      </c>
      <c r="R646" s="2">
        <v>7</v>
      </c>
      <c r="T646" s="8" t="s">
        <v>46</v>
      </c>
      <c r="V646" s="8">
        <v>1</v>
      </c>
      <c r="X646" s="10">
        <v>0.20499999999999999</v>
      </c>
      <c r="Z646" s="10">
        <v>0.13300000000000001</v>
      </c>
      <c r="AD646" s="10">
        <v>0.97699999999999998</v>
      </c>
      <c r="AF646" s="10">
        <f t="shared" si="53"/>
        <v>1.1819999999999999</v>
      </c>
      <c r="AG646" s="2">
        <v>10</v>
      </c>
      <c r="AH646" s="2">
        <v>34</v>
      </c>
      <c r="AI646" s="12">
        <v>198</v>
      </c>
      <c r="AN646" s="2">
        <v>-74.258832999999996</v>
      </c>
      <c r="AO646" s="2">
        <v>40.508833000000003</v>
      </c>
      <c r="AP646" s="2" t="s">
        <v>40</v>
      </c>
    </row>
    <row r="647" spans="1:42" x14ac:dyDescent="0.35">
      <c r="A647" t="s">
        <v>84</v>
      </c>
      <c r="C647" s="13">
        <v>41822</v>
      </c>
      <c r="M647" s="14">
        <v>6.24</v>
      </c>
      <c r="N647" s="14">
        <v>6.04</v>
      </c>
      <c r="Q647" s="2">
        <f t="shared" si="49"/>
        <v>2.4849066497880004</v>
      </c>
      <c r="R647" s="18">
        <v>12</v>
      </c>
      <c r="V647" s="26">
        <v>2</v>
      </c>
      <c r="AF647" s="10">
        <v>1.1092</v>
      </c>
      <c r="AI647" s="18">
        <v>5.66</v>
      </c>
      <c r="AN647" s="2">
        <v>-74.258832999999996</v>
      </c>
      <c r="AO647" s="2">
        <v>40.508833000000003</v>
      </c>
      <c r="AP647" s="2" t="s">
        <v>40</v>
      </c>
    </row>
    <row r="648" spans="1:42" x14ac:dyDescent="0.25">
      <c r="A648" s="37" t="s">
        <v>90</v>
      </c>
      <c r="C648" s="13">
        <v>41822</v>
      </c>
      <c r="M648" s="14">
        <v>6.51</v>
      </c>
      <c r="N648" s="14">
        <v>6.43</v>
      </c>
      <c r="Q648" s="2">
        <f t="shared" si="49"/>
        <v>1.791759469228055</v>
      </c>
      <c r="R648" s="18">
        <v>6</v>
      </c>
      <c r="V648" s="18">
        <v>4</v>
      </c>
      <c r="AF648" s="10">
        <v>1.1492</v>
      </c>
      <c r="AI648" s="18">
        <v>6.74</v>
      </c>
      <c r="AN648" s="2">
        <v>-74.258832999999996</v>
      </c>
      <c r="AO648" s="2">
        <v>40.508833000000003</v>
      </c>
      <c r="AP648" s="2" t="s">
        <v>40</v>
      </c>
    </row>
    <row r="649" spans="1:42" x14ac:dyDescent="0.35">
      <c r="A649" s="41" t="s">
        <v>96</v>
      </c>
      <c r="C649" s="13">
        <v>41822</v>
      </c>
      <c r="M649" s="14">
        <v>6.22</v>
      </c>
      <c r="N649" s="14">
        <v>5.98</v>
      </c>
      <c r="Q649" s="2">
        <f t="shared" si="49"/>
        <v>2.9957322735539909</v>
      </c>
      <c r="R649" s="18">
        <v>20</v>
      </c>
      <c r="V649" s="20">
        <v>2</v>
      </c>
      <c r="AF649" s="10">
        <v>1.0207999999999999</v>
      </c>
      <c r="AI649" s="18">
        <v>7.07</v>
      </c>
      <c r="AN649" s="2">
        <v>-74.258832999999996</v>
      </c>
      <c r="AO649" s="2">
        <v>40.508833000000003</v>
      </c>
      <c r="AP649" s="2" t="s">
        <v>40</v>
      </c>
    </row>
    <row r="650" spans="1:42" x14ac:dyDescent="0.35">
      <c r="A650" s="41" t="s">
        <v>96</v>
      </c>
      <c r="C650" s="13">
        <v>41822</v>
      </c>
      <c r="M650" s="21" t="s">
        <v>86</v>
      </c>
      <c r="N650" s="21" t="s">
        <v>86</v>
      </c>
      <c r="Q650" s="2">
        <f t="shared" si="49"/>
        <v>2.4849066497880004</v>
      </c>
      <c r="R650" s="18">
        <v>12</v>
      </c>
      <c r="V650" s="20">
        <v>2</v>
      </c>
      <c r="AF650" s="10">
        <v>1.0878000000000001</v>
      </c>
      <c r="AI650" s="18">
        <v>9.68</v>
      </c>
      <c r="AN650" s="2">
        <v>-74.258832999999996</v>
      </c>
      <c r="AO650" s="2">
        <v>40.508833000000003</v>
      </c>
      <c r="AP650" s="2" t="s">
        <v>40</v>
      </c>
    </row>
    <row r="651" spans="1:42" x14ac:dyDescent="0.35">
      <c r="A651" s="41" t="s">
        <v>97</v>
      </c>
      <c r="C651" s="13">
        <v>41822</v>
      </c>
      <c r="M651" s="14">
        <v>5.92</v>
      </c>
      <c r="N651" s="14">
        <v>5.58</v>
      </c>
      <c r="Q651" s="2">
        <f t="shared" si="49"/>
        <v>1.3862943611198906</v>
      </c>
      <c r="R651" s="18">
        <v>4</v>
      </c>
      <c r="V651" s="26">
        <v>2</v>
      </c>
      <c r="AF651" s="10">
        <v>1.2890999999999999</v>
      </c>
      <c r="AI651" s="18">
        <v>6.39</v>
      </c>
      <c r="AN651" s="2">
        <v>-74.258832999999996</v>
      </c>
      <c r="AO651" s="2">
        <v>40.508833000000003</v>
      </c>
      <c r="AP651" s="2" t="s">
        <v>40</v>
      </c>
    </row>
    <row r="652" spans="1:42" x14ac:dyDescent="0.35">
      <c r="A652" s="2" t="s">
        <v>52</v>
      </c>
      <c r="B652" s="2" t="s">
        <v>47</v>
      </c>
      <c r="C652" s="3">
        <v>41828</v>
      </c>
      <c r="E652" s="2" t="s">
        <v>41</v>
      </c>
      <c r="M652" s="55">
        <v>6.88</v>
      </c>
      <c r="N652" s="55">
        <v>6.1</v>
      </c>
      <c r="O652" s="2">
        <v>3</v>
      </c>
      <c r="Q652" s="2">
        <f t="shared" si="49"/>
        <v>5.2678581590633282</v>
      </c>
      <c r="R652" s="2">
        <v>194</v>
      </c>
      <c r="V652" s="8">
        <v>16</v>
      </c>
      <c r="X652" s="10">
        <v>0.29699999999999999</v>
      </c>
      <c r="Z652" s="10">
        <v>0.13800000000000001</v>
      </c>
      <c r="AD652" s="10">
        <v>0.20399999999999999</v>
      </c>
      <c r="AF652" s="10">
        <f t="shared" ref="AF652:AF657" si="54">X652+AD652</f>
        <v>0.501</v>
      </c>
      <c r="AG652" s="2">
        <v>17</v>
      </c>
      <c r="AH652" s="2">
        <v>12</v>
      </c>
      <c r="AI652" s="12">
        <v>5.51</v>
      </c>
      <c r="AN652" s="2">
        <v>-74.258832999999996</v>
      </c>
      <c r="AO652" s="2">
        <v>40.508833000000003</v>
      </c>
      <c r="AP652" s="2" t="s">
        <v>40</v>
      </c>
    </row>
    <row r="653" spans="1:42" x14ac:dyDescent="0.35">
      <c r="A653" s="2" t="s">
        <v>52</v>
      </c>
      <c r="C653" s="3">
        <v>41828</v>
      </c>
      <c r="D653" s="4">
        <v>0.61041666666666672</v>
      </c>
      <c r="E653" s="2" t="s">
        <v>41</v>
      </c>
      <c r="F653" s="2">
        <v>21.97</v>
      </c>
      <c r="G653" s="2">
        <v>17.09</v>
      </c>
      <c r="H653" s="2">
        <v>53</v>
      </c>
      <c r="I653" s="2">
        <v>3</v>
      </c>
      <c r="J653" s="2">
        <v>51</v>
      </c>
      <c r="K653" s="2">
        <v>18</v>
      </c>
      <c r="L653" s="2">
        <v>26.65</v>
      </c>
      <c r="M653" s="55">
        <v>6.8</v>
      </c>
      <c r="N653" s="55">
        <v>6.08</v>
      </c>
      <c r="O653" s="2">
        <v>3</v>
      </c>
      <c r="Q653" s="2">
        <f t="shared" si="49"/>
        <v>5.2364419628299492</v>
      </c>
      <c r="R653" s="2">
        <v>188</v>
      </c>
      <c r="V653" s="8">
        <v>14</v>
      </c>
      <c r="X653" s="10">
        <v>0.33600000000000002</v>
      </c>
      <c r="Z653" s="10">
        <v>0.30399999999999999</v>
      </c>
      <c r="AD653" s="10">
        <v>0.50800000000000001</v>
      </c>
      <c r="AF653" s="10">
        <f t="shared" si="54"/>
        <v>0.84400000000000008</v>
      </c>
      <c r="AG653" s="2">
        <v>8</v>
      </c>
      <c r="AH653" s="2">
        <v>12</v>
      </c>
      <c r="AI653" s="12">
        <v>5.7</v>
      </c>
      <c r="AN653" s="2">
        <v>-74.258832999999996</v>
      </c>
      <c r="AO653" s="2">
        <v>40.508833000000003</v>
      </c>
      <c r="AP653" s="2" t="s">
        <v>40</v>
      </c>
    </row>
    <row r="654" spans="1:42" x14ac:dyDescent="0.35">
      <c r="A654" s="2" t="s">
        <v>42</v>
      </c>
      <c r="C654" s="3">
        <v>41828</v>
      </c>
      <c r="D654" s="4">
        <v>0.59166666666666667</v>
      </c>
      <c r="E654" s="2" t="s">
        <v>41</v>
      </c>
      <c r="F654" s="2">
        <v>21.98</v>
      </c>
      <c r="G654" s="2">
        <v>20.45</v>
      </c>
      <c r="H654" s="2">
        <v>32</v>
      </c>
      <c r="I654" s="2">
        <v>3</v>
      </c>
      <c r="J654" s="2">
        <v>29</v>
      </c>
      <c r="K654" s="2">
        <v>20.14</v>
      </c>
      <c r="L654" s="2">
        <v>21.98</v>
      </c>
      <c r="M654" s="55">
        <v>6.98</v>
      </c>
      <c r="N654" s="55">
        <v>6.9</v>
      </c>
      <c r="O654" s="2">
        <v>3.5</v>
      </c>
      <c r="Q654" s="2">
        <f t="shared" si="49"/>
        <v>2.9957322735539909</v>
      </c>
      <c r="R654" s="2">
        <v>20</v>
      </c>
      <c r="T654" s="8" t="s">
        <v>46</v>
      </c>
      <c r="V654" s="8">
        <v>1</v>
      </c>
      <c r="X654" s="10">
        <v>0.38800000000000001</v>
      </c>
      <c r="Z654" s="10">
        <v>0.33200000000000002</v>
      </c>
      <c r="AD654" s="10">
        <v>0.42399999999999999</v>
      </c>
      <c r="AF654" s="10">
        <f t="shared" si="54"/>
        <v>0.81200000000000006</v>
      </c>
      <c r="AG654" s="2">
        <v>8</v>
      </c>
      <c r="AH654" s="2">
        <v>9</v>
      </c>
      <c r="AI654" s="12">
        <v>7</v>
      </c>
      <c r="AN654" s="2">
        <v>-74.258832999999996</v>
      </c>
      <c r="AO654" s="2">
        <v>40.508833000000003</v>
      </c>
      <c r="AP654" s="2" t="s">
        <v>40</v>
      </c>
    </row>
    <row r="655" spans="1:42" x14ac:dyDescent="0.35">
      <c r="A655" s="2" t="s">
        <v>50</v>
      </c>
      <c r="C655" s="3">
        <v>41828</v>
      </c>
      <c r="D655" s="4">
        <v>0.57986111111111105</v>
      </c>
      <c r="E655" s="2" t="s">
        <v>41</v>
      </c>
      <c r="F655" s="2">
        <v>23.18</v>
      </c>
      <c r="G655" s="2">
        <v>19.170000000000002</v>
      </c>
      <c r="H655" s="2">
        <v>40</v>
      </c>
      <c r="I655" s="2">
        <v>3</v>
      </c>
      <c r="J655" s="2">
        <v>36</v>
      </c>
      <c r="K655" s="2">
        <v>17.829999999999998</v>
      </c>
      <c r="L655" s="2">
        <v>23.67</v>
      </c>
      <c r="M655" s="55">
        <v>7.36</v>
      </c>
      <c r="N655" s="55">
        <v>5.93</v>
      </c>
      <c r="O655" s="2">
        <v>3</v>
      </c>
      <c r="Q655" s="2">
        <f t="shared" si="49"/>
        <v>7.506591780070841</v>
      </c>
      <c r="R655" s="5">
        <v>1820</v>
      </c>
      <c r="T655" s="8" t="s">
        <v>46</v>
      </c>
      <c r="V655" s="8">
        <v>1</v>
      </c>
      <c r="X655" s="10">
        <v>0.435</v>
      </c>
      <c r="Z655" s="10">
        <v>0.91800000000000004</v>
      </c>
      <c r="AD655" s="10">
        <v>0.93700000000000006</v>
      </c>
      <c r="AF655" s="10">
        <f t="shared" si="54"/>
        <v>1.3720000000000001</v>
      </c>
      <c r="AG655" s="2">
        <v>9</v>
      </c>
      <c r="AH655" s="2">
        <v>10</v>
      </c>
      <c r="AI655" s="12">
        <v>14.2</v>
      </c>
      <c r="AN655" s="2">
        <v>-74.258832999999996</v>
      </c>
      <c r="AO655" s="2">
        <v>40.508833000000003</v>
      </c>
      <c r="AP655" s="2" t="s">
        <v>40</v>
      </c>
    </row>
    <row r="656" spans="1:42" x14ac:dyDescent="0.35">
      <c r="A656" s="2" t="s">
        <v>51</v>
      </c>
      <c r="C656" s="3">
        <v>41828</v>
      </c>
      <c r="D656" s="4">
        <v>0.55972222222222223</v>
      </c>
      <c r="E656" s="2" t="s">
        <v>41</v>
      </c>
      <c r="F656" s="2">
        <v>23.28</v>
      </c>
      <c r="G656" s="2">
        <v>21.49</v>
      </c>
      <c r="H656" s="2">
        <v>38</v>
      </c>
      <c r="I656" s="2">
        <v>3</v>
      </c>
      <c r="J656" s="2">
        <v>33</v>
      </c>
      <c r="K656" s="2">
        <v>20.58</v>
      </c>
      <c r="L656" s="2">
        <v>21.24</v>
      </c>
      <c r="M656" s="55">
        <v>7.59</v>
      </c>
      <c r="N656" s="55">
        <v>6.13</v>
      </c>
      <c r="O656" s="2">
        <v>3.5</v>
      </c>
      <c r="Q656" s="2">
        <f t="shared" si="49"/>
        <v>3.6375861597263857</v>
      </c>
      <c r="R656" s="2">
        <v>38</v>
      </c>
      <c r="V656" s="8">
        <v>1</v>
      </c>
      <c r="X656" s="10">
        <v>0.45</v>
      </c>
      <c r="Z656" s="10">
        <v>0.39300000000000002</v>
      </c>
      <c r="AD656" s="10">
        <v>0.48499999999999999</v>
      </c>
      <c r="AF656" s="10">
        <f t="shared" si="54"/>
        <v>0.93500000000000005</v>
      </c>
      <c r="AG656" s="2">
        <v>16</v>
      </c>
      <c r="AH656" s="2">
        <v>9</v>
      </c>
      <c r="AI656" s="12">
        <v>19.8</v>
      </c>
      <c r="AN656" s="2">
        <v>-74.258832999999996</v>
      </c>
      <c r="AO656" s="2">
        <v>40.508833000000003</v>
      </c>
      <c r="AP656" s="2" t="s">
        <v>40</v>
      </c>
    </row>
    <row r="657" spans="1:42" x14ac:dyDescent="0.35">
      <c r="A657" s="2" t="s">
        <v>48</v>
      </c>
      <c r="C657" s="3">
        <v>41828</v>
      </c>
      <c r="D657" s="4">
        <v>0.53888888888888886</v>
      </c>
      <c r="E657" s="2" t="s">
        <v>41</v>
      </c>
      <c r="F657" s="2">
        <v>22.39</v>
      </c>
      <c r="G657" s="2">
        <v>17.55</v>
      </c>
      <c r="H657" s="2">
        <v>40</v>
      </c>
      <c r="I657" s="2">
        <v>3</v>
      </c>
      <c r="J657" s="2">
        <v>37</v>
      </c>
      <c r="K657" s="2">
        <v>21.09</v>
      </c>
      <c r="L657" s="2">
        <v>27.69</v>
      </c>
      <c r="M657" s="55">
        <v>4.8499999999999996</v>
      </c>
      <c r="N657" s="55">
        <v>5.82</v>
      </c>
      <c r="O657" s="2">
        <v>3</v>
      </c>
      <c r="Q657" s="2">
        <f t="shared" si="49"/>
        <v>2.7080502011022101</v>
      </c>
      <c r="R657" s="2">
        <v>15</v>
      </c>
      <c r="V657" s="8">
        <v>1</v>
      </c>
      <c r="X657" s="10">
        <v>0.40400000000000003</v>
      </c>
      <c r="Z657" s="10">
        <v>0.45</v>
      </c>
      <c r="AD657" s="10">
        <v>0.504</v>
      </c>
      <c r="AF657" s="10">
        <f t="shared" si="54"/>
        <v>0.90800000000000003</v>
      </c>
      <c r="AG657" s="2">
        <v>20</v>
      </c>
      <c r="AH657" s="2">
        <v>17</v>
      </c>
      <c r="AI657" s="12">
        <v>13</v>
      </c>
      <c r="AN657" s="2">
        <v>-74.258832999999996</v>
      </c>
      <c r="AO657" s="2">
        <v>40.508833000000003</v>
      </c>
      <c r="AP657" s="2" t="s">
        <v>40</v>
      </c>
    </row>
    <row r="658" spans="1:42" x14ac:dyDescent="0.35">
      <c r="A658" t="s">
        <v>84</v>
      </c>
      <c r="C658" s="13">
        <v>41830</v>
      </c>
      <c r="M658" s="14">
        <v>8.02</v>
      </c>
      <c r="N658" s="14">
        <v>7.15</v>
      </c>
      <c r="Q658" s="2">
        <f t="shared" si="49"/>
        <v>2.0794415416798357</v>
      </c>
      <c r="R658" s="18">
        <v>8</v>
      </c>
      <c r="V658" s="26">
        <v>2</v>
      </c>
      <c r="AF658" s="10">
        <v>1.3320000000000001</v>
      </c>
      <c r="AI658" s="18">
        <v>4.57</v>
      </c>
      <c r="AN658" s="2">
        <v>-74.258832999999996</v>
      </c>
      <c r="AO658" s="2">
        <v>40.508833000000003</v>
      </c>
      <c r="AP658" s="2" t="s">
        <v>40</v>
      </c>
    </row>
    <row r="659" spans="1:42" x14ac:dyDescent="0.25">
      <c r="A659" s="37" t="s">
        <v>90</v>
      </c>
      <c r="C659" s="13">
        <v>41830</v>
      </c>
      <c r="M659" s="14">
        <v>7</v>
      </c>
      <c r="N659" s="14">
        <v>7.02</v>
      </c>
      <c r="R659" s="24" t="s">
        <v>93</v>
      </c>
      <c r="V659" s="18">
        <v>78</v>
      </c>
      <c r="AF659" s="10">
        <v>1.3164</v>
      </c>
      <c r="AI659" s="18">
        <v>4.01</v>
      </c>
      <c r="AN659" s="2">
        <v>-74.258832999999996</v>
      </c>
      <c r="AO659" s="2">
        <v>40.508833000000003</v>
      </c>
      <c r="AP659" s="2" t="s">
        <v>40</v>
      </c>
    </row>
    <row r="660" spans="1:42" x14ac:dyDescent="0.25">
      <c r="A660" s="37" t="s">
        <v>90</v>
      </c>
      <c r="C660" s="13">
        <v>41830</v>
      </c>
      <c r="M660" s="21" t="s">
        <v>86</v>
      </c>
      <c r="N660" s="21" t="s">
        <v>86</v>
      </c>
      <c r="R660" s="24" t="s">
        <v>93</v>
      </c>
      <c r="V660" s="18">
        <v>66</v>
      </c>
      <c r="AF660" s="10">
        <v>1.1335999999999999</v>
      </c>
      <c r="AI660" s="18">
        <v>4.0599999999999996</v>
      </c>
      <c r="AN660" s="2">
        <v>-74.258832999999996</v>
      </c>
      <c r="AO660" s="2">
        <v>40.508833000000003</v>
      </c>
      <c r="AP660" s="2" t="s">
        <v>40</v>
      </c>
    </row>
    <row r="661" spans="1:42" x14ac:dyDescent="0.35">
      <c r="A661" s="41" t="s">
        <v>96</v>
      </c>
      <c r="C661" s="13">
        <v>41830</v>
      </c>
      <c r="M661" s="14">
        <v>6.74</v>
      </c>
      <c r="N661" s="14">
        <v>6.85</v>
      </c>
      <c r="Q661" s="2">
        <f t="shared" si="49"/>
        <v>3.9889840465642745</v>
      </c>
      <c r="R661" s="18">
        <v>54</v>
      </c>
      <c r="V661" s="18">
        <v>2</v>
      </c>
      <c r="AF661" s="10">
        <v>1.1294</v>
      </c>
      <c r="AI661" s="18">
        <v>4.18</v>
      </c>
      <c r="AN661" s="2">
        <v>-74.258832999999996</v>
      </c>
      <c r="AO661" s="2">
        <v>40.508833000000003</v>
      </c>
      <c r="AP661" s="2" t="s">
        <v>40</v>
      </c>
    </row>
    <row r="662" spans="1:42" x14ac:dyDescent="0.35">
      <c r="A662" s="41" t="s">
        <v>97</v>
      </c>
      <c r="C662" s="13">
        <v>41830</v>
      </c>
      <c r="M662" s="14">
        <v>7.47</v>
      </c>
      <c r="N662" s="14">
        <v>7.3</v>
      </c>
      <c r="Q662" s="2">
        <f t="shared" si="49"/>
        <v>3.3322045101752038</v>
      </c>
      <c r="R662" s="18">
        <v>28</v>
      </c>
      <c r="V662" s="25">
        <v>2</v>
      </c>
      <c r="AF662" s="10">
        <v>1.0769000000000002</v>
      </c>
      <c r="AI662" s="47">
        <v>10</v>
      </c>
      <c r="AN662" s="2">
        <v>-74.258832999999996</v>
      </c>
      <c r="AO662" s="2">
        <v>40.508833000000003</v>
      </c>
      <c r="AP662" s="2" t="s">
        <v>40</v>
      </c>
    </row>
    <row r="663" spans="1:42" x14ac:dyDescent="0.35">
      <c r="A663" s="2" t="s">
        <v>52</v>
      </c>
      <c r="C663" s="3">
        <v>41835</v>
      </c>
      <c r="D663" s="4">
        <v>0.62847222222222221</v>
      </c>
      <c r="E663" s="2" t="s">
        <v>44</v>
      </c>
      <c r="F663" s="2">
        <v>22.02</v>
      </c>
      <c r="G663" s="2">
        <v>19.78</v>
      </c>
      <c r="H663" s="2">
        <v>52</v>
      </c>
      <c r="I663" s="2">
        <v>3</v>
      </c>
      <c r="J663" s="2">
        <v>49</v>
      </c>
      <c r="K663" s="2">
        <v>21.7</v>
      </c>
      <c r="L663" s="2">
        <v>25.88</v>
      </c>
      <c r="M663" s="55">
        <v>5.9</v>
      </c>
      <c r="N663" s="55">
        <v>5.74</v>
      </c>
      <c r="O663" s="2">
        <v>2.5</v>
      </c>
      <c r="Q663" s="2">
        <f t="shared" si="49"/>
        <v>7.8632667240095735</v>
      </c>
      <c r="R663" s="5">
        <v>2600</v>
      </c>
      <c r="V663" s="8">
        <v>680</v>
      </c>
      <c r="X663" s="10">
        <v>0.29899999999999999</v>
      </c>
      <c r="Z663" s="10">
        <v>0.27200000000000002</v>
      </c>
      <c r="AD663" s="10">
        <v>0.751</v>
      </c>
      <c r="AF663" s="10">
        <f>X663+AD663</f>
        <v>1.05</v>
      </c>
      <c r="AG663" s="2">
        <v>10</v>
      </c>
      <c r="AH663" s="2">
        <v>20</v>
      </c>
      <c r="AI663" s="12">
        <v>1.5</v>
      </c>
      <c r="AN663" s="2">
        <v>-74.258832999999996</v>
      </c>
      <c r="AO663" s="2">
        <v>40.508833000000003</v>
      </c>
      <c r="AP663" s="2" t="s">
        <v>40</v>
      </c>
    </row>
    <row r="664" spans="1:42" x14ac:dyDescent="0.35">
      <c r="A664" s="2" t="s">
        <v>42</v>
      </c>
      <c r="C664" s="3">
        <v>41835</v>
      </c>
      <c r="D664" s="4">
        <v>0.61458333333333337</v>
      </c>
      <c r="E664" s="2" t="s">
        <v>44</v>
      </c>
      <c r="F664" s="2">
        <v>23.38</v>
      </c>
      <c r="G664" s="2">
        <v>22.67</v>
      </c>
      <c r="H664" s="2">
        <v>30</v>
      </c>
      <c r="I664" s="2">
        <v>3</v>
      </c>
      <c r="J664" s="2">
        <v>27</v>
      </c>
      <c r="K664" s="2">
        <v>19.46</v>
      </c>
      <c r="L664" s="2">
        <v>20.71</v>
      </c>
      <c r="M664" s="55">
        <v>6.05</v>
      </c>
      <c r="N664" s="55">
        <v>5.8</v>
      </c>
      <c r="O664" s="2">
        <v>3</v>
      </c>
      <c r="Q664" s="2">
        <f t="shared" si="49"/>
        <v>5.9914645471079817</v>
      </c>
      <c r="R664" s="2">
        <v>400</v>
      </c>
      <c r="T664" s="8" t="s">
        <v>43</v>
      </c>
      <c r="V664" s="8">
        <v>18</v>
      </c>
      <c r="X664" s="10">
        <v>0.36099999999999999</v>
      </c>
      <c r="Z664" s="10">
        <v>0.26100000000000001</v>
      </c>
      <c r="AD664" s="10">
        <v>0.879</v>
      </c>
      <c r="AF664" s="10">
        <f>X664+AD664</f>
        <v>1.24</v>
      </c>
      <c r="AG664" s="2">
        <v>10</v>
      </c>
      <c r="AH664" s="2">
        <v>8</v>
      </c>
      <c r="AI664" s="12">
        <v>1.5</v>
      </c>
      <c r="AN664" s="2">
        <v>-74.258832999999996</v>
      </c>
      <c r="AO664" s="2">
        <v>40.508833000000003</v>
      </c>
      <c r="AP664" s="2" t="s">
        <v>40</v>
      </c>
    </row>
    <row r="665" spans="1:42" x14ac:dyDescent="0.35">
      <c r="A665" s="2" t="s">
        <v>50</v>
      </c>
      <c r="C665" s="3">
        <v>41835</v>
      </c>
      <c r="D665" s="4">
        <v>0.60277777777777775</v>
      </c>
      <c r="E665" s="2" t="s">
        <v>44</v>
      </c>
      <c r="F665" s="2">
        <v>23.34</v>
      </c>
      <c r="G665" s="2">
        <v>21.87</v>
      </c>
      <c r="H665" s="2">
        <v>54</v>
      </c>
      <c r="I665" s="2">
        <v>4</v>
      </c>
      <c r="J665" s="2">
        <v>52</v>
      </c>
      <c r="K665" s="2">
        <v>20</v>
      </c>
      <c r="L665" s="2">
        <v>21.68</v>
      </c>
      <c r="M665" s="55">
        <v>5.39</v>
      </c>
      <c r="N665" s="55">
        <v>5.59</v>
      </c>
      <c r="O665" s="2">
        <v>3</v>
      </c>
      <c r="Q665" s="2">
        <f t="shared" si="49"/>
        <v>8.3663703016816537</v>
      </c>
      <c r="R665" s="5">
        <v>4300</v>
      </c>
      <c r="V665" s="8">
        <v>180</v>
      </c>
      <c r="X665" s="10">
        <v>0.38900000000000001</v>
      </c>
      <c r="Z665" s="10">
        <v>0.503</v>
      </c>
      <c r="AD665" s="10">
        <v>1.33</v>
      </c>
      <c r="AF665" s="10">
        <f>X665+AD665</f>
        <v>1.7190000000000001</v>
      </c>
      <c r="AG665" s="2">
        <v>12</v>
      </c>
      <c r="AH665" s="2">
        <v>38</v>
      </c>
      <c r="AI665" s="12">
        <v>1.4</v>
      </c>
      <c r="AN665" s="2">
        <v>-74.258832999999996</v>
      </c>
      <c r="AO665" s="2">
        <v>40.508833000000003</v>
      </c>
      <c r="AP665" s="2" t="s">
        <v>40</v>
      </c>
    </row>
    <row r="666" spans="1:42" x14ac:dyDescent="0.35">
      <c r="A666" s="2" t="s">
        <v>51</v>
      </c>
      <c r="C666" s="3">
        <v>41835</v>
      </c>
      <c r="D666" s="4">
        <v>0.56805555555555554</v>
      </c>
      <c r="E666" s="2" t="s">
        <v>44</v>
      </c>
      <c r="F666" s="2">
        <v>24.54</v>
      </c>
      <c r="G666" s="2">
        <v>24.4</v>
      </c>
      <c r="H666" s="2">
        <v>39</v>
      </c>
      <c r="I666" s="2">
        <v>3</v>
      </c>
      <c r="J666" s="2">
        <v>38</v>
      </c>
      <c r="K666" s="2">
        <v>19.36</v>
      </c>
      <c r="L666" s="2">
        <v>20.100000000000001</v>
      </c>
      <c r="M666" s="55">
        <v>5.49</v>
      </c>
      <c r="N666" s="55">
        <v>5.9</v>
      </c>
      <c r="O666" s="2">
        <v>2.5</v>
      </c>
      <c r="Q666" s="2">
        <f t="shared" si="49"/>
        <v>7.90100705199242</v>
      </c>
      <c r="R666" s="5">
        <v>2700</v>
      </c>
      <c r="V666" s="8">
        <v>480</v>
      </c>
      <c r="X666" s="10">
        <v>0.47499999999999998</v>
      </c>
      <c r="Z666" s="10">
        <v>0.61399999999999999</v>
      </c>
      <c r="AD666" s="10">
        <v>1.2649999999999999</v>
      </c>
      <c r="AF666" s="10">
        <f>X666+AD666</f>
        <v>1.7399999999999998</v>
      </c>
      <c r="AG666" s="2">
        <v>18</v>
      </c>
      <c r="AH666" s="2">
        <v>18</v>
      </c>
      <c r="AI666" s="12">
        <v>5.6</v>
      </c>
      <c r="AN666" s="2">
        <v>-74.258832999999996</v>
      </c>
      <c r="AO666" s="2">
        <v>40.508833000000003</v>
      </c>
      <c r="AP666" s="2" t="s">
        <v>40</v>
      </c>
    </row>
    <row r="667" spans="1:42" x14ac:dyDescent="0.35">
      <c r="A667" s="2" t="s">
        <v>48</v>
      </c>
      <c r="C667" s="3">
        <v>41835</v>
      </c>
      <c r="D667" s="4">
        <v>0.54583333333333328</v>
      </c>
      <c r="E667" s="2" t="s">
        <v>44</v>
      </c>
      <c r="F667" s="2">
        <v>24.58</v>
      </c>
      <c r="G667" s="2">
        <v>21.75</v>
      </c>
      <c r="H667" s="2">
        <v>43</v>
      </c>
      <c r="I667" s="2">
        <v>3</v>
      </c>
      <c r="J667" s="2">
        <v>42</v>
      </c>
      <c r="K667" s="2">
        <v>20.329999999999998</v>
      </c>
      <c r="L667" s="2">
        <v>25.36</v>
      </c>
      <c r="M667" s="55">
        <v>6.24</v>
      </c>
      <c r="N667" s="55">
        <v>5.94</v>
      </c>
      <c r="O667" s="2">
        <v>2</v>
      </c>
      <c r="Q667" s="2">
        <f t="shared" si="49"/>
        <v>6.6846117276679271</v>
      </c>
      <c r="R667" s="2">
        <v>800</v>
      </c>
      <c r="V667" s="8">
        <v>87</v>
      </c>
      <c r="X667" s="10">
        <v>0.312</v>
      </c>
      <c r="Z667" s="10">
        <v>0.36099999999999999</v>
      </c>
      <c r="AD667" s="10">
        <v>1.0489999999999999</v>
      </c>
      <c r="AF667" s="10">
        <f>X667+AD667</f>
        <v>1.361</v>
      </c>
      <c r="AG667" s="2">
        <v>9</v>
      </c>
      <c r="AH667" s="2">
        <v>13</v>
      </c>
      <c r="AI667" s="12">
        <v>14.2</v>
      </c>
      <c r="AN667" s="2">
        <v>-74.258832999999996</v>
      </c>
      <c r="AO667" s="2">
        <v>40.508833000000003</v>
      </c>
      <c r="AP667" s="2" t="s">
        <v>40</v>
      </c>
    </row>
    <row r="668" spans="1:42" x14ac:dyDescent="0.35">
      <c r="A668" t="s">
        <v>84</v>
      </c>
      <c r="C668" s="13">
        <v>41835</v>
      </c>
      <c r="M668" s="14">
        <v>5.63</v>
      </c>
      <c r="N668" s="14">
        <v>5.68</v>
      </c>
      <c r="R668" s="22" t="s">
        <v>88</v>
      </c>
      <c r="V668" s="25">
        <v>360</v>
      </c>
      <c r="AF668" s="10">
        <v>1.1233</v>
      </c>
      <c r="AI668" s="18">
        <v>3.03</v>
      </c>
      <c r="AN668" s="2">
        <v>-74.258832999999996</v>
      </c>
      <c r="AO668" s="2">
        <v>40.508833000000003</v>
      </c>
      <c r="AP668" s="2" t="s">
        <v>40</v>
      </c>
    </row>
    <row r="669" spans="1:42" x14ac:dyDescent="0.25">
      <c r="A669" s="37" t="s">
        <v>90</v>
      </c>
      <c r="C669" s="13">
        <v>41835</v>
      </c>
      <c r="M669" s="14">
        <v>5.56</v>
      </c>
      <c r="N669" s="14">
        <v>5.32</v>
      </c>
      <c r="Q669" s="2">
        <f t="shared" si="49"/>
        <v>5.9914645471079817</v>
      </c>
      <c r="R669" s="18">
        <v>400</v>
      </c>
      <c r="V669" s="18">
        <v>420</v>
      </c>
      <c r="AF669" s="10">
        <v>1.2601</v>
      </c>
      <c r="AI669" s="18">
        <v>2.72</v>
      </c>
      <c r="AN669" s="2">
        <v>-74.258832999999996</v>
      </c>
      <c r="AO669" s="2">
        <v>40.508833000000003</v>
      </c>
      <c r="AP669" s="2" t="s">
        <v>40</v>
      </c>
    </row>
    <row r="670" spans="1:42" x14ac:dyDescent="0.35">
      <c r="A670" s="41" t="s">
        <v>96</v>
      </c>
      <c r="C670" s="13">
        <v>41835</v>
      </c>
      <c r="M670" s="14">
        <v>4.9800000000000004</v>
      </c>
      <c r="N670" s="14">
        <v>5</v>
      </c>
      <c r="R670" s="22" t="s">
        <v>98</v>
      </c>
      <c r="V670" s="18">
        <v>760</v>
      </c>
      <c r="AF670" s="10">
        <v>1.1571</v>
      </c>
      <c r="AI670" s="18">
        <v>3.08</v>
      </c>
      <c r="AN670" s="2">
        <v>-74.258832999999996</v>
      </c>
      <c r="AO670" s="2">
        <v>40.508833000000003</v>
      </c>
      <c r="AP670" s="2" t="s">
        <v>40</v>
      </c>
    </row>
    <row r="671" spans="1:42" x14ac:dyDescent="0.35">
      <c r="A671" s="41" t="s">
        <v>96</v>
      </c>
      <c r="C671" s="13">
        <v>41835</v>
      </c>
      <c r="M671" s="21" t="s">
        <v>86</v>
      </c>
      <c r="N671" s="21" t="s">
        <v>86</v>
      </c>
      <c r="R671" s="22" t="s">
        <v>98</v>
      </c>
      <c r="V671" s="18">
        <v>800</v>
      </c>
      <c r="AF671" s="10">
        <v>1.1286999999999998</v>
      </c>
      <c r="AI671" s="18">
        <v>2.98</v>
      </c>
      <c r="AN671" s="2">
        <v>-74.258832999999996</v>
      </c>
      <c r="AO671" s="2">
        <v>40.508833000000003</v>
      </c>
      <c r="AP671" s="2" t="s">
        <v>40</v>
      </c>
    </row>
    <row r="672" spans="1:42" x14ac:dyDescent="0.35">
      <c r="A672" s="41" t="s">
        <v>97</v>
      </c>
      <c r="C672" s="13">
        <v>41835</v>
      </c>
      <c r="M672" s="14">
        <v>5.0199999999999996</v>
      </c>
      <c r="N672" s="14">
        <v>4.8899999999999997</v>
      </c>
      <c r="Q672" s="2">
        <f t="shared" ref="Q672:Q733" si="55">LN(R672)</f>
        <v>5.2983173665480363</v>
      </c>
      <c r="R672" s="18">
        <v>200</v>
      </c>
      <c r="V672" s="25">
        <v>740</v>
      </c>
      <c r="AF672" s="10">
        <v>1.2622</v>
      </c>
      <c r="AI672" s="18">
        <v>3.32</v>
      </c>
      <c r="AN672" s="2">
        <v>-74.258832999999996</v>
      </c>
      <c r="AO672" s="2">
        <v>40.508833000000003</v>
      </c>
      <c r="AP672" s="2" t="s">
        <v>40</v>
      </c>
    </row>
    <row r="673" spans="1:42" x14ac:dyDescent="0.35">
      <c r="A673" s="2" t="s">
        <v>52</v>
      </c>
      <c r="C673" s="3">
        <v>41843</v>
      </c>
      <c r="D673" s="4">
        <v>0.60902777777777783</v>
      </c>
      <c r="E673" s="2" t="s">
        <v>41</v>
      </c>
      <c r="F673" s="2">
        <v>23.09</v>
      </c>
      <c r="G673" s="2">
        <v>22.33</v>
      </c>
      <c r="H673" s="2">
        <v>49</v>
      </c>
      <c r="I673" s="2">
        <v>3</v>
      </c>
      <c r="J673" s="2">
        <v>46</v>
      </c>
      <c r="K673" s="2">
        <v>21.86</v>
      </c>
      <c r="L673" s="2">
        <v>24.25</v>
      </c>
      <c r="M673" s="55">
        <v>6.55</v>
      </c>
      <c r="N673" s="55">
        <v>6.15</v>
      </c>
      <c r="O673" s="2">
        <v>3.5</v>
      </c>
      <c r="Q673" s="2">
        <f t="shared" si="55"/>
        <v>1.6094379124341003</v>
      </c>
      <c r="R673" s="2">
        <v>5</v>
      </c>
      <c r="T673" s="8" t="s">
        <v>46</v>
      </c>
      <c r="V673" s="8">
        <v>1</v>
      </c>
      <c r="X673" s="10">
        <v>0.25600000000000001</v>
      </c>
      <c r="Z673" s="10">
        <v>0.187</v>
      </c>
      <c r="AD673" s="10">
        <v>0.42</v>
      </c>
      <c r="AF673" s="10">
        <f t="shared" ref="AF673:AF678" si="56">X673+AD673</f>
        <v>0.67599999999999993</v>
      </c>
      <c r="AG673" s="2">
        <v>10</v>
      </c>
      <c r="AH673" s="2">
        <v>17</v>
      </c>
      <c r="AI673" s="12">
        <v>5.7</v>
      </c>
      <c r="AN673" s="2">
        <v>-74.258832999999996</v>
      </c>
      <c r="AO673" s="2">
        <v>40.508833000000003</v>
      </c>
      <c r="AP673" s="2" t="s">
        <v>40</v>
      </c>
    </row>
    <row r="674" spans="1:42" x14ac:dyDescent="0.35">
      <c r="A674" s="2" t="s">
        <v>42</v>
      </c>
      <c r="C674" s="3">
        <v>41843</v>
      </c>
      <c r="D674" s="4">
        <v>0.59236111111111112</v>
      </c>
      <c r="E674" s="2" t="s">
        <v>41</v>
      </c>
      <c r="F674" s="2">
        <v>24.04</v>
      </c>
      <c r="G674" s="2">
        <v>22.58</v>
      </c>
      <c r="H674" s="2">
        <v>30</v>
      </c>
      <c r="I674" s="2">
        <v>3</v>
      </c>
      <c r="J674" s="2">
        <v>34</v>
      </c>
      <c r="K674" s="2">
        <v>19.309999999999999</v>
      </c>
      <c r="L674" s="2">
        <v>22.3</v>
      </c>
      <c r="M674" s="55">
        <v>6.21</v>
      </c>
      <c r="N674" s="55">
        <v>6.43</v>
      </c>
      <c r="O674" s="2">
        <v>3.5</v>
      </c>
      <c r="Q674" s="2">
        <f t="shared" si="55"/>
        <v>1.3862943611198906</v>
      </c>
      <c r="R674" s="2">
        <v>4</v>
      </c>
      <c r="T674" s="8" t="s">
        <v>43</v>
      </c>
      <c r="V674" s="8">
        <v>2</v>
      </c>
      <c r="X674" s="10">
        <v>0.39300000000000002</v>
      </c>
      <c r="Z674" s="10">
        <v>0.24099999999999999</v>
      </c>
      <c r="AD674" s="10">
        <v>0.46300000000000002</v>
      </c>
      <c r="AF674" s="10">
        <f t="shared" si="56"/>
        <v>0.85600000000000009</v>
      </c>
      <c r="AG674" s="2">
        <v>8</v>
      </c>
      <c r="AH674" s="2">
        <v>13</v>
      </c>
      <c r="AI674" s="12">
        <v>4.7</v>
      </c>
      <c r="AN674" s="2">
        <v>-74.258832999999996</v>
      </c>
      <c r="AO674" s="2">
        <v>40.508833000000003</v>
      </c>
      <c r="AP674" s="2" t="s">
        <v>40</v>
      </c>
    </row>
    <row r="675" spans="1:42" x14ac:dyDescent="0.35">
      <c r="A675" s="2" t="s">
        <v>50</v>
      </c>
      <c r="B675" s="2" t="s">
        <v>47</v>
      </c>
      <c r="C675" s="3">
        <v>41843</v>
      </c>
      <c r="E675" s="2" t="s">
        <v>41</v>
      </c>
      <c r="M675" s="55">
        <v>6.78</v>
      </c>
      <c r="N675" s="55">
        <v>6.55</v>
      </c>
      <c r="O675" s="2">
        <v>4.5</v>
      </c>
      <c r="Q675" s="2">
        <f t="shared" si="55"/>
        <v>2.4849066497880004</v>
      </c>
      <c r="R675" s="2">
        <v>12</v>
      </c>
      <c r="V675" s="8">
        <v>1</v>
      </c>
      <c r="X675" s="10">
        <v>0.41099999999999998</v>
      </c>
      <c r="Z675" s="10">
        <v>0.32900000000000001</v>
      </c>
      <c r="AD675" s="10">
        <v>0.46700000000000003</v>
      </c>
      <c r="AF675" s="10">
        <f t="shared" si="56"/>
        <v>0.878</v>
      </c>
      <c r="AG675" s="2">
        <v>25</v>
      </c>
      <c r="AH675" s="2">
        <v>17</v>
      </c>
      <c r="AI675" s="12">
        <v>9.3000000000000007</v>
      </c>
    </row>
    <row r="676" spans="1:42" x14ac:dyDescent="0.35">
      <c r="A676" s="2" t="s">
        <v>50</v>
      </c>
      <c r="C676" s="3">
        <v>41843</v>
      </c>
      <c r="D676" s="4">
        <v>0.57986111111111105</v>
      </c>
      <c r="E676" s="2" t="s">
        <v>41</v>
      </c>
      <c r="F676" s="2">
        <v>23.63</v>
      </c>
      <c r="G676" s="2">
        <v>22.51</v>
      </c>
      <c r="H676" s="2">
        <v>39</v>
      </c>
      <c r="I676" s="2">
        <v>3</v>
      </c>
      <c r="J676" s="2">
        <v>33</v>
      </c>
      <c r="K676" s="2">
        <v>20.37</v>
      </c>
      <c r="L676" s="2">
        <v>22.28</v>
      </c>
      <c r="M676" s="55">
        <v>6.51</v>
      </c>
      <c r="N676" s="55">
        <v>6.5</v>
      </c>
      <c r="O676" s="2">
        <v>4</v>
      </c>
      <c r="Q676" s="2">
        <f t="shared" si="55"/>
        <v>2.7080502011022101</v>
      </c>
      <c r="R676" s="2">
        <v>15</v>
      </c>
      <c r="T676" s="8" t="s">
        <v>46</v>
      </c>
      <c r="V676" s="8">
        <v>1</v>
      </c>
      <c r="X676" s="10">
        <v>0.39500000000000002</v>
      </c>
      <c r="Z676" s="10">
        <v>0.309</v>
      </c>
      <c r="AD676" s="10">
        <v>0.72399999999999998</v>
      </c>
      <c r="AF676" s="10">
        <f t="shared" si="56"/>
        <v>1.119</v>
      </c>
      <c r="AG676" s="2">
        <v>10</v>
      </c>
      <c r="AH676" s="2">
        <v>13</v>
      </c>
      <c r="AI676" s="12">
        <v>6.9</v>
      </c>
    </row>
    <row r="677" spans="1:42" x14ac:dyDescent="0.35">
      <c r="A677" s="2" t="s">
        <v>51</v>
      </c>
      <c r="C677" s="3">
        <v>41843</v>
      </c>
      <c r="D677" s="4">
        <v>0.55902777777777779</v>
      </c>
      <c r="E677" s="2" t="s">
        <v>41</v>
      </c>
      <c r="F677" s="2">
        <v>24.93</v>
      </c>
      <c r="G677" s="2">
        <v>23.57</v>
      </c>
      <c r="H677" s="2">
        <v>35</v>
      </c>
      <c r="I677" s="2">
        <v>3</v>
      </c>
      <c r="J677" s="2">
        <v>32</v>
      </c>
      <c r="K677" s="2">
        <v>20.3</v>
      </c>
      <c r="L677" s="2">
        <v>20.66</v>
      </c>
      <c r="M677" s="55">
        <v>6.66</v>
      </c>
      <c r="N677" s="55">
        <v>5.81</v>
      </c>
      <c r="O677" s="2">
        <v>4</v>
      </c>
      <c r="Q677" s="2">
        <f t="shared" si="55"/>
        <v>2.0794415416798357</v>
      </c>
      <c r="R677" s="2">
        <v>8</v>
      </c>
      <c r="T677" s="8" t="s">
        <v>46</v>
      </c>
      <c r="V677" s="8">
        <v>1</v>
      </c>
      <c r="X677" s="10">
        <v>0.42399999999999999</v>
      </c>
      <c r="Z677" s="10">
        <v>0.35</v>
      </c>
      <c r="AD677" s="10">
        <v>0.89800000000000002</v>
      </c>
      <c r="AF677" s="10">
        <f t="shared" si="56"/>
        <v>1.3220000000000001</v>
      </c>
      <c r="AG677" s="2">
        <v>10</v>
      </c>
      <c r="AH677" s="2">
        <v>12</v>
      </c>
      <c r="AI677" s="12">
        <v>11.8</v>
      </c>
    </row>
    <row r="678" spans="1:42" x14ac:dyDescent="0.35">
      <c r="A678" s="2" t="s">
        <v>48</v>
      </c>
      <c r="C678" s="3">
        <v>41843</v>
      </c>
      <c r="D678" s="4">
        <v>0.53680555555555554</v>
      </c>
      <c r="E678" s="2" t="s">
        <v>41</v>
      </c>
      <c r="F678" s="2">
        <v>24.13</v>
      </c>
      <c r="G678" s="2">
        <v>22.65</v>
      </c>
      <c r="H678" s="2">
        <v>39</v>
      </c>
      <c r="I678" s="2">
        <v>3</v>
      </c>
      <c r="J678" s="2">
        <v>36</v>
      </c>
      <c r="K678" s="2">
        <v>21.15</v>
      </c>
      <c r="L678" s="2">
        <v>23.95</v>
      </c>
      <c r="M678" s="55">
        <v>5.24</v>
      </c>
      <c r="N678" s="55">
        <v>5.36</v>
      </c>
      <c r="O678" s="2">
        <v>4</v>
      </c>
      <c r="Q678" s="2">
        <f t="shared" si="55"/>
        <v>2.0794415416798357</v>
      </c>
      <c r="R678" s="2">
        <v>8</v>
      </c>
      <c r="V678" s="8">
        <v>1</v>
      </c>
      <c r="X678" s="10">
        <v>0.42</v>
      </c>
      <c r="Z678" s="10">
        <v>0.42399999999999999</v>
      </c>
      <c r="AD678" s="10">
        <v>0.84099999999999997</v>
      </c>
      <c r="AF678" s="10">
        <f t="shared" si="56"/>
        <v>1.2609999999999999</v>
      </c>
      <c r="AG678" s="2">
        <v>13</v>
      </c>
      <c r="AH678" s="2">
        <v>9</v>
      </c>
      <c r="AI678" s="12">
        <v>5.4</v>
      </c>
    </row>
    <row r="679" spans="1:42" x14ac:dyDescent="0.35">
      <c r="A679" t="s">
        <v>84</v>
      </c>
      <c r="C679" s="13">
        <v>41848</v>
      </c>
      <c r="M679" s="14">
        <v>5.77</v>
      </c>
      <c r="N679" s="14">
        <v>5.69</v>
      </c>
      <c r="Q679" s="2">
        <f t="shared" si="55"/>
        <v>3.784189633918261</v>
      </c>
      <c r="R679" s="18">
        <v>44</v>
      </c>
      <c r="V679" s="25">
        <v>16</v>
      </c>
      <c r="AF679" s="10">
        <v>1.0584</v>
      </c>
      <c r="AI679" s="18">
        <v>1.47</v>
      </c>
    </row>
    <row r="680" spans="1:42" x14ac:dyDescent="0.35">
      <c r="A680" t="s">
        <v>84</v>
      </c>
      <c r="C680" s="13">
        <v>41848</v>
      </c>
      <c r="M680" s="21" t="s">
        <v>86</v>
      </c>
      <c r="N680" s="21" t="s">
        <v>86</v>
      </c>
      <c r="Q680" s="2">
        <f t="shared" si="55"/>
        <v>4.219507705176107</v>
      </c>
      <c r="R680" s="18">
        <v>68</v>
      </c>
      <c r="V680" s="25">
        <v>32</v>
      </c>
      <c r="AF680" s="10">
        <v>0.99849999999999994</v>
      </c>
      <c r="AI680" s="18">
        <v>1.71</v>
      </c>
    </row>
    <row r="681" spans="1:42" x14ac:dyDescent="0.25">
      <c r="A681" s="37" t="s">
        <v>90</v>
      </c>
      <c r="C681" s="13">
        <v>41848</v>
      </c>
      <c r="M681" s="14">
        <v>5.84</v>
      </c>
      <c r="N681" s="14">
        <v>5.6</v>
      </c>
      <c r="Q681" s="2">
        <f t="shared" si="55"/>
        <v>3.6888794541139363</v>
      </c>
      <c r="R681" s="18">
        <v>40</v>
      </c>
      <c r="V681" s="18">
        <v>12</v>
      </c>
      <c r="AF681" s="10">
        <v>0.71890000000000009</v>
      </c>
      <c r="AI681" s="18">
        <v>2.58</v>
      </c>
    </row>
    <row r="682" spans="1:42" x14ac:dyDescent="0.35">
      <c r="A682" s="41" t="s">
        <v>96</v>
      </c>
      <c r="C682" s="13">
        <v>41848</v>
      </c>
      <c r="M682" s="14">
        <v>5.71</v>
      </c>
      <c r="N682" s="14">
        <v>5.67</v>
      </c>
      <c r="Q682" s="2">
        <f t="shared" si="55"/>
        <v>2.9957322735539909</v>
      </c>
      <c r="R682" s="18">
        <v>20</v>
      </c>
      <c r="V682" s="18">
        <v>12</v>
      </c>
      <c r="AF682" s="10">
        <v>0.96020000000000005</v>
      </c>
      <c r="AI682" s="18">
        <v>2.82</v>
      </c>
    </row>
    <row r="683" spans="1:42" x14ac:dyDescent="0.35">
      <c r="A683" s="41" t="s">
        <v>97</v>
      </c>
      <c r="C683" s="13">
        <v>41848</v>
      </c>
      <c r="M683" s="14">
        <v>5.46</v>
      </c>
      <c r="N683" s="14">
        <v>5.2</v>
      </c>
      <c r="Q683" s="2">
        <f t="shared" si="55"/>
        <v>1.3862943611198906</v>
      </c>
      <c r="R683" s="20">
        <v>4</v>
      </c>
      <c r="V683" s="25">
        <v>4</v>
      </c>
      <c r="AF683" s="10">
        <v>1.028</v>
      </c>
      <c r="AI683" s="18">
        <v>2.82</v>
      </c>
    </row>
    <row r="684" spans="1:42" x14ac:dyDescent="0.35">
      <c r="A684" s="2" t="s">
        <v>52</v>
      </c>
      <c r="C684" s="3">
        <v>41850</v>
      </c>
      <c r="D684" s="4">
        <v>0.60416666666666663</v>
      </c>
      <c r="E684" s="2" t="s">
        <v>41</v>
      </c>
      <c r="F684" s="2">
        <v>22.98</v>
      </c>
      <c r="G684" s="2">
        <v>20.5</v>
      </c>
      <c r="H684" s="2">
        <v>50</v>
      </c>
      <c r="I684" s="2">
        <v>3</v>
      </c>
      <c r="J684" s="2">
        <v>48</v>
      </c>
      <c r="K684" s="2">
        <v>22.63</v>
      </c>
      <c r="L684" s="2">
        <v>27.56</v>
      </c>
      <c r="M684" s="55">
        <v>5.4</v>
      </c>
      <c r="N684" s="55">
        <v>4.9400000000000004</v>
      </c>
      <c r="O684" s="2">
        <v>5</v>
      </c>
      <c r="Q684" s="2">
        <f t="shared" si="55"/>
        <v>2.7080502011022101</v>
      </c>
      <c r="R684" s="2">
        <v>15</v>
      </c>
      <c r="T684" s="8" t="s">
        <v>46</v>
      </c>
      <c r="V684" s="8">
        <v>1</v>
      </c>
      <c r="X684" s="10">
        <v>0.27700000000000002</v>
      </c>
      <c r="Z684" s="10">
        <v>0.20499999999999999</v>
      </c>
      <c r="AD684" s="10">
        <v>0.67900000000000005</v>
      </c>
      <c r="AF684" s="10">
        <f t="shared" ref="AF684:AF689" si="57">X684+AD684</f>
        <v>0.95600000000000007</v>
      </c>
      <c r="AG684" s="2">
        <v>26</v>
      </c>
      <c r="AH684" s="2">
        <v>11</v>
      </c>
      <c r="AI684" s="12">
        <v>4.3</v>
      </c>
    </row>
    <row r="685" spans="1:42" x14ac:dyDescent="0.35">
      <c r="A685" s="2" t="s">
        <v>42</v>
      </c>
      <c r="C685" s="3">
        <v>41850</v>
      </c>
      <c r="D685" s="4">
        <v>0.59097222222222223</v>
      </c>
      <c r="E685" s="2" t="s">
        <v>41</v>
      </c>
      <c r="F685" s="2">
        <v>23.85</v>
      </c>
      <c r="G685" s="2">
        <v>23.63</v>
      </c>
      <c r="H685" s="2">
        <v>40</v>
      </c>
      <c r="I685" s="2">
        <v>3</v>
      </c>
      <c r="J685" s="2">
        <v>38</v>
      </c>
      <c r="K685" s="2">
        <v>21.24</v>
      </c>
      <c r="L685" s="2">
        <v>21.83</v>
      </c>
      <c r="M685" s="55">
        <v>5.56</v>
      </c>
      <c r="N685" s="55">
        <v>5.19</v>
      </c>
      <c r="O685" s="2">
        <v>5</v>
      </c>
      <c r="Q685" s="2">
        <f t="shared" si="55"/>
        <v>3.1780538303479458</v>
      </c>
      <c r="R685" s="2">
        <v>24</v>
      </c>
      <c r="T685" s="8" t="s">
        <v>46</v>
      </c>
      <c r="V685" s="8">
        <v>1</v>
      </c>
      <c r="X685" s="10">
        <v>0.36</v>
      </c>
      <c r="Z685" s="10">
        <v>0.222</v>
      </c>
      <c r="AD685" s="10">
        <v>0.67600000000000005</v>
      </c>
      <c r="AF685" s="10">
        <f t="shared" si="57"/>
        <v>1.036</v>
      </c>
      <c r="AG685" s="2">
        <v>24</v>
      </c>
      <c r="AH685" s="2">
        <v>18</v>
      </c>
      <c r="AI685" s="12">
        <v>4.0999999999999996</v>
      </c>
    </row>
    <row r="686" spans="1:42" x14ac:dyDescent="0.35">
      <c r="A686" s="2" t="s">
        <v>50</v>
      </c>
      <c r="C686" s="3">
        <v>41850</v>
      </c>
      <c r="D686" s="4">
        <v>0.57847222222222217</v>
      </c>
      <c r="E686" s="2" t="s">
        <v>41</v>
      </c>
      <c r="F686" s="2">
        <v>23.81</v>
      </c>
      <c r="G686" s="2">
        <v>23.4</v>
      </c>
      <c r="H686" s="2">
        <v>39</v>
      </c>
      <c r="I686" s="2">
        <v>3</v>
      </c>
      <c r="J686" s="2">
        <v>36</v>
      </c>
      <c r="K686" s="2">
        <v>21.23</v>
      </c>
      <c r="L686" s="2">
        <v>21.93</v>
      </c>
      <c r="M686" s="55">
        <v>5.17</v>
      </c>
      <c r="N686" s="55">
        <v>4.9800000000000004</v>
      </c>
      <c r="O686" s="2">
        <v>5</v>
      </c>
      <c r="Q686" s="2">
        <f t="shared" si="55"/>
        <v>3.8286413964890951</v>
      </c>
      <c r="R686" s="2">
        <v>46</v>
      </c>
      <c r="T686" s="8" t="s">
        <v>43</v>
      </c>
      <c r="V686" s="8">
        <v>2</v>
      </c>
      <c r="X686" s="10">
        <v>0.36599999999999999</v>
      </c>
      <c r="Z686" s="10">
        <v>0.88200000000000001</v>
      </c>
      <c r="AD686" s="10">
        <v>1.49</v>
      </c>
      <c r="AF686" s="10">
        <f t="shared" si="57"/>
        <v>1.8559999999999999</v>
      </c>
      <c r="AG686" s="2">
        <v>15</v>
      </c>
      <c r="AH686" s="2">
        <v>17</v>
      </c>
      <c r="AI686" s="12">
        <v>5.4</v>
      </c>
    </row>
    <row r="687" spans="1:42" x14ac:dyDescent="0.35">
      <c r="A687" s="2" t="s">
        <v>51</v>
      </c>
      <c r="B687" s="2" t="s">
        <v>47</v>
      </c>
      <c r="C687" s="3">
        <v>41850</v>
      </c>
      <c r="E687" s="2" t="s">
        <v>41</v>
      </c>
      <c r="M687" s="55">
        <v>5.88</v>
      </c>
      <c r="N687" s="55">
        <v>4.95</v>
      </c>
      <c r="O687" s="2">
        <v>4</v>
      </c>
      <c r="Q687" s="2">
        <f t="shared" si="55"/>
        <v>2.7080502011022101</v>
      </c>
      <c r="R687" s="2">
        <v>15</v>
      </c>
      <c r="T687" s="8" t="s">
        <v>46</v>
      </c>
      <c r="V687" s="8">
        <v>1</v>
      </c>
      <c r="X687" s="10">
        <v>0.45300000000000001</v>
      </c>
      <c r="Z687" s="10">
        <v>0.41799999999999998</v>
      </c>
      <c r="AD687" s="10">
        <v>0.746</v>
      </c>
      <c r="AF687" s="10">
        <f t="shared" si="57"/>
        <v>1.1990000000000001</v>
      </c>
      <c r="AG687" s="2">
        <v>8</v>
      </c>
      <c r="AH687" s="2">
        <v>6</v>
      </c>
      <c r="AI687" s="12">
        <v>7</v>
      </c>
    </row>
    <row r="688" spans="1:42" x14ac:dyDescent="0.35">
      <c r="A688" s="2" t="s">
        <v>51</v>
      </c>
      <c r="C688" s="3">
        <v>41850</v>
      </c>
      <c r="D688" s="4">
        <v>0.55694444444444446</v>
      </c>
      <c r="E688" s="2" t="s">
        <v>41</v>
      </c>
      <c r="F688" s="2">
        <v>24.64</v>
      </c>
      <c r="G688" s="2">
        <v>23.82</v>
      </c>
      <c r="H688" s="2">
        <v>39</v>
      </c>
      <c r="I688" s="2">
        <v>3</v>
      </c>
      <c r="J688" s="2">
        <v>35</v>
      </c>
      <c r="K688" s="2">
        <v>21.82</v>
      </c>
      <c r="L688" s="2">
        <v>22.32</v>
      </c>
      <c r="M688" s="55">
        <v>5.79</v>
      </c>
      <c r="N688" s="55">
        <v>4.9000000000000004</v>
      </c>
      <c r="O688" s="2">
        <v>4</v>
      </c>
      <c r="Q688" s="2">
        <f t="shared" si="55"/>
        <v>2.8332133440562162</v>
      </c>
      <c r="R688" s="2">
        <v>17</v>
      </c>
      <c r="T688" s="8" t="s">
        <v>46</v>
      </c>
      <c r="V688" s="8">
        <v>1</v>
      </c>
      <c r="X688" s="10">
        <v>0.29199999999999998</v>
      </c>
      <c r="Z688" s="10">
        <v>0.21299999999999999</v>
      </c>
      <c r="AD688" s="10">
        <v>1.05</v>
      </c>
      <c r="AF688" s="10">
        <f t="shared" si="57"/>
        <v>1.3420000000000001</v>
      </c>
      <c r="AG688" s="2">
        <v>12</v>
      </c>
      <c r="AH688" s="2">
        <v>15</v>
      </c>
      <c r="AI688" s="12">
        <v>6.7</v>
      </c>
    </row>
    <row r="689" spans="1:35" x14ac:dyDescent="0.35">
      <c r="A689" s="2" t="s">
        <v>48</v>
      </c>
      <c r="C689" s="3">
        <v>41850</v>
      </c>
      <c r="D689" s="4">
        <v>0.53472222222222221</v>
      </c>
      <c r="E689" s="2" t="s">
        <v>41</v>
      </c>
      <c r="F689" s="2">
        <v>24.51</v>
      </c>
      <c r="G689" s="2">
        <v>22.8</v>
      </c>
      <c r="H689" s="2">
        <v>43</v>
      </c>
      <c r="I689" s="2">
        <v>3</v>
      </c>
      <c r="J689" s="2">
        <v>41</v>
      </c>
      <c r="K689" s="2">
        <v>23.3</v>
      </c>
      <c r="L689" s="2">
        <v>25.4</v>
      </c>
      <c r="M689" s="55">
        <v>6.68</v>
      </c>
      <c r="N689" s="55">
        <v>5.25</v>
      </c>
      <c r="O689" s="2">
        <v>4</v>
      </c>
      <c r="Q689" s="2">
        <f t="shared" si="55"/>
        <v>2.9957322735539909</v>
      </c>
      <c r="R689" s="2">
        <v>20</v>
      </c>
      <c r="V689" s="8">
        <v>1</v>
      </c>
      <c r="X689" s="10">
        <v>0.27400000000000002</v>
      </c>
      <c r="Z689" s="10">
        <v>0.216</v>
      </c>
      <c r="AD689" s="10">
        <v>0.78700000000000003</v>
      </c>
      <c r="AF689" s="10">
        <f t="shared" si="57"/>
        <v>1.0609999999999999</v>
      </c>
      <c r="AG689" s="2">
        <v>22</v>
      </c>
      <c r="AH689" s="2">
        <v>19</v>
      </c>
      <c r="AI689" s="12">
        <v>22.8</v>
      </c>
    </row>
    <row r="690" spans="1:35" x14ac:dyDescent="0.35">
      <c r="A690" t="s">
        <v>84</v>
      </c>
      <c r="C690" s="13">
        <v>41855</v>
      </c>
      <c r="M690" s="14">
        <v>6.76</v>
      </c>
      <c r="N690" s="14">
        <v>6.25</v>
      </c>
      <c r="Q690" s="2">
        <f t="shared" si="55"/>
        <v>2.7725887222397811</v>
      </c>
      <c r="R690" s="18">
        <v>16</v>
      </c>
      <c r="V690" s="26">
        <v>2</v>
      </c>
      <c r="AF690" s="10">
        <v>1.2267000000000001</v>
      </c>
      <c r="AI690" s="18">
        <v>1.49</v>
      </c>
    </row>
    <row r="691" spans="1:35" x14ac:dyDescent="0.25">
      <c r="A691" s="37" t="s">
        <v>90</v>
      </c>
      <c r="C691" s="13">
        <v>41855</v>
      </c>
      <c r="M691" s="14">
        <v>6.59</v>
      </c>
      <c r="N691" s="14">
        <v>6.28</v>
      </c>
      <c r="Q691" s="2">
        <f t="shared" si="55"/>
        <v>3.1780538303479458</v>
      </c>
      <c r="R691" s="18">
        <v>24</v>
      </c>
      <c r="V691" s="20">
        <v>2</v>
      </c>
      <c r="AF691" s="10">
        <v>1.028</v>
      </c>
      <c r="AI691" s="18">
        <v>2.88</v>
      </c>
    </row>
    <row r="692" spans="1:35" x14ac:dyDescent="0.25">
      <c r="A692" s="37" t="s">
        <v>90</v>
      </c>
      <c r="C692" s="13">
        <v>41855</v>
      </c>
      <c r="M692" s="21" t="s">
        <v>86</v>
      </c>
      <c r="N692" s="21" t="s">
        <v>86</v>
      </c>
      <c r="Q692" s="2">
        <f t="shared" si="55"/>
        <v>2.3025850929940459</v>
      </c>
      <c r="R692" s="15">
        <v>10</v>
      </c>
      <c r="V692" s="20">
        <v>2</v>
      </c>
      <c r="AF692" s="10">
        <v>1.1404000000000001</v>
      </c>
      <c r="AI692" s="18">
        <v>1.92</v>
      </c>
    </row>
    <row r="693" spans="1:35" x14ac:dyDescent="0.35">
      <c r="A693" s="41" t="s">
        <v>96</v>
      </c>
      <c r="C693" s="13">
        <v>41855</v>
      </c>
      <c r="M693" s="14">
        <v>6.16</v>
      </c>
      <c r="N693" s="14">
        <v>6.3</v>
      </c>
      <c r="Q693" s="2">
        <f t="shared" si="55"/>
        <v>1.3862943611198906</v>
      </c>
      <c r="R693" s="18">
        <v>4</v>
      </c>
      <c r="V693" s="20">
        <v>2</v>
      </c>
      <c r="AF693" s="10">
        <v>1.7775000000000001</v>
      </c>
      <c r="AI693" s="14">
        <v>3</v>
      </c>
    </row>
    <row r="694" spans="1:35" x14ac:dyDescent="0.35">
      <c r="A694" s="41" t="s">
        <v>97</v>
      </c>
      <c r="C694" s="13">
        <v>41855</v>
      </c>
      <c r="M694" s="14">
        <v>6.5</v>
      </c>
      <c r="N694" s="14">
        <v>6.11</v>
      </c>
      <c r="Q694" s="2">
        <f t="shared" si="55"/>
        <v>1.3862943611198906</v>
      </c>
      <c r="R694" s="20">
        <v>4</v>
      </c>
      <c r="V694" s="25">
        <v>4</v>
      </c>
      <c r="AF694" s="10">
        <v>1.5374000000000001</v>
      </c>
      <c r="AI694" s="14">
        <v>3.8</v>
      </c>
    </row>
    <row r="695" spans="1:35" x14ac:dyDescent="0.35">
      <c r="A695" s="2" t="s">
        <v>52</v>
      </c>
      <c r="C695" s="3">
        <v>41857</v>
      </c>
      <c r="D695" s="4">
        <v>0.60486111111111118</v>
      </c>
      <c r="E695" s="2" t="s">
        <v>41</v>
      </c>
      <c r="F695" s="2">
        <v>23.57</v>
      </c>
      <c r="G695" s="2">
        <v>22.31</v>
      </c>
      <c r="H695" s="2">
        <v>44</v>
      </c>
      <c r="I695" s="2">
        <v>3</v>
      </c>
      <c r="J695" s="2">
        <v>38</v>
      </c>
      <c r="K695" s="2">
        <v>18.760000000000002</v>
      </c>
      <c r="L695" s="2">
        <v>24.3</v>
      </c>
      <c r="M695" s="55">
        <v>6.21</v>
      </c>
      <c r="N695" s="55">
        <v>5.61</v>
      </c>
      <c r="O695" s="2">
        <v>4</v>
      </c>
      <c r="Q695" s="2">
        <f t="shared" si="55"/>
        <v>2.3025850929940459</v>
      </c>
      <c r="R695" s="2">
        <v>10</v>
      </c>
      <c r="V695" s="8">
        <v>1</v>
      </c>
      <c r="X695" s="10">
        <v>0.35099999999999998</v>
      </c>
      <c r="Z695" s="10">
        <v>0.19400000000000001</v>
      </c>
      <c r="AD695" s="10">
        <v>0.54800000000000004</v>
      </c>
      <c r="AF695" s="10">
        <f>X695+AD695</f>
        <v>0.89900000000000002</v>
      </c>
      <c r="AG695" s="2">
        <v>18</v>
      </c>
      <c r="AH695" s="2">
        <v>28</v>
      </c>
      <c r="AI695" s="12">
        <v>8.32</v>
      </c>
    </row>
    <row r="696" spans="1:35" x14ac:dyDescent="0.35">
      <c r="A696" s="2" t="s">
        <v>42</v>
      </c>
      <c r="C696" s="3">
        <v>41857</v>
      </c>
      <c r="D696" s="4">
        <v>0.58750000000000002</v>
      </c>
      <c r="E696" s="2" t="s">
        <v>41</v>
      </c>
      <c r="F696" s="2">
        <v>23.52</v>
      </c>
      <c r="G696" s="2">
        <v>23.03</v>
      </c>
      <c r="H696" s="2">
        <v>34</v>
      </c>
      <c r="I696" s="2">
        <v>3</v>
      </c>
      <c r="J696" s="2">
        <v>28</v>
      </c>
      <c r="K696" s="2">
        <v>21.71</v>
      </c>
      <c r="L696" s="2">
        <v>22.47</v>
      </c>
      <c r="M696" s="55">
        <v>5.69</v>
      </c>
      <c r="N696" s="55">
        <v>5.72</v>
      </c>
      <c r="O696" s="2">
        <v>4.5</v>
      </c>
      <c r="Q696" s="2">
        <f t="shared" si="55"/>
        <v>2.4849066497880004</v>
      </c>
      <c r="R696" s="2">
        <v>12</v>
      </c>
      <c r="T696" s="8" t="s">
        <v>46</v>
      </c>
      <c r="V696" s="8">
        <v>1</v>
      </c>
      <c r="X696" s="10">
        <v>0.36</v>
      </c>
      <c r="Z696" s="10">
        <v>0.26300000000000001</v>
      </c>
      <c r="AD696" s="10">
        <v>0.499</v>
      </c>
      <c r="AF696" s="10">
        <f>X696+AD696</f>
        <v>0.85899999999999999</v>
      </c>
      <c r="AG696" s="2">
        <v>16</v>
      </c>
      <c r="AH696" s="2">
        <v>26</v>
      </c>
      <c r="AI696" s="12">
        <v>7.14</v>
      </c>
    </row>
    <row r="697" spans="1:35" x14ac:dyDescent="0.35">
      <c r="A697" s="2" t="s">
        <v>50</v>
      </c>
      <c r="C697" s="3">
        <v>41857</v>
      </c>
      <c r="D697" s="4">
        <v>0.57638888888888895</v>
      </c>
      <c r="E697" s="2" t="s">
        <v>41</v>
      </c>
      <c r="F697" s="2">
        <v>23.56</v>
      </c>
      <c r="G697" s="2">
        <v>23.25</v>
      </c>
      <c r="H697" s="2">
        <v>40</v>
      </c>
      <c r="I697" s="2">
        <v>3</v>
      </c>
      <c r="J697" s="2">
        <v>37</v>
      </c>
      <c r="K697" s="2">
        <v>20.63</v>
      </c>
      <c r="L697" s="2">
        <v>22.05</v>
      </c>
      <c r="M697" s="55">
        <v>6.09</v>
      </c>
      <c r="N697" s="55">
        <v>5.54</v>
      </c>
      <c r="O697" s="2">
        <v>4.5</v>
      </c>
      <c r="Q697" s="2">
        <f t="shared" si="55"/>
        <v>0.69314718055994529</v>
      </c>
      <c r="R697" s="2">
        <v>2</v>
      </c>
      <c r="T697" s="8" t="s">
        <v>46</v>
      </c>
      <c r="V697" s="8">
        <v>1</v>
      </c>
      <c r="X697" s="10">
        <v>0.40300000000000002</v>
      </c>
      <c r="Z697" s="10">
        <v>1.19</v>
      </c>
      <c r="AD697" s="10">
        <v>1.62</v>
      </c>
      <c r="AF697" s="10">
        <f>X697+AD697</f>
        <v>2.0230000000000001</v>
      </c>
      <c r="AG697" s="2">
        <v>25</v>
      </c>
      <c r="AH697" s="2">
        <v>15</v>
      </c>
      <c r="AI697" s="12">
        <v>10.4</v>
      </c>
    </row>
    <row r="698" spans="1:35" x14ac:dyDescent="0.35">
      <c r="A698" s="2" t="s">
        <v>51</v>
      </c>
      <c r="C698" s="3">
        <v>41857</v>
      </c>
      <c r="D698" s="4">
        <v>0.55555555555555558</v>
      </c>
      <c r="E698" s="2" t="s">
        <v>41</v>
      </c>
      <c r="F698" s="2">
        <v>25.04</v>
      </c>
      <c r="G698" s="2">
        <v>24.37</v>
      </c>
      <c r="H698" s="2">
        <v>38</v>
      </c>
      <c r="I698" s="2">
        <v>3</v>
      </c>
      <c r="J698" s="2">
        <v>35</v>
      </c>
      <c r="K698" s="2">
        <v>21.62</v>
      </c>
      <c r="L698" s="2">
        <v>21.73</v>
      </c>
      <c r="M698" s="55">
        <v>6.68</v>
      </c>
      <c r="N698" s="55">
        <v>5.17</v>
      </c>
      <c r="O698" s="2">
        <v>4</v>
      </c>
      <c r="Q698" s="2">
        <f t="shared" si="55"/>
        <v>2.7080502011022101</v>
      </c>
      <c r="R698" s="2">
        <v>15</v>
      </c>
      <c r="T698" s="8" t="s">
        <v>46</v>
      </c>
      <c r="V698" s="8">
        <v>1</v>
      </c>
      <c r="X698" s="10">
        <v>0.51</v>
      </c>
      <c r="Z698" s="10">
        <v>0.376</v>
      </c>
      <c r="AD698" s="10">
        <v>0.66500000000000004</v>
      </c>
      <c r="AF698" s="10">
        <f>X698+AD698</f>
        <v>1.175</v>
      </c>
      <c r="AG698" s="2">
        <v>16</v>
      </c>
      <c r="AH698" s="2">
        <v>21</v>
      </c>
      <c r="AI698" s="12">
        <v>28.6</v>
      </c>
    </row>
    <row r="699" spans="1:35" x14ac:dyDescent="0.35">
      <c r="A699" s="2" t="s">
        <v>48</v>
      </c>
      <c r="C699" s="3">
        <v>41857</v>
      </c>
      <c r="D699" s="4">
        <v>0.53541666666666665</v>
      </c>
      <c r="E699" s="2" t="s">
        <v>41</v>
      </c>
      <c r="F699" s="2">
        <v>24.55</v>
      </c>
      <c r="G699" s="2">
        <v>23.71</v>
      </c>
      <c r="H699" s="2">
        <v>40</v>
      </c>
      <c r="I699" s="2">
        <v>3</v>
      </c>
      <c r="J699" s="2">
        <v>41</v>
      </c>
      <c r="K699" s="2">
        <v>22.71</v>
      </c>
      <c r="L699" s="2">
        <v>24.78</v>
      </c>
      <c r="M699" s="55">
        <v>5</v>
      </c>
      <c r="N699" s="55">
        <v>4.7</v>
      </c>
      <c r="O699" s="2">
        <v>5.5</v>
      </c>
      <c r="Q699" s="2">
        <f t="shared" si="55"/>
        <v>2.3978952727983707</v>
      </c>
      <c r="R699" s="2">
        <v>11</v>
      </c>
      <c r="T699" s="8" t="s">
        <v>46</v>
      </c>
      <c r="V699" s="8">
        <v>1</v>
      </c>
      <c r="X699" s="10">
        <v>0.38100000000000001</v>
      </c>
      <c r="Z699" s="10">
        <v>0.22900000000000001</v>
      </c>
      <c r="AD699" s="10">
        <v>0.52700000000000002</v>
      </c>
      <c r="AF699" s="10">
        <f>X699+AD699</f>
        <v>0.90800000000000003</v>
      </c>
      <c r="AG699" s="2">
        <v>15</v>
      </c>
      <c r="AH699" s="2">
        <v>22</v>
      </c>
      <c r="AI699" s="12">
        <v>14.5</v>
      </c>
    </row>
    <row r="700" spans="1:35" x14ac:dyDescent="0.35">
      <c r="A700" t="s">
        <v>84</v>
      </c>
      <c r="C700" s="13">
        <v>41863</v>
      </c>
      <c r="M700" s="14">
        <v>5.79</v>
      </c>
      <c r="N700" s="14">
        <v>5.7</v>
      </c>
      <c r="Q700" s="2">
        <f t="shared" si="55"/>
        <v>5.3565862746720123</v>
      </c>
      <c r="R700" s="18">
        <v>212</v>
      </c>
      <c r="V700" s="25">
        <v>16</v>
      </c>
      <c r="AF700" s="10">
        <v>1.2719</v>
      </c>
      <c r="AI700" s="18">
        <v>11.7</v>
      </c>
    </row>
    <row r="701" spans="1:35" x14ac:dyDescent="0.25">
      <c r="A701" s="37" t="s">
        <v>90</v>
      </c>
      <c r="C701" s="13">
        <v>41863</v>
      </c>
      <c r="M701" s="14">
        <v>5.6</v>
      </c>
      <c r="N701" s="14">
        <v>5.33</v>
      </c>
      <c r="Q701" s="2">
        <f t="shared" si="55"/>
        <v>6.363028103540465</v>
      </c>
      <c r="R701" s="18">
        <v>580</v>
      </c>
      <c r="V701" s="18">
        <v>20</v>
      </c>
      <c r="AF701" s="10">
        <v>1.129</v>
      </c>
      <c r="AI701" s="18">
        <v>9.25</v>
      </c>
    </row>
    <row r="702" spans="1:35" x14ac:dyDescent="0.35">
      <c r="A702" s="41" t="s">
        <v>96</v>
      </c>
      <c r="C702" s="13">
        <v>41863</v>
      </c>
      <c r="M702" s="14">
        <v>5.46</v>
      </c>
      <c r="N702" s="14">
        <v>5.41</v>
      </c>
      <c r="Q702" s="2">
        <f t="shared" si="55"/>
        <v>3.1780538303479458</v>
      </c>
      <c r="R702" s="18">
        <v>24</v>
      </c>
      <c r="V702" s="18">
        <v>2</v>
      </c>
      <c r="AF702" s="10">
        <v>1.3172999999999999</v>
      </c>
      <c r="AI702" s="18">
        <v>16.3</v>
      </c>
    </row>
    <row r="703" spans="1:35" x14ac:dyDescent="0.35">
      <c r="A703" s="41" t="s">
        <v>96</v>
      </c>
      <c r="C703" s="13">
        <v>41863</v>
      </c>
      <c r="M703" s="21" t="s">
        <v>86</v>
      </c>
      <c r="N703" s="21" t="s">
        <v>86</v>
      </c>
      <c r="Q703" s="2">
        <f t="shared" si="55"/>
        <v>2.0794415416798357</v>
      </c>
      <c r="R703" s="18">
        <v>8</v>
      </c>
      <c r="V703" s="18">
        <v>4</v>
      </c>
      <c r="AF703" s="10">
        <v>1.3904000000000001</v>
      </c>
      <c r="AI703" s="18">
        <v>14.5</v>
      </c>
    </row>
    <row r="704" spans="1:35" x14ac:dyDescent="0.35">
      <c r="A704" s="41" t="s">
        <v>97</v>
      </c>
      <c r="C704" s="13">
        <v>41863</v>
      </c>
      <c r="M704" s="14">
        <v>5.48</v>
      </c>
      <c r="N704" s="14">
        <v>5.46</v>
      </c>
      <c r="Q704" s="2">
        <f t="shared" si="55"/>
        <v>2.4849066497880004</v>
      </c>
      <c r="R704" s="18">
        <v>12</v>
      </c>
      <c r="V704" s="25">
        <v>2</v>
      </c>
      <c r="AF704" s="10">
        <v>1.2625999999999999</v>
      </c>
      <c r="AI704" s="18">
        <v>14.5</v>
      </c>
    </row>
    <row r="705" spans="1:35" x14ac:dyDescent="0.35">
      <c r="A705" s="2" t="s">
        <v>52</v>
      </c>
      <c r="C705" s="3">
        <v>41864</v>
      </c>
      <c r="D705" s="4">
        <v>0.64930555555555558</v>
      </c>
      <c r="E705" s="2" t="s">
        <v>44</v>
      </c>
      <c r="F705" s="2">
        <v>23.71</v>
      </c>
      <c r="G705" s="2">
        <v>23.26</v>
      </c>
      <c r="H705" s="2">
        <v>33</v>
      </c>
      <c r="I705" s="2">
        <v>3</v>
      </c>
      <c r="J705" s="2">
        <v>29</v>
      </c>
      <c r="K705" s="2">
        <v>23.1</v>
      </c>
      <c r="L705" s="2">
        <v>24.38</v>
      </c>
      <c r="M705" s="55">
        <v>5.77</v>
      </c>
      <c r="N705" s="55">
        <v>5.64</v>
      </c>
      <c r="O705" s="2">
        <v>4.5</v>
      </c>
      <c r="Q705" s="2">
        <f t="shared" si="55"/>
        <v>5.5412635451584258</v>
      </c>
      <c r="R705" s="2">
        <v>255</v>
      </c>
      <c r="V705" s="8">
        <v>46</v>
      </c>
      <c r="X705" s="10">
        <v>0.34100000000000003</v>
      </c>
      <c r="Z705" s="10">
        <v>0.47</v>
      </c>
      <c r="AD705" s="10">
        <v>0.81799999999999995</v>
      </c>
      <c r="AF705" s="10">
        <f t="shared" ref="AF705:AF715" si="58">X705+AD705</f>
        <v>1.159</v>
      </c>
      <c r="AG705" s="2">
        <v>21</v>
      </c>
      <c r="AH705" s="2">
        <v>42</v>
      </c>
      <c r="AI705" s="12">
        <v>1.95</v>
      </c>
    </row>
    <row r="706" spans="1:35" x14ac:dyDescent="0.35">
      <c r="A706" s="2" t="s">
        <v>42</v>
      </c>
      <c r="C706" s="3">
        <v>41864</v>
      </c>
      <c r="D706" s="4">
        <v>0.63541666666666663</v>
      </c>
      <c r="E706" s="2" t="s">
        <v>44</v>
      </c>
      <c r="F706" s="2">
        <v>24.14</v>
      </c>
      <c r="G706" s="2">
        <v>23.95</v>
      </c>
      <c r="H706" s="2">
        <v>39</v>
      </c>
      <c r="I706" s="2">
        <v>3</v>
      </c>
      <c r="J706" s="2">
        <v>38</v>
      </c>
      <c r="K706" s="2">
        <v>22.43</v>
      </c>
      <c r="L706" s="2">
        <v>22.55</v>
      </c>
      <c r="M706" s="55">
        <v>5.8</v>
      </c>
      <c r="N706" s="55">
        <v>5.72</v>
      </c>
      <c r="O706" s="2">
        <v>4</v>
      </c>
      <c r="Q706" s="2">
        <f t="shared" si="55"/>
        <v>4.7535901911063645</v>
      </c>
      <c r="R706" s="2">
        <v>116</v>
      </c>
      <c r="T706" s="8" t="s">
        <v>43</v>
      </c>
      <c r="V706" s="8">
        <v>24</v>
      </c>
      <c r="X706" s="10">
        <v>0.373</v>
      </c>
      <c r="Z706" s="10">
        <v>0.46400000000000002</v>
      </c>
      <c r="AD706" s="10">
        <v>0.74</v>
      </c>
      <c r="AF706" s="10">
        <f t="shared" si="58"/>
        <v>1.113</v>
      </c>
      <c r="AG706" s="2">
        <v>18</v>
      </c>
      <c r="AH706" s="2">
        <v>21</v>
      </c>
      <c r="AI706" s="12">
        <v>3.47</v>
      </c>
    </row>
    <row r="707" spans="1:35" x14ac:dyDescent="0.35">
      <c r="A707" s="2" t="s">
        <v>50</v>
      </c>
      <c r="C707" s="3">
        <v>41864</v>
      </c>
      <c r="D707" s="4">
        <v>0.62152777777777779</v>
      </c>
      <c r="E707" s="2" t="s">
        <v>44</v>
      </c>
      <c r="F707" s="2">
        <v>24.97</v>
      </c>
      <c r="G707" s="2">
        <v>23.18</v>
      </c>
      <c r="H707" s="2">
        <v>40</v>
      </c>
      <c r="I707" s="2">
        <v>3</v>
      </c>
      <c r="J707" s="2">
        <v>36</v>
      </c>
      <c r="K707" s="2">
        <v>21.46</v>
      </c>
      <c r="L707" s="2">
        <v>23.95</v>
      </c>
      <c r="M707" s="55">
        <v>5.38</v>
      </c>
      <c r="N707" s="55">
        <v>5.57</v>
      </c>
      <c r="O707" s="2">
        <v>4</v>
      </c>
      <c r="Q707" s="2">
        <f t="shared" si="55"/>
        <v>5.1239639794032588</v>
      </c>
      <c r="R707" s="2">
        <v>168</v>
      </c>
      <c r="T707" s="8" t="s">
        <v>43</v>
      </c>
      <c r="V707" s="8">
        <v>20</v>
      </c>
      <c r="X707" s="10">
        <v>0.61599999999999999</v>
      </c>
      <c r="Z707" s="10">
        <v>0.86099999999999999</v>
      </c>
      <c r="AD707" s="10">
        <v>1.0589999999999999</v>
      </c>
      <c r="AF707" s="10">
        <f t="shared" si="58"/>
        <v>1.6749999999999998</v>
      </c>
      <c r="AG707" s="2">
        <v>21</v>
      </c>
      <c r="AH707" s="2">
        <v>35</v>
      </c>
      <c r="AI707" s="12">
        <v>3.82</v>
      </c>
    </row>
    <row r="708" spans="1:35" x14ac:dyDescent="0.35">
      <c r="A708" s="2" t="s">
        <v>51</v>
      </c>
      <c r="C708" s="3">
        <v>41864</v>
      </c>
      <c r="D708" s="4">
        <v>0.6</v>
      </c>
      <c r="E708" s="2" t="s">
        <v>44</v>
      </c>
      <c r="F708" s="2">
        <v>25.13</v>
      </c>
      <c r="G708" s="2">
        <v>24.66</v>
      </c>
      <c r="H708" s="2">
        <v>38</v>
      </c>
      <c r="I708" s="2">
        <v>3</v>
      </c>
      <c r="J708" s="2">
        <v>33</v>
      </c>
      <c r="K708" s="2">
        <v>21.87</v>
      </c>
      <c r="L708" s="2">
        <v>22.12</v>
      </c>
      <c r="M708" s="55">
        <v>5.56</v>
      </c>
      <c r="N708" s="55">
        <v>5.27</v>
      </c>
      <c r="O708" s="2">
        <v>3.5</v>
      </c>
      <c r="Q708" s="2">
        <f t="shared" si="55"/>
        <v>3.8501476017100584</v>
      </c>
      <c r="R708" s="2">
        <v>47</v>
      </c>
      <c r="T708" s="8" t="s">
        <v>43</v>
      </c>
      <c r="V708" s="8">
        <v>8</v>
      </c>
      <c r="X708" s="10">
        <v>0.66400000000000003</v>
      </c>
      <c r="Z708" s="10">
        <v>0.51800000000000002</v>
      </c>
      <c r="AD708" s="10">
        <v>1.0640000000000001</v>
      </c>
      <c r="AF708" s="10">
        <f t="shared" si="58"/>
        <v>1.7280000000000002</v>
      </c>
      <c r="AG708" s="2">
        <v>31</v>
      </c>
      <c r="AH708" s="2">
        <v>32</v>
      </c>
      <c r="AI708" s="12">
        <v>6.51</v>
      </c>
    </row>
    <row r="709" spans="1:35" x14ac:dyDescent="0.35">
      <c r="A709" s="2" t="s">
        <v>48</v>
      </c>
      <c r="C709" s="3">
        <v>41864</v>
      </c>
      <c r="D709" s="4">
        <v>0.57500000000000007</v>
      </c>
      <c r="E709" s="2" t="s">
        <v>44</v>
      </c>
      <c r="F709" s="2">
        <v>24.51</v>
      </c>
      <c r="G709" s="2">
        <v>24.26</v>
      </c>
      <c r="H709" s="2">
        <v>41</v>
      </c>
      <c r="I709" s="2">
        <v>3</v>
      </c>
      <c r="J709" s="2">
        <v>40</v>
      </c>
      <c r="K709" s="2">
        <v>23.04</v>
      </c>
      <c r="L709" s="2">
        <v>23.3</v>
      </c>
      <c r="M709" s="55">
        <v>5.25</v>
      </c>
      <c r="N709" s="55">
        <v>4.71</v>
      </c>
      <c r="O709" s="2">
        <v>3</v>
      </c>
      <c r="Q709" s="2">
        <f t="shared" si="55"/>
        <v>3.2188758248682006</v>
      </c>
      <c r="R709" s="2">
        <v>25</v>
      </c>
      <c r="T709" s="8" t="s">
        <v>43</v>
      </c>
      <c r="V709" s="8">
        <v>22</v>
      </c>
      <c r="X709" s="10">
        <v>0.41299999999999998</v>
      </c>
      <c r="Z709" s="10">
        <v>0.41499999999999998</v>
      </c>
      <c r="AD709" s="10">
        <v>0.83499999999999996</v>
      </c>
      <c r="AF709" s="10">
        <f t="shared" si="58"/>
        <v>1.248</v>
      </c>
      <c r="AG709" s="2">
        <v>43</v>
      </c>
      <c r="AH709" s="2">
        <v>48</v>
      </c>
      <c r="AI709" s="12">
        <v>7.63</v>
      </c>
    </row>
    <row r="710" spans="1:35" x14ac:dyDescent="0.35">
      <c r="A710" s="2" t="s">
        <v>52</v>
      </c>
      <c r="C710" s="3">
        <v>41871</v>
      </c>
      <c r="D710" s="4">
        <v>0.59375</v>
      </c>
      <c r="E710" s="2" t="s">
        <v>41</v>
      </c>
      <c r="F710" s="2">
        <v>23.74</v>
      </c>
      <c r="G710" s="2">
        <v>21.57</v>
      </c>
      <c r="H710" s="2">
        <v>52</v>
      </c>
      <c r="I710" s="2">
        <v>3</v>
      </c>
      <c r="J710" s="2">
        <v>51</v>
      </c>
      <c r="K710" s="2">
        <v>19.75</v>
      </c>
      <c r="L710" s="2">
        <v>26.3</v>
      </c>
      <c r="M710" s="55">
        <v>5.96</v>
      </c>
      <c r="N710" s="55">
        <v>5.19</v>
      </c>
      <c r="O710" s="2">
        <v>4</v>
      </c>
      <c r="Q710" s="2">
        <f t="shared" si="55"/>
        <v>2.8903717578961645</v>
      </c>
      <c r="R710" s="2">
        <v>18</v>
      </c>
      <c r="T710" s="8" t="s">
        <v>46</v>
      </c>
      <c r="V710" s="8">
        <v>1</v>
      </c>
      <c r="X710" s="10">
        <v>0.34699999999999998</v>
      </c>
      <c r="Z710" s="10">
        <v>0.35099999999999998</v>
      </c>
      <c r="AD710" s="10">
        <v>0.46700000000000003</v>
      </c>
      <c r="AF710" s="10">
        <f t="shared" si="58"/>
        <v>0.81400000000000006</v>
      </c>
      <c r="AG710" s="2">
        <v>6</v>
      </c>
      <c r="AH710" s="2">
        <v>8</v>
      </c>
      <c r="AI710" s="12">
        <v>3.06</v>
      </c>
    </row>
    <row r="711" spans="1:35" x14ac:dyDescent="0.35">
      <c r="A711" s="2" t="s">
        <v>42</v>
      </c>
      <c r="C711" s="3">
        <v>41871</v>
      </c>
      <c r="D711" s="4">
        <v>0.5756944444444444</v>
      </c>
      <c r="E711" s="2" t="s">
        <v>41</v>
      </c>
      <c r="F711" s="2">
        <v>23.25</v>
      </c>
      <c r="G711" s="2">
        <v>22.83</v>
      </c>
      <c r="H711" s="2">
        <v>30</v>
      </c>
      <c r="I711" s="2">
        <v>3</v>
      </c>
      <c r="J711" s="2">
        <v>27</v>
      </c>
      <c r="K711" s="2">
        <v>23</v>
      </c>
      <c r="L711" s="2">
        <v>23.52</v>
      </c>
      <c r="M711" s="55">
        <v>5.91</v>
      </c>
      <c r="N711" s="55">
        <v>5.72</v>
      </c>
      <c r="O711" s="2">
        <v>4.5</v>
      </c>
      <c r="Q711" s="2">
        <f t="shared" si="55"/>
        <v>0.69314718055994529</v>
      </c>
      <c r="R711" s="2">
        <v>2</v>
      </c>
      <c r="V711" s="8">
        <v>1</v>
      </c>
      <c r="X711" s="10">
        <v>0.377</v>
      </c>
      <c r="Z711" s="10">
        <v>0.40400000000000003</v>
      </c>
      <c r="AD711" s="10">
        <v>0.52500000000000002</v>
      </c>
      <c r="AF711" s="10">
        <f t="shared" si="58"/>
        <v>0.90200000000000002</v>
      </c>
      <c r="AG711" s="2">
        <v>7</v>
      </c>
      <c r="AH711" s="2">
        <v>12</v>
      </c>
      <c r="AI711" s="12">
        <v>4.3600000000000003</v>
      </c>
    </row>
    <row r="712" spans="1:35" x14ac:dyDescent="0.35">
      <c r="A712" s="2" t="s">
        <v>50</v>
      </c>
      <c r="B712" s="2" t="s">
        <v>47</v>
      </c>
      <c r="C712" s="3">
        <v>41871</v>
      </c>
      <c r="E712" s="2" t="s">
        <v>41</v>
      </c>
      <c r="M712" s="55">
        <v>6.38</v>
      </c>
      <c r="N712" s="55">
        <v>5.73</v>
      </c>
      <c r="O712" s="2">
        <v>4.5</v>
      </c>
      <c r="Q712" s="2">
        <f t="shared" si="55"/>
        <v>3.9512437185814275</v>
      </c>
      <c r="R712" s="2">
        <v>52</v>
      </c>
      <c r="V712" s="8">
        <v>1</v>
      </c>
      <c r="X712" s="10">
        <v>0.40799999999999997</v>
      </c>
      <c r="Z712" s="10">
        <v>0.48799999999999999</v>
      </c>
      <c r="AD712" s="10">
        <v>0.57099999999999995</v>
      </c>
      <c r="AF712" s="10">
        <f t="shared" si="58"/>
        <v>0.97899999999999987</v>
      </c>
      <c r="AG712" s="2">
        <v>7</v>
      </c>
      <c r="AH712" s="2">
        <v>8</v>
      </c>
      <c r="AI712" s="12">
        <v>6.68</v>
      </c>
    </row>
    <row r="713" spans="1:35" x14ac:dyDescent="0.35">
      <c r="A713" s="2" t="s">
        <v>50</v>
      </c>
      <c r="C713" s="3">
        <v>41871</v>
      </c>
      <c r="D713" s="4">
        <v>0.56319444444444444</v>
      </c>
      <c r="E713" s="2" t="s">
        <v>41</v>
      </c>
      <c r="F713" s="2">
        <v>23.72</v>
      </c>
      <c r="G713" s="2">
        <v>22.97</v>
      </c>
      <c r="H713" s="2">
        <v>39</v>
      </c>
      <c r="I713" s="2">
        <v>3</v>
      </c>
      <c r="J713" s="2">
        <v>35</v>
      </c>
      <c r="K713" s="2">
        <v>22.24</v>
      </c>
      <c r="L713" s="2">
        <v>23.23</v>
      </c>
      <c r="M713" s="55">
        <v>6.35</v>
      </c>
      <c r="N713" s="55">
        <v>5.74</v>
      </c>
      <c r="O713" s="2">
        <v>5</v>
      </c>
      <c r="Q713" s="2">
        <f t="shared" si="55"/>
        <v>2.8903717578961645</v>
      </c>
      <c r="R713" s="2">
        <v>18</v>
      </c>
      <c r="V713" s="8">
        <v>1</v>
      </c>
      <c r="X713" s="10">
        <v>0.40600000000000003</v>
      </c>
      <c r="Z713" s="10">
        <v>0.47199999999999998</v>
      </c>
      <c r="AD713" s="10">
        <v>0.51600000000000001</v>
      </c>
      <c r="AF713" s="10">
        <f t="shared" si="58"/>
        <v>0.92200000000000004</v>
      </c>
      <c r="AG713" s="2">
        <v>12</v>
      </c>
      <c r="AH713" s="2">
        <v>5</v>
      </c>
      <c r="AI713" s="12">
        <v>6.72</v>
      </c>
    </row>
    <row r="714" spans="1:35" x14ac:dyDescent="0.35">
      <c r="A714" s="2" t="s">
        <v>51</v>
      </c>
      <c r="C714" s="3">
        <v>41871</v>
      </c>
      <c r="D714" s="4">
        <v>0.5395833333333333</v>
      </c>
      <c r="E714" s="2" t="s">
        <v>41</v>
      </c>
      <c r="F714" s="2">
        <v>24.71</v>
      </c>
      <c r="G714" s="2">
        <v>24.15</v>
      </c>
      <c r="H714" s="2">
        <v>38</v>
      </c>
      <c r="I714" s="2">
        <v>3</v>
      </c>
      <c r="J714" s="2">
        <v>33</v>
      </c>
      <c r="K714" s="2">
        <v>22.46</v>
      </c>
      <c r="L714" s="2">
        <v>22.49</v>
      </c>
      <c r="M714" s="55">
        <v>6.02</v>
      </c>
      <c r="N714" s="55">
        <v>5.71</v>
      </c>
      <c r="O714" s="2">
        <v>4.5</v>
      </c>
      <c r="Q714" s="2">
        <f t="shared" si="55"/>
        <v>3.3322045101752038</v>
      </c>
      <c r="R714" s="2">
        <v>28</v>
      </c>
      <c r="T714" s="8" t="s">
        <v>46</v>
      </c>
      <c r="V714" s="8">
        <v>1</v>
      </c>
      <c r="X714" s="10">
        <v>0.60399999999999998</v>
      </c>
      <c r="Z714" s="10">
        <v>0.69599999999999995</v>
      </c>
      <c r="AD714" s="10">
        <v>1.1359999999999999</v>
      </c>
      <c r="AF714" s="10">
        <f t="shared" si="58"/>
        <v>1.7399999999999998</v>
      </c>
      <c r="AG714" s="2">
        <v>9</v>
      </c>
      <c r="AH714" s="2">
        <v>10</v>
      </c>
      <c r="AI714" s="12">
        <v>6.59</v>
      </c>
    </row>
    <row r="715" spans="1:35" x14ac:dyDescent="0.35">
      <c r="A715" s="2" t="s">
        <v>48</v>
      </c>
      <c r="C715" s="3">
        <v>41871</v>
      </c>
      <c r="D715" s="4">
        <v>0.51666666666666672</v>
      </c>
      <c r="E715" s="2" t="s">
        <v>41</v>
      </c>
      <c r="F715" s="2">
        <v>23.99</v>
      </c>
      <c r="G715" s="2">
        <v>23.25</v>
      </c>
      <c r="H715" s="2">
        <v>38</v>
      </c>
      <c r="I715" s="2">
        <v>3</v>
      </c>
      <c r="J715" s="2">
        <v>36</v>
      </c>
      <c r="K715" s="2">
        <v>23.78</v>
      </c>
      <c r="L715" s="2">
        <v>25.05</v>
      </c>
      <c r="M715" s="55">
        <v>5.48</v>
      </c>
      <c r="N715" s="55">
        <v>4.87</v>
      </c>
      <c r="O715" s="2">
        <v>6.5</v>
      </c>
      <c r="Q715" s="2">
        <f t="shared" si="55"/>
        <v>4.0604430105464191</v>
      </c>
      <c r="R715" s="2">
        <v>58</v>
      </c>
      <c r="T715" s="8" t="s">
        <v>46</v>
      </c>
      <c r="V715" s="8">
        <v>1</v>
      </c>
      <c r="X715" s="10">
        <v>0.48799999999999999</v>
      </c>
      <c r="Z715" s="10">
        <v>0.40100000000000002</v>
      </c>
      <c r="AD715" s="10">
        <v>0.52</v>
      </c>
      <c r="AF715" s="10">
        <f t="shared" si="58"/>
        <v>1.008</v>
      </c>
      <c r="AG715" s="2">
        <v>5</v>
      </c>
      <c r="AH715" s="2">
        <v>25</v>
      </c>
      <c r="AI715" s="12">
        <v>6.38</v>
      </c>
    </row>
    <row r="716" spans="1:35" x14ac:dyDescent="0.35">
      <c r="A716" t="s">
        <v>84</v>
      </c>
      <c r="C716" s="13">
        <v>41871</v>
      </c>
      <c r="M716" s="14">
        <v>6.79</v>
      </c>
      <c r="N716" s="14">
        <v>5.93</v>
      </c>
      <c r="Q716" s="2">
        <f t="shared" si="55"/>
        <v>2.4849066497880004</v>
      </c>
      <c r="R716" s="18">
        <v>12</v>
      </c>
      <c r="V716" s="26">
        <v>2</v>
      </c>
      <c r="AF716" s="10">
        <v>1.0049999999999999</v>
      </c>
      <c r="AI716" s="18">
        <v>7.25</v>
      </c>
    </row>
    <row r="717" spans="1:35" x14ac:dyDescent="0.35">
      <c r="A717" t="s">
        <v>84</v>
      </c>
      <c r="C717" s="13">
        <v>41871</v>
      </c>
      <c r="M717" s="21" t="s">
        <v>86</v>
      </c>
      <c r="N717" s="21" t="s">
        <v>86</v>
      </c>
      <c r="Q717" s="2">
        <f t="shared" si="55"/>
        <v>1.3862943611198906</v>
      </c>
      <c r="R717" s="18">
        <v>4</v>
      </c>
      <c r="V717" s="26">
        <v>2</v>
      </c>
      <c r="AF717" s="10">
        <v>0.96089999999999987</v>
      </c>
      <c r="AI717" s="18">
        <v>8.5299999999999994</v>
      </c>
    </row>
    <row r="718" spans="1:35" x14ac:dyDescent="0.25">
      <c r="A718" s="37" t="s">
        <v>90</v>
      </c>
      <c r="C718" s="13">
        <v>41871</v>
      </c>
      <c r="M718" s="14">
        <v>6.13</v>
      </c>
      <c r="N718" s="14">
        <v>6.34</v>
      </c>
      <c r="Q718" s="2">
        <f t="shared" si="55"/>
        <v>5.1239639794032588</v>
      </c>
      <c r="R718" s="18">
        <v>168</v>
      </c>
      <c r="V718" s="18">
        <v>4</v>
      </c>
      <c r="AF718" s="10">
        <v>1.0880999999999998</v>
      </c>
      <c r="AI718" s="18">
        <v>16.8</v>
      </c>
    </row>
    <row r="719" spans="1:35" x14ac:dyDescent="0.35">
      <c r="A719" s="41" t="s">
        <v>96</v>
      </c>
      <c r="C719" s="13">
        <v>41871</v>
      </c>
      <c r="M719" s="14">
        <v>11.99</v>
      </c>
      <c r="N719" s="14">
        <v>5.83</v>
      </c>
      <c r="Q719" s="2">
        <f t="shared" si="55"/>
        <v>2.0794415416798357</v>
      </c>
      <c r="R719" s="18">
        <v>8</v>
      </c>
      <c r="V719" s="20">
        <v>2</v>
      </c>
      <c r="AF719" s="10">
        <v>1.0394999999999999</v>
      </c>
      <c r="AI719" s="18">
        <v>13.2</v>
      </c>
    </row>
    <row r="720" spans="1:35" x14ac:dyDescent="0.35">
      <c r="A720" s="41" t="s">
        <v>97</v>
      </c>
      <c r="C720" s="13">
        <v>41871</v>
      </c>
      <c r="M720" s="14">
        <v>5.77</v>
      </c>
      <c r="N720" s="14">
        <v>6.1</v>
      </c>
      <c r="Q720" s="2">
        <f t="shared" si="55"/>
        <v>3.8712010109078911</v>
      </c>
      <c r="R720" s="18">
        <v>48</v>
      </c>
      <c r="V720" s="26">
        <v>2</v>
      </c>
      <c r="AF720" s="10">
        <v>1.4733000000000001</v>
      </c>
      <c r="AI720" s="18">
        <v>107.2</v>
      </c>
    </row>
    <row r="721" spans="1:35" x14ac:dyDescent="0.35">
      <c r="A721" s="2" t="s">
        <v>52</v>
      </c>
      <c r="C721" s="3">
        <v>41878</v>
      </c>
      <c r="D721" s="4">
        <v>0.60486111111111118</v>
      </c>
      <c r="E721" s="2" t="s">
        <v>41</v>
      </c>
      <c r="F721" s="2">
        <v>23.71</v>
      </c>
      <c r="G721" s="2">
        <v>23.26</v>
      </c>
      <c r="H721" s="2">
        <v>34</v>
      </c>
      <c r="I721" s="2">
        <v>3</v>
      </c>
      <c r="J721" s="2">
        <v>46</v>
      </c>
      <c r="K721" s="2">
        <v>22.36</v>
      </c>
      <c r="L721" s="2">
        <v>24.15</v>
      </c>
      <c r="M721" s="55">
        <v>5.97</v>
      </c>
      <c r="N721" s="55">
        <v>6.16</v>
      </c>
      <c r="O721" s="2">
        <v>4</v>
      </c>
      <c r="Q721" s="2">
        <f t="shared" si="55"/>
        <v>1.6094379124341003</v>
      </c>
      <c r="R721" s="2">
        <v>5</v>
      </c>
      <c r="T721" s="8" t="s">
        <v>43</v>
      </c>
      <c r="V721" s="8">
        <v>2</v>
      </c>
      <c r="X721" s="10">
        <v>0.35299999999999998</v>
      </c>
      <c r="Z721" s="10">
        <v>0.28999999999999998</v>
      </c>
      <c r="AD721" s="10">
        <v>0.86799999999999999</v>
      </c>
      <c r="AF721" s="10">
        <f>X721+AD721</f>
        <v>1.2210000000000001</v>
      </c>
      <c r="AG721" s="2">
        <v>10</v>
      </c>
      <c r="AH721" s="2">
        <v>12</v>
      </c>
      <c r="AI721" s="12">
        <v>4.82</v>
      </c>
    </row>
    <row r="722" spans="1:35" x14ac:dyDescent="0.35">
      <c r="A722" s="2" t="s">
        <v>42</v>
      </c>
      <c r="C722" s="3">
        <v>41878</v>
      </c>
      <c r="D722" s="4">
        <v>0.59583333333333333</v>
      </c>
      <c r="E722" s="2" t="s">
        <v>41</v>
      </c>
      <c r="F722" s="2">
        <v>24.48</v>
      </c>
      <c r="G722" s="2">
        <v>23.7</v>
      </c>
      <c r="H722" s="2">
        <v>38</v>
      </c>
      <c r="I722" s="2">
        <v>3</v>
      </c>
      <c r="J722" s="2">
        <v>27</v>
      </c>
      <c r="K722" s="2">
        <v>22.04</v>
      </c>
      <c r="L722" s="2">
        <v>22.21</v>
      </c>
      <c r="M722" s="55">
        <v>7.45</v>
      </c>
      <c r="N722" s="55">
        <v>6.65</v>
      </c>
      <c r="O722" s="2">
        <v>5.5</v>
      </c>
      <c r="Q722" s="2">
        <f t="shared" si="55"/>
        <v>2.0794415416798357</v>
      </c>
      <c r="R722" s="2">
        <v>8</v>
      </c>
      <c r="V722" s="8">
        <v>1</v>
      </c>
      <c r="X722" s="10">
        <v>0.38200000000000001</v>
      </c>
      <c r="Z722" s="10">
        <v>0.75800000000000001</v>
      </c>
      <c r="AD722" s="10">
        <v>1.038</v>
      </c>
      <c r="AF722" s="10">
        <f>X722+AD722</f>
        <v>1.42</v>
      </c>
      <c r="AG722" s="2">
        <v>6</v>
      </c>
      <c r="AH722" s="2">
        <v>9</v>
      </c>
      <c r="AI722" s="12">
        <v>7.65</v>
      </c>
    </row>
    <row r="723" spans="1:35" x14ac:dyDescent="0.35">
      <c r="A723" s="2" t="s">
        <v>50</v>
      </c>
      <c r="C723" s="3">
        <v>41878</v>
      </c>
      <c r="D723" s="4">
        <v>0.58333333333333337</v>
      </c>
      <c r="E723" s="2" t="s">
        <v>41</v>
      </c>
      <c r="F723" s="2">
        <v>24.75</v>
      </c>
      <c r="G723" s="2">
        <v>23.77</v>
      </c>
      <c r="H723" s="2">
        <v>39</v>
      </c>
      <c r="I723" s="2">
        <v>3</v>
      </c>
      <c r="J723" s="2">
        <v>35</v>
      </c>
      <c r="K723" s="2">
        <v>21.83</v>
      </c>
      <c r="L723" s="2">
        <v>22.24</v>
      </c>
      <c r="M723" s="55">
        <v>6.8</v>
      </c>
      <c r="N723" s="55">
        <v>5.7</v>
      </c>
      <c r="O723" s="2">
        <v>6</v>
      </c>
      <c r="Q723" s="2">
        <f t="shared" si="55"/>
        <v>2.3025850929940459</v>
      </c>
      <c r="R723" s="2">
        <v>10</v>
      </c>
      <c r="T723" s="8" t="s">
        <v>46</v>
      </c>
      <c r="V723" s="8">
        <v>1</v>
      </c>
      <c r="X723" s="10">
        <v>0.439</v>
      </c>
      <c r="Z723" s="10">
        <v>0.748</v>
      </c>
      <c r="AD723" s="10">
        <v>1.3440000000000001</v>
      </c>
      <c r="AF723" s="10">
        <f>X723+AD723</f>
        <v>1.7830000000000001</v>
      </c>
      <c r="AG723" s="2">
        <v>7</v>
      </c>
      <c r="AH723" s="2">
        <v>12</v>
      </c>
      <c r="AI723" s="12">
        <v>6.73</v>
      </c>
    </row>
    <row r="724" spans="1:35" x14ac:dyDescent="0.35">
      <c r="A724" s="2" t="s">
        <v>51</v>
      </c>
      <c r="C724" s="3">
        <v>41878</v>
      </c>
      <c r="D724" s="4">
        <v>0.56041666666666667</v>
      </c>
      <c r="E724" s="2" t="s">
        <v>41</v>
      </c>
      <c r="F724" s="2">
        <v>26.08</v>
      </c>
      <c r="G724" s="2">
        <v>25.45</v>
      </c>
      <c r="H724" s="2">
        <v>36</v>
      </c>
      <c r="I724" s="2">
        <v>3</v>
      </c>
      <c r="J724" s="2">
        <v>35</v>
      </c>
      <c r="K724" s="2">
        <v>21.97</v>
      </c>
      <c r="L724" s="2">
        <v>22.23</v>
      </c>
      <c r="M724" s="55">
        <v>5.94</v>
      </c>
      <c r="N724" s="55">
        <v>5.33</v>
      </c>
      <c r="O724" s="2">
        <v>6</v>
      </c>
      <c r="Q724" s="2">
        <f t="shared" si="55"/>
        <v>1.3862943611198906</v>
      </c>
      <c r="R724" s="2">
        <v>4</v>
      </c>
      <c r="T724" s="8" t="s">
        <v>46</v>
      </c>
      <c r="V724" s="8">
        <v>1</v>
      </c>
      <c r="X724" s="10">
        <v>0.58799999999999997</v>
      </c>
      <c r="Z724" s="10">
        <v>0.75700000000000001</v>
      </c>
      <c r="AD724" s="10">
        <v>1.33</v>
      </c>
      <c r="AF724" s="10">
        <f>X724+AD724</f>
        <v>1.9180000000000001</v>
      </c>
      <c r="AG724" s="2">
        <v>18</v>
      </c>
      <c r="AH724" s="2">
        <v>11</v>
      </c>
      <c r="AI724" s="12">
        <v>7.84</v>
      </c>
    </row>
    <row r="725" spans="1:35" x14ac:dyDescent="0.35">
      <c r="A725" s="2" t="s">
        <v>48</v>
      </c>
      <c r="C725" s="3">
        <v>41878</v>
      </c>
      <c r="D725" s="4">
        <v>0.53611111111111109</v>
      </c>
      <c r="E725" s="2" t="s">
        <v>41</v>
      </c>
      <c r="F725" s="2">
        <v>24.94</v>
      </c>
      <c r="G725" s="2">
        <v>24.21</v>
      </c>
      <c r="H725" s="2">
        <v>40</v>
      </c>
      <c r="I725" s="2">
        <v>3</v>
      </c>
      <c r="J725" s="2">
        <v>39</v>
      </c>
      <c r="K725" s="2">
        <v>23.53</v>
      </c>
      <c r="L725" s="2">
        <v>24.32</v>
      </c>
      <c r="M725" s="55">
        <v>6.56</v>
      </c>
      <c r="N725" s="55">
        <v>5.43</v>
      </c>
      <c r="O725" s="2">
        <v>4</v>
      </c>
      <c r="Q725" s="2">
        <f t="shared" si="55"/>
        <v>0</v>
      </c>
      <c r="R725" s="2">
        <v>1</v>
      </c>
      <c r="T725" s="8" t="s">
        <v>43</v>
      </c>
      <c r="V725" s="8">
        <v>2</v>
      </c>
      <c r="X725" s="10">
        <v>0.40600000000000003</v>
      </c>
      <c r="Z725" s="10">
        <v>0.33</v>
      </c>
      <c r="AD725" s="10">
        <v>0.89800000000000002</v>
      </c>
      <c r="AF725" s="10">
        <f>X725+AD725</f>
        <v>1.304</v>
      </c>
      <c r="AG725" s="2">
        <v>9</v>
      </c>
      <c r="AH725" s="2">
        <v>17</v>
      </c>
      <c r="AI725" s="12">
        <v>17.600000000000001</v>
      </c>
    </row>
    <row r="726" spans="1:35" x14ac:dyDescent="0.35">
      <c r="A726" t="s">
        <v>84</v>
      </c>
      <c r="C726" s="13">
        <v>41878</v>
      </c>
      <c r="M726" s="14">
        <v>6.3</v>
      </c>
      <c r="N726" s="14">
        <v>6.21</v>
      </c>
      <c r="Q726" s="2">
        <f t="shared" si="55"/>
        <v>1.3862943611198906</v>
      </c>
      <c r="R726" s="20">
        <v>4</v>
      </c>
      <c r="V726" s="25">
        <v>4</v>
      </c>
      <c r="AF726" s="10">
        <v>1.2206000000000001</v>
      </c>
      <c r="AI726" s="18">
        <v>9.7200000000000006</v>
      </c>
    </row>
    <row r="727" spans="1:35" x14ac:dyDescent="0.25">
      <c r="A727" s="37" t="s">
        <v>90</v>
      </c>
      <c r="C727" s="13">
        <v>41878</v>
      </c>
      <c r="M727" s="14">
        <v>6.26</v>
      </c>
      <c r="N727" s="14">
        <v>6.06</v>
      </c>
      <c r="Q727" s="2">
        <f t="shared" si="55"/>
        <v>2.9957322735539909</v>
      </c>
      <c r="R727" s="18">
        <v>20</v>
      </c>
      <c r="V727" s="18">
        <v>2</v>
      </c>
      <c r="AF727" s="10">
        <v>1.1011</v>
      </c>
      <c r="AI727" s="18">
        <v>8.75</v>
      </c>
    </row>
    <row r="728" spans="1:35" x14ac:dyDescent="0.35">
      <c r="A728" s="41" t="s">
        <v>96</v>
      </c>
      <c r="C728" s="13">
        <v>41878</v>
      </c>
      <c r="M728" s="14">
        <v>5.52</v>
      </c>
      <c r="N728" s="14">
        <v>5.49</v>
      </c>
      <c r="Q728" s="2">
        <f t="shared" si="55"/>
        <v>1.3862943611198906</v>
      </c>
      <c r="R728" s="20">
        <v>4</v>
      </c>
      <c r="V728" s="20">
        <v>2</v>
      </c>
      <c r="AF728" s="10">
        <v>1.6179999999999999</v>
      </c>
      <c r="AI728" s="18">
        <v>18.2</v>
      </c>
    </row>
    <row r="729" spans="1:35" x14ac:dyDescent="0.35">
      <c r="A729" s="41" t="s">
        <v>96</v>
      </c>
      <c r="C729" s="13">
        <v>41878</v>
      </c>
      <c r="M729" s="21" t="s">
        <v>86</v>
      </c>
      <c r="N729" s="21" t="s">
        <v>86</v>
      </c>
      <c r="R729" s="20" t="s">
        <v>100</v>
      </c>
      <c r="V729" s="20">
        <v>2</v>
      </c>
      <c r="AF729" s="10">
        <v>1.6086</v>
      </c>
      <c r="AI729" s="18">
        <v>17.399999999999999</v>
      </c>
    </row>
    <row r="730" spans="1:35" x14ac:dyDescent="0.35">
      <c r="A730" s="41" t="s">
        <v>97</v>
      </c>
      <c r="C730" s="13">
        <v>41878</v>
      </c>
      <c r="M730" s="14">
        <v>5.93</v>
      </c>
      <c r="N730" s="14">
        <v>5.78</v>
      </c>
      <c r="Q730" s="2">
        <f t="shared" si="55"/>
        <v>1.3862943611198906</v>
      </c>
      <c r="R730" s="20">
        <v>4</v>
      </c>
      <c r="V730" s="26">
        <v>2</v>
      </c>
      <c r="AF730" s="10">
        <v>1.3067</v>
      </c>
      <c r="AI730" s="18">
        <v>46.2</v>
      </c>
    </row>
    <row r="731" spans="1:35" x14ac:dyDescent="0.35">
      <c r="A731" t="s">
        <v>84</v>
      </c>
      <c r="C731" s="13">
        <v>41890</v>
      </c>
      <c r="M731" s="15">
        <v>6.82</v>
      </c>
      <c r="N731" s="14">
        <v>6.82</v>
      </c>
      <c r="Q731" s="2">
        <f t="shared" si="55"/>
        <v>4.0943445622221004</v>
      </c>
      <c r="R731" s="18">
        <v>60</v>
      </c>
      <c r="V731" s="14" t="s">
        <v>86</v>
      </c>
      <c r="AF731" s="10">
        <v>0.91010000000000002</v>
      </c>
      <c r="AI731" s="18">
        <v>9.82</v>
      </c>
    </row>
    <row r="732" spans="1:35" x14ac:dyDescent="0.35">
      <c r="A732" t="s">
        <v>84</v>
      </c>
      <c r="C732" s="13">
        <v>41890</v>
      </c>
      <c r="M732" s="21" t="s">
        <v>86</v>
      </c>
      <c r="N732" s="21" t="s">
        <v>86</v>
      </c>
      <c r="Q732" s="2">
        <f t="shared" si="55"/>
        <v>4.219507705176107</v>
      </c>
      <c r="R732" s="18">
        <v>68</v>
      </c>
      <c r="V732" s="14" t="s">
        <v>86</v>
      </c>
      <c r="AF732" s="10">
        <v>0.88390000000000002</v>
      </c>
      <c r="AI732" s="18">
        <v>10.4</v>
      </c>
    </row>
    <row r="733" spans="1:35" x14ac:dyDescent="0.25">
      <c r="A733" s="37" t="s">
        <v>90</v>
      </c>
      <c r="C733" s="13">
        <v>41890</v>
      </c>
      <c r="M733" s="14">
        <v>6.74</v>
      </c>
      <c r="N733" s="14">
        <v>6.58</v>
      </c>
      <c r="Q733" s="2">
        <f t="shared" si="55"/>
        <v>1.3862943611198906</v>
      </c>
      <c r="R733" s="18">
        <v>4</v>
      </c>
      <c r="V733" s="14" t="s">
        <v>86</v>
      </c>
      <c r="AF733" s="10">
        <v>0.97729999999999984</v>
      </c>
      <c r="AI733" s="18">
        <v>9.32</v>
      </c>
    </row>
    <row r="734" spans="1:35" x14ac:dyDescent="0.35">
      <c r="A734" s="41" t="s">
        <v>96</v>
      </c>
      <c r="C734" s="13">
        <v>41890</v>
      </c>
      <c r="M734" s="14">
        <v>6.15</v>
      </c>
      <c r="N734" s="14">
        <v>6.12</v>
      </c>
      <c r="Q734" s="2">
        <f t="shared" ref="Q734:Q766" si="59">LN(R734)</f>
        <v>3.5835189384561099</v>
      </c>
      <c r="R734" s="18">
        <v>36</v>
      </c>
      <c r="V734" s="14" t="s">
        <v>86</v>
      </c>
      <c r="AF734" s="10">
        <v>1.1395999999999999</v>
      </c>
      <c r="AI734" s="18">
        <v>14.2</v>
      </c>
    </row>
    <row r="735" spans="1:35" x14ac:dyDescent="0.35">
      <c r="A735" s="41" t="s">
        <v>97</v>
      </c>
      <c r="C735" s="13">
        <v>41890</v>
      </c>
      <c r="M735" s="14">
        <v>6.23</v>
      </c>
      <c r="N735" s="14">
        <v>6.21</v>
      </c>
      <c r="Q735" s="2">
        <f t="shared" si="59"/>
        <v>3.9512437185814275</v>
      </c>
      <c r="R735" s="18">
        <v>52</v>
      </c>
      <c r="V735" s="14" t="s">
        <v>86</v>
      </c>
      <c r="AF735" s="10">
        <v>1.0718999999999999</v>
      </c>
      <c r="AI735" s="47">
        <v>30</v>
      </c>
    </row>
    <row r="736" spans="1:35" x14ac:dyDescent="0.35">
      <c r="A736" s="2" t="s">
        <v>52</v>
      </c>
      <c r="C736" s="3">
        <v>41892</v>
      </c>
      <c r="D736" s="4">
        <v>0.6166666666666667</v>
      </c>
      <c r="E736" s="2" t="s">
        <v>41</v>
      </c>
      <c r="F736" s="2">
        <v>23.27</v>
      </c>
      <c r="G736" s="2">
        <v>23.22</v>
      </c>
      <c r="H736" s="2">
        <v>49</v>
      </c>
      <c r="I736" s="2">
        <v>3</v>
      </c>
      <c r="J736" s="2">
        <v>47</v>
      </c>
      <c r="K736" s="2">
        <v>24.03</v>
      </c>
      <c r="L736" s="2">
        <v>24.22</v>
      </c>
      <c r="M736" s="55">
        <v>5.49</v>
      </c>
      <c r="N736" s="55">
        <v>5.41</v>
      </c>
      <c r="O736" s="2">
        <v>3.5</v>
      </c>
      <c r="Q736" s="2">
        <f t="shared" si="59"/>
        <v>2.4849066497880004</v>
      </c>
      <c r="R736" s="2">
        <v>12</v>
      </c>
      <c r="T736" s="8" t="s">
        <v>43</v>
      </c>
      <c r="V736" s="8">
        <v>6</v>
      </c>
      <c r="X736" s="10">
        <v>0.307</v>
      </c>
      <c r="Z736" s="10">
        <v>0.38800000000000001</v>
      </c>
      <c r="AD736" s="10">
        <v>0.44900000000000001</v>
      </c>
      <c r="AF736" s="10">
        <f>X736+AD736</f>
        <v>0.75600000000000001</v>
      </c>
      <c r="AG736" s="2">
        <v>27</v>
      </c>
      <c r="AH736" s="2">
        <v>24</v>
      </c>
      <c r="AI736" s="12">
        <v>3.26</v>
      </c>
    </row>
    <row r="737" spans="1:35" x14ac:dyDescent="0.35">
      <c r="A737" s="2" t="s">
        <v>42</v>
      </c>
      <c r="C737" s="3">
        <v>41892</v>
      </c>
      <c r="D737" s="4">
        <v>0.6020833333333333</v>
      </c>
      <c r="E737" s="2" t="s">
        <v>41</v>
      </c>
      <c r="F737" s="2">
        <v>23.71</v>
      </c>
      <c r="G737" s="2">
        <v>23.08</v>
      </c>
      <c r="H737" s="2">
        <v>50</v>
      </c>
      <c r="I737" s="2">
        <v>3</v>
      </c>
      <c r="J737" s="2">
        <v>48</v>
      </c>
      <c r="K737" s="2">
        <v>23.4</v>
      </c>
      <c r="L737" s="2">
        <v>24.08</v>
      </c>
      <c r="M737" s="55">
        <v>5.55</v>
      </c>
      <c r="N737" s="55">
        <v>5.27</v>
      </c>
      <c r="O737" s="2">
        <v>3.5</v>
      </c>
      <c r="Q737" s="2">
        <f t="shared" si="59"/>
        <v>1.6094379124341003</v>
      </c>
      <c r="R737" s="2">
        <v>5</v>
      </c>
      <c r="T737" s="8" t="s">
        <v>46</v>
      </c>
      <c r="V737" s="8">
        <v>1</v>
      </c>
      <c r="X737" s="10">
        <v>0.38700000000000001</v>
      </c>
      <c r="Z737" s="10">
        <v>0.40400000000000003</v>
      </c>
      <c r="AD737" s="10">
        <v>0.55900000000000005</v>
      </c>
      <c r="AF737" s="10">
        <f>X737+AD737</f>
        <v>0.94600000000000006</v>
      </c>
      <c r="AG737" s="2">
        <v>18</v>
      </c>
      <c r="AH737" s="2">
        <v>36</v>
      </c>
      <c r="AI737" s="12">
        <v>3.26</v>
      </c>
    </row>
    <row r="738" spans="1:35" x14ac:dyDescent="0.35">
      <c r="A738" s="2" t="s">
        <v>50</v>
      </c>
      <c r="C738" s="3">
        <v>41892</v>
      </c>
      <c r="D738" s="4">
        <v>0.58888888888888891</v>
      </c>
      <c r="E738" s="2" t="s">
        <v>41</v>
      </c>
      <c r="F738" s="2">
        <v>24.55</v>
      </c>
      <c r="G738" s="2">
        <v>22.89</v>
      </c>
      <c r="H738" s="2">
        <v>40</v>
      </c>
      <c r="I738" s="2">
        <v>3</v>
      </c>
      <c r="J738" s="2">
        <v>36</v>
      </c>
      <c r="K738" s="2">
        <v>22.67</v>
      </c>
      <c r="L738" s="2">
        <v>24.69</v>
      </c>
      <c r="M738" s="55">
        <v>4.67</v>
      </c>
      <c r="N738" s="55">
        <v>5.15</v>
      </c>
      <c r="O738" s="2">
        <v>3.5</v>
      </c>
      <c r="Q738" s="2">
        <f t="shared" si="59"/>
        <v>2.8903717578961645</v>
      </c>
      <c r="R738" s="2">
        <v>18</v>
      </c>
      <c r="V738" s="8">
        <v>5</v>
      </c>
      <c r="X738" s="10">
        <v>0.50900000000000001</v>
      </c>
      <c r="Z738" s="10">
        <v>0.60199999999999998</v>
      </c>
      <c r="AD738" s="10">
        <v>0.69799999999999995</v>
      </c>
      <c r="AF738" s="10">
        <f>X738+AD738</f>
        <v>1.2069999999999999</v>
      </c>
      <c r="AG738" s="2">
        <v>17</v>
      </c>
      <c r="AH738" s="2">
        <v>21</v>
      </c>
      <c r="AI738" s="12">
        <v>3.1</v>
      </c>
    </row>
    <row r="739" spans="1:35" x14ac:dyDescent="0.35">
      <c r="A739" s="2" t="s">
        <v>51</v>
      </c>
      <c r="C739" s="3">
        <v>41892</v>
      </c>
      <c r="D739" s="4">
        <v>0.56527777777777777</v>
      </c>
      <c r="E739" s="2" t="s">
        <v>41</v>
      </c>
      <c r="F739" s="2">
        <v>24.92</v>
      </c>
      <c r="G739" s="2">
        <v>24.3</v>
      </c>
      <c r="H739" s="2">
        <v>38</v>
      </c>
      <c r="I739" s="2">
        <v>3</v>
      </c>
      <c r="J739" s="2">
        <v>34</v>
      </c>
      <c r="K739" s="2">
        <v>22.55</v>
      </c>
      <c r="L739" s="2">
        <v>23.1</v>
      </c>
      <c r="M739" s="55">
        <v>4.75</v>
      </c>
      <c r="N739" s="55">
        <v>4.72</v>
      </c>
      <c r="O739" s="2">
        <v>3.5</v>
      </c>
      <c r="Q739" s="2">
        <f t="shared" si="59"/>
        <v>3.4011973816621555</v>
      </c>
      <c r="R739" s="2">
        <v>30</v>
      </c>
      <c r="V739" s="8">
        <v>5</v>
      </c>
      <c r="X739" s="10">
        <v>0.72899999999999998</v>
      </c>
      <c r="Z739" s="10">
        <v>0.55700000000000005</v>
      </c>
      <c r="AD739" s="10">
        <v>1.1890000000000001</v>
      </c>
      <c r="AF739" s="10">
        <f>X739+AD739</f>
        <v>1.9180000000000001</v>
      </c>
      <c r="AG739" s="2">
        <v>24</v>
      </c>
      <c r="AH739" s="2">
        <v>17</v>
      </c>
      <c r="AI739" s="12">
        <v>2.4500000000000002</v>
      </c>
    </row>
    <row r="740" spans="1:35" x14ac:dyDescent="0.35">
      <c r="A740" s="2" t="s">
        <v>48</v>
      </c>
      <c r="C740" s="3">
        <v>41892</v>
      </c>
      <c r="D740" s="4">
        <v>0.54027777777777775</v>
      </c>
      <c r="E740" s="2" t="s">
        <v>41</v>
      </c>
      <c r="F740" s="2">
        <v>23.84</v>
      </c>
      <c r="G740" s="2">
        <v>23.66</v>
      </c>
      <c r="H740" s="2">
        <v>40</v>
      </c>
      <c r="I740" s="2">
        <v>3</v>
      </c>
      <c r="J740" s="2">
        <v>37</v>
      </c>
      <c r="K740" s="2">
        <v>23.89</v>
      </c>
      <c r="L740" s="2">
        <v>24.02</v>
      </c>
      <c r="M740" s="55">
        <v>4.82</v>
      </c>
      <c r="N740" s="55">
        <v>4.6399999999999997</v>
      </c>
      <c r="O740" s="2">
        <v>3</v>
      </c>
      <c r="Q740" s="2">
        <f t="shared" si="59"/>
        <v>1.6094379124341003</v>
      </c>
      <c r="R740" s="2">
        <v>5</v>
      </c>
      <c r="V740" s="8">
        <v>2</v>
      </c>
      <c r="X740" s="10">
        <v>0.38600000000000001</v>
      </c>
      <c r="Z740" s="10">
        <v>0.39700000000000002</v>
      </c>
      <c r="AD740" s="10">
        <v>0.64200000000000002</v>
      </c>
      <c r="AF740" s="10">
        <f>X740+AD740</f>
        <v>1.028</v>
      </c>
      <c r="AG740" s="2">
        <v>25</v>
      </c>
      <c r="AH740" s="2">
        <v>28</v>
      </c>
      <c r="AI740" s="12">
        <v>2.92</v>
      </c>
    </row>
    <row r="741" spans="1:35" x14ac:dyDescent="0.35">
      <c r="A741" t="s">
        <v>84</v>
      </c>
      <c r="C741" s="13">
        <v>41897</v>
      </c>
      <c r="M741" s="14">
        <v>5.6</v>
      </c>
      <c r="N741" s="14">
        <v>5.77</v>
      </c>
      <c r="Q741" s="2">
        <f t="shared" si="59"/>
        <v>2.9957322735539909</v>
      </c>
      <c r="R741" s="18">
        <v>20</v>
      </c>
      <c r="V741" s="14" t="s">
        <v>86</v>
      </c>
      <c r="AF741" s="10">
        <v>1.3378000000000001</v>
      </c>
      <c r="AI741" s="18">
        <v>1.74</v>
      </c>
    </row>
    <row r="742" spans="1:35" x14ac:dyDescent="0.25">
      <c r="A742" s="37" t="s">
        <v>90</v>
      </c>
      <c r="C742" s="13">
        <v>41897</v>
      </c>
      <c r="M742" s="14">
        <v>5.59</v>
      </c>
      <c r="N742" s="14">
        <v>6.37</v>
      </c>
      <c r="Q742" s="2">
        <f t="shared" si="59"/>
        <v>2.0794415416798357</v>
      </c>
      <c r="R742" s="18">
        <v>8</v>
      </c>
      <c r="V742" s="14" t="s">
        <v>86</v>
      </c>
      <c r="AF742" s="10">
        <v>1.0450999999999999</v>
      </c>
      <c r="AI742" s="18">
        <v>2.63</v>
      </c>
    </row>
    <row r="743" spans="1:35" x14ac:dyDescent="0.35">
      <c r="A743" s="41" t="s">
        <v>96</v>
      </c>
      <c r="C743" s="13">
        <v>41897</v>
      </c>
      <c r="M743" s="14">
        <v>5.09</v>
      </c>
      <c r="N743" s="14">
        <v>4.97</v>
      </c>
      <c r="Q743" s="2">
        <f t="shared" si="59"/>
        <v>1.3862943611198906</v>
      </c>
      <c r="R743" s="18">
        <v>4</v>
      </c>
      <c r="V743" s="14" t="s">
        <v>86</v>
      </c>
      <c r="AF743" s="10">
        <v>1.4284000000000001</v>
      </c>
      <c r="AI743" s="18">
        <v>3.21</v>
      </c>
    </row>
    <row r="744" spans="1:35" x14ac:dyDescent="0.35">
      <c r="A744" s="41" t="s">
        <v>96</v>
      </c>
      <c r="C744" s="13">
        <v>41897</v>
      </c>
      <c r="M744" s="21" t="s">
        <v>86</v>
      </c>
      <c r="N744" s="21" t="s">
        <v>86</v>
      </c>
      <c r="Q744" s="2">
        <f t="shared" si="59"/>
        <v>1.3862943611198906</v>
      </c>
      <c r="R744" s="20">
        <v>4</v>
      </c>
      <c r="V744" s="14" t="s">
        <v>86</v>
      </c>
      <c r="AF744" s="10">
        <v>1.4951000000000001</v>
      </c>
      <c r="AI744" s="18">
        <v>3.34</v>
      </c>
    </row>
    <row r="745" spans="1:35" x14ac:dyDescent="0.35">
      <c r="A745" s="41" t="s">
        <v>97</v>
      </c>
      <c r="C745" s="13">
        <v>41897</v>
      </c>
      <c r="M745" s="14">
        <v>4.66</v>
      </c>
      <c r="N745" s="14">
        <v>4.5599999999999996</v>
      </c>
      <c r="Q745" s="2">
        <f t="shared" si="59"/>
        <v>3.3322045101752038</v>
      </c>
      <c r="R745" s="18">
        <v>28</v>
      </c>
      <c r="V745" s="14" t="s">
        <v>86</v>
      </c>
      <c r="AF745" s="10">
        <v>1.7758</v>
      </c>
      <c r="AI745" s="18">
        <v>4.78</v>
      </c>
    </row>
    <row r="746" spans="1:35" x14ac:dyDescent="0.35">
      <c r="A746" s="2" t="s">
        <v>52</v>
      </c>
      <c r="C746" s="3">
        <v>41899</v>
      </c>
      <c r="D746" s="4">
        <v>0.58958333333333335</v>
      </c>
      <c r="E746" s="2" t="s">
        <v>44</v>
      </c>
      <c r="F746" s="2">
        <v>21.95</v>
      </c>
      <c r="G746" s="2">
        <v>21.53</v>
      </c>
      <c r="H746" s="2">
        <v>33</v>
      </c>
      <c r="I746" s="2">
        <v>3</v>
      </c>
      <c r="J746" s="2">
        <v>32</v>
      </c>
      <c r="K746" s="2">
        <v>22.34</v>
      </c>
      <c r="L746" s="2">
        <v>25.23</v>
      </c>
      <c r="M746" s="55">
        <v>5.97</v>
      </c>
      <c r="N746" s="55">
        <v>5.5</v>
      </c>
      <c r="O746" s="2">
        <v>4</v>
      </c>
      <c r="Q746" s="2">
        <f t="shared" si="59"/>
        <v>3.4339872044851463</v>
      </c>
      <c r="R746" s="2">
        <v>31</v>
      </c>
      <c r="T746" s="8" t="s">
        <v>43</v>
      </c>
      <c r="V746" s="8">
        <v>4</v>
      </c>
      <c r="X746" s="10">
        <v>0.36599999999999999</v>
      </c>
      <c r="Z746" s="10">
        <v>0.27400000000000002</v>
      </c>
      <c r="AD746" s="10">
        <v>0.67900000000000005</v>
      </c>
      <c r="AF746" s="10">
        <f t="shared" ref="AF746:AF756" si="60">X746+AD746</f>
        <v>1.0449999999999999</v>
      </c>
      <c r="AG746" s="2">
        <v>7</v>
      </c>
      <c r="AH746" s="2">
        <v>12</v>
      </c>
      <c r="AI746" s="12">
        <v>3.71</v>
      </c>
    </row>
    <row r="747" spans="1:35" x14ac:dyDescent="0.35">
      <c r="A747" s="2" t="s">
        <v>42</v>
      </c>
      <c r="C747" s="3">
        <v>41899</v>
      </c>
      <c r="D747" s="4">
        <v>0.57361111111111118</v>
      </c>
      <c r="E747" s="2" t="s">
        <v>44</v>
      </c>
      <c r="F747" s="2">
        <v>21.77</v>
      </c>
      <c r="G747" s="2">
        <v>21.58</v>
      </c>
      <c r="H747" s="2">
        <v>35</v>
      </c>
      <c r="I747" s="2">
        <v>3</v>
      </c>
      <c r="J747" s="2">
        <v>32</v>
      </c>
      <c r="K747" s="2">
        <v>23.67</v>
      </c>
      <c r="L747" s="2">
        <v>23.9</v>
      </c>
      <c r="M747" s="55">
        <v>5.76</v>
      </c>
      <c r="N747" s="55">
        <v>5.74</v>
      </c>
      <c r="O747" s="2">
        <v>4</v>
      </c>
      <c r="Q747" s="2">
        <f t="shared" si="59"/>
        <v>3.3322045101752038</v>
      </c>
      <c r="R747" s="2">
        <v>28</v>
      </c>
      <c r="T747" s="8" t="s">
        <v>43</v>
      </c>
      <c r="V747" s="8">
        <v>22</v>
      </c>
      <c r="X747" s="10">
        <v>0.45100000000000001</v>
      </c>
      <c r="Z747" s="10">
        <v>0.434</v>
      </c>
      <c r="AD747" s="10">
        <v>0.67</v>
      </c>
      <c r="AF747" s="10">
        <f t="shared" si="60"/>
        <v>1.121</v>
      </c>
      <c r="AG747" s="2">
        <v>10</v>
      </c>
      <c r="AH747" s="2">
        <v>7</v>
      </c>
      <c r="AI747" s="12">
        <v>3.54</v>
      </c>
    </row>
    <row r="748" spans="1:35" x14ac:dyDescent="0.35">
      <c r="A748" s="2" t="s">
        <v>50</v>
      </c>
      <c r="C748" s="3">
        <v>41899</v>
      </c>
      <c r="D748" s="4">
        <v>0.56180555555555556</v>
      </c>
      <c r="E748" s="2" t="s">
        <v>44</v>
      </c>
      <c r="F748" s="2">
        <v>22.34</v>
      </c>
      <c r="G748" s="2">
        <v>21.75</v>
      </c>
      <c r="H748" s="2">
        <v>40</v>
      </c>
      <c r="I748" s="2">
        <v>3</v>
      </c>
      <c r="J748" s="2">
        <v>38</v>
      </c>
      <c r="K748" s="2">
        <v>23.29</v>
      </c>
      <c r="L748" s="2">
        <v>23.82</v>
      </c>
      <c r="M748" s="55">
        <v>5.36</v>
      </c>
      <c r="N748" s="55">
        <v>5.33</v>
      </c>
      <c r="O748" s="2">
        <v>5.5</v>
      </c>
      <c r="Q748" s="2">
        <f t="shared" si="59"/>
        <v>6.2915691395583204</v>
      </c>
      <c r="R748" s="2">
        <v>540</v>
      </c>
      <c r="V748" s="8">
        <v>74</v>
      </c>
      <c r="X748" s="10">
        <v>0.56499999999999995</v>
      </c>
      <c r="Z748" s="10">
        <v>0.68400000000000005</v>
      </c>
      <c r="AD748" s="10">
        <v>0.99</v>
      </c>
      <c r="AF748" s="10">
        <f t="shared" si="60"/>
        <v>1.5549999999999999</v>
      </c>
      <c r="AG748" s="2">
        <v>17</v>
      </c>
      <c r="AH748" s="2">
        <v>6</v>
      </c>
      <c r="AI748" s="12">
        <v>3.86</v>
      </c>
    </row>
    <row r="749" spans="1:35" x14ac:dyDescent="0.35">
      <c r="A749" s="2" t="s">
        <v>51</v>
      </c>
      <c r="C749" s="3">
        <v>41899</v>
      </c>
      <c r="D749" s="4">
        <v>0.54236111111111118</v>
      </c>
      <c r="E749" s="2" t="s">
        <v>44</v>
      </c>
      <c r="F749" s="2">
        <v>23.01</v>
      </c>
      <c r="G749" s="2">
        <v>22.41</v>
      </c>
      <c r="H749" s="2">
        <v>35</v>
      </c>
      <c r="I749" s="2">
        <v>3</v>
      </c>
      <c r="J749" s="2">
        <v>36</v>
      </c>
      <c r="K749" s="2">
        <v>22.57</v>
      </c>
      <c r="L749" s="2">
        <v>23.35</v>
      </c>
      <c r="M749" s="55">
        <v>5.16</v>
      </c>
      <c r="N749" s="55">
        <v>4.47</v>
      </c>
      <c r="O749" s="2">
        <v>5</v>
      </c>
      <c r="Q749" s="2">
        <f t="shared" si="59"/>
        <v>4.1108738641733114</v>
      </c>
      <c r="R749" s="2">
        <v>61</v>
      </c>
      <c r="T749" s="8" t="s">
        <v>43</v>
      </c>
      <c r="V749" s="8">
        <v>10</v>
      </c>
      <c r="X749" s="10">
        <v>0.83099999999999996</v>
      </c>
      <c r="Z749" s="10">
        <v>0.623</v>
      </c>
      <c r="AD749" s="10">
        <v>0.59699999999999998</v>
      </c>
      <c r="AF749" s="10">
        <f t="shared" si="60"/>
        <v>1.4279999999999999</v>
      </c>
      <c r="AG749" s="2">
        <v>7</v>
      </c>
      <c r="AH749" s="2">
        <v>15</v>
      </c>
      <c r="AI749" s="12">
        <v>3.04</v>
      </c>
    </row>
    <row r="750" spans="1:35" x14ac:dyDescent="0.35">
      <c r="A750" s="2" t="s">
        <v>48</v>
      </c>
      <c r="C750" s="3">
        <v>41899</v>
      </c>
      <c r="D750" s="4">
        <v>0.52083333333333337</v>
      </c>
      <c r="E750" s="2" t="s">
        <v>44</v>
      </c>
      <c r="F750" s="2">
        <v>21.98</v>
      </c>
      <c r="G750" s="2">
        <v>21.24</v>
      </c>
      <c r="H750" s="2">
        <v>42</v>
      </c>
      <c r="I750" s="2">
        <v>3</v>
      </c>
      <c r="J750" s="2">
        <v>41</v>
      </c>
      <c r="K750" s="2">
        <v>24.46</v>
      </c>
      <c r="L750" s="2">
        <v>26.5</v>
      </c>
      <c r="M750" s="55">
        <v>4.9000000000000004</v>
      </c>
      <c r="N750" s="55">
        <v>4.49</v>
      </c>
      <c r="O750" s="2">
        <v>6</v>
      </c>
      <c r="Q750" s="2">
        <f t="shared" si="59"/>
        <v>2.0794415416798357</v>
      </c>
      <c r="R750" s="2">
        <v>8</v>
      </c>
      <c r="T750" s="8" t="s">
        <v>46</v>
      </c>
      <c r="V750" s="8">
        <v>2</v>
      </c>
      <c r="X750" s="10">
        <v>0.55700000000000005</v>
      </c>
      <c r="Z750" s="10">
        <v>0.38400000000000001</v>
      </c>
      <c r="AD750" s="10">
        <v>0.73499999999999999</v>
      </c>
      <c r="AF750" s="10">
        <f t="shared" si="60"/>
        <v>1.292</v>
      </c>
      <c r="AG750" s="2">
        <v>5</v>
      </c>
      <c r="AH750" s="2">
        <v>13</v>
      </c>
      <c r="AI750" s="12">
        <v>5.59</v>
      </c>
    </row>
    <row r="751" spans="1:35" x14ac:dyDescent="0.35">
      <c r="A751" s="2" t="s">
        <v>52</v>
      </c>
      <c r="C751" s="3">
        <v>41906</v>
      </c>
      <c r="D751" s="4">
        <v>0.60486111111111118</v>
      </c>
      <c r="E751" s="2" t="s">
        <v>41</v>
      </c>
      <c r="F751" s="2">
        <v>20.8</v>
      </c>
      <c r="G751" s="2">
        <v>20.81</v>
      </c>
      <c r="H751" s="2">
        <v>50</v>
      </c>
      <c r="I751" s="2">
        <v>3</v>
      </c>
      <c r="J751" s="2">
        <v>44</v>
      </c>
      <c r="K751" s="2">
        <v>23.51</v>
      </c>
      <c r="L751" s="2">
        <v>23.52</v>
      </c>
      <c r="M751" s="55">
        <v>5.44</v>
      </c>
      <c r="N751" s="55">
        <v>5.76</v>
      </c>
      <c r="O751" s="2">
        <v>3</v>
      </c>
      <c r="Q751" s="2">
        <f t="shared" si="59"/>
        <v>2.0794415416798357</v>
      </c>
      <c r="R751" s="2">
        <v>8</v>
      </c>
      <c r="T751" s="8" t="s">
        <v>46</v>
      </c>
      <c r="V751" s="8">
        <v>1</v>
      </c>
      <c r="X751" s="10">
        <v>0.39500000000000002</v>
      </c>
      <c r="Z751" s="10">
        <v>0.42199999999999999</v>
      </c>
      <c r="AD751" s="10">
        <v>0.626</v>
      </c>
      <c r="AF751" s="10">
        <f t="shared" si="60"/>
        <v>1.0209999999999999</v>
      </c>
      <c r="AG751" s="2">
        <v>16</v>
      </c>
      <c r="AH751" s="2">
        <v>6</v>
      </c>
      <c r="AI751" s="12">
        <v>2.95</v>
      </c>
    </row>
    <row r="752" spans="1:35" x14ac:dyDescent="0.35">
      <c r="A752" s="2" t="s">
        <v>42</v>
      </c>
      <c r="C752" s="3">
        <v>41906</v>
      </c>
      <c r="D752" s="4">
        <v>0.58888888888888891</v>
      </c>
      <c r="E752" s="2" t="s">
        <v>41</v>
      </c>
      <c r="F752" s="2">
        <v>20.78</v>
      </c>
      <c r="G752" s="2">
        <v>20.76</v>
      </c>
      <c r="H752" s="2">
        <v>32</v>
      </c>
      <c r="I752" s="2">
        <v>3</v>
      </c>
      <c r="J752" s="2">
        <v>27</v>
      </c>
      <c r="K752" s="2">
        <v>23.17</v>
      </c>
      <c r="L752" s="2">
        <v>23.2</v>
      </c>
      <c r="M752" s="55">
        <v>6.07</v>
      </c>
      <c r="N752" s="55">
        <v>6.07</v>
      </c>
      <c r="O752" s="2">
        <v>4.5</v>
      </c>
      <c r="Q752" s="2">
        <f t="shared" si="59"/>
        <v>2.0794415416798357</v>
      </c>
      <c r="R752" s="2">
        <v>8</v>
      </c>
      <c r="T752" s="8" t="s">
        <v>43</v>
      </c>
      <c r="V752" s="8">
        <v>10</v>
      </c>
      <c r="X752" s="10">
        <v>0.47599999999999998</v>
      </c>
      <c r="Z752" s="10">
        <v>0.48399999999999999</v>
      </c>
      <c r="AD752" s="10">
        <v>0.56799999999999995</v>
      </c>
      <c r="AF752" s="10">
        <f t="shared" si="60"/>
        <v>1.044</v>
      </c>
      <c r="AG752" s="2">
        <v>17</v>
      </c>
      <c r="AH752" s="2">
        <v>7</v>
      </c>
      <c r="AI752" s="12">
        <v>3.27</v>
      </c>
    </row>
    <row r="753" spans="1:35" x14ac:dyDescent="0.35">
      <c r="A753" s="2" t="s">
        <v>50</v>
      </c>
      <c r="B753" s="2" t="s">
        <v>47</v>
      </c>
      <c r="C753" s="3">
        <v>41906</v>
      </c>
      <c r="E753" s="2" t="s">
        <v>41</v>
      </c>
      <c r="M753" s="55">
        <v>5.66</v>
      </c>
      <c r="N753" s="55">
        <v>5.5</v>
      </c>
      <c r="O753" s="2">
        <v>6</v>
      </c>
      <c r="Q753" s="2">
        <f t="shared" si="59"/>
        <v>1.6094379124341003</v>
      </c>
      <c r="R753" s="2">
        <v>5</v>
      </c>
      <c r="V753" s="8">
        <v>1</v>
      </c>
      <c r="X753" s="10">
        <v>0.47199999999999998</v>
      </c>
      <c r="Z753" s="10">
        <v>1.024</v>
      </c>
      <c r="AD753" s="10">
        <v>1.2689999999999999</v>
      </c>
      <c r="AF753" s="10">
        <f t="shared" si="60"/>
        <v>1.7409999999999999</v>
      </c>
      <c r="AG753" s="2">
        <v>6</v>
      </c>
      <c r="AH753" s="2">
        <v>16</v>
      </c>
      <c r="AI753" s="12">
        <v>3.89</v>
      </c>
    </row>
    <row r="754" spans="1:35" x14ac:dyDescent="0.35">
      <c r="A754" s="2" t="s">
        <v>50</v>
      </c>
      <c r="C754" s="3">
        <v>41906</v>
      </c>
      <c r="D754" s="4">
        <v>0.57708333333333328</v>
      </c>
      <c r="E754" s="2" t="s">
        <v>41</v>
      </c>
      <c r="F754" s="2">
        <v>21.56</v>
      </c>
      <c r="G754" s="2">
        <v>21.28</v>
      </c>
      <c r="H754" s="2">
        <v>38</v>
      </c>
      <c r="I754" s="2">
        <v>3</v>
      </c>
      <c r="J754" s="2">
        <v>32</v>
      </c>
      <c r="K754" s="2">
        <v>21.84</v>
      </c>
      <c r="L754" s="2">
        <v>23.05</v>
      </c>
      <c r="M754" s="55">
        <v>5.64</v>
      </c>
      <c r="N754" s="55">
        <v>5.46</v>
      </c>
      <c r="O754" s="2">
        <v>5.5</v>
      </c>
      <c r="Q754" s="2">
        <f t="shared" si="59"/>
        <v>1.3862943611198906</v>
      </c>
      <c r="R754" s="2">
        <v>4</v>
      </c>
      <c r="V754" s="8">
        <v>3</v>
      </c>
      <c r="X754" s="10">
        <v>0.50600000000000001</v>
      </c>
      <c r="Z754" s="10">
        <v>0.99</v>
      </c>
      <c r="AD754" s="10">
        <v>1.1619999999999999</v>
      </c>
      <c r="AF754" s="10">
        <f t="shared" si="60"/>
        <v>1.6679999999999999</v>
      </c>
      <c r="AG754" s="2">
        <v>6</v>
      </c>
      <c r="AH754" s="2">
        <v>7</v>
      </c>
      <c r="AI754" s="12">
        <v>2.99</v>
      </c>
    </row>
    <row r="755" spans="1:35" x14ac:dyDescent="0.35">
      <c r="A755" s="2" t="s">
        <v>51</v>
      </c>
      <c r="C755" s="3">
        <v>41906</v>
      </c>
      <c r="D755" s="4">
        <v>0.55486111111111114</v>
      </c>
      <c r="E755" s="2" t="s">
        <v>41</v>
      </c>
      <c r="F755" s="2">
        <v>21.47</v>
      </c>
      <c r="G755" s="2">
        <v>21.45</v>
      </c>
      <c r="H755" s="2">
        <v>35</v>
      </c>
      <c r="I755" s="2">
        <v>3</v>
      </c>
      <c r="J755" s="2">
        <v>28</v>
      </c>
      <c r="K755" s="2">
        <v>22.94</v>
      </c>
      <c r="L755" s="2">
        <v>23.06</v>
      </c>
      <c r="M755" s="55">
        <v>5.74</v>
      </c>
      <c r="N755" s="55">
        <v>5.67</v>
      </c>
      <c r="O755" s="2">
        <v>5</v>
      </c>
      <c r="Q755" s="2">
        <f t="shared" si="59"/>
        <v>2.4849066497880004</v>
      </c>
      <c r="R755" s="2">
        <v>12</v>
      </c>
      <c r="V755" s="8">
        <v>3</v>
      </c>
      <c r="X755" s="10">
        <v>0.81100000000000005</v>
      </c>
      <c r="Z755" s="10">
        <v>0.57099999999999995</v>
      </c>
      <c r="AD755" s="10">
        <v>0.91600000000000004</v>
      </c>
      <c r="AF755" s="10">
        <f t="shared" si="60"/>
        <v>1.7270000000000001</v>
      </c>
      <c r="AG755" s="2">
        <v>8</v>
      </c>
      <c r="AH755" s="2">
        <v>13</v>
      </c>
      <c r="AI755" s="12">
        <v>5.05</v>
      </c>
    </row>
    <row r="756" spans="1:35" x14ac:dyDescent="0.35">
      <c r="A756" s="2" t="s">
        <v>48</v>
      </c>
      <c r="C756" s="3">
        <v>41906</v>
      </c>
      <c r="D756" s="4">
        <v>0.53125</v>
      </c>
      <c r="E756" s="2" t="s">
        <v>41</v>
      </c>
      <c r="F756" s="2">
        <v>20.77</v>
      </c>
      <c r="G756" s="2">
        <v>20.65</v>
      </c>
      <c r="H756" s="2">
        <v>39</v>
      </c>
      <c r="I756" s="2">
        <v>3</v>
      </c>
      <c r="J756" s="2">
        <v>35</v>
      </c>
      <c r="K756" s="2">
        <v>24.58</v>
      </c>
      <c r="L756" s="2">
        <v>24.74</v>
      </c>
      <c r="M756" s="55">
        <v>5.72</v>
      </c>
      <c r="N756" s="55">
        <v>5.62</v>
      </c>
      <c r="O756" s="2">
        <v>4.5</v>
      </c>
      <c r="Q756" s="2">
        <f t="shared" si="59"/>
        <v>0.69314718055994529</v>
      </c>
      <c r="R756" s="2">
        <v>2</v>
      </c>
      <c r="T756" s="8" t="s">
        <v>46</v>
      </c>
      <c r="V756" s="8">
        <v>1</v>
      </c>
      <c r="X756" s="10">
        <v>0.46800000000000003</v>
      </c>
      <c r="Z756" s="10">
        <v>0.32500000000000001</v>
      </c>
      <c r="AD756" s="10">
        <v>0.78</v>
      </c>
      <c r="AF756" s="10">
        <f t="shared" si="60"/>
        <v>1.248</v>
      </c>
      <c r="AG756" s="2">
        <v>13</v>
      </c>
      <c r="AH756" s="2">
        <v>12</v>
      </c>
      <c r="AI756" s="12">
        <v>5.3</v>
      </c>
    </row>
    <row r="757" spans="1:35" x14ac:dyDescent="0.35">
      <c r="A757" t="s">
        <v>84</v>
      </c>
      <c r="C757" s="13">
        <v>41906</v>
      </c>
      <c r="M757" s="14">
        <v>6.18</v>
      </c>
      <c r="N757" s="14">
        <v>6.41</v>
      </c>
      <c r="Q757" s="2">
        <f t="shared" si="59"/>
        <v>2.0794415416798357</v>
      </c>
      <c r="R757" s="18">
        <v>8</v>
      </c>
      <c r="V757" s="25">
        <v>2</v>
      </c>
      <c r="AF757" s="10">
        <v>1.1985999999999999</v>
      </c>
      <c r="AI757" s="18">
        <v>9.2100000000000009</v>
      </c>
    </row>
    <row r="758" spans="1:35" x14ac:dyDescent="0.25">
      <c r="A758" s="37" t="s">
        <v>90</v>
      </c>
      <c r="C758" s="13">
        <v>41906</v>
      </c>
      <c r="M758" s="14">
        <v>6.07</v>
      </c>
      <c r="N758" s="14">
        <v>6.35</v>
      </c>
      <c r="Q758" s="2">
        <f t="shared" si="59"/>
        <v>3.4657359027997265</v>
      </c>
      <c r="R758" s="18">
        <v>32</v>
      </c>
      <c r="V758" s="20">
        <v>2</v>
      </c>
      <c r="AF758" s="10">
        <v>1.3064</v>
      </c>
      <c r="AI758" s="18">
        <v>9.65</v>
      </c>
    </row>
    <row r="759" spans="1:35" x14ac:dyDescent="0.25">
      <c r="A759" s="37" t="s">
        <v>90</v>
      </c>
      <c r="C759" s="13">
        <v>41906</v>
      </c>
      <c r="M759" s="21" t="s">
        <v>86</v>
      </c>
      <c r="N759" s="21" t="s">
        <v>86</v>
      </c>
      <c r="Q759" s="2">
        <f t="shared" si="59"/>
        <v>2.4849066497880004</v>
      </c>
      <c r="R759" s="18">
        <v>12</v>
      </c>
      <c r="V759" s="20">
        <v>2</v>
      </c>
      <c r="AF759" s="10">
        <v>1.3614999999999999</v>
      </c>
      <c r="AI759" s="18">
        <v>9.73</v>
      </c>
    </row>
    <row r="760" spans="1:35" x14ac:dyDescent="0.35">
      <c r="A760" s="41" t="s">
        <v>96</v>
      </c>
      <c r="C760" s="13">
        <v>41906</v>
      </c>
      <c r="M760" s="14">
        <v>5.89</v>
      </c>
      <c r="N760" s="14">
        <v>6.12</v>
      </c>
      <c r="Q760" s="2">
        <f t="shared" si="59"/>
        <v>2.0794415416798357</v>
      </c>
      <c r="R760" s="18">
        <v>8</v>
      </c>
      <c r="V760" s="18">
        <v>2</v>
      </c>
      <c r="AF760" s="10">
        <v>1.4323000000000001</v>
      </c>
      <c r="AI760" s="18">
        <v>10.199999999999999</v>
      </c>
    </row>
    <row r="761" spans="1:35" x14ac:dyDescent="0.35">
      <c r="A761" s="41" t="s">
        <v>97</v>
      </c>
      <c r="C761" s="13">
        <v>41906</v>
      </c>
      <c r="M761" s="14">
        <v>5.69</v>
      </c>
      <c r="N761" s="14">
        <v>5.75</v>
      </c>
      <c r="Q761" s="2">
        <f t="shared" si="59"/>
        <v>2.0794415416798357</v>
      </c>
      <c r="R761" s="18">
        <v>8</v>
      </c>
      <c r="V761" s="25">
        <v>2</v>
      </c>
      <c r="AF761" s="10">
        <v>1.4670000000000001</v>
      </c>
      <c r="AI761" s="18">
        <v>8.1300000000000008</v>
      </c>
    </row>
    <row r="762" spans="1:35" x14ac:dyDescent="0.35">
      <c r="A762" t="s">
        <v>84</v>
      </c>
      <c r="C762" s="13">
        <v>41912</v>
      </c>
      <c r="M762" s="14">
        <v>5.97</v>
      </c>
      <c r="N762" s="14">
        <v>6.15</v>
      </c>
      <c r="Q762" s="2">
        <f t="shared" si="59"/>
        <v>2.7725887222397811</v>
      </c>
      <c r="R762" s="18">
        <v>16</v>
      </c>
      <c r="V762" s="26">
        <v>2</v>
      </c>
      <c r="AF762" s="10">
        <v>1.1265000000000001</v>
      </c>
      <c r="AI762" s="18">
        <v>10.3</v>
      </c>
    </row>
    <row r="763" spans="1:35" x14ac:dyDescent="0.25">
      <c r="A763" s="37" t="s">
        <v>90</v>
      </c>
      <c r="C763" s="13">
        <v>41912</v>
      </c>
      <c r="M763" s="14">
        <v>5.52</v>
      </c>
      <c r="N763" s="14">
        <v>5.6</v>
      </c>
      <c r="Q763" s="2">
        <f t="shared" si="59"/>
        <v>2.4849066497880004</v>
      </c>
      <c r="R763" s="18">
        <v>12</v>
      </c>
      <c r="V763" s="18">
        <v>2</v>
      </c>
      <c r="AF763" s="10">
        <v>1.1680999999999999</v>
      </c>
      <c r="AI763" s="18">
        <v>8.06</v>
      </c>
    </row>
    <row r="764" spans="1:35" x14ac:dyDescent="0.35">
      <c r="A764" s="41" t="s">
        <v>96</v>
      </c>
      <c r="C764" s="13">
        <v>41912</v>
      </c>
      <c r="M764" s="14">
        <v>5.88</v>
      </c>
      <c r="N764" s="14">
        <v>5.98</v>
      </c>
      <c r="Q764" s="2">
        <f t="shared" si="59"/>
        <v>1.3862943611198906</v>
      </c>
      <c r="R764" s="18">
        <v>4</v>
      </c>
      <c r="V764" s="20">
        <v>2</v>
      </c>
      <c r="AF764" s="10">
        <v>1.4641999999999999</v>
      </c>
      <c r="AI764" s="18">
        <v>7.23</v>
      </c>
    </row>
    <row r="765" spans="1:35" x14ac:dyDescent="0.35">
      <c r="A765" s="41" t="s">
        <v>97</v>
      </c>
      <c r="C765" s="13">
        <v>41912</v>
      </c>
      <c r="M765" s="14">
        <v>5.52</v>
      </c>
      <c r="N765" s="14">
        <v>5.68</v>
      </c>
      <c r="Q765" s="2">
        <f t="shared" si="59"/>
        <v>1.3862943611198906</v>
      </c>
      <c r="R765" s="18">
        <v>4</v>
      </c>
      <c r="V765" s="26">
        <v>2</v>
      </c>
      <c r="AF765" s="10">
        <v>1.5659000000000001</v>
      </c>
      <c r="AI765" s="18">
        <v>7.21</v>
      </c>
    </row>
    <row r="766" spans="1:35" x14ac:dyDescent="0.35">
      <c r="A766" s="41" t="s">
        <v>97</v>
      </c>
      <c r="C766" s="13">
        <v>41912</v>
      </c>
      <c r="M766" s="21" t="s">
        <v>86</v>
      </c>
      <c r="N766" s="21" t="s">
        <v>86</v>
      </c>
      <c r="Q766" s="2">
        <f t="shared" si="59"/>
        <v>2.9957322735539909</v>
      </c>
      <c r="R766" s="18">
        <v>20</v>
      </c>
      <c r="V766" s="25">
        <v>2</v>
      </c>
      <c r="AF766" s="10">
        <v>1.6191</v>
      </c>
      <c r="AI766" s="18">
        <v>7.45</v>
      </c>
    </row>
    <row r="767" spans="1:35" x14ac:dyDescent="0.35">
      <c r="A767" s="2" t="s">
        <v>52</v>
      </c>
      <c r="C767" s="3">
        <v>42158</v>
      </c>
      <c r="D767" s="4">
        <v>0.62291666666666667</v>
      </c>
      <c r="E767" s="2" t="s">
        <v>44</v>
      </c>
      <c r="F767" s="2">
        <v>17.02</v>
      </c>
      <c r="G767" s="2">
        <v>15.67</v>
      </c>
      <c r="H767" s="2">
        <v>50.7</v>
      </c>
      <c r="I767" s="2">
        <v>3</v>
      </c>
      <c r="J767" s="2">
        <v>48</v>
      </c>
      <c r="K767" s="2">
        <v>22.09</v>
      </c>
      <c r="L767" s="2">
        <v>24.45</v>
      </c>
      <c r="M767" s="55">
        <v>6.86</v>
      </c>
      <c r="N767" s="55">
        <v>7.04</v>
      </c>
      <c r="O767" s="2">
        <v>4</v>
      </c>
      <c r="Q767" s="2">
        <f t="shared" ref="Q767:Q773" si="61">LN(R767)</f>
        <v>5.8636311755980968</v>
      </c>
      <c r="R767" s="2">
        <v>352</v>
      </c>
      <c r="T767" s="8" t="s">
        <v>43</v>
      </c>
      <c r="V767" s="8">
        <v>28</v>
      </c>
      <c r="X767" s="10">
        <v>0.39300000000000002</v>
      </c>
      <c r="Z767" s="10">
        <v>0.432</v>
      </c>
      <c r="AD767" s="10">
        <v>0.68300000000000005</v>
      </c>
      <c r="AF767" s="10">
        <f t="shared" ref="AF767:AF776" si="62">X767+AD767</f>
        <v>1.0760000000000001</v>
      </c>
      <c r="AG767" s="2">
        <v>9</v>
      </c>
      <c r="AH767" s="2">
        <v>18</v>
      </c>
      <c r="AI767" s="55">
        <v>4.0999999999999996</v>
      </c>
    </row>
    <row r="768" spans="1:35" x14ac:dyDescent="0.35">
      <c r="A768" s="2" t="s">
        <v>42</v>
      </c>
      <c r="C768" s="3">
        <v>42158</v>
      </c>
      <c r="D768" s="4">
        <v>0.60763888888888895</v>
      </c>
      <c r="E768" s="2" t="s">
        <v>44</v>
      </c>
      <c r="F768" s="2">
        <v>17.690000000000001</v>
      </c>
      <c r="G768" s="2">
        <v>17.57</v>
      </c>
      <c r="H768" s="2">
        <v>26.6</v>
      </c>
      <c r="I768" s="2">
        <v>3</v>
      </c>
      <c r="J768" s="2">
        <v>27</v>
      </c>
      <c r="K768" s="2">
        <v>20.72</v>
      </c>
      <c r="L768" s="2">
        <v>21.06</v>
      </c>
      <c r="M768" s="55">
        <v>6.38</v>
      </c>
      <c r="N768" s="55">
        <v>6.35</v>
      </c>
      <c r="O768" s="2">
        <v>3.5</v>
      </c>
      <c r="Q768" s="2">
        <f t="shared" si="61"/>
        <v>5.3375380797013179</v>
      </c>
      <c r="R768" s="2">
        <v>208</v>
      </c>
      <c r="T768" s="8" t="s">
        <v>43</v>
      </c>
      <c r="V768" s="8">
        <v>12</v>
      </c>
      <c r="X768" s="10">
        <v>0.46500000000000002</v>
      </c>
      <c r="Z768" s="10">
        <v>0.42799999999999999</v>
      </c>
      <c r="AD768" s="10">
        <v>0.88600000000000001</v>
      </c>
      <c r="AF768" s="10">
        <f t="shared" si="62"/>
        <v>1.351</v>
      </c>
      <c r="AG768" s="2">
        <v>7</v>
      </c>
      <c r="AH768" s="2">
        <v>6</v>
      </c>
      <c r="AI768" s="55">
        <v>2.78</v>
      </c>
    </row>
    <row r="769" spans="1:35" x14ac:dyDescent="0.35">
      <c r="A769" s="2" t="s">
        <v>50</v>
      </c>
      <c r="C769" s="3">
        <v>42158</v>
      </c>
      <c r="D769" s="4">
        <v>0.59375</v>
      </c>
      <c r="E769" s="2" t="s">
        <v>44</v>
      </c>
      <c r="F769" s="2">
        <v>18.07</v>
      </c>
      <c r="G769" s="2">
        <v>16.14</v>
      </c>
      <c r="H769" s="2">
        <v>37.6</v>
      </c>
      <c r="I769" s="2">
        <v>3</v>
      </c>
      <c r="J769" s="2">
        <v>36</v>
      </c>
      <c r="K769" s="2">
        <v>21.12</v>
      </c>
      <c r="L769" s="2">
        <v>23.35</v>
      </c>
      <c r="M769" s="55">
        <v>6.1</v>
      </c>
      <c r="N769" s="55">
        <v>6.64</v>
      </c>
      <c r="O769" s="2">
        <v>4</v>
      </c>
      <c r="Q769" s="2">
        <f t="shared" si="61"/>
        <v>6.9077552789821368</v>
      </c>
      <c r="R769" s="5">
        <v>1000</v>
      </c>
      <c r="V769" s="8">
        <v>200</v>
      </c>
      <c r="X769" s="10">
        <v>0.47799999999999998</v>
      </c>
      <c r="Z769" s="10">
        <v>0.70499999999999996</v>
      </c>
      <c r="AD769" s="10">
        <v>0.89400000000000002</v>
      </c>
      <c r="AF769" s="10">
        <f t="shared" si="62"/>
        <v>1.3719999999999999</v>
      </c>
      <c r="AG769" s="2">
        <v>7</v>
      </c>
      <c r="AH769" s="2">
        <v>9</v>
      </c>
      <c r="AI769" s="55">
        <v>3.84</v>
      </c>
    </row>
    <row r="770" spans="1:35" x14ac:dyDescent="0.35">
      <c r="A770" s="2" t="s">
        <v>51</v>
      </c>
      <c r="C770" s="3">
        <v>42158</v>
      </c>
      <c r="D770" s="4">
        <v>0.55833333333333335</v>
      </c>
      <c r="E770" s="2" t="s">
        <v>44</v>
      </c>
      <c r="F770" s="2">
        <v>19.079999999999998</v>
      </c>
      <c r="G770" s="2">
        <v>18.71</v>
      </c>
      <c r="H770" s="2">
        <v>39</v>
      </c>
      <c r="I770" s="2">
        <v>3</v>
      </c>
      <c r="J770" s="2">
        <v>35</v>
      </c>
      <c r="K770" s="2">
        <v>20.55</v>
      </c>
      <c r="L770" s="2">
        <v>21.46</v>
      </c>
      <c r="M770" s="55">
        <v>5.53</v>
      </c>
      <c r="N770" s="55">
        <v>5.25</v>
      </c>
      <c r="O770" s="2">
        <v>2.5</v>
      </c>
      <c r="Q770" s="2">
        <f t="shared" si="61"/>
        <v>5.7037824746562009</v>
      </c>
      <c r="R770" s="2">
        <v>300</v>
      </c>
      <c r="V770" s="8">
        <v>44</v>
      </c>
      <c r="X770" s="10">
        <v>0.55400000000000005</v>
      </c>
      <c r="Z770" s="10">
        <v>0.58399999999999996</v>
      </c>
      <c r="AD770" s="10">
        <v>0.83599999999999997</v>
      </c>
      <c r="AF770" s="10">
        <f t="shared" si="62"/>
        <v>1.3900000000000001</v>
      </c>
      <c r="AG770" s="2">
        <v>12</v>
      </c>
      <c r="AH770" s="2">
        <v>13</v>
      </c>
      <c r="AI770" s="55">
        <v>5.86</v>
      </c>
    </row>
    <row r="771" spans="1:35" x14ac:dyDescent="0.35">
      <c r="A771" s="2" t="s">
        <v>48</v>
      </c>
      <c r="C771" s="3">
        <v>42158</v>
      </c>
      <c r="D771" s="4">
        <v>0.53194444444444444</v>
      </c>
      <c r="E771" s="2" t="s">
        <v>44</v>
      </c>
      <c r="F771" s="2">
        <v>19.03</v>
      </c>
      <c r="G771" s="2">
        <v>18.38</v>
      </c>
      <c r="H771" s="2">
        <v>38.6</v>
      </c>
      <c r="I771" s="2">
        <v>3</v>
      </c>
      <c r="J771" s="2">
        <v>36</v>
      </c>
      <c r="K771" s="2">
        <v>21.75</v>
      </c>
      <c r="L771" s="2">
        <v>24.02</v>
      </c>
      <c r="M771" s="55">
        <v>8.27</v>
      </c>
      <c r="N771" s="55">
        <v>5.58</v>
      </c>
      <c r="O771" s="2">
        <v>3</v>
      </c>
      <c r="Q771" s="2">
        <f t="shared" si="61"/>
        <v>4.3820266346738812</v>
      </c>
      <c r="R771" s="2">
        <v>80</v>
      </c>
      <c r="T771" s="8" t="s">
        <v>43</v>
      </c>
      <c r="V771" s="8">
        <v>14</v>
      </c>
      <c r="X771" s="10">
        <v>0.311</v>
      </c>
      <c r="Z771" s="10">
        <v>0.245</v>
      </c>
      <c r="AD771" s="10">
        <v>0.71099999999999997</v>
      </c>
      <c r="AF771" s="10">
        <f t="shared" si="62"/>
        <v>1.022</v>
      </c>
      <c r="AG771" s="2">
        <v>9</v>
      </c>
      <c r="AH771" s="2">
        <v>22</v>
      </c>
      <c r="AI771" s="55">
        <v>32.6</v>
      </c>
    </row>
    <row r="772" spans="1:35" x14ac:dyDescent="0.35">
      <c r="A772" s="2" t="s">
        <v>52</v>
      </c>
      <c r="C772" s="3">
        <v>42164</v>
      </c>
      <c r="D772" s="4">
        <v>0.61875000000000002</v>
      </c>
      <c r="E772" s="2" t="s">
        <v>41</v>
      </c>
      <c r="F772" s="2">
        <v>17.309999999999999</v>
      </c>
      <c r="G772" s="2">
        <v>16.57</v>
      </c>
      <c r="H772" s="2">
        <v>55</v>
      </c>
      <c r="I772" s="2">
        <v>3</v>
      </c>
      <c r="J772" s="2">
        <v>53</v>
      </c>
      <c r="K772" s="2">
        <v>22.82</v>
      </c>
      <c r="L772" s="2">
        <v>26.96</v>
      </c>
      <c r="M772" s="55">
        <v>6.58</v>
      </c>
      <c r="N772" s="55">
        <v>6.8</v>
      </c>
      <c r="O772" s="2">
        <v>3</v>
      </c>
      <c r="Q772" s="2">
        <f t="shared" si="61"/>
        <v>0.69314718055994529</v>
      </c>
      <c r="R772" s="2">
        <v>2</v>
      </c>
      <c r="T772" s="8" t="s">
        <v>46</v>
      </c>
      <c r="V772" s="8">
        <v>1</v>
      </c>
      <c r="X772" s="10">
        <v>0.25800000000000001</v>
      </c>
      <c r="Z772" s="10">
        <v>0.36399999999999999</v>
      </c>
      <c r="AD772" s="10">
        <v>0.50700000000000001</v>
      </c>
      <c r="AF772" s="10">
        <f t="shared" si="62"/>
        <v>0.76500000000000001</v>
      </c>
      <c r="AG772" s="2">
        <v>19</v>
      </c>
      <c r="AH772" s="2">
        <v>24</v>
      </c>
      <c r="AI772" s="55">
        <v>1.94</v>
      </c>
    </row>
    <row r="773" spans="1:35" x14ac:dyDescent="0.35">
      <c r="A773" s="2" t="s">
        <v>42</v>
      </c>
      <c r="C773" s="3">
        <v>42164</v>
      </c>
      <c r="D773" s="4">
        <v>0.60277777777777775</v>
      </c>
      <c r="E773" s="2" t="s">
        <v>41</v>
      </c>
      <c r="F773" s="2">
        <v>18.55</v>
      </c>
      <c r="G773" s="2">
        <v>17.420000000000002</v>
      </c>
      <c r="H773" s="2">
        <v>33</v>
      </c>
      <c r="I773" s="2">
        <v>3</v>
      </c>
      <c r="J773" s="2">
        <v>38</v>
      </c>
      <c r="K773" s="2">
        <v>21.31</v>
      </c>
      <c r="L773" s="2">
        <v>23.15</v>
      </c>
      <c r="M773" s="55">
        <v>6.46</v>
      </c>
      <c r="N773" s="55">
        <v>6.66</v>
      </c>
      <c r="O773" s="2">
        <v>3.5</v>
      </c>
      <c r="Q773" s="2">
        <f t="shared" si="61"/>
        <v>1.6094379124341003</v>
      </c>
      <c r="R773" s="2">
        <v>5</v>
      </c>
      <c r="V773" s="8">
        <v>3</v>
      </c>
      <c r="X773" s="10">
        <v>0.32100000000000001</v>
      </c>
      <c r="Z773" s="10">
        <v>0.4</v>
      </c>
      <c r="AD773" s="10">
        <v>0.57899999999999996</v>
      </c>
      <c r="AF773" s="10">
        <f t="shared" si="62"/>
        <v>0.89999999999999991</v>
      </c>
      <c r="AG773" s="2">
        <v>14</v>
      </c>
      <c r="AH773" s="2">
        <v>18</v>
      </c>
      <c r="AI773" s="55">
        <v>1.55</v>
      </c>
    </row>
    <row r="774" spans="1:35" x14ac:dyDescent="0.35">
      <c r="A774" s="2" t="s">
        <v>50</v>
      </c>
      <c r="C774" s="3">
        <v>42164</v>
      </c>
      <c r="D774" s="4">
        <v>0.59166666666666667</v>
      </c>
      <c r="E774" s="2" t="s">
        <v>41</v>
      </c>
      <c r="F774" s="2">
        <v>18.739999999999998</v>
      </c>
      <c r="G774" s="2">
        <v>18.239999999999998</v>
      </c>
      <c r="H774" s="2">
        <v>42</v>
      </c>
      <c r="I774" s="2">
        <v>3</v>
      </c>
      <c r="J774" s="2">
        <v>40</v>
      </c>
      <c r="K774" s="2">
        <v>21.39</v>
      </c>
      <c r="L774" s="2">
        <v>21.68</v>
      </c>
      <c r="M774" s="55">
        <v>6.21</v>
      </c>
      <c r="N774" s="55">
        <v>6.17</v>
      </c>
      <c r="O774" s="2">
        <v>3</v>
      </c>
      <c r="Q774" s="2">
        <f t="shared" ref="Q774:Q837" si="63">LN(R774)</f>
        <v>4.8520302639196169</v>
      </c>
      <c r="R774" s="2">
        <v>128</v>
      </c>
      <c r="V774" s="8">
        <v>17</v>
      </c>
      <c r="X774" s="10">
        <v>0.44500000000000001</v>
      </c>
      <c r="Z774" s="10">
        <v>0.68400000000000005</v>
      </c>
      <c r="AD774" s="10">
        <v>0.84599999999999997</v>
      </c>
      <c r="AF774" s="10">
        <f t="shared" si="62"/>
        <v>1.2909999999999999</v>
      </c>
      <c r="AG774" s="2">
        <v>19</v>
      </c>
      <c r="AH774" s="2">
        <v>15</v>
      </c>
      <c r="AI774" s="55">
        <v>2.2200000000000002</v>
      </c>
    </row>
    <row r="775" spans="1:35" x14ac:dyDescent="0.35">
      <c r="A775" s="2" t="s">
        <v>51</v>
      </c>
      <c r="C775" s="3">
        <v>42164</v>
      </c>
      <c r="D775" s="4">
        <v>0.5708333333333333</v>
      </c>
      <c r="E775" s="2" t="s">
        <v>41</v>
      </c>
      <c r="F775" s="2">
        <v>19.309999999999999</v>
      </c>
      <c r="G775" s="2">
        <v>19.23</v>
      </c>
      <c r="H775" s="2">
        <v>40</v>
      </c>
      <c r="I775" s="2">
        <v>4</v>
      </c>
      <c r="J775" s="2">
        <v>37</v>
      </c>
      <c r="K775" s="2">
        <v>20.88</v>
      </c>
      <c r="L775" s="2">
        <v>20.89</v>
      </c>
      <c r="M775" s="55">
        <v>5.79</v>
      </c>
      <c r="N775" s="55">
        <v>5.65</v>
      </c>
      <c r="O775" s="2">
        <v>2.5</v>
      </c>
      <c r="Q775" s="2">
        <f t="shared" si="63"/>
        <v>2.8903717578961645</v>
      </c>
      <c r="R775" s="2">
        <v>18</v>
      </c>
      <c r="T775" s="8" t="s">
        <v>43</v>
      </c>
      <c r="V775" s="8">
        <v>10</v>
      </c>
      <c r="X775" s="10">
        <v>0.56399999999999995</v>
      </c>
      <c r="Z775" s="10">
        <v>0.69399999999999995</v>
      </c>
      <c r="AD775" s="10">
        <v>0.88800000000000001</v>
      </c>
      <c r="AF775" s="10">
        <f t="shared" si="62"/>
        <v>1.452</v>
      </c>
      <c r="AG775" s="2">
        <v>14</v>
      </c>
      <c r="AH775" s="2">
        <v>15</v>
      </c>
      <c r="AI775" s="55">
        <v>2.7</v>
      </c>
    </row>
    <row r="776" spans="1:35" x14ac:dyDescent="0.35">
      <c r="A776" s="2" t="s">
        <v>48</v>
      </c>
      <c r="C776" s="3">
        <v>42164</v>
      </c>
      <c r="D776" s="4">
        <v>0.54861111111111105</v>
      </c>
      <c r="E776" s="2" t="s">
        <v>41</v>
      </c>
      <c r="F776" s="2">
        <v>19.57</v>
      </c>
      <c r="G776" s="2">
        <v>17.37</v>
      </c>
      <c r="H776" s="2">
        <v>42</v>
      </c>
      <c r="I776" s="2">
        <v>3</v>
      </c>
      <c r="J776" s="2">
        <v>42</v>
      </c>
      <c r="K776" s="2">
        <v>22.07</v>
      </c>
      <c r="L776" s="2">
        <v>25.95</v>
      </c>
      <c r="M776" s="55">
        <v>8.7799999999999994</v>
      </c>
      <c r="N776" s="55">
        <v>8.4700000000000006</v>
      </c>
      <c r="O776" s="2">
        <v>2.5</v>
      </c>
      <c r="Q776" s="2">
        <f t="shared" si="63"/>
        <v>4.2484952420493594</v>
      </c>
      <c r="R776" s="2">
        <v>70</v>
      </c>
      <c r="V776" s="8">
        <v>6</v>
      </c>
      <c r="X776" s="10">
        <v>0.22600000000000001</v>
      </c>
      <c r="Z776" s="10">
        <v>0.249</v>
      </c>
      <c r="AD776" s="10">
        <v>0.89</v>
      </c>
      <c r="AF776" s="10">
        <f t="shared" si="62"/>
        <v>1.1160000000000001</v>
      </c>
      <c r="AG776" s="2">
        <v>10</v>
      </c>
      <c r="AH776" s="2">
        <v>15</v>
      </c>
      <c r="AI776" s="55">
        <v>55.5</v>
      </c>
    </row>
    <row r="777" spans="1:35" x14ac:dyDescent="0.35">
      <c r="A777" t="s">
        <v>84</v>
      </c>
      <c r="C777" s="13">
        <v>42170</v>
      </c>
      <c r="M777" s="14">
        <v>7.43</v>
      </c>
      <c r="N777" s="14">
        <v>7.74</v>
      </c>
      <c r="R777" s="22" t="s">
        <v>88</v>
      </c>
      <c r="V777" s="30">
        <v>1460</v>
      </c>
      <c r="AF777" s="10">
        <v>0</v>
      </c>
      <c r="AI777" s="19">
        <v>8.0299999999999994</v>
      </c>
    </row>
    <row r="778" spans="1:35" x14ac:dyDescent="0.35">
      <c r="A778" s="37" t="s">
        <v>90</v>
      </c>
      <c r="C778" s="13">
        <v>42170</v>
      </c>
      <c r="M778" s="16">
        <v>6.88</v>
      </c>
      <c r="N778" s="16">
        <v>7.6</v>
      </c>
      <c r="R778" s="22" t="s">
        <v>91</v>
      </c>
      <c r="V778" s="28">
        <v>14400</v>
      </c>
      <c r="AF778" s="10">
        <v>0</v>
      </c>
      <c r="AI778" s="19">
        <v>3.65</v>
      </c>
    </row>
    <row r="779" spans="1:35" x14ac:dyDescent="0.35">
      <c r="A779" s="37" t="s">
        <v>90</v>
      </c>
      <c r="C779" s="13">
        <v>42170</v>
      </c>
      <c r="M779" s="16" t="s">
        <v>87</v>
      </c>
      <c r="N779" s="16" t="s">
        <v>87</v>
      </c>
      <c r="R779" s="22" t="s">
        <v>91</v>
      </c>
      <c r="V779" s="28">
        <v>13200</v>
      </c>
      <c r="AF779" s="10">
        <v>0</v>
      </c>
      <c r="AI779" s="19">
        <v>3.72</v>
      </c>
    </row>
    <row r="780" spans="1:35" x14ac:dyDescent="0.35">
      <c r="A780" s="41" t="s">
        <v>96</v>
      </c>
      <c r="C780" s="13">
        <v>42170</v>
      </c>
      <c r="M780" s="14">
        <v>5.49</v>
      </c>
      <c r="N780" s="14">
        <v>5.74</v>
      </c>
      <c r="Q780" s="2">
        <f t="shared" si="63"/>
        <v>5.5606816310155276</v>
      </c>
      <c r="R780" s="18">
        <v>260</v>
      </c>
      <c r="V780" s="19">
        <v>100</v>
      </c>
      <c r="AF780" s="10">
        <v>0</v>
      </c>
      <c r="AI780" s="19">
        <v>4.76</v>
      </c>
    </row>
    <row r="781" spans="1:35" x14ac:dyDescent="0.35">
      <c r="A781" s="2" t="s">
        <v>52</v>
      </c>
      <c r="C781" s="3">
        <v>42172</v>
      </c>
      <c r="D781" s="4">
        <v>0.60347222222222219</v>
      </c>
      <c r="E781" s="2" t="s">
        <v>44</v>
      </c>
      <c r="F781" s="2">
        <v>20.91</v>
      </c>
      <c r="G781" s="2">
        <v>19.13</v>
      </c>
      <c r="H781" s="2">
        <v>51</v>
      </c>
      <c r="I781" s="2">
        <v>3</v>
      </c>
      <c r="J781" s="2">
        <v>49</v>
      </c>
      <c r="K781" s="2">
        <v>20.84</v>
      </c>
      <c r="L781" s="2">
        <v>24.26</v>
      </c>
      <c r="M781" s="55">
        <v>5.92</v>
      </c>
      <c r="N781" s="55">
        <v>6.15</v>
      </c>
      <c r="O781" s="2">
        <v>3</v>
      </c>
      <c r="Q781" s="2">
        <f t="shared" si="63"/>
        <v>4.2046926193909657</v>
      </c>
      <c r="R781" s="2">
        <v>67</v>
      </c>
      <c r="T781" s="8" t="s">
        <v>43</v>
      </c>
      <c r="V781" s="8">
        <v>6</v>
      </c>
      <c r="X781" s="10">
        <v>0.41299999999999998</v>
      </c>
      <c r="Z781" s="10">
        <v>0.42199999999999999</v>
      </c>
      <c r="AD781" s="10">
        <v>0.52100000000000002</v>
      </c>
      <c r="AF781" s="10">
        <f t="shared" ref="AF781:AF796" si="64">X781+AD781</f>
        <v>0.93399999999999994</v>
      </c>
      <c r="AG781" s="2">
        <v>18</v>
      </c>
      <c r="AH781" s="2">
        <v>24</v>
      </c>
      <c r="AI781" s="55">
        <v>1.1200000000000001</v>
      </c>
    </row>
    <row r="782" spans="1:35" x14ac:dyDescent="0.35">
      <c r="A782" s="2" t="s">
        <v>42</v>
      </c>
      <c r="C782" s="3">
        <v>42172</v>
      </c>
      <c r="D782" s="4">
        <v>0.58680555555555558</v>
      </c>
      <c r="E782" s="2" t="s">
        <v>44</v>
      </c>
      <c r="F782" s="2">
        <v>22.06</v>
      </c>
      <c r="G782" s="2">
        <v>21.22</v>
      </c>
      <c r="H782" s="2">
        <v>33</v>
      </c>
      <c r="I782" s="2">
        <v>3</v>
      </c>
      <c r="J782" s="2">
        <v>32</v>
      </c>
      <c r="K782" s="2">
        <v>19.739999999999998</v>
      </c>
      <c r="L782" s="2">
        <v>20.27</v>
      </c>
      <c r="M782" s="55">
        <v>5.88</v>
      </c>
      <c r="N782" s="55">
        <v>5.63</v>
      </c>
      <c r="O782" s="2">
        <v>3</v>
      </c>
      <c r="Q782" s="2">
        <f t="shared" si="63"/>
        <v>5.0498560072495371</v>
      </c>
      <c r="R782" s="2">
        <v>156</v>
      </c>
      <c r="T782" s="8" t="s">
        <v>43</v>
      </c>
      <c r="V782" s="8">
        <v>20</v>
      </c>
      <c r="X782" s="10">
        <v>0.48499999999999999</v>
      </c>
      <c r="Z782" s="10">
        <v>0.44</v>
      </c>
      <c r="AD782" s="10">
        <v>0.79600000000000004</v>
      </c>
      <c r="AF782" s="10">
        <f t="shared" si="64"/>
        <v>1.2810000000000001</v>
      </c>
      <c r="AG782" s="2">
        <v>13</v>
      </c>
      <c r="AH782" s="2">
        <v>14</v>
      </c>
      <c r="AI782" s="55">
        <v>2.0099999999999998</v>
      </c>
    </row>
    <row r="783" spans="1:35" x14ac:dyDescent="0.35">
      <c r="A783" s="2" t="s">
        <v>50</v>
      </c>
      <c r="C783" s="3">
        <v>42172</v>
      </c>
      <c r="D783" s="4">
        <v>0.57500000000000007</v>
      </c>
      <c r="E783" s="2" t="s">
        <v>44</v>
      </c>
      <c r="F783" s="2">
        <v>21.98</v>
      </c>
      <c r="G783" s="2">
        <v>20.350000000000001</v>
      </c>
      <c r="H783" s="2">
        <v>38</v>
      </c>
      <c r="I783" s="2">
        <v>3</v>
      </c>
      <c r="J783" s="2">
        <v>36</v>
      </c>
      <c r="K783" s="2">
        <v>19.739999999999998</v>
      </c>
      <c r="L783" s="2">
        <v>21.51</v>
      </c>
      <c r="M783" s="55">
        <v>5.41</v>
      </c>
      <c r="N783" s="55">
        <v>5.48</v>
      </c>
      <c r="O783" s="2">
        <v>3</v>
      </c>
      <c r="Q783" s="2">
        <f t="shared" si="63"/>
        <v>6.2146080984221914</v>
      </c>
      <c r="R783" s="2">
        <v>500</v>
      </c>
      <c r="V783" s="8">
        <v>56</v>
      </c>
      <c r="X783" s="10">
        <v>0.45800000000000002</v>
      </c>
      <c r="Z783" s="10">
        <v>0.65</v>
      </c>
      <c r="AD783" s="10">
        <v>0.76600000000000001</v>
      </c>
      <c r="AF783" s="10">
        <f t="shared" si="64"/>
        <v>1.224</v>
      </c>
      <c r="AG783" s="2">
        <v>15</v>
      </c>
      <c r="AH783" s="2">
        <v>16</v>
      </c>
      <c r="AI783" s="55">
        <v>2.12</v>
      </c>
    </row>
    <row r="784" spans="1:35" x14ac:dyDescent="0.35">
      <c r="A784" s="2" t="s">
        <v>51</v>
      </c>
      <c r="C784" s="3">
        <v>42172</v>
      </c>
      <c r="D784" s="4">
        <v>0.5541666666666667</v>
      </c>
      <c r="E784" s="2" t="s">
        <v>44</v>
      </c>
      <c r="F784" s="2">
        <v>23.19</v>
      </c>
      <c r="G784" s="2">
        <v>22.51</v>
      </c>
      <c r="H784" s="2">
        <v>36</v>
      </c>
      <c r="I784" s="2">
        <v>3</v>
      </c>
      <c r="J784" s="2">
        <v>35</v>
      </c>
      <c r="K784" s="2">
        <v>18.91</v>
      </c>
      <c r="L784" s="2">
        <v>20.170000000000002</v>
      </c>
      <c r="M784" s="55">
        <v>4.5999999999999996</v>
      </c>
      <c r="N784" s="55">
        <v>4.3</v>
      </c>
      <c r="O784" s="2">
        <v>3</v>
      </c>
      <c r="Q784" s="2">
        <f t="shared" si="63"/>
        <v>5.6347896031692493</v>
      </c>
      <c r="R784" s="2">
        <v>280</v>
      </c>
      <c r="V784" s="8">
        <v>68</v>
      </c>
      <c r="X784" s="10">
        <v>0.61799999999999999</v>
      </c>
      <c r="Z784" s="10">
        <v>0.91300000000000003</v>
      </c>
      <c r="AD784" s="10">
        <v>1.016</v>
      </c>
      <c r="AF784" s="10">
        <f t="shared" si="64"/>
        <v>1.6339999999999999</v>
      </c>
      <c r="AG784" s="2">
        <v>25</v>
      </c>
      <c r="AH784" s="2">
        <v>30</v>
      </c>
      <c r="AI784" s="55">
        <v>4.25</v>
      </c>
    </row>
    <row r="785" spans="1:35" x14ac:dyDescent="0.35">
      <c r="A785" s="2" t="s">
        <v>48</v>
      </c>
      <c r="C785" s="3">
        <v>42172</v>
      </c>
      <c r="D785" s="4">
        <v>0.53055555555555556</v>
      </c>
      <c r="E785" s="2" t="s">
        <v>44</v>
      </c>
      <c r="F785" s="2">
        <v>23.34</v>
      </c>
      <c r="G785" s="2">
        <v>21.89</v>
      </c>
      <c r="H785" s="2">
        <v>39</v>
      </c>
      <c r="I785" s="2">
        <v>4</v>
      </c>
      <c r="J785" s="2">
        <v>38</v>
      </c>
      <c r="K785" s="2">
        <v>21.8</v>
      </c>
      <c r="L785" s="2">
        <v>24.73</v>
      </c>
      <c r="M785" s="55">
        <v>6</v>
      </c>
      <c r="N785" s="55">
        <v>5.7</v>
      </c>
      <c r="O785" s="2">
        <v>3</v>
      </c>
      <c r="Q785" s="2">
        <f t="shared" si="63"/>
        <v>4.4773368144782069</v>
      </c>
      <c r="R785" s="2">
        <v>88</v>
      </c>
      <c r="T785" s="8" t="s">
        <v>43</v>
      </c>
      <c r="V785" s="8">
        <v>4</v>
      </c>
      <c r="X785" s="10">
        <v>0.38800000000000001</v>
      </c>
      <c r="Z785" s="10">
        <v>0.439</v>
      </c>
      <c r="AD785" s="10">
        <v>0.71699999999999997</v>
      </c>
      <c r="AF785" s="10">
        <f t="shared" si="64"/>
        <v>1.105</v>
      </c>
      <c r="AG785" s="2">
        <v>24</v>
      </c>
      <c r="AH785" s="2">
        <v>31</v>
      </c>
      <c r="AI785" s="55">
        <v>15.8</v>
      </c>
    </row>
    <row r="786" spans="1:35" x14ac:dyDescent="0.35">
      <c r="A786" s="2" t="s">
        <v>52</v>
      </c>
      <c r="C786" s="3">
        <v>42179</v>
      </c>
      <c r="D786" s="4">
        <v>0.61111111111111105</v>
      </c>
      <c r="E786" s="2" t="s">
        <v>44</v>
      </c>
      <c r="F786" s="2">
        <v>21.14</v>
      </c>
      <c r="G786" s="2">
        <v>17.34</v>
      </c>
      <c r="H786" s="2">
        <v>53</v>
      </c>
      <c r="I786" s="2">
        <v>4</v>
      </c>
      <c r="J786" s="2">
        <v>51</v>
      </c>
      <c r="K786" s="2">
        <v>20.45</v>
      </c>
      <c r="L786" s="2">
        <v>29.89</v>
      </c>
      <c r="M786" s="55">
        <v>6.96</v>
      </c>
      <c r="N786" s="55">
        <v>6.24</v>
      </c>
      <c r="O786" s="2">
        <v>4</v>
      </c>
      <c r="Q786" s="2">
        <f t="shared" si="63"/>
        <v>3.2188758248682006</v>
      </c>
      <c r="R786" s="2">
        <v>25</v>
      </c>
      <c r="T786" s="8" t="s">
        <v>43</v>
      </c>
      <c r="V786" s="8">
        <v>2</v>
      </c>
      <c r="X786" s="10">
        <v>0.253</v>
      </c>
      <c r="Z786" s="10">
        <v>0.35799999999999998</v>
      </c>
      <c r="AD786" s="10">
        <v>0.41099999999999998</v>
      </c>
      <c r="AF786" s="10">
        <f t="shared" si="64"/>
        <v>0.66399999999999992</v>
      </c>
      <c r="AG786" s="2">
        <v>14</v>
      </c>
      <c r="AH786" s="2">
        <v>24</v>
      </c>
      <c r="AI786" s="55">
        <v>4.08</v>
      </c>
    </row>
    <row r="787" spans="1:35" x14ac:dyDescent="0.35">
      <c r="A787" s="2" t="s">
        <v>42</v>
      </c>
      <c r="C787" s="3">
        <v>42179</v>
      </c>
      <c r="D787" s="4">
        <v>0.58680555555555558</v>
      </c>
      <c r="E787" s="2" t="s">
        <v>44</v>
      </c>
      <c r="F787" s="2">
        <v>22.8</v>
      </c>
      <c r="G787" s="2">
        <v>20.45</v>
      </c>
      <c r="H787" s="2">
        <v>37</v>
      </c>
      <c r="I787" s="2">
        <v>3</v>
      </c>
      <c r="J787" s="2">
        <v>39</v>
      </c>
      <c r="K787" s="2">
        <v>20.14</v>
      </c>
      <c r="L787" s="2">
        <v>23.62</v>
      </c>
      <c r="M787" s="55">
        <v>6.83</v>
      </c>
      <c r="N787" s="55">
        <v>6.14</v>
      </c>
      <c r="O787" s="2">
        <v>4.5</v>
      </c>
      <c r="Q787" s="2">
        <f t="shared" si="63"/>
        <v>3.2188758248682006</v>
      </c>
      <c r="R787" s="2">
        <v>25</v>
      </c>
      <c r="T787" s="8" t="s">
        <v>43</v>
      </c>
      <c r="V787" s="8">
        <v>6</v>
      </c>
      <c r="X787" s="10">
        <v>0.41799999999999998</v>
      </c>
      <c r="Z787" s="10">
        <v>0.40799999999999997</v>
      </c>
      <c r="AD787" s="10">
        <v>0.61</v>
      </c>
      <c r="AF787" s="10">
        <f t="shared" si="64"/>
        <v>1.028</v>
      </c>
      <c r="AG787" s="2">
        <v>17</v>
      </c>
      <c r="AH787" s="2">
        <v>24</v>
      </c>
      <c r="AI787" s="55">
        <v>5.25</v>
      </c>
    </row>
    <row r="788" spans="1:35" x14ac:dyDescent="0.35">
      <c r="A788" s="2" t="s">
        <v>50</v>
      </c>
      <c r="C788" s="3">
        <v>42179</v>
      </c>
      <c r="D788" s="4">
        <v>0.5756944444444444</v>
      </c>
      <c r="E788" s="2" t="s">
        <v>44</v>
      </c>
      <c r="F788" s="2">
        <v>22.9</v>
      </c>
      <c r="G788" s="2">
        <v>21.67</v>
      </c>
      <c r="H788" s="2">
        <v>40</v>
      </c>
      <c r="I788" s="2">
        <v>3</v>
      </c>
      <c r="J788" s="2">
        <v>36</v>
      </c>
      <c r="K788" s="2">
        <v>20.82</v>
      </c>
      <c r="L788" s="2">
        <v>21.39</v>
      </c>
      <c r="M788" s="55">
        <v>6.34</v>
      </c>
      <c r="N788" s="55">
        <v>5.86</v>
      </c>
      <c r="O788" s="2">
        <v>4.5</v>
      </c>
      <c r="Q788" s="2">
        <f t="shared" si="63"/>
        <v>6.3801225368997647</v>
      </c>
      <c r="R788" s="2">
        <v>590</v>
      </c>
      <c r="T788" s="8" t="s">
        <v>43</v>
      </c>
      <c r="V788" s="8">
        <v>26</v>
      </c>
      <c r="X788" s="10">
        <v>0.49399999999999999</v>
      </c>
      <c r="Z788" s="10">
        <v>0.39300000000000002</v>
      </c>
      <c r="AD788" s="10">
        <v>0.76200000000000001</v>
      </c>
      <c r="AF788" s="10">
        <f t="shared" si="64"/>
        <v>1.256</v>
      </c>
      <c r="AG788" s="2">
        <v>31</v>
      </c>
      <c r="AH788" s="2">
        <v>25</v>
      </c>
      <c r="AI788" s="55">
        <v>3.42</v>
      </c>
    </row>
    <row r="789" spans="1:35" x14ac:dyDescent="0.35">
      <c r="A789" s="2" t="s">
        <v>51</v>
      </c>
      <c r="B789" s="2" t="s">
        <v>47</v>
      </c>
      <c r="C789" s="3">
        <v>42179</v>
      </c>
      <c r="D789" s="4">
        <v>0.55555555555555558</v>
      </c>
      <c r="E789" s="2" t="s">
        <v>44</v>
      </c>
      <c r="M789" s="55">
        <v>5.66</v>
      </c>
      <c r="N789" s="55">
        <v>5.46</v>
      </c>
      <c r="O789" s="2">
        <v>4</v>
      </c>
      <c r="Q789" s="2">
        <f t="shared" si="63"/>
        <v>6.0402547112774139</v>
      </c>
      <c r="R789" s="2">
        <v>420</v>
      </c>
      <c r="T789" s="8" t="s">
        <v>43</v>
      </c>
      <c r="V789" s="8">
        <v>28</v>
      </c>
      <c r="X789" s="10">
        <v>0.52900000000000003</v>
      </c>
      <c r="Z789" s="10">
        <v>0.58699999999999997</v>
      </c>
      <c r="AD789" s="10">
        <v>0.93400000000000005</v>
      </c>
      <c r="AF789" s="10">
        <f t="shared" si="64"/>
        <v>1.4630000000000001</v>
      </c>
      <c r="AG789" s="2">
        <v>35</v>
      </c>
      <c r="AH789" s="2">
        <v>36</v>
      </c>
      <c r="AI789" s="55">
        <v>3.93</v>
      </c>
    </row>
    <row r="790" spans="1:35" x14ac:dyDescent="0.35">
      <c r="A790" s="2" t="s">
        <v>51</v>
      </c>
      <c r="C790" s="3">
        <v>42179</v>
      </c>
      <c r="D790" s="4">
        <v>0.55555555555555558</v>
      </c>
      <c r="E790" s="2" t="s">
        <v>44</v>
      </c>
      <c r="F790" s="2">
        <v>23.45</v>
      </c>
      <c r="G790" s="2">
        <v>22.27</v>
      </c>
      <c r="H790" s="2">
        <v>40</v>
      </c>
      <c r="I790" s="2">
        <v>3</v>
      </c>
      <c r="J790" s="2">
        <v>34</v>
      </c>
      <c r="K790" s="2">
        <v>20.7</v>
      </c>
      <c r="L790" s="2">
        <v>20.93</v>
      </c>
      <c r="M790" s="55">
        <v>5.9</v>
      </c>
      <c r="N790" s="55">
        <v>5.6</v>
      </c>
      <c r="O790" s="2">
        <v>4</v>
      </c>
      <c r="Q790" s="2">
        <f t="shared" si="63"/>
        <v>5.9914645471079817</v>
      </c>
      <c r="R790" s="2">
        <v>400</v>
      </c>
      <c r="T790" s="8" t="s">
        <v>43</v>
      </c>
      <c r="V790" s="8">
        <v>24</v>
      </c>
      <c r="X790" s="10">
        <v>0.53</v>
      </c>
      <c r="Z790" s="10">
        <v>0.51600000000000001</v>
      </c>
      <c r="AD790" s="10">
        <v>1.01</v>
      </c>
      <c r="AF790" s="10">
        <f t="shared" si="64"/>
        <v>1.54</v>
      </c>
      <c r="AG790" s="2">
        <v>19</v>
      </c>
      <c r="AH790" s="2">
        <v>19</v>
      </c>
      <c r="AI790" s="55">
        <v>3.85</v>
      </c>
    </row>
    <row r="791" spans="1:35" x14ac:dyDescent="0.35">
      <c r="A791" s="2" t="s">
        <v>48</v>
      </c>
      <c r="C791" s="3">
        <v>42179</v>
      </c>
      <c r="D791" s="4">
        <v>0.53263888888888888</v>
      </c>
      <c r="E791" s="2" t="s">
        <v>44</v>
      </c>
      <c r="F791" s="2">
        <v>22.37</v>
      </c>
      <c r="G791" s="2">
        <v>20.78</v>
      </c>
      <c r="H791" s="2">
        <v>41</v>
      </c>
      <c r="I791" s="2">
        <v>3</v>
      </c>
      <c r="J791" s="2">
        <v>40</v>
      </c>
      <c r="K791" s="2">
        <v>22.85</v>
      </c>
      <c r="L791" s="2">
        <v>25.41</v>
      </c>
      <c r="M791" s="55">
        <v>6.74</v>
      </c>
      <c r="N791" s="55">
        <v>4.9800000000000004</v>
      </c>
      <c r="O791" s="2">
        <v>3</v>
      </c>
      <c r="Q791" s="2">
        <f t="shared" si="63"/>
        <v>1.791759469228055</v>
      </c>
      <c r="R791" s="2">
        <v>6</v>
      </c>
      <c r="T791" s="8" t="s">
        <v>46</v>
      </c>
      <c r="V791" s="8">
        <v>2</v>
      </c>
      <c r="X791" s="10">
        <v>0.35</v>
      </c>
      <c r="Z791" s="10">
        <v>0.311</v>
      </c>
      <c r="AD791" s="10">
        <v>0.88400000000000001</v>
      </c>
      <c r="AF791" s="10">
        <f t="shared" si="64"/>
        <v>1.234</v>
      </c>
      <c r="AG791" s="2">
        <v>23</v>
      </c>
      <c r="AH791" s="2">
        <v>42</v>
      </c>
      <c r="AI791" s="55">
        <v>32</v>
      </c>
    </row>
    <row r="792" spans="1:35" x14ac:dyDescent="0.35">
      <c r="A792" s="2" t="s">
        <v>52</v>
      </c>
      <c r="C792" s="3">
        <v>42186</v>
      </c>
      <c r="D792" s="4">
        <v>0.60833333333333328</v>
      </c>
      <c r="E792" s="2" t="s">
        <v>44</v>
      </c>
      <c r="F792" s="2">
        <v>21.42</v>
      </c>
      <c r="G792" s="2">
        <v>19.95</v>
      </c>
      <c r="H792" s="2">
        <v>50</v>
      </c>
      <c r="I792" s="2">
        <v>3</v>
      </c>
      <c r="J792" s="2">
        <v>45</v>
      </c>
      <c r="K792" s="2">
        <v>20.61</v>
      </c>
      <c r="L792" s="2">
        <v>23.87</v>
      </c>
      <c r="M792" s="55">
        <v>6.78</v>
      </c>
      <c r="N792" s="55">
        <v>6.55</v>
      </c>
      <c r="O792" s="2">
        <v>3</v>
      </c>
      <c r="Q792" s="2">
        <f t="shared" si="63"/>
        <v>4.3820266346738812</v>
      </c>
      <c r="R792" s="2">
        <v>80</v>
      </c>
      <c r="T792" s="8" t="s">
        <v>43</v>
      </c>
      <c r="V792" s="8">
        <v>26</v>
      </c>
      <c r="X792" s="10">
        <v>0.35699999999999998</v>
      </c>
      <c r="Z792" s="10">
        <v>0.436</v>
      </c>
      <c r="AD792" s="10">
        <v>0.503</v>
      </c>
      <c r="AF792" s="10">
        <f t="shared" si="64"/>
        <v>0.86</v>
      </c>
      <c r="AG792" s="2">
        <v>11</v>
      </c>
      <c r="AH792" s="2">
        <v>17</v>
      </c>
      <c r="AI792" s="55">
        <v>3.08</v>
      </c>
    </row>
    <row r="793" spans="1:35" x14ac:dyDescent="0.35">
      <c r="A793" s="2" t="s">
        <v>42</v>
      </c>
      <c r="C793" s="3">
        <v>42186</v>
      </c>
      <c r="D793" s="4">
        <v>0.59236111111111112</v>
      </c>
      <c r="E793" s="2" t="s">
        <v>44</v>
      </c>
      <c r="F793" s="2">
        <v>21.74</v>
      </c>
      <c r="G793" s="2">
        <v>21.37</v>
      </c>
      <c r="H793" s="2">
        <v>30</v>
      </c>
      <c r="I793" s="2">
        <v>3</v>
      </c>
      <c r="J793" s="2">
        <v>27</v>
      </c>
      <c r="K793" s="2">
        <v>19.57</v>
      </c>
      <c r="L793" s="2">
        <v>19.93</v>
      </c>
      <c r="M793" s="55">
        <v>6.07</v>
      </c>
      <c r="N793" s="55">
        <v>6.43</v>
      </c>
      <c r="O793" s="2">
        <v>3</v>
      </c>
      <c r="Q793" s="2">
        <f t="shared" si="63"/>
        <v>3.784189633918261</v>
      </c>
      <c r="R793" s="2">
        <v>44</v>
      </c>
      <c r="T793" s="8" t="s">
        <v>43</v>
      </c>
      <c r="V793" s="8">
        <v>10</v>
      </c>
      <c r="X793" s="10">
        <v>0.437</v>
      </c>
      <c r="Z793" s="10">
        <v>0.313</v>
      </c>
      <c r="AD793" s="10">
        <v>0.57899999999999996</v>
      </c>
      <c r="AF793" s="10">
        <f t="shared" si="64"/>
        <v>1.016</v>
      </c>
      <c r="AG793" s="2">
        <v>11</v>
      </c>
      <c r="AH793" s="2">
        <v>10</v>
      </c>
      <c r="AI793" s="55">
        <v>3.02</v>
      </c>
    </row>
    <row r="794" spans="1:35" x14ac:dyDescent="0.35">
      <c r="A794" s="2" t="s">
        <v>50</v>
      </c>
      <c r="C794" s="3">
        <v>42186</v>
      </c>
      <c r="D794" s="4">
        <v>0.5805555555555556</v>
      </c>
      <c r="E794" s="2" t="s">
        <v>44</v>
      </c>
      <c r="F794" s="2">
        <v>22</v>
      </c>
      <c r="G794" s="2">
        <v>20.67</v>
      </c>
      <c r="H794" s="2">
        <v>38</v>
      </c>
      <c r="I794" s="2">
        <v>4</v>
      </c>
      <c r="J794" s="2">
        <v>35</v>
      </c>
      <c r="K794" s="2">
        <v>18.37</v>
      </c>
      <c r="L794" s="2">
        <v>21.04</v>
      </c>
      <c r="M794" s="55">
        <v>6.51</v>
      </c>
      <c r="N794" s="55">
        <v>6.78</v>
      </c>
      <c r="O794" s="2">
        <v>3</v>
      </c>
      <c r="Q794" s="2">
        <f t="shared" si="63"/>
        <v>8.0063675676502459</v>
      </c>
      <c r="R794" s="5">
        <v>3000</v>
      </c>
      <c r="T794" s="8" t="s">
        <v>43</v>
      </c>
      <c r="V794" s="8">
        <v>340</v>
      </c>
      <c r="X794" s="10">
        <v>0.43</v>
      </c>
      <c r="Z794" s="10">
        <v>0.7</v>
      </c>
      <c r="AD794" s="10">
        <v>1.1419999999999999</v>
      </c>
      <c r="AF794" s="10">
        <f t="shared" si="64"/>
        <v>1.5719999999999998</v>
      </c>
      <c r="AG794" s="2">
        <v>8</v>
      </c>
      <c r="AH794" s="2">
        <v>10</v>
      </c>
      <c r="AI794" s="55">
        <v>2.9</v>
      </c>
    </row>
    <row r="795" spans="1:35" x14ac:dyDescent="0.35">
      <c r="A795" s="2" t="s">
        <v>51</v>
      </c>
      <c r="C795" s="3">
        <v>42186</v>
      </c>
      <c r="D795" s="4">
        <v>0.55763888888888891</v>
      </c>
      <c r="E795" s="2" t="s">
        <v>44</v>
      </c>
      <c r="F795" s="2">
        <v>22.69</v>
      </c>
      <c r="G795" s="2">
        <v>21.97</v>
      </c>
      <c r="H795" s="2">
        <v>36</v>
      </c>
      <c r="I795" s="2">
        <v>3</v>
      </c>
      <c r="J795" s="2">
        <v>33</v>
      </c>
      <c r="K795" s="2">
        <v>20.11</v>
      </c>
      <c r="L795" s="2">
        <v>20.47</v>
      </c>
      <c r="M795" s="55">
        <v>6.13</v>
      </c>
      <c r="N795" s="55">
        <v>6.56</v>
      </c>
      <c r="O795" s="2">
        <v>3</v>
      </c>
      <c r="Q795" s="2">
        <f t="shared" si="63"/>
        <v>4.2046926193909657</v>
      </c>
      <c r="R795" s="2">
        <v>67</v>
      </c>
      <c r="T795" s="8" t="s">
        <v>43</v>
      </c>
      <c r="V795" s="8">
        <v>20</v>
      </c>
      <c r="X795" s="10">
        <v>0.53</v>
      </c>
      <c r="Z795" s="10">
        <v>0.54</v>
      </c>
      <c r="AD795" s="10">
        <v>0.96799999999999997</v>
      </c>
      <c r="AF795" s="10">
        <f t="shared" si="64"/>
        <v>1.498</v>
      </c>
      <c r="AG795" s="2">
        <v>10</v>
      </c>
      <c r="AH795" s="2">
        <v>20</v>
      </c>
      <c r="AI795" s="55">
        <v>2.93</v>
      </c>
    </row>
    <row r="796" spans="1:35" x14ac:dyDescent="0.35">
      <c r="A796" s="2" t="s">
        <v>48</v>
      </c>
      <c r="C796" s="3">
        <v>42186</v>
      </c>
      <c r="D796" s="4">
        <v>0.53194444444444444</v>
      </c>
      <c r="E796" s="2" t="s">
        <v>44</v>
      </c>
      <c r="F796" s="2">
        <v>22.56</v>
      </c>
      <c r="G796" s="2">
        <v>22.27</v>
      </c>
      <c r="H796" s="2">
        <v>39</v>
      </c>
      <c r="I796" s="2">
        <v>3</v>
      </c>
      <c r="J796" s="2">
        <v>37</v>
      </c>
      <c r="K796" s="2">
        <v>21.3</v>
      </c>
      <c r="L796" s="2">
        <v>21.48</v>
      </c>
      <c r="M796" s="55">
        <v>6.44</v>
      </c>
      <c r="N796" s="55">
        <v>5.07</v>
      </c>
      <c r="O796" s="2">
        <v>3</v>
      </c>
      <c r="Q796" s="2">
        <f t="shared" si="63"/>
        <v>4.6051701859880918</v>
      </c>
      <c r="R796" s="2">
        <v>100</v>
      </c>
      <c r="T796" s="8" t="s">
        <v>43</v>
      </c>
      <c r="V796" s="8">
        <v>14</v>
      </c>
      <c r="X796" s="10">
        <v>0.45500000000000002</v>
      </c>
      <c r="Z796" s="10">
        <v>0.439</v>
      </c>
      <c r="AD796" s="10">
        <v>0.82199999999999995</v>
      </c>
      <c r="AF796" s="10">
        <f t="shared" si="64"/>
        <v>1.2769999999999999</v>
      </c>
      <c r="AG796" s="2">
        <v>17</v>
      </c>
      <c r="AH796" s="2">
        <v>26</v>
      </c>
      <c r="AI796" s="55">
        <v>7.7</v>
      </c>
    </row>
    <row r="797" spans="1:35" x14ac:dyDescent="0.35">
      <c r="A797" t="s">
        <v>84</v>
      </c>
      <c r="C797" s="13">
        <v>42186</v>
      </c>
      <c r="M797" s="14">
        <v>6.48</v>
      </c>
      <c r="N797" s="14">
        <v>6.11</v>
      </c>
      <c r="Q797" s="2">
        <f t="shared" si="63"/>
        <v>9.0938065557202314</v>
      </c>
      <c r="R797" s="18">
        <v>8900</v>
      </c>
      <c r="V797" s="30">
        <v>2100</v>
      </c>
      <c r="AF797" s="10">
        <v>0</v>
      </c>
      <c r="AI797" s="19">
        <v>0.34899999999999998</v>
      </c>
    </row>
    <row r="798" spans="1:35" x14ac:dyDescent="0.35">
      <c r="A798" t="s">
        <v>84</v>
      </c>
      <c r="C798" s="13">
        <v>42186</v>
      </c>
      <c r="M798" s="14" t="s">
        <v>87</v>
      </c>
      <c r="N798" s="14" t="s">
        <v>87</v>
      </c>
      <c r="R798" s="24"/>
      <c r="V798" s="31">
        <v>1080</v>
      </c>
      <c r="AF798" s="10">
        <v>0</v>
      </c>
      <c r="AI798" s="19">
        <v>0.34899999999999998</v>
      </c>
    </row>
    <row r="799" spans="1:35" x14ac:dyDescent="0.35">
      <c r="A799" s="37" t="s">
        <v>90</v>
      </c>
      <c r="C799" s="13">
        <v>42186</v>
      </c>
      <c r="M799" s="16">
        <v>7.62</v>
      </c>
      <c r="N799" s="16">
        <v>8.5299999999999994</v>
      </c>
      <c r="Q799" s="2">
        <f t="shared" si="63"/>
        <v>4.9416424226093039</v>
      </c>
      <c r="R799" s="19">
        <v>140</v>
      </c>
      <c r="V799" s="19">
        <v>4900</v>
      </c>
      <c r="AF799" s="10">
        <v>0</v>
      </c>
      <c r="AI799" s="19">
        <v>0.34899999999999998</v>
      </c>
    </row>
    <row r="800" spans="1:35" x14ac:dyDescent="0.35">
      <c r="A800" s="41" t="s">
        <v>96</v>
      </c>
      <c r="C800" s="13">
        <v>42186</v>
      </c>
      <c r="M800" s="14">
        <v>8.7100000000000009</v>
      </c>
      <c r="N800" s="14">
        <v>9.64</v>
      </c>
      <c r="R800" s="20">
        <v>0</v>
      </c>
      <c r="V800" s="19">
        <v>100</v>
      </c>
      <c r="AF800" s="10">
        <v>0</v>
      </c>
      <c r="AI800" s="19">
        <v>0.34899999999999998</v>
      </c>
    </row>
    <row r="801" spans="1:35" x14ac:dyDescent="0.35">
      <c r="A801" t="s">
        <v>84</v>
      </c>
      <c r="C801" s="13">
        <v>42198</v>
      </c>
      <c r="M801" s="14">
        <v>5.4</v>
      </c>
      <c r="N801" s="14">
        <v>5.41</v>
      </c>
      <c r="Q801" s="2">
        <f t="shared" si="63"/>
        <v>2.9957322735539909</v>
      </c>
      <c r="R801" s="18">
        <v>20</v>
      </c>
      <c r="V801" s="26">
        <v>2</v>
      </c>
      <c r="AF801" s="10">
        <v>0</v>
      </c>
      <c r="AI801" s="19">
        <v>0.34899999999999998</v>
      </c>
    </row>
    <row r="802" spans="1:35" x14ac:dyDescent="0.35">
      <c r="A802" s="37" t="s">
        <v>90</v>
      </c>
      <c r="C802" s="13">
        <v>42198</v>
      </c>
      <c r="M802" s="16">
        <v>4.2</v>
      </c>
      <c r="N802" s="16">
        <v>5.54</v>
      </c>
      <c r="Q802" s="2">
        <f t="shared" si="63"/>
        <v>2.3025850929940459</v>
      </c>
      <c r="R802" s="19">
        <v>10</v>
      </c>
      <c r="V802" s="19">
        <v>2</v>
      </c>
      <c r="AF802" s="10">
        <v>0</v>
      </c>
      <c r="AI802" s="19">
        <v>0.46</v>
      </c>
    </row>
    <row r="803" spans="1:35" x14ac:dyDescent="0.35">
      <c r="A803" s="37" t="s">
        <v>90</v>
      </c>
      <c r="C803" s="13">
        <v>42198</v>
      </c>
      <c r="M803" s="16" t="s">
        <v>87</v>
      </c>
      <c r="N803" s="16" t="s">
        <v>87</v>
      </c>
      <c r="Q803" s="2">
        <f t="shared" si="63"/>
        <v>3.4011973816621555</v>
      </c>
      <c r="R803" s="19">
        <v>30</v>
      </c>
      <c r="V803" s="19">
        <v>2</v>
      </c>
      <c r="AF803" s="10">
        <v>0</v>
      </c>
      <c r="AI803" s="19">
        <v>0.48</v>
      </c>
    </row>
    <row r="804" spans="1:35" x14ac:dyDescent="0.35">
      <c r="A804" s="41" t="s">
        <v>96</v>
      </c>
      <c r="C804" s="13">
        <v>42198</v>
      </c>
      <c r="M804" s="14">
        <v>5.7</v>
      </c>
      <c r="N804" s="14">
        <v>5.18</v>
      </c>
      <c r="Q804" s="2">
        <f t="shared" si="63"/>
        <v>2.9957322735539909</v>
      </c>
      <c r="R804" s="18">
        <v>20</v>
      </c>
      <c r="V804" s="19">
        <v>4</v>
      </c>
      <c r="AF804" s="10">
        <v>0</v>
      </c>
      <c r="AI804" s="19">
        <v>0.34899999999999998</v>
      </c>
    </row>
    <row r="805" spans="1:35" x14ac:dyDescent="0.35">
      <c r="A805" s="2" t="s">
        <v>52</v>
      </c>
      <c r="C805" s="3">
        <v>42200</v>
      </c>
      <c r="D805" s="4">
        <v>0.47222222222222227</v>
      </c>
      <c r="E805" s="2" t="s">
        <v>41</v>
      </c>
      <c r="F805" s="2">
        <v>22.82</v>
      </c>
      <c r="G805" s="2">
        <v>21.33</v>
      </c>
      <c r="H805" s="2">
        <v>52</v>
      </c>
      <c r="I805" s="2">
        <v>3</v>
      </c>
      <c r="J805" s="2">
        <v>50</v>
      </c>
      <c r="K805" s="2">
        <v>22.04</v>
      </c>
      <c r="L805" s="2">
        <v>26.19</v>
      </c>
      <c r="M805" s="55">
        <v>6.15</v>
      </c>
      <c r="N805" s="55">
        <v>6.33</v>
      </c>
      <c r="O805" s="2">
        <v>4</v>
      </c>
      <c r="Q805" s="2">
        <f t="shared" si="63"/>
        <v>4.4773368144782069</v>
      </c>
      <c r="R805" s="2">
        <v>88</v>
      </c>
      <c r="V805" s="8">
        <v>18</v>
      </c>
      <c r="X805" s="10">
        <v>0.253</v>
      </c>
      <c r="Z805" s="10">
        <v>0.27100000000000002</v>
      </c>
      <c r="AD805" s="10">
        <v>0.55200000000000005</v>
      </c>
      <c r="AF805" s="10">
        <f t="shared" ref="AF805:AF815" si="65">X805+AD805</f>
        <v>0.80500000000000005</v>
      </c>
      <c r="AG805" s="2">
        <v>20</v>
      </c>
      <c r="AH805" s="2">
        <v>30</v>
      </c>
      <c r="AI805" s="55">
        <v>3.94</v>
      </c>
    </row>
    <row r="806" spans="1:35" x14ac:dyDescent="0.35">
      <c r="A806" s="2" t="s">
        <v>42</v>
      </c>
      <c r="C806" s="3">
        <v>42200</v>
      </c>
      <c r="D806" s="4">
        <v>0.48958333333333331</v>
      </c>
      <c r="E806" s="2" t="s">
        <v>41</v>
      </c>
      <c r="F806" s="2">
        <v>23.64</v>
      </c>
      <c r="G806" s="2">
        <v>23.35</v>
      </c>
      <c r="H806" s="2">
        <v>35</v>
      </c>
      <c r="I806" s="2">
        <v>3</v>
      </c>
      <c r="J806" s="2">
        <v>28</v>
      </c>
      <c r="K806" s="2">
        <v>20.57</v>
      </c>
      <c r="L806" s="2">
        <v>21.15</v>
      </c>
      <c r="M806" s="55">
        <v>6.05</v>
      </c>
      <c r="N806" s="55">
        <v>5.96</v>
      </c>
      <c r="O806" s="2">
        <v>4</v>
      </c>
      <c r="Q806" s="2">
        <f t="shared" si="63"/>
        <v>3.8066624897703196</v>
      </c>
      <c r="R806" s="2">
        <v>45</v>
      </c>
      <c r="V806" s="8">
        <v>6</v>
      </c>
      <c r="X806" s="10">
        <v>0.36099999999999999</v>
      </c>
      <c r="Z806" s="10">
        <v>0.313</v>
      </c>
      <c r="AD806" s="10">
        <v>0.68500000000000005</v>
      </c>
      <c r="AF806" s="10">
        <f t="shared" si="65"/>
        <v>1.046</v>
      </c>
      <c r="AG806" s="2">
        <v>17</v>
      </c>
      <c r="AH806" s="2">
        <v>33</v>
      </c>
      <c r="AI806" s="55">
        <v>3.77</v>
      </c>
    </row>
    <row r="807" spans="1:35" x14ac:dyDescent="0.35">
      <c r="A807" s="2" t="s">
        <v>50</v>
      </c>
      <c r="C807" s="3">
        <v>42200</v>
      </c>
      <c r="D807" s="4">
        <v>0.5083333333333333</v>
      </c>
      <c r="E807" s="2" t="s">
        <v>41</v>
      </c>
      <c r="F807" s="2">
        <v>24</v>
      </c>
      <c r="G807" s="2">
        <v>22.91</v>
      </c>
      <c r="H807" s="2">
        <v>39</v>
      </c>
      <c r="I807" s="2">
        <v>3</v>
      </c>
      <c r="J807" s="2">
        <v>37</v>
      </c>
      <c r="K807" s="2">
        <v>20.76</v>
      </c>
      <c r="L807" s="2">
        <v>21.99</v>
      </c>
      <c r="M807" s="55">
        <v>5.76</v>
      </c>
      <c r="N807" s="55">
        <v>6.04</v>
      </c>
      <c r="O807" s="2">
        <v>3.5</v>
      </c>
      <c r="Q807" s="2">
        <f t="shared" si="63"/>
        <v>3.4657359027997265</v>
      </c>
      <c r="R807" s="2">
        <v>32</v>
      </c>
      <c r="V807" s="8">
        <v>9</v>
      </c>
      <c r="X807" s="10">
        <v>0.38600000000000001</v>
      </c>
      <c r="Z807" s="10">
        <v>0.51300000000000001</v>
      </c>
      <c r="AD807" s="10">
        <v>0.85799999999999998</v>
      </c>
      <c r="AF807" s="10">
        <f t="shared" si="65"/>
        <v>1.244</v>
      </c>
      <c r="AG807" s="2">
        <v>30</v>
      </c>
      <c r="AH807" s="2">
        <v>37</v>
      </c>
      <c r="AI807" s="55">
        <v>2.31</v>
      </c>
    </row>
    <row r="808" spans="1:35" x14ac:dyDescent="0.35">
      <c r="A808" s="2" t="s">
        <v>51</v>
      </c>
      <c r="C808" s="3">
        <v>42200</v>
      </c>
      <c r="D808" s="4">
        <v>0.54652777777777783</v>
      </c>
      <c r="E808" s="2" t="s">
        <v>41</v>
      </c>
      <c r="F808" s="2">
        <v>24.84</v>
      </c>
      <c r="G808" s="2">
        <v>24.8</v>
      </c>
      <c r="H808" s="2">
        <v>37</v>
      </c>
      <c r="I808" s="2">
        <v>3</v>
      </c>
      <c r="J808" s="2">
        <v>33</v>
      </c>
      <c r="K808" s="2">
        <v>20.13</v>
      </c>
      <c r="L808" s="2">
        <v>20.170000000000002</v>
      </c>
      <c r="M808" s="55">
        <v>5.25</v>
      </c>
      <c r="N808" s="55">
        <v>5.33</v>
      </c>
      <c r="O808" s="2">
        <v>3.5</v>
      </c>
      <c r="Q808" s="2">
        <f t="shared" si="63"/>
        <v>3.9512437185814275</v>
      </c>
      <c r="R808" s="2">
        <v>52</v>
      </c>
      <c r="V808" s="8">
        <v>3</v>
      </c>
      <c r="X808" s="10">
        <v>0.57799999999999996</v>
      </c>
      <c r="Z808" s="10">
        <v>0.58499999999999996</v>
      </c>
      <c r="AD808" s="10">
        <v>0.89</v>
      </c>
      <c r="AF808" s="10">
        <f t="shared" si="65"/>
        <v>1.468</v>
      </c>
      <c r="AG808" s="2">
        <v>42</v>
      </c>
      <c r="AH808" s="2">
        <v>22</v>
      </c>
      <c r="AI808" s="55">
        <v>3.75</v>
      </c>
    </row>
    <row r="809" spans="1:35" x14ac:dyDescent="0.35">
      <c r="A809" s="2" t="s">
        <v>51</v>
      </c>
      <c r="B809" s="2" t="s">
        <v>47</v>
      </c>
      <c r="C809" s="3">
        <v>42200</v>
      </c>
      <c r="D809" s="4">
        <v>0.54652777777777783</v>
      </c>
      <c r="E809" s="2" t="s">
        <v>41</v>
      </c>
      <c r="M809" s="55">
        <v>5.31</v>
      </c>
      <c r="N809" s="55">
        <v>5.37</v>
      </c>
      <c r="O809" s="2">
        <v>3.5</v>
      </c>
      <c r="Q809" s="2">
        <f t="shared" si="63"/>
        <v>4.0073331852324712</v>
      </c>
      <c r="R809" s="2">
        <v>55</v>
      </c>
      <c r="V809" s="8">
        <v>6</v>
      </c>
      <c r="X809" s="10">
        <v>0.57099999999999995</v>
      </c>
      <c r="Z809" s="10">
        <v>0.59299999999999997</v>
      </c>
      <c r="AD809" s="10">
        <v>0.85599999999999998</v>
      </c>
      <c r="AF809" s="10">
        <f t="shared" si="65"/>
        <v>1.427</v>
      </c>
      <c r="AG809" s="2">
        <v>42</v>
      </c>
      <c r="AH809" s="2">
        <v>26</v>
      </c>
      <c r="AI809" s="55">
        <v>3.45</v>
      </c>
    </row>
    <row r="810" spans="1:35" x14ac:dyDescent="0.35">
      <c r="A810" s="2" t="s">
        <v>48</v>
      </c>
      <c r="C810" s="3">
        <v>42200</v>
      </c>
      <c r="D810" s="4">
        <v>0.56597222222222221</v>
      </c>
      <c r="E810" s="2" t="s">
        <v>41</v>
      </c>
      <c r="F810" s="2">
        <v>24.61</v>
      </c>
      <c r="G810" s="2">
        <v>24.37</v>
      </c>
      <c r="H810" s="2">
        <v>37</v>
      </c>
      <c r="I810" s="2">
        <v>3</v>
      </c>
      <c r="J810" s="2">
        <v>35</v>
      </c>
      <c r="K810" s="2">
        <v>21.55</v>
      </c>
      <c r="L810" s="2">
        <v>22.06</v>
      </c>
      <c r="M810" s="55">
        <v>5.25</v>
      </c>
      <c r="N810" s="55">
        <v>5.68</v>
      </c>
      <c r="O810" s="2">
        <v>3.5</v>
      </c>
      <c r="Q810" s="2">
        <f t="shared" si="63"/>
        <v>3.784189633918261</v>
      </c>
      <c r="R810" s="2">
        <v>44</v>
      </c>
      <c r="V810" s="8">
        <v>6</v>
      </c>
      <c r="X810" s="10">
        <v>0.41799999999999998</v>
      </c>
      <c r="Z810" s="10">
        <v>0.32100000000000001</v>
      </c>
      <c r="AD810" s="10">
        <v>0.79700000000000004</v>
      </c>
      <c r="AF810" s="10">
        <f t="shared" si="65"/>
        <v>1.2150000000000001</v>
      </c>
      <c r="AG810" s="2">
        <v>29</v>
      </c>
      <c r="AH810" s="2">
        <v>24</v>
      </c>
      <c r="AI810" s="55">
        <v>16.399999999999999</v>
      </c>
    </row>
    <row r="811" spans="1:35" x14ac:dyDescent="0.35">
      <c r="A811" s="2" t="s">
        <v>52</v>
      </c>
      <c r="C811" s="3">
        <v>42207</v>
      </c>
      <c r="D811" s="4">
        <v>0.60833333333333328</v>
      </c>
      <c r="E811" s="2" t="s">
        <v>41</v>
      </c>
      <c r="F811" s="2">
        <v>23.68</v>
      </c>
      <c r="G811" s="2">
        <v>20.89</v>
      </c>
      <c r="H811" s="2">
        <v>39</v>
      </c>
      <c r="I811" s="2">
        <v>3</v>
      </c>
      <c r="J811" s="2">
        <v>37</v>
      </c>
      <c r="K811" s="2">
        <v>20.77</v>
      </c>
      <c r="L811" s="2">
        <v>28.32</v>
      </c>
      <c r="M811" s="55">
        <v>7.31</v>
      </c>
      <c r="N811" s="55">
        <v>5.96</v>
      </c>
      <c r="O811" s="2">
        <v>4</v>
      </c>
      <c r="Q811" s="2">
        <f t="shared" si="63"/>
        <v>1.3862943611198906</v>
      </c>
      <c r="R811" s="2">
        <v>4</v>
      </c>
      <c r="T811" s="8" t="s">
        <v>46</v>
      </c>
      <c r="V811" s="8">
        <v>1</v>
      </c>
      <c r="X811" s="10">
        <v>0.223</v>
      </c>
      <c r="Z811" s="10">
        <v>0.30399999999999999</v>
      </c>
      <c r="AD811" s="10">
        <v>0.73699999999999999</v>
      </c>
      <c r="AF811" s="10">
        <f t="shared" si="65"/>
        <v>0.96</v>
      </c>
      <c r="AG811" s="2">
        <v>19</v>
      </c>
      <c r="AH811" s="2">
        <v>25</v>
      </c>
      <c r="AI811" s="55">
        <v>11.8</v>
      </c>
    </row>
    <row r="812" spans="1:35" x14ac:dyDescent="0.35">
      <c r="A812" s="2" t="s">
        <v>42</v>
      </c>
      <c r="C812" s="3">
        <v>42207</v>
      </c>
      <c r="D812" s="4">
        <v>0.59375</v>
      </c>
      <c r="E812" s="2" t="s">
        <v>41</v>
      </c>
      <c r="F812" s="2">
        <v>24.36</v>
      </c>
      <c r="G812" s="2">
        <v>23.37</v>
      </c>
      <c r="H812" s="2">
        <v>30</v>
      </c>
      <c r="I812" s="2">
        <v>3</v>
      </c>
      <c r="J812" s="2">
        <v>30</v>
      </c>
      <c r="K812" s="2">
        <v>21.79</v>
      </c>
      <c r="L812" s="2">
        <v>22.85</v>
      </c>
      <c r="M812" s="55">
        <v>5.83</v>
      </c>
      <c r="N812" s="55">
        <v>5.97</v>
      </c>
      <c r="O812" s="2">
        <v>4</v>
      </c>
      <c r="Q812" s="2">
        <f t="shared" si="63"/>
        <v>0.69314718055994529</v>
      </c>
      <c r="R812" s="2">
        <v>2</v>
      </c>
      <c r="T812" s="8" t="s">
        <v>46</v>
      </c>
      <c r="V812" s="8">
        <v>1</v>
      </c>
      <c r="X812" s="10">
        <v>0.34300000000000003</v>
      </c>
      <c r="Z812" s="10">
        <v>0.39700000000000002</v>
      </c>
      <c r="AD812" s="10">
        <v>0.73699999999999999</v>
      </c>
      <c r="AF812" s="10">
        <f t="shared" si="65"/>
        <v>1.08</v>
      </c>
      <c r="AG812" s="2">
        <v>17</v>
      </c>
      <c r="AH812" s="2">
        <v>15</v>
      </c>
      <c r="AI812" s="55">
        <v>4.1399999999999997</v>
      </c>
    </row>
    <row r="813" spans="1:35" x14ac:dyDescent="0.35">
      <c r="A813" s="2" t="s">
        <v>50</v>
      </c>
      <c r="C813" s="3">
        <v>42207</v>
      </c>
      <c r="D813" s="4">
        <v>0.58194444444444449</v>
      </c>
      <c r="E813" s="2" t="s">
        <v>41</v>
      </c>
      <c r="F813" s="2">
        <v>24.96</v>
      </c>
      <c r="G813" s="2">
        <v>24.09</v>
      </c>
      <c r="H813" s="2">
        <v>41</v>
      </c>
      <c r="I813" s="2">
        <v>3</v>
      </c>
      <c r="J813" s="2">
        <v>40</v>
      </c>
      <c r="K813" s="2">
        <v>22.08</v>
      </c>
      <c r="L813" s="2">
        <v>22.25</v>
      </c>
      <c r="M813" s="55">
        <v>5.63</v>
      </c>
      <c r="N813" s="55">
        <v>5.33</v>
      </c>
      <c r="O813" s="2">
        <v>4.5</v>
      </c>
      <c r="Q813" s="2">
        <f t="shared" si="63"/>
        <v>2.0794415416798357</v>
      </c>
      <c r="R813" s="2">
        <v>8</v>
      </c>
      <c r="T813" s="8" t="s">
        <v>43</v>
      </c>
      <c r="V813" s="8">
        <v>2</v>
      </c>
      <c r="X813" s="10">
        <v>0.42</v>
      </c>
      <c r="Z813" s="10">
        <v>0.53100000000000003</v>
      </c>
      <c r="AD813" s="10">
        <v>0.80300000000000005</v>
      </c>
      <c r="AF813" s="10">
        <f t="shared" si="65"/>
        <v>1.2230000000000001</v>
      </c>
      <c r="AG813" s="2">
        <v>30</v>
      </c>
      <c r="AH813" s="2">
        <v>16</v>
      </c>
      <c r="AI813" s="55">
        <v>4.0599999999999996</v>
      </c>
    </row>
    <row r="814" spans="1:35" x14ac:dyDescent="0.35">
      <c r="A814" s="2" t="s">
        <v>51</v>
      </c>
      <c r="C814" s="3">
        <v>42207</v>
      </c>
      <c r="D814" s="4">
        <v>0.56111111111111112</v>
      </c>
      <c r="E814" s="2" t="s">
        <v>41</v>
      </c>
      <c r="F814" s="2">
        <v>25.36</v>
      </c>
      <c r="G814" s="2">
        <v>24.49</v>
      </c>
      <c r="H814" s="2">
        <v>39</v>
      </c>
      <c r="I814" s="2">
        <v>3</v>
      </c>
      <c r="J814" s="2">
        <v>36</v>
      </c>
      <c r="K814" s="2">
        <v>21.92</v>
      </c>
      <c r="L814" s="2">
        <v>22.76</v>
      </c>
      <c r="M814" s="55">
        <v>5.59</v>
      </c>
      <c r="N814" s="55">
        <v>4.8</v>
      </c>
      <c r="O814" s="2">
        <v>5</v>
      </c>
      <c r="Q814" s="2">
        <f t="shared" si="63"/>
        <v>1.6094379124341003</v>
      </c>
      <c r="R814" s="2">
        <v>5</v>
      </c>
      <c r="T814" s="8" t="s">
        <v>46</v>
      </c>
      <c r="V814" s="8">
        <v>1</v>
      </c>
      <c r="X814" s="10">
        <v>0.44700000000000001</v>
      </c>
      <c r="Z814" s="10">
        <v>0.62</v>
      </c>
      <c r="AD814" s="10">
        <v>0.97899999999999998</v>
      </c>
      <c r="AF814" s="10">
        <f t="shared" si="65"/>
        <v>1.4259999999999999</v>
      </c>
      <c r="AG814" s="2">
        <v>23</v>
      </c>
      <c r="AH814" s="2">
        <v>28</v>
      </c>
      <c r="AI814" s="55">
        <v>10.9</v>
      </c>
    </row>
    <row r="815" spans="1:35" x14ac:dyDescent="0.35">
      <c r="A815" s="2" t="s">
        <v>48</v>
      </c>
      <c r="C815" s="3">
        <v>42207</v>
      </c>
      <c r="D815" s="4">
        <v>0.53888888888888886</v>
      </c>
      <c r="E815" s="2" t="s">
        <v>41</v>
      </c>
      <c r="F815" s="2">
        <v>23.92</v>
      </c>
      <c r="G815" s="2">
        <v>22.7</v>
      </c>
      <c r="H815" s="2">
        <v>40</v>
      </c>
      <c r="I815" s="2">
        <v>3</v>
      </c>
      <c r="J815" s="2">
        <v>38</v>
      </c>
      <c r="K815" s="2">
        <v>24.33</v>
      </c>
      <c r="L815" s="2">
        <v>25.77</v>
      </c>
      <c r="M815" s="55">
        <v>6.7</v>
      </c>
      <c r="N815" s="55">
        <v>4.62</v>
      </c>
      <c r="O815" s="2">
        <v>2.5</v>
      </c>
      <c r="Q815" s="2">
        <f t="shared" si="63"/>
        <v>0.69314718055994529</v>
      </c>
      <c r="R815" s="2">
        <v>2</v>
      </c>
      <c r="V815" s="8">
        <v>1</v>
      </c>
      <c r="X815" s="10">
        <v>0.21099999999999999</v>
      </c>
      <c r="Z815" s="10">
        <v>0.27500000000000002</v>
      </c>
      <c r="AD815" s="10">
        <v>0.79900000000000004</v>
      </c>
      <c r="AF815" s="10">
        <f t="shared" si="65"/>
        <v>1.01</v>
      </c>
      <c r="AG815" s="2">
        <v>37</v>
      </c>
      <c r="AH815" s="2">
        <v>21</v>
      </c>
      <c r="AI815" s="55">
        <v>34.4</v>
      </c>
    </row>
    <row r="816" spans="1:35" x14ac:dyDescent="0.35">
      <c r="A816" t="s">
        <v>84</v>
      </c>
      <c r="C816" s="13">
        <v>42207</v>
      </c>
      <c r="M816" s="14">
        <v>6.95</v>
      </c>
      <c r="N816" s="14">
        <v>6.9</v>
      </c>
      <c r="Q816" s="2">
        <f t="shared" si="63"/>
        <v>2.9957322735539909</v>
      </c>
      <c r="R816" s="18">
        <v>20</v>
      </c>
      <c r="V816" s="26">
        <v>4</v>
      </c>
      <c r="AF816" s="10">
        <v>0</v>
      </c>
      <c r="AI816" s="14" t="s">
        <v>87</v>
      </c>
    </row>
    <row r="817" spans="1:35" x14ac:dyDescent="0.35">
      <c r="A817" t="s">
        <v>84</v>
      </c>
      <c r="C817" s="13">
        <v>42207</v>
      </c>
      <c r="M817" s="14" t="s">
        <v>87</v>
      </c>
      <c r="N817" s="14" t="s">
        <v>87</v>
      </c>
      <c r="Q817" s="2">
        <f t="shared" si="63"/>
        <v>2.3025850929940459</v>
      </c>
      <c r="R817" s="20">
        <v>10</v>
      </c>
      <c r="V817" s="26">
        <v>4</v>
      </c>
      <c r="AF817" s="10">
        <v>0</v>
      </c>
      <c r="AI817" s="14" t="s">
        <v>87</v>
      </c>
    </row>
    <row r="818" spans="1:35" x14ac:dyDescent="0.35">
      <c r="A818" s="37" t="s">
        <v>90</v>
      </c>
      <c r="C818" s="13">
        <v>42207</v>
      </c>
      <c r="M818" s="16">
        <v>7.01</v>
      </c>
      <c r="N818" s="16">
        <v>6.89</v>
      </c>
      <c r="Q818" s="2">
        <f t="shared" si="63"/>
        <v>3.4011973816621555</v>
      </c>
      <c r="R818" s="19">
        <v>30</v>
      </c>
      <c r="V818" s="20">
        <v>4</v>
      </c>
      <c r="AF818" s="10">
        <v>0</v>
      </c>
      <c r="AI818" s="14" t="s">
        <v>87</v>
      </c>
    </row>
    <row r="819" spans="1:35" x14ac:dyDescent="0.35">
      <c r="A819" s="41" t="s">
        <v>96</v>
      </c>
      <c r="C819" s="13">
        <v>42207</v>
      </c>
      <c r="M819" s="14">
        <v>5.93</v>
      </c>
      <c r="N819" s="14">
        <v>5.9</v>
      </c>
      <c r="Q819" s="2">
        <f t="shared" si="63"/>
        <v>2.3025850929940459</v>
      </c>
      <c r="R819" s="18">
        <v>10</v>
      </c>
      <c r="V819" s="20">
        <v>4</v>
      </c>
      <c r="AF819" s="10">
        <v>0</v>
      </c>
      <c r="AI819" s="14" t="s">
        <v>87</v>
      </c>
    </row>
    <row r="820" spans="1:35" x14ac:dyDescent="0.35">
      <c r="A820" t="s">
        <v>84</v>
      </c>
      <c r="C820" s="13">
        <v>42212</v>
      </c>
      <c r="M820" s="14">
        <v>6.83</v>
      </c>
      <c r="N820" s="14">
        <v>6.9</v>
      </c>
      <c r="Q820" s="2">
        <f t="shared" si="63"/>
        <v>2.3025850929940459</v>
      </c>
      <c r="R820" s="20">
        <v>10</v>
      </c>
      <c r="V820" s="26">
        <v>2</v>
      </c>
      <c r="AF820" s="10">
        <v>0</v>
      </c>
      <c r="AI820" s="19">
        <v>2.27</v>
      </c>
    </row>
    <row r="821" spans="1:35" x14ac:dyDescent="0.35">
      <c r="A821" s="37" t="s">
        <v>90</v>
      </c>
      <c r="C821" s="13">
        <v>42212</v>
      </c>
      <c r="M821" s="16">
        <v>6.92</v>
      </c>
      <c r="N821" s="16">
        <v>7.42</v>
      </c>
      <c r="Q821" s="2">
        <f t="shared" si="63"/>
        <v>4.3820266346738812</v>
      </c>
      <c r="R821" s="19">
        <v>80</v>
      </c>
      <c r="V821" s="19">
        <v>24</v>
      </c>
      <c r="AF821" s="10">
        <v>0</v>
      </c>
      <c r="AI821" s="19">
        <v>2.38</v>
      </c>
    </row>
    <row r="822" spans="1:35" x14ac:dyDescent="0.35">
      <c r="A822" s="41" t="s">
        <v>96</v>
      </c>
      <c r="C822" s="13">
        <v>42212</v>
      </c>
      <c r="M822" s="14">
        <v>7.14</v>
      </c>
      <c r="N822" s="14">
        <v>6.75</v>
      </c>
      <c r="Q822" s="2">
        <f t="shared" si="63"/>
        <v>3.4011973816621555</v>
      </c>
      <c r="R822" s="18">
        <v>30</v>
      </c>
      <c r="V822" s="20">
        <v>2</v>
      </c>
      <c r="AF822" s="10">
        <v>0</v>
      </c>
      <c r="AI822" s="19">
        <v>6.31</v>
      </c>
    </row>
    <row r="823" spans="1:35" x14ac:dyDescent="0.35">
      <c r="A823" s="2" t="s">
        <v>52</v>
      </c>
      <c r="C823" s="3">
        <v>42214</v>
      </c>
      <c r="D823" s="4">
        <v>0.60833333333333328</v>
      </c>
      <c r="E823" s="2" t="s">
        <v>41</v>
      </c>
      <c r="F823" s="2">
        <v>23.7</v>
      </c>
      <c r="G823" s="2">
        <v>23.32</v>
      </c>
      <c r="H823" s="2">
        <v>38</v>
      </c>
      <c r="I823" s="2">
        <v>3</v>
      </c>
      <c r="J823" s="2">
        <v>34</v>
      </c>
      <c r="K823" s="2">
        <v>23.76</v>
      </c>
      <c r="L823" s="2">
        <v>24.06</v>
      </c>
      <c r="M823" s="55">
        <v>5.91</v>
      </c>
      <c r="N823" s="55">
        <v>5.55</v>
      </c>
      <c r="O823" s="2">
        <v>6</v>
      </c>
      <c r="Q823" s="2">
        <f t="shared" si="63"/>
        <v>0.69314718055994529</v>
      </c>
      <c r="R823" s="2">
        <v>2</v>
      </c>
      <c r="T823" s="8" t="s">
        <v>46</v>
      </c>
      <c r="V823" s="8">
        <v>1</v>
      </c>
      <c r="X823" s="10">
        <v>0.183</v>
      </c>
      <c r="Z823" s="10">
        <v>0.27900000000000003</v>
      </c>
      <c r="AD823" s="10">
        <v>0.45700000000000002</v>
      </c>
      <c r="AF823" s="10">
        <f>X823+AD823</f>
        <v>0.64</v>
      </c>
      <c r="AG823" s="2">
        <v>22</v>
      </c>
      <c r="AH823" s="2">
        <v>34</v>
      </c>
      <c r="AI823" s="55">
        <v>6.8</v>
      </c>
    </row>
    <row r="824" spans="1:35" x14ac:dyDescent="0.35">
      <c r="A824" s="2" t="s">
        <v>42</v>
      </c>
      <c r="C824" s="3">
        <v>42214</v>
      </c>
      <c r="D824" s="4">
        <v>0.59097222222222223</v>
      </c>
      <c r="E824" s="2" t="s">
        <v>41</v>
      </c>
      <c r="F824" s="2">
        <v>24.73</v>
      </c>
      <c r="G824" s="2">
        <v>23.68</v>
      </c>
      <c r="H824" s="2">
        <v>35</v>
      </c>
      <c r="I824" s="2">
        <v>3</v>
      </c>
      <c r="J824" s="2">
        <v>38</v>
      </c>
      <c r="K824" s="2">
        <v>22.89</v>
      </c>
      <c r="L824" s="2">
        <v>23.35</v>
      </c>
      <c r="M824" s="55">
        <v>6.36</v>
      </c>
      <c r="N824" s="55">
        <v>5.67</v>
      </c>
      <c r="O824" s="2">
        <v>5.5</v>
      </c>
      <c r="Q824" s="2">
        <f t="shared" si="63"/>
        <v>0.69314718055994529</v>
      </c>
      <c r="R824" s="2">
        <v>2</v>
      </c>
      <c r="T824" s="8" t="s">
        <v>46</v>
      </c>
      <c r="V824" s="8">
        <v>1</v>
      </c>
      <c r="X824" s="10">
        <v>0.26600000000000001</v>
      </c>
      <c r="Z824" s="10">
        <v>0.30499999999999999</v>
      </c>
      <c r="AD824" s="10">
        <v>0.499</v>
      </c>
      <c r="AF824" s="10">
        <f>X824+AD824</f>
        <v>0.76500000000000001</v>
      </c>
      <c r="AG824" s="2">
        <v>19</v>
      </c>
      <c r="AH824" s="2">
        <v>22</v>
      </c>
      <c r="AI824" s="55">
        <v>8.64</v>
      </c>
    </row>
    <row r="825" spans="1:35" x14ac:dyDescent="0.35">
      <c r="A825" s="2" t="s">
        <v>50</v>
      </c>
      <c r="C825" s="3">
        <v>42214</v>
      </c>
      <c r="D825" s="4">
        <v>0.57777777777777783</v>
      </c>
      <c r="E825" s="2" t="s">
        <v>41</v>
      </c>
      <c r="F825" s="2">
        <v>24.6</v>
      </c>
      <c r="G825" s="2">
        <v>23.71</v>
      </c>
      <c r="H825" s="2">
        <v>36</v>
      </c>
      <c r="I825" s="2">
        <v>3</v>
      </c>
      <c r="J825" s="2">
        <v>33</v>
      </c>
      <c r="K825" s="2">
        <v>23.09</v>
      </c>
      <c r="L825" s="2">
        <v>23.55</v>
      </c>
      <c r="M825" s="55">
        <v>6.48</v>
      </c>
      <c r="N825" s="55">
        <v>5.89</v>
      </c>
      <c r="O825" s="2">
        <v>6</v>
      </c>
      <c r="Q825" s="2">
        <f t="shared" si="63"/>
        <v>2.0794415416798357</v>
      </c>
      <c r="R825" s="2">
        <v>8</v>
      </c>
      <c r="T825" s="8" t="s">
        <v>46</v>
      </c>
      <c r="V825" s="8">
        <v>1</v>
      </c>
      <c r="X825" s="10">
        <v>0.25800000000000001</v>
      </c>
      <c r="Z825" s="10">
        <v>0.39100000000000001</v>
      </c>
      <c r="AD825" s="10">
        <v>0.55300000000000005</v>
      </c>
      <c r="AF825" s="10">
        <f>X825+AD825</f>
        <v>0.81100000000000005</v>
      </c>
      <c r="AG825" s="2">
        <v>15</v>
      </c>
      <c r="AH825" s="2">
        <v>20</v>
      </c>
      <c r="AI825" s="55">
        <v>9.76</v>
      </c>
    </row>
    <row r="826" spans="1:35" x14ac:dyDescent="0.35">
      <c r="A826" s="2" t="s">
        <v>51</v>
      </c>
      <c r="C826" s="3">
        <v>42214</v>
      </c>
      <c r="D826" s="4">
        <v>0.55694444444444446</v>
      </c>
      <c r="E826" s="2" t="s">
        <v>41</v>
      </c>
      <c r="F826" s="2">
        <v>26.21</v>
      </c>
      <c r="G826" s="2">
        <v>25.34</v>
      </c>
      <c r="H826" s="2">
        <v>34</v>
      </c>
      <c r="I826" s="2">
        <v>3</v>
      </c>
      <c r="J826" s="2">
        <v>33</v>
      </c>
      <c r="K826" s="2">
        <v>23.15</v>
      </c>
      <c r="L826" s="2">
        <v>23.21</v>
      </c>
      <c r="M826" s="55">
        <v>6.15</v>
      </c>
      <c r="N826" s="55">
        <v>5.73</v>
      </c>
      <c r="O826" s="2">
        <v>4</v>
      </c>
      <c r="Q826" s="2">
        <f t="shared" si="63"/>
        <v>0.69314718055994529</v>
      </c>
      <c r="R826" s="2">
        <v>2</v>
      </c>
      <c r="V826" s="8">
        <v>1</v>
      </c>
      <c r="X826" s="10">
        <v>0.42799999999999999</v>
      </c>
      <c r="Z826" s="10">
        <v>0.49099999999999999</v>
      </c>
      <c r="AD826" s="10">
        <v>0.64300000000000002</v>
      </c>
      <c r="AF826" s="10">
        <f>X826+AD826</f>
        <v>1.071</v>
      </c>
      <c r="AG826" s="2">
        <v>16</v>
      </c>
      <c r="AH826" s="2">
        <v>19</v>
      </c>
      <c r="AI826" s="55">
        <v>9.08</v>
      </c>
    </row>
    <row r="827" spans="1:35" x14ac:dyDescent="0.35">
      <c r="A827" s="2" t="s">
        <v>48</v>
      </c>
      <c r="C827" s="3">
        <v>42214</v>
      </c>
      <c r="D827" s="4">
        <v>0.53402777777777777</v>
      </c>
      <c r="E827" s="2" t="s">
        <v>41</v>
      </c>
      <c r="F827" s="2">
        <v>25.08</v>
      </c>
      <c r="G827" s="2">
        <v>24.7</v>
      </c>
      <c r="H827" s="2">
        <v>37</v>
      </c>
      <c r="I827" s="2">
        <v>3</v>
      </c>
      <c r="J827" s="2">
        <v>33</v>
      </c>
      <c r="K827" s="2">
        <v>24.37</v>
      </c>
      <c r="L827" s="2">
        <v>24.61</v>
      </c>
      <c r="M827" s="55">
        <v>6.39</v>
      </c>
      <c r="N827" s="55">
        <v>6.15</v>
      </c>
      <c r="O827" s="2">
        <v>3.5</v>
      </c>
      <c r="Q827" s="2">
        <f t="shared" si="63"/>
        <v>1.791759469228055</v>
      </c>
      <c r="R827" s="2">
        <v>6</v>
      </c>
      <c r="T827" s="8" t="s">
        <v>43</v>
      </c>
      <c r="V827" s="8">
        <v>2</v>
      </c>
      <c r="X827" s="10">
        <v>0.26300000000000001</v>
      </c>
      <c r="Z827" s="10">
        <v>0.32</v>
      </c>
      <c r="AD827" s="10">
        <v>0.54600000000000004</v>
      </c>
      <c r="AF827" s="10">
        <f>X827+AD827</f>
        <v>0.80900000000000005</v>
      </c>
      <c r="AG827" s="2">
        <v>37</v>
      </c>
      <c r="AH827" s="2">
        <v>21</v>
      </c>
      <c r="AI827" s="55">
        <v>19</v>
      </c>
    </row>
    <row r="828" spans="1:35" x14ac:dyDescent="0.35">
      <c r="A828" t="s">
        <v>84</v>
      </c>
      <c r="C828" s="13">
        <v>42219</v>
      </c>
      <c r="M828" s="14">
        <v>6.4</v>
      </c>
      <c r="N828" s="14">
        <v>6.45</v>
      </c>
      <c r="Q828" s="2">
        <f t="shared" si="63"/>
        <v>3.6888794541139363</v>
      </c>
      <c r="R828" s="18">
        <v>40</v>
      </c>
      <c r="V828" s="26">
        <v>2</v>
      </c>
      <c r="AF828" s="10">
        <v>0</v>
      </c>
      <c r="AI828" s="19">
        <v>3.21</v>
      </c>
    </row>
    <row r="829" spans="1:35" x14ac:dyDescent="0.35">
      <c r="A829" s="37" t="s">
        <v>90</v>
      </c>
      <c r="C829" s="13">
        <v>42219</v>
      </c>
      <c r="M829" s="16">
        <v>5.43</v>
      </c>
      <c r="N829" s="16">
        <v>5.45</v>
      </c>
      <c r="Q829" s="2">
        <f t="shared" si="63"/>
        <v>4.3820266346738812</v>
      </c>
      <c r="R829" s="19">
        <v>80</v>
      </c>
      <c r="V829" s="19">
        <v>4</v>
      </c>
      <c r="AF829" s="10">
        <v>0</v>
      </c>
      <c r="AI829" s="19">
        <v>5.88</v>
      </c>
    </row>
    <row r="830" spans="1:35" x14ac:dyDescent="0.35">
      <c r="A830" s="41" t="s">
        <v>96</v>
      </c>
      <c r="C830" s="13">
        <v>42219</v>
      </c>
      <c r="M830" s="14">
        <v>5.51</v>
      </c>
      <c r="N830" s="14">
        <v>6.18</v>
      </c>
      <c r="Q830" s="2">
        <f t="shared" si="63"/>
        <v>3.4011973816621555</v>
      </c>
      <c r="R830" s="18">
        <v>30</v>
      </c>
      <c r="V830" s="19">
        <v>4</v>
      </c>
      <c r="AF830" s="10">
        <v>0</v>
      </c>
      <c r="AI830" s="19">
        <v>12.5</v>
      </c>
    </row>
    <row r="831" spans="1:35" x14ac:dyDescent="0.35">
      <c r="A831" s="41" t="s">
        <v>96</v>
      </c>
      <c r="C831" s="13">
        <v>42219</v>
      </c>
      <c r="M831" s="14" t="s">
        <v>87</v>
      </c>
      <c r="N831" s="14"/>
      <c r="Q831" s="2">
        <f t="shared" si="63"/>
        <v>2.3025850929940459</v>
      </c>
      <c r="R831" s="18">
        <v>10</v>
      </c>
      <c r="V831" s="19">
        <v>4</v>
      </c>
      <c r="AF831" s="10">
        <v>0</v>
      </c>
      <c r="AI831" s="19">
        <v>10.3</v>
      </c>
    </row>
    <row r="832" spans="1:35" x14ac:dyDescent="0.35">
      <c r="A832" s="2" t="s">
        <v>52</v>
      </c>
      <c r="C832" s="3">
        <v>42221</v>
      </c>
      <c r="D832" s="4">
        <v>0.45277777777777778</v>
      </c>
      <c r="E832" s="2" t="s">
        <v>41</v>
      </c>
      <c r="F832" s="2">
        <v>24</v>
      </c>
      <c r="G832" s="2">
        <v>22.85</v>
      </c>
      <c r="H832" s="2">
        <v>52</v>
      </c>
      <c r="I832" s="2">
        <v>3</v>
      </c>
      <c r="J832" s="2">
        <v>51</v>
      </c>
      <c r="K832" s="2">
        <v>23.54</v>
      </c>
      <c r="L832" s="2">
        <v>26.41</v>
      </c>
      <c r="M832" s="55">
        <v>5.15</v>
      </c>
      <c r="N832" s="55">
        <v>5.35</v>
      </c>
      <c r="O832" s="2">
        <v>3</v>
      </c>
      <c r="Q832" s="2">
        <f t="shared" si="63"/>
        <v>2.4849066497880004</v>
      </c>
      <c r="R832" s="2">
        <v>12</v>
      </c>
      <c r="T832" s="8" t="s">
        <v>43</v>
      </c>
      <c r="V832" s="8">
        <v>2</v>
      </c>
      <c r="X832" s="10">
        <v>0.23</v>
      </c>
      <c r="Z832" s="10">
        <v>0.36799999999999999</v>
      </c>
      <c r="AD832" s="10">
        <v>0.5</v>
      </c>
      <c r="AF832" s="10">
        <f t="shared" ref="AF832:AF837" si="66">X832+AD832</f>
        <v>0.73</v>
      </c>
      <c r="AG832" s="2">
        <v>15</v>
      </c>
      <c r="AH832" s="2">
        <v>13</v>
      </c>
      <c r="AI832" s="55">
        <v>3.04</v>
      </c>
    </row>
    <row r="833" spans="1:35" x14ac:dyDescent="0.35">
      <c r="A833" s="2" t="s">
        <v>42</v>
      </c>
      <c r="C833" s="3">
        <v>42221</v>
      </c>
      <c r="D833" s="4">
        <v>0.46666666666666662</v>
      </c>
      <c r="E833" s="2" t="s">
        <v>41</v>
      </c>
      <c r="F833" s="2">
        <v>24.42</v>
      </c>
      <c r="G833" s="2">
        <v>23.56</v>
      </c>
      <c r="H833" s="2">
        <v>30</v>
      </c>
      <c r="I833" s="2">
        <v>3</v>
      </c>
      <c r="J833" s="2">
        <v>26</v>
      </c>
      <c r="K833" s="2">
        <v>24.06</v>
      </c>
      <c r="L833" s="2">
        <v>25.08</v>
      </c>
      <c r="M833" s="55">
        <v>5.8</v>
      </c>
      <c r="N833" s="55">
        <v>5.62</v>
      </c>
      <c r="O833" s="2">
        <v>4</v>
      </c>
      <c r="Q833" s="2">
        <f t="shared" si="63"/>
        <v>2.4849066497880004</v>
      </c>
      <c r="R833" s="2">
        <v>12</v>
      </c>
      <c r="V833" s="8">
        <v>3</v>
      </c>
      <c r="X833" s="10">
        <v>0.251</v>
      </c>
      <c r="Z833" s="10">
        <v>0.35799999999999998</v>
      </c>
      <c r="AD833" s="10">
        <v>0.42199999999999999</v>
      </c>
      <c r="AF833" s="10">
        <f t="shared" si="66"/>
        <v>0.67300000000000004</v>
      </c>
      <c r="AG833" s="2">
        <v>10</v>
      </c>
      <c r="AH833" s="2">
        <v>12</v>
      </c>
      <c r="AI833" s="55">
        <v>6.04</v>
      </c>
    </row>
    <row r="834" spans="1:35" x14ac:dyDescent="0.35">
      <c r="A834" s="2" t="s">
        <v>50</v>
      </c>
      <c r="C834" s="3">
        <v>42221</v>
      </c>
      <c r="D834" s="4">
        <v>0.47986111111111113</v>
      </c>
      <c r="E834" s="2" t="s">
        <v>41</v>
      </c>
      <c r="F834" s="2">
        <v>25.03</v>
      </c>
      <c r="G834" s="2">
        <v>24.29</v>
      </c>
      <c r="H834" s="2">
        <v>40</v>
      </c>
      <c r="I834" s="2">
        <v>3</v>
      </c>
      <c r="J834" s="2">
        <v>39</v>
      </c>
      <c r="K834" s="2">
        <v>24.19</v>
      </c>
      <c r="L834" s="2">
        <v>24.32</v>
      </c>
      <c r="M834" s="55">
        <v>5.55</v>
      </c>
      <c r="N834" s="55">
        <v>5.31</v>
      </c>
      <c r="O834" s="2">
        <v>4</v>
      </c>
      <c r="Q834" s="2">
        <f t="shared" si="63"/>
        <v>5.472270673671475</v>
      </c>
      <c r="R834" s="2">
        <v>238</v>
      </c>
      <c r="V834" s="8">
        <v>2</v>
      </c>
      <c r="X834" s="10">
        <v>0.314</v>
      </c>
      <c r="Z834" s="10">
        <v>0.45</v>
      </c>
      <c r="AD834" s="10">
        <v>0.69199999999999995</v>
      </c>
      <c r="AF834" s="10">
        <f t="shared" si="66"/>
        <v>1.006</v>
      </c>
      <c r="AG834" s="2">
        <v>8</v>
      </c>
      <c r="AH834" s="2">
        <v>9</v>
      </c>
      <c r="AI834" s="55">
        <v>6.01</v>
      </c>
    </row>
    <row r="835" spans="1:35" x14ac:dyDescent="0.35">
      <c r="A835" s="2" t="s">
        <v>51</v>
      </c>
      <c r="C835" s="3">
        <v>42221</v>
      </c>
      <c r="D835" s="4">
        <v>0.50208333333333333</v>
      </c>
      <c r="E835" s="2" t="s">
        <v>41</v>
      </c>
      <c r="F835" s="2">
        <v>26.12</v>
      </c>
      <c r="G835" s="2">
        <v>26.06</v>
      </c>
      <c r="H835" s="2">
        <v>39</v>
      </c>
      <c r="I835" s="2">
        <v>3</v>
      </c>
      <c r="J835" s="2">
        <v>37</v>
      </c>
      <c r="K835" s="2">
        <v>23.34</v>
      </c>
      <c r="L835" s="2">
        <v>23.34</v>
      </c>
      <c r="M835" s="55">
        <v>5.25</v>
      </c>
      <c r="N835" s="55">
        <v>5.0999999999999996</v>
      </c>
      <c r="O835" s="2">
        <v>3.5</v>
      </c>
      <c r="Q835" s="2">
        <f t="shared" si="63"/>
        <v>2.4849066497880004</v>
      </c>
      <c r="R835" s="2">
        <v>12</v>
      </c>
      <c r="V835" s="8">
        <v>1</v>
      </c>
      <c r="X835" s="10">
        <v>0.44800000000000001</v>
      </c>
      <c r="Z835" s="10">
        <v>0.53400000000000003</v>
      </c>
      <c r="AD835" s="10">
        <v>0.67700000000000005</v>
      </c>
      <c r="AF835" s="10">
        <f t="shared" si="66"/>
        <v>1.125</v>
      </c>
      <c r="AG835" s="2">
        <v>12</v>
      </c>
      <c r="AH835" s="2">
        <v>16</v>
      </c>
      <c r="AI835" s="55">
        <v>9.1999999999999993</v>
      </c>
    </row>
    <row r="836" spans="1:35" x14ac:dyDescent="0.35">
      <c r="A836" s="2" t="s">
        <v>48</v>
      </c>
      <c r="C836" s="3">
        <v>42221</v>
      </c>
      <c r="D836" s="4">
        <v>0.52708333333333335</v>
      </c>
      <c r="E836" s="2" t="s">
        <v>41</v>
      </c>
      <c r="F836" s="2">
        <v>25.31</v>
      </c>
      <c r="G836" s="2">
        <v>24.08</v>
      </c>
      <c r="H836" s="2">
        <v>42</v>
      </c>
      <c r="I836" s="2">
        <v>3</v>
      </c>
      <c r="J836" s="2">
        <v>38</v>
      </c>
      <c r="K836" s="2">
        <v>25.36</v>
      </c>
      <c r="L836" s="2">
        <v>26.73</v>
      </c>
      <c r="M836" s="55">
        <v>7.06</v>
      </c>
      <c r="N836" s="55">
        <v>6.19</v>
      </c>
      <c r="O836" s="2">
        <v>3</v>
      </c>
      <c r="Q836" s="2">
        <f t="shared" si="63"/>
        <v>1.3862943611198906</v>
      </c>
      <c r="R836" s="2">
        <v>4</v>
      </c>
      <c r="T836" s="8" t="s">
        <v>43</v>
      </c>
      <c r="V836" s="8">
        <v>2</v>
      </c>
      <c r="X836" s="10">
        <v>0.20599999999999999</v>
      </c>
      <c r="Z836" s="10">
        <v>0.17199999999999999</v>
      </c>
      <c r="AD836" s="10">
        <v>0.56699999999999995</v>
      </c>
      <c r="AF836" s="10">
        <f t="shared" si="66"/>
        <v>0.77299999999999991</v>
      </c>
      <c r="AG836" s="2">
        <v>18</v>
      </c>
      <c r="AH836" s="2">
        <v>24</v>
      </c>
      <c r="AI836" s="55">
        <v>23.3</v>
      </c>
    </row>
    <row r="837" spans="1:35" x14ac:dyDescent="0.35">
      <c r="A837" s="2" t="s">
        <v>48</v>
      </c>
      <c r="B837" s="2" t="s">
        <v>47</v>
      </c>
      <c r="C837" s="3">
        <v>42221</v>
      </c>
      <c r="D837" s="4">
        <v>0.52708333333333335</v>
      </c>
      <c r="E837" s="2" t="s">
        <v>41</v>
      </c>
      <c r="M837" s="55">
        <v>7.06</v>
      </c>
      <c r="N837" s="55">
        <v>6.17</v>
      </c>
      <c r="O837" s="2">
        <v>3</v>
      </c>
      <c r="Q837" s="2">
        <f t="shared" si="63"/>
        <v>1.6094379124341003</v>
      </c>
      <c r="R837" s="2">
        <v>5</v>
      </c>
      <c r="T837" s="8" t="s">
        <v>46</v>
      </c>
      <c r="V837" s="8">
        <v>1</v>
      </c>
      <c r="X837" s="10">
        <v>0.216</v>
      </c>
      <c r="Z837" s="10">
        <v>0.16600000000000001</v>
      </c>
      <c r="AD837" s="10">
        <v>0.56699999999999995</v>
      </c>
      <c r="AF837" s="10">
        <f t="shared" si="66"/>
        <v>0.78299999999999992</v>
      </c>
      <c r="AG837" s="2">
        <v>16</v>
      </c>
      <c r="AH837" s="2">
        <v>23</v>
      </c>
      <c r="AI837" s="55">
        <v>20.7</v>
      </c>
    </row>
    <row r="838" spans="1:35" x14ac:dyDescent="0.35">
      <c r="A838" t="s">
        <v>84</v>
      </c>
      <c r="C838" s="13">
        <v>42226</v>
      </c>
      <c r="M838" s="14">
        <v>12.33</v>
      </c>
      <c r="N838" s="14">
        <v>12.07</v>
      </c>
      <c r="R838" s="14" t="s">
        <v>87</v>
      </c>
      <c r="V838" s="16" t="s">
        <v>87</v>
      </c>
      <c r="AF838" s="10">
        <v>0</v>
      </c>
      <c r="AI838" s="14" t="s">
        <v>87</v>
      </c>
    </row>
    <row r="839" spans="1:35" x14ac:dyDescent="0.35">
      <c r="A839" s="37" t="s">
        <v>90</v>
      </c>
      <c r="C839" s="13">
        <v>42226</v>
      </c>
      <c r="M839" s="16">
        <v>10.87</v>
      </c>
      <c r="N839" s="16">
        <v>11.1</v>
      </c>
      <c r="R839" s="16" t="s">
        <v>87</v>
      </c>
      <c r="V839" s="16" t="s">
        <v>87</v>
      </c>
      <c r="AF839" s="10">
        <v>0</v>
      </c>
      <c r="AI839" s="14" t="s">
        <v>87</v>
      </c>
    </row>
    <row r="840" spans="1:35" x14ac:dyDescent="0.35">
      <c r="A840" s="37" t="s">
        <v>90</v>
      </c>
      <c r="C840" s="13">
        <v>42226</v>
      </c>
      <c r="M840" s="16" t="s">
        <v>87</v>
      </c>
      <c r="N840" s="16" t="s">
        <v>87</v>
      </c>
      <c r="R840" s="16" t="s">
        <v>87</v>
      </c>
      <c r="V840" s="16" t="s">
        <v>87</v>
      </c>
      <c r="AF840" s="10">
        <v>0</v>
      </c>
      <c r="AI840" s="14" t="s">
        <v>87</v>
      </c>
    </row>
    <row r="841" spans="1:35" x14ac:dyDescent="0.35">
      <c r="A841" s="41" t="s">
        <v>96</v>
      </c>
      <c r="C841" s="13">
        <v>42226</v>
      </c>
      <c r="M841" s="14">
        <v>8.5</v>
      </c>
      <c r="N841" s="14">
        <v>8.5</v>
      </c>
      <c r="R841" s="14" t="s">
        <v>87</v>
      </c>
      <c r="V841" s="16" t="s">
        <v>87</v>
      </c>
      <c r="AF841" s="10">
        <v>0</v>
      </c>
      <c r="AI841" s="14" t="s">
        <v>87</v>
      </c>
    </row>
    <row r="842" spans="1:35" x14ac:dyDescent="0.35">
      <c r="A842" s="2" t="s">
        <v>52</v>
      </c>
      <c r="C842" s="3">
        <v>42227</v>
      </c>
      <c r="D842" s="4">
        <v>0.49583333333333335</v>
      </c>
      <c r="E842" s="2" t="s">
        <v>44</v>
      </c>
      <c r="F842" s="2">
        <v>23.6</v>
      </c>
      <c r="G842" s="2">
        <v>23.06</v>
      </c>
      <c r="H842" s="2">
        <v>50</v>
      </c>
      <c r="I842" s="2">
        <v>4</v>
      </c>
      <c r="J842" s="2">
        <v>48</v>
      </c>
      <c r="K842" s="2">
        <v>25.06</v>
      </c>
      <c r="L842" s="2">
        <v>26.65</v>
      </c>
      <c r="M842" s="55">
        <v>5.91</v>
      </c>
      <c r="N842" s="55">
        <v>5.77</v>
      </c>
      <c r="O842" s="2">
        <v>4</v>
      </c>
      <c r="Q842" s="2">
        <f t="shared" ref="Q842:Q898" si="67">LN(R842)</f>
        <v>4.7535901911063645</v>
      </c>
      <c r="R842" s="2">
        <v>116</v>
      </c>
      <c r="V842" s="8">
        <v>44</v>
      </c>
      <c r="X842" s="10">
        <v>0.248</v>
      </c>
      <c r="Z842" s="10">
        <v>0.33400000000000002</v>
      </c>
      <c r="AD842" s="10">
        <v>0.39900000000000002</v>
      </c>
      <c r="AF842" s="10">
        <f t="shared" ref="AF842:AF847" si="68">X842+AD842</f>
        <v>0.64700000000000002</v>
      </c>
      <c r="AG842" s="2">
        <v>15</v>
      </c>
      <c r="AH842" s="2">
        <v>37</v>
      </c>
      <c r="AI842" s="55">
        <v>4.25</v>
      </c>
    </row>
    <row r="843" spans="1:35" x14ac:dyDescent="0.35">
      <c r="A843" s="2" t="s">
        <v>42</v>
      </c>
      <c r="C843" s="3">
        <v>42227</v>
      </c>
      <c r="M843" s="55"/>
      <c r="N843" s="55"/>
      <c r="AF843" s="10">
        <f t="shared" si="68"/>
        <v>0</v>
      </c>
      <c r="AI843" s="55"/>
    </row>
    <row r="844" spans="1:35" x14ac:dyDescent="0.35">
      <c r="A844" s="2" t="s">
        <v>50</v>
      </c>
      <c r="C844" s="3">
        <v>42227</v>
      </c>
      <c r="D844" s="4">
        <v>0.52361111111111114</v>
      </c>
      <c r="E844" s="2" t="s">
        <v>44</v>
      </c>
      <c r="F844" s="2">
        <v>23.89</v>
      </c>
      <c r="G844" s="2">
        <v>23.55</v>
      </c>
      <c r="H844" s="2">
        <v>37</v>
      </c>
      <c r="I844" s="2">
        <v>3</v>
      </c>
      <c r="J844" s="2">
        <v>34</v>
      </c>
      <c r="K844" s="2">
        <v>22.43</v>
      </c>
      <c r="L844" s="2">
        <v>25.33</v>
      </c>
      <c r="M844" s="55">
        <v>5.6</v>
      </c>
      <c r="N844" s="55">
        <v>5.59</v>
      </c>
      <c r="O844" s="2">
        <v>3</v>
      </c>
      <c r="Q844" s="2">
        <f t="shared" si="67"/>
        <v>9.9034875525361272</v>
      </c>
      <c r="R844" s="5">
        <v>20000</v>
      </c>
      <c r="T844" s="8" t="s">
        <v>49</v>
      </c>
      <c r="V844" s="8">
        <v>1200</v>
      </c>
      <c r="X844" s="10">
        <v>0.311</v>
      </c>
      <c r="Z844" s="10">
        <v>0.51100000000000001</v>
      </c>
      <c r="AD844" s="10">
        <v>0.80300000000000005</v>
      </c>
      <c r="AF844" s="10">
        <f t="shared" si="68"/>
        <v>1.1140000000000001</v>
      </c>
      <c r="AG844" s="2">
        <v>20</v>
      </c>
      <c r="AH844" s="2">
        <v>24</v>
      </c>
      <c r="AI844" s="55">
        <v>17.399999999999999</v>
      </c>
    </row>
    <row r="845" spans="1:35" x14ac:dyDescent="0.35">
      <c r="A845" s="2" t="s">
        <v>51</v>
      </c>
      <c r="C845" s="3">
        <v>42227</v>
      </c>
      <c r="D845" s="4">
        <v>0.54236111111111118</v>
      </c>
      <c r="E845" s="2" t="s">
        <v>44</v>
      </c>
      <c r="F845" s="2">
        <v>25.02</v>
      </c>
      <c r="G845" s="2">
        <v>24.91</v>
      </c>
      <c r="H845" s="2">
        <v>36</v>
      </c>
      <c r="I845" s="2">
        <v>3</v>
      </c>
      <c r="J845" s="2">
        <v>34</v>
      </c>
      <c r="K845" s="2">
        <v>23.73</v>
      </c>
      <c r="L845" s="2">
        <v>24.1</v>
      </c>
      <c r="M845" s="55">
        <v>5.33</v>
      </c>
      <c r="N845" s="55">
        <v>5.22</v>
      </c>
      <c r="O845" s="2">
        <v>3.5</v>
      </c>
      <c r="Q845" s="2">
        <f t="shared" si="67"/>
        <v>4.3820266346738812</v>
      </c>
      <c r="R845" s="2">
        <v>80</v>
      </c>
      <c r="T845" s="8" t="s">
        <v>43</v>
      </c>
      <c r="V845" s="8">
        <v>22</v>
      </c>
      <c r="X845" s="10">
        <v>0.52100000000000002</v>
      </c>
      <c r="Z845" s="10">
        <v>0.59799999999999998</v>
      </c>
      <c r="AD845" s="10">
        <v>0.70299999999999996</v>
      </c>
      <c r="AF845" s="10">
        <f t="shared" si="68"/>
        <v>1.224</v>
      </c>
      <c r="AG845" s="2">
        <v>21</v>
      </c>
      <c r="AH845" s="2">
        <v>22</v>
      </c>
      <c r="AI845" s="55">
        <v>5.9</v>
      </c>
    </row>
    <row r="846" spans="1:35" x14ac:dyDescent="0.35">
      <c r="A846" s="2" t="s">
        <v>48</v>
      </c>
      <c r="C846" s="3">
        <v>42227</v>
      </c>
      <c r="D846" s="4">
        <v>0.56388888888888888</v>
      </c>
      <c r="E846" s="2" t="s">
        <v>44</v>
      </c>
      <c r="F846" s="2">
        <v>25.28</v>
      </c>
      <c r="G846" s="2">
        <v>25.21</v>
      </c>
      <c r="H846" s="2">
        <v>38</v>
      </c>
      <c r="I846" s="2">
        <v>3</v>
      </c>
      <c r="J846" s="2">
        <v>35</v>
      </c>
      <c r="K846" s="2">
        <v>24.67</v>
      </c>
      <c r="L846" s="2">
        <v>24.81</v>
      </c>
      <c r="M846" s="55">
        <v>4.74</v>
      </c>
      <c r="N846" s="55">
        <v>5.33</v>
      </c>
      <c r="O846" s="2">
        <v>3.5</v>
      </c>
      <c r="Q846" s="2">
        <f t="shared" si="67"/>
        <v>3.8501476017100584</v>
      </c>
      <c r="R846" s="2">
        <v>47</v>
      </c>
      <c r="T846" s="8" t="s">
        <v>43</v>
      </c>
      <c r="V846" s="8">
        <v>14</v>
      </c>
      <c r="X846" s="10">
        <v>0.377</v>
      </c>
      <c r="Z846" s="10">
        <v>0.43</v>
      </c>
      <c r="AD846" s="10">
        <v>0.61699999999999999</v>
      </c>
      <c r="AF846" s="10">
        <f t="shared" si="68"/>
        <v>0.99399999999999999</v>
      </c>
      <c r="AG846" s="2">
        <v>15</v>
      </c>
      <c r="AH846" s="2">
        <v>32</v>
      </c>
      <c r="AI846" s="55">
        <v>7.97</v>
      </c>
    </row>
    <row r="847" spans="1:35" x14ac:dyDescent="0.35">
      <c r="A847" s="2" t="s">
        <v>48</v>
      </c>
      <c r="B847" s="2" t="s">
        <v>47</v>
      </c>
      <c r="C847" s="3">
        <v>42227</v>
      </c>
      <c r="D847" s="4">
        <v>0.56388888888888888</v>
      </c>
      <c r="E847" s="2" t="s">
        <v>44</v>
      </c>
      <c r="M847" s="55">
        <v>5.28</v>
      </c>
      <c r="N847" s="55">
        <v>5.18</v>
      </c>
      <c r="O847" s="2">
        <v>4</v>
      </c>
      <c r="Q847" s="2">
        <f t="shared" si="67"/>
        <v>3.3322045101752038</v>
      </c>
      <c r="R847" s="2">
        <v>28</v>
      </c>
      <c r="T847" s="8" t="s">
        <v>43</v>
      </c>
      <c r="V847" s="8">
        <v>20</v>
      </c>
      <c r="X847" s="10">
        <v>0.40699999999999997</v>
      </c>
      <c r="Z847" s="10">
        <v>0.48399999999999999</v>
      </c>
      <c r="AD847" s="10">
        <v>0.69</v>
      </c>
      <c r="AF847" s="10">
        <f t="shared" si="68"/>
        <v>1.097</v>
      </c>
      <c r="AG847" s="2">
        <v>20</v>
      </c>
      <c r="AH847" s="2">
        <v>13</v>
      </c>
      <c r="AI847" s="55">
        <v>12.5</v>
      </c>
    </row>
    <row r="848" spans="1:35" x14ac:dyDescent="0.35">
      <c r="A848" t="s">
        <v>84</v>
      </c>
      <c r="C848" s="13">
        <v>42233</v>
      </c>
      <c r="M848" s="14">
        <v>6.96</v>
      </c>
      <c r="N848" s="14">
        <v>7.3</v>
      </c>
      <c r="Q848" s="2">
        <f t="shared" si="67"/>
        <v>2.3025850929940459</v>
      </c>
      <c r="R848" s="18">
        <v>10</v>
      </c>
      <c r="V848" s="28">
        <v>4</v>
      </c>
      <c r="AF848" s="10">
        <v>0</v>
      </c>
      <c r="AI848" s="19">
        <v>2.56</v>
      </c>
    </row>
    <row r="849" spans="1:35" x14ac:dyDescent="0.35">
      <c r="A849" s="37" t="s">
        <v>90</v>
      </c>
      <c r="C849" s="13">
        <v>42233</v>
      </c>
      <c r="M849" s="16">
        <v>7.15</v>
      </c>
      <c r="N849" s="16">
        <v>7.58</v>
      </c>
      <c r="Q849" s="2">
        <f t="shared" si="67"/>
        <v>2.3025850929940459</v>
      </c>
      <c r="R849" s="19">
        <v>10</v>
      </c>
      <c r="V849" s="20">
        <v>2</v>
      </c>
      <c r="AF849" s="10">
        <v>0</v>
      </c>
      <c r="AI849" s="19">
        <v>2.79</v>
      </c>
    </row>
    <row r="850" spans="1:35" x14ac:dyDescent="0.35">
      <c r="A850" s="41" t="s">
        <v>96</v>
      </c>
      <c r="C850" s="13">
        <v>42233</v>
      </c>
      <c r="M850" s="14">
        <v>5.73</v>
      </c>
      <c r="N850" s="14">
        <v>6.1</v>
      </c>
      <c r="R850" s="20" t="s">
        <v>100</v>
      </c>
      <c r="V850" s="20">
        <v>2</v>
      </c>
      <c r="AF850" s="10">
        <v>0</v>
      </c>
      <c r="AI850" s="19">
        <v>1.33</v>
      </c>
    </row>
    <row r="851" spans="1:35" x14ac:dyDescent="0.35">
      <c r="A851" s="2" t="s">
        <v>52</v>
      </c>
      <c r="C851" s="3">
        <v>42235</v>
      </c>
      <c r="D851" s="4">
        <v>0.61458333333333337</v>
      </c>
      <c r="E851" s="2" t="s">
        <v>41</v>
      </c>
      <c r="F851" s="2">
        <v>24.87</v>
      </c>
      <c r="G851" s="2">
        <v>23.31</v>
      </c>
      <c r="H851" s="2">
        <v>52</v>
      </c>
      <c r="I851" s="2">
        <v>3</v>
      </c>
      <c r="J851" s="2">
        <v>50</v>
      </c>
      <c r="K851" s="2">
        <v>25.18</v>
      </c>
      <c r="L851" s="2">
        <v>28.11</v>
      </c>
      <c r="M851" s="55">
        <v>5.65</v>
      </c>
      <c r="N851" s="55">
        <v>5.15</v>
      </c>
      <c r="O851" s="2">
        <v>5</v>
      </c>
      <c r="Q851" s="2">
        <f t="shared" si="67"/>
        <v>3.6375861597263857</v>
      </c>
      <c r="R851" s="2">
        <v>38</v>
      </c>
      <c r="V851" s="8">
        <v>1</v>
      </c>
      <c r="X851" s="10">
        <v>0.26100000000000001</v>
      </c>
      <c r="Z851" s="10">
        <v>0.30399999999999999</v>
      </c>
      <c r="AD851" s="10">
        <v>0.57799999999999996</v>
      </c>
      <c r="AF851" s="10">
        <f>X851+AD851</f>
        <v>0.83899999999999997</v>
      </c>
      <c r="AG851" s="2">
        <v>10</v>
      </c>
      <c r="AH851" s="2">
        <v>27</v>
      </c>
      <c r="AI851" s="55">
        <v>4.53</v>
      </c>
    </row>
    <row r="852" spans="1:35" x14ac:dyDescent="0.35">
      <c r="A852" s="2" t="s">
        <v>42</v>
      </c>
      <c r="C852" s="3">
        <v>42235</v>
      </c>
      <c r="D852" s="4">
        <v>0.6</v>
      </c>
      <c r="E852" s="2" t="s">
        <v>41</v>
      </c>
      <c r="F852" s="2">
        <v>25.63</v>
      </c>
      <c r="G852" s="2">
        <v>24.98</v>
      </c>
      <c r="H852" s="2">
        <v>38</v>
      </c>
      <c r="I852" s="2">
        <v>3</v>
      </c>
      <c r="J852" s="2">
        <v>21</v>
      </c>
      <c r="K852" s="2">
        <v>24.59</v>
      </c>
      <c r="L852" s="2">
        <v>24.96</v>
      </c>
      <c r="M852" s="55">
        <v>5.94</v>
      </c>
      <c r="N852" s="55">
        <v>5.71</v>
      </c>
      <c r="O852" s="2">
        <v>4.5</v>
      </c>
      <c r="Q852" s="2">
        <f t="shared" si="67"/>
        <v>2.9957322735539909</v>
      </c>
      <c r="R852" s="2">
        <v>20</v>
      </c>
      <c r="T852" s="8" t="s">
        <v>46</v>
      </c>
      <c r="V852" s="8">
        <v>1</v>
      </c>
      <c r="X852" s="10">
        <v>0.32100000000000001</v>
      </c>
      <c r="Z852" s="10">
        <v>0.28799999999999998</v>
      </c>
      <c r="AD852" s="10">
        <v>0.61699999999999999</v>
      </c>
      <c r="AF852" s="10">
        <f>X852+AD852</f>
        <v>0.93799999999999994</v>
      </c>
      <c r="AG852" s="2">
        <v>10</v>
      </c>
      <c r="AH852" s="2">
        <v>10</v>
      </c>
      <c r="AI852" s="55">
        <v>4.4000000000000004</v>
      </c>
    </row>
    <row r="853" spans="1:35" x14ac:dyDescent="0.35">
      <c r="A853" s="2" t="s">
        <v>50</v>
      </c>
      <c r="C853" s="3">
        <v>42235</v>
      </c>
      <c r="D853" s="4">
        <v>0.58680555555555558</v>
      </c>
      <c r="E853" s="2" t="s">
        <v>41</v>
      </c>
      <c r="F853" s="2">
        <v>26.25</v>
      </c>
      <c r="G853" s="2">
        <v>25.72</v>
      </c>
      <c r="H853" s="2">
        <v>39</v>
      </c>
      <c r="I853" s="2">
        <v>3</v>
      </c>
      <c r="J853" s="2">
        <v>38</v>
      </c>
      <c r="K853" s="2">
        <v>24.44</v>
      </c>
      <c r="L853" s="2">
        <v>24.6</v>
      </c>
      <c r="M853" s="55">
        <v>5.8</v>
      </c>
      <c r="N853" s="55">
        <v>5.54</v>
      </c>
      <c r="O853" s="2">
        <v>4</v>
      </c>
      <c r="Q853" s="2">
        <f t="shared" si="67"/>
        <v>3.4011973816621555</v>
      </c>
      <c r="R853" s="2">
        <v>30</v>
      </c>
      <c r="V853" s="8">
        <v>26</v>
      </c>
      <c r="X853" s="10">
        <v>0.39200000000000002</v>
      </c>
      <c r="Z853" s="10">
        <v>0.38100000000000001</v>
      </c>
      <c r="AD853" s="10">
        <v>0.68400000000000005</v>
      </c>
      <c r="AF853" s="10">
        <f>X853+AD853</f>
        <v>1.0760000000000001</v>
      </c>
      <c r="AG853" s="2">
        <v>27</v>
      </c>
      <c r="AH853" s="2">
        <v>6</v>
      </c>
      <c r="AI853" s="55">
        <v>6.77</v>
      </c>
    </row>
    <row r="854" spans="1:35" x14ac:dyDescent="0.35">
      <c r="A854" s="2" t="s">
        <v>51</v>
      </c>
      <c r="C854" s="3">
        <v>42235</v>
      </c>
      <c r="D854" s="4">
        <v>0.55833333333333335</v>
      </c>
      <c r="E854" s="2" t="s">
        <v>41</v>
      </c>
      <c r="F854" s="2">
        <v>26.75</v>
      </c>
      <c r="G854" s="2">
        <v>26.19</v>
      </c>
      <c r="H854" s="2">
        <v>39</v>
      </c>
      <c r="I854" s="2">
        <v>3</v>
      </c>
      <c r="J854" s="2">
        <v>36</v>
      </c>
      <c r="K854" s="2">
        <v>24.37</v>
      </c>
      <c r="L854" s="2">
        <v>24.56</v>
      </c>
      <c r="M854" s="55">
        <v>5.37</v>
      </c>
      <c r="N854" s="55">
        <v>4.82</v>
      </c>
      <c r="O854" s="2">
        <v>4</v>
      </c>
      <c r="Q854" s="2">
        <f t="shared" si="67"/>
        <v>1.3862943611198906</v>
      </c>
      <c r="R854" s="2">
        <v>4</v>
      </c>
      <c r="V854" s="8">
        <v>1</v>
      </c>
      <c r="X854" s="10">
        <v>0.49399999999999999</v>
      </c>
      <c r="Z854" s="10">
        <v>0.40400000000000003</v>
      </c>
      <c r="AD854" s="10">
        <v>0.749</v>
      </c>
      <c r="AF854" s="10">
        <f>X854+AD854</f>
        <v>1.2429999999999999</v>
      </c>
      <c r="AG854" s="2">
        <v>12</v>
      </c>
      <c r="AH854" s="2">
        <v>17</v>
      </c>
      <c r="AI854" s="55">
        <v>9.32</v>
      </c>
    </row>
    <row r="855" spans="1:35" x14ac:dyDescent="0.35">
      <c r="A855" s="2" t="s">
        <v>48</v>
      </c>
      <c r="C855" s="3">
        <v>42235</v>
      </c>
      <c r="D855" s="4">
        <v>0.53402777777777777</v>
      </c>
      <c r="E855" s="2" t="s">
        <v>41</v>
      </c>
      <c r="F855" s="2">
        <v>26.61</v>
      </c>
      <c r="G855" s="2">
        <v>24.83</v>
      </c>
      <c r="H855" s="2">
        <v>43</v>
      </c>
      <c r="I855" s="2">
        <v>3</v>
      </c>
      <c r="J855" s="2">
        <v>40</v>
      </c>
      <c r="K855" s="2">
        <v>25.23</v>
      </c>
      <c r="L855" s="2">
        <v>27.08</v>
      </c>
      <c r="M855" s="55">
        <v>6.76</v>
      </c>
      <c r="N855" s="55">
        <v>4.5999999999999996</v>
      </c>
      <c r="O855" s="2">
        <v>2.5</v>
      </c>
      <c r="Q855" s="2">
        <f t="shared" si="67"/>
        <v>1.9459101490553132</v>
      </c>
      <c r="R855" s="2">
        <v>7</v>
      </c>
      <c r="T855" s="8" t="s">
        <v>46</v>
      </c>
      <c r="V855" s="8">
        <v>1</v>
      </c>
      <c r="X855" s="10">
        <v>0.314</v>
      </c>
      <c r="Z855" s="10">
        <v>0.16800000000000001</v>
      </c>
      <c r="AD855" s="10">
        <v>0.93899999999999995</v>
      </c>
      <c r="AF855" s="10">
        <f>X855+AD855</f>
        <v>1.2529999999999999</v>
      </c>
      <c r="AG855" s="2">
        <v>17</v>
      </c>
      <c r="AH855" s="2">
        <v>21</v>
      </c>
      <c r="AI855" s="55">
        <v>49.8</v>
      </c>
    </row>
    <row r="856" spans="1:35" x14ac:dyDescent="0.35">
      <c r="A856" t="s">
        <v>84</v>
      </c>
      <c r="C856" s="13">
        <v>42241</v>
      </c>
      <c r="M856" s="14">
        <v>6.47</v>
      </c>
      <c r="N856" s="14">
        <v>6.65</v>
      </c>
      <c r="Q856" s="2">
        <f t="shared" si="67"/>
        <v>3.6888794541139363</v>
      </c>
      <c r="R856" s="18">
        <v>40</v>
      </c>
      <c r="V856" s="26">
        <v>2</v>
      </c>
      <c r="AF856" s="10">
        <v>0</v>
      </c>
      <c r="AI856" s="16">
        <v>4.7</v>
      </c>
    </row>
    <row r="857" spans="1:35" x14ac:dyDescent="0.35">
      <c r="A857" t="s">
        <v>84</v>
      </c>
      <c r="C857" s="13">
        <v>42241</v>
      </c>
      <c r="M857" s="14" t="s">
        <v>87</v>
      </c>
      <c r="N857" s="14" t="s">
        <v>87</v>
      </c>
      <c r="Q857" s="2">
        <f t="shared" si="67"/>
        <v>2.3025850929940459</v>
      </c>
      <c r="R857" s="18">
        <v>10</v>
      </c>
      <c r="V857" s="26">
        <v>2</v>
      </c>
      <c r="AF857" s="10">
        <v>0</v>
      </c>
      <c r="AI857" s="19">
        <v>4.8499999999999996</v>
      </c>
    </row>
    <row r="858" spans="1:35" x14ac:dyDescent="0.35">
      <c r="A858" s="37" t="s">
        <v>90</v>
      </c>
      <c r="C858" s="13">
        <v>42241</v>
      </c>
      <c r="M858" s="16">
        <v>6.44</v>
      </c>
      <c r="N858" s="16">
        <v>6.71</v>
      </c>
      <c r="Q858" s="2">
        <f t="shared" si="67"/>
        <v>4.3820266346738812</v>
      </c>
      <c r="R858" s="19">
        <v>80</v>
      </c>
      <c r="V858" s="19">
        <v>2</v>
      </c>
      <c r="AF858" s="10">
        <v>0</v>
      </c>
      <c r="AI858" s="19">
        <v>7.64</v>
      </c>
    </row>
    <row r="859" spans="1:35" x14ac:dyDescent="0.35">
      <c r="A859" s="41" t="s">
        <v>96</v>
      </c>
      <c r="C859" s="13">
        <v>42241</v>
      </c>
      <c r="M859" s="14">
        <v>5.23</v>
      </c>
      <c r="N859" s="14">
        <v>5.29</v>
      </c>
      <c r="Q859" s="2">
        <f t="shared" si="67"/>
        <v>2.9957322735539909</v>
      </c>
      <c r="R859" s="18">
        <v>20</v>
      </c>
      <c r="V859" s="19">
        <v>6</v>
      </c>
      <c r="AF859" s="10">
        <v>0</v>
      </c>
      <c r="AI859" s="19">
        <v>14.1</v>
      </c>
    </row>
    <row r="860" spans="1:35" x14ac:dyDescent="0.35">
      <c r="A860" s="2" t="s">
        <v>52</v>
      </c>
      <c r="C860" s="3">
        <v>42242</v>
      </c>
      <c r="D860" s="4">
        <v>0.59513888888888888</v>
      </c>
      <c r="E860" s="2" t="s">
        <v>41</v>
      </c>
      <c r="F860" s="2">
        <v>24.9</v>
      </c>
      <c r="G860" s="2">
        <v>24.29</v>
      </c>
      <c r="H860" s="2">
        <v>52</v>
      </c>
      <c r="I860" s="2">
        <v>3</v>
      </c>
      <c r="J860" s="2">
        <v>51</v>
      </c>
      <c r="K860" s="2">
        <v>24.27</v>
      </c>
      <c r="L860" s="2">
        <v>26.92</v>
      </c>
      <c r="M860" s="55">
        <v>5.62</v>
      </c>
      <c r="N860" s="55">
        <v>5.83</v>
      </c>
      <c r="O860" s="2">
        <v>4</v>
      </c>
      <c r="Q860" s="2">
        <f t="shared" si="67"/>
        <v>1.3862943611198906</v>
      </c>
      <c r="R860" s="2">
        <v>4</v>
      </c>
      <c r="V860" s="8">
        <v>1</v>
      </c>
      <c r="X860" s="10">
        <v>0.26400000000000001</v>
      </c>
      <c r="Z860" s="10">
        <v>0.42899999999999999</v>
      </c>
      <c r="AD860" s="10">
        <v>0.69599999999999995</v>
      </c>
      <c r="AF860" s="10">
        <f>X860+AD860</f>
        <v>0.96</v>
      </c>
      <c r="AG860" s="2">
        <v>14</v>
      </c>
      <c r="AH860" s="2">
        <v>13</v>
      </c>
      <c r="AI860" s="55">
        <v>2.56</v>
      </c>
    </row>
    <row r="861" spans="1:35" x14ac:dyDescent="0.35">
      <c r="A861" s="2" t="s">
        <v>42</v>
      </c>
      <c r="C861" s="3">
        <v>42242</v>
      </c>
      <c r="D861" s="4">
        <v>0.57708333333333328</v>
      </c>
      <c r="E861" s="2" t="s">
        <v>41</v>
      </c>
      <c r="F861" s="2">
        <v>25.46</v>
      </c>
      <c r="G861" s="2">
        <v>25.14</v>
      </c>
      <c r="H861" s="2">
        <v>25</v>
      </c>
      <c r="I861" s="2">
        <v>3</v>
      </c>
      <c r="J861" s="2">
        <v>23</v>
      </c>
      <c r="K861" s="2">
        <v>24.16</v>
      </c>
      <c r="L861" s="2">
        <v>24.48</v>
      </c>
      <c r="M861" s="55">
        <v>6.7</v>
      </c>
      <c r="N861" s="55">
        <v>5.8</v>
      </c>
      <c r="O861" s="2">
        <v>5</v>
      </c>
      <c r="Q861" s="2">
        <f t="shared" si="67"/>
        <v>1.3862943611198906</v>
      </c>
      <c r="R861" s="2">
        <v>4</v>
      </c>
      <c r="V861" s="8">
        <v>1</v>
      </c>
      <c r="X861" s="10">
        <v>0.34399999999999997</v>
      </c>
      <c r="Z861" s="10">
        <v>0.29899999999999999</v>
      </c>
      <c r="AD861" s="10">
        <v>0.67</v>
      </c>
      <c r="AF861" s="10">
        <f>X861+AD861</f>
        <v>1.014</v>
      </c>
      <c r="AG861" s="2">
        <v>7</v>
      </c>
      <c r="AH861" s="2">
        <v>11</v>
      </c>
      <c r="AI861" s="55">
        <v>3.05</v>
      </c>
    </row>
    <row r="862" spans="1:35" x14ac:dyDescent="0.35">
      <c r="A862" s="2" t="s">
        <v>50</v>
      </c>
      <c r="C862" s="3">
        <v>42242</v>
      </c>
      <c r="D862" s="4">
        <v>0.56458333333333333</v>
      </c>
      <c r="E862" s="2" t="s">
        <v>41</v>
      </c>
      <c r="F862" s="2">
        <v>25.42</v>
      </c>
      <c r="G862" s="2">
        <v>25.05</v>
      </c>
      <c r="H862" s="2">
        <v>38</v>
      </c>
      <c r="I862" s="2">
        <v>4</v>
      </c>
      <c r="J862" s="2">
        <v>36</v>
      </c>
      <c r="K862" s="2">
        <v>24.35</v>
      </c>
      <c r="L862" s="2">
        <v>24.88</v>
      </c>
      <c r="M862" s="55">
        <v>6.2</v>
      </c>
      <c r="N862" s="55">
        <v>6.31</v>
      </c>
      <c r="O862" s="2">
        <v>4</v>
      </c>
      <c r="Q862" s="2">
        <f t="shared" si="67"/>
        <v>2.0794415416798357</v>
      </c>
      <c r="R862" s="2">
        <v>8</v>
      </c>
      <c r="T862" s="8" t="s">
        <v>46</v>
      </c>
      <c r="V862" s="8">
        <v>1</v>
      </c>
      <c r="X862" s="10">
        <v>0.33500000000000002</v>
      </c>
      <c r="Z862" s="10">
        <v>0.32300000000000001</v>
      </c>
      <c r="AD862" s="10">
        <v>0.59399999999999997</v>
      </c>
      <c r="AF862" s="10">
        <f>X862+AD862</f>
        <v>0.92900000000000005</v>
      </c>
      <c r="AG862" s="2">
        <v>6</v>
      </c>
      <c r="AH862" s="2">
        <v>9</v>
      </c>
      <c r="AI862" s="55">
        <v>3</v>
      </c>
    </row>
    <row r="863" spans="1:35" x14ac:dyDescent="0.35">
      <c r="A863" s="2" t="s">
        <v>51</v>
      </c>
      <c r="C863" s="3">
        <v>42242</v>
      </c>
      <c r="D863" s="4">
        <v>0.54513888888888895</v>
      </c>
      <c r="E863" s="2" t="s">
        <v>41</v>
      </c>
      <c r="F863" s="2">
        <v>26.54</v>
      </c>
      <c r="G863" s="2">
        <v>26.11</v>
      </c>
      <c r="H863" s="2">
        <v>35</v>
      </c>
      <c r="I863" s="2">
        <v>3</v>
      </c>
      <c r="J863" s="2">
        <v>33</v>
      </c>
      <c r="K863" s="2">
        <v>24.01</v>
      </c>
      <c r="L863" s="2">
        <v>24.09</v>
      </c>
      <c r="M863" s="55">
        <v>5.96</v>
      </c>
      <c r="N863" s="55">
        <v>5.04</v>
      </c>
      <c r="O863" s="2">
        <v>5.5</v>
      </c>
      <c r="Q863" s="2">
        <f t="shared" si="67"/>
        <v>1.6094379124341003</v>
      </c>
      <c r="R863" s="2">
        <v>5</v>
      </c>
      <c r="T863" s="8" t="s">
        <v>46</v>
      </c>
      <c r="V863" s="8">
        <v>1</v>
      </c>
      <c r="X863" s="10">
        <v>0.53500000000000003</v>
      </c>
      <c r="Z863" s="10">
        <v>0.57699999999999996</v>
      </c>
      <c r="AD863" s="10">
        <v>0.89400000000000002</v>
      </c>
      <c r="AF863" s="10">
        <f>X863+AD863</f>
        <v>1.429</v>
      </c>
      <c r="AG863" s="2">
        <v>8</v>
      </c>
      <c r="AH863" s="2">
        <v>9</v>
      </c>
      <c r="AI863" s="55">
        <v>4.01</v>
      </c>
    </row>
    <row r="864" spans="1:35" x14ac:dyDescent="0.35">
      <c r="A864" s="2" t="s">
        <v>48</v>
      </c>
      <c r="C864" s="3">
        <v>42242</v>
      </c>
      <c r="D864" s="4">
        <v>0.52013888888888882</v>
      </c>
      <c r="E864" s="2" t="s">
        <v>41</v>
      </c>
      <c r="F864" s="2">
        <v>26.63</v>
      </c>
      <c r="G864" s="2">
        <v>25.74</v>
      </c>
      <c r="H864" s="2">
        <v>37</v>
      </c>
      <c r="I864" s="2">
        <v>3</v>
      </c>
      <c r="J864" s="2">
        <v>35</v>
      </c>
      <c r="K864" s="2">
        <v>24.74</v>
      </c>
      <c r="L864" s="2">
        <v>26.61</v>
      </c>
      <c r="M864" s="55">
        <v>5.85</v>
      </c>
      <c r="N864" s="55">
        <v>4.34</v>
      </c>
      <c r="O864" s="2">
        <v>4</v>
      </c>
      <c r="Q864" s="2">
        <f t="shared" si="67"/>
        <v>2.3978952727983707</v>
      </c>
      <c r="R864" s="2">
        <v>11</v>
      </c>
      <c r="V864" s="8">
        <v>1</v>
      </c>
      <c r="X864" s="10">
        <v>0.46400000000000002</v>
      </c>
      <c r="Z864" s="10">
        <v>0.32600000000000001</v>
      </c>
      <c r="AD864" s="10">
        <v>0.76600000000000001</v>
      </c>
      <c r="AF864" s="10">
        <f>X864+AD864</f>
        <v>1.23</v>
      </c>
      <c r="AG864" s="2">
        <v>11</v>
      </c>
      <c r="AH864" s="2">
        <v>10</v>
      </c>
      <c r="AI864" s="55">
        <v>9.52</v>
      </c>
    </row>
    <row r="865" spans="1:35" x14ac:dyDescent="0.35">
      <c r="A865" t="s">
        <v>84</v>
      </c>
      <c r="C865" s="13">
        <v>42247</v>
      </c>
      <c r="M865" s="14">
        <v>5.9</v>
      </c>
      <c r="N865" s="14">
        <v>6.45</v>
      </c>
      <c r="Q865" s="2">
        <f t="shared" si="67"/>
        <v>2.3025850929940459</v>
      </c>
      <c r="R865" s="18">
        <v>10</v>
      </c>
      <c r="V865" s="28">
        <v>2</v>
      </c>
      <c r="AF865" s="10">
        <v>0</v>
      </c>
      <c r="AI865" s="19">
        <v>3.48</v>
      </c>
    </row>
    <row r="866" spans="1:35" x14ac:dyDescent="0.35">
      <c r="A866" s="37" t="s">
        <v>90</v>
      </c>
      <c r="C866" s="13">
        <v>42247</v>
      </c>
      <c r="M866" s="15">
        <v>5.62</v>
      </c>
      <c r="N866" s="16">
        <v>6.23</v>
      </c>
      <c r="Q866" s="2">
        <f t="shared" si="67"/>
        <v>3.6888794541139363</v>
      </c>
      <c r="R866" s="19">
        <v>40</v>
      </c>
      <c r="V866" s="19">
        <v>6</v>
      </c>
      <c r="AF866" s="10">
        <v>0</v>
      </c>
      <c r="AI866" s="19">
        <v>2.98</v>
      </c>
    </row>
    <row r="867" spans="1:35" x14ac:dyDescent="0.35">
      <c r="A867" s="37" t="s">
        <v>90</v>
      </c>
      <c r="C867" s="13">
        <v>42247</v>
      </c>
      <c r="M867" s="16" t="s">
        <v>87</v>
      </c>
      <c r="N867" s="16" t="s">
        <v>87</v>
      </c>
      <c r="Q867" s="2">
        <f t="shared" si="67"/>
        <v>2.3025850929940459</v>
      </c>
      <c r="R867" s="19">
        <v>10</v>
      </c>
      <c r="V867" s="19">
        <v>12</v>
      </c>
      <c r="AF867" s="10">
        <v>0</v>
      </c>
      <c r="AI867" s="19">
        <v>3.58</v>
      </c>
    </row>
    <row r="868" spans="1:35" x14ac:dyDescent="0.35">
      <c r="A868" s="41" t="s">
        <v>96</v>
      </c>
      <c r="C868" s="13">
        <v>42247</v>
      </c>
      <c r="M868" s="14">
        <v>4.45</v>
      </c>
      <c r="N868" s="14">
        <v>4.82</v>
      </c>
      <c r="Q868" s="2">
        <f t="shared" si="67"/>
        <v>3.4011973816621555</v>
      </c>
      <c r="R868" s="18">
        <v>30</v>
      </c>
      <c r="V868" s="19">
        <v>6</v>
      </c>
      <c r="AF868" s="10">
        <v>0</v>
      </c>
      <c r="AI868" s="19">
        <v>4.8899999999999997</v>
      </c>
    </row>
    <row r="869" spans="1:35" x14ac:dyDescent="0.35">
      <c r="A869" s="2" t="s">
        <v>52</v>
      </c>
      <c r="C869" s="3">
        <v>42249</v>
      </c>
      <c r="D869" s="4">
        <v>0.64236111111111105</v>
      </c>
      <c r="E869" s="2" t="s">
        <v>41</v>
      </c>
      <c r="F869" s="2">
        <v>24.85</v>
      </c>
      <c r="G869" s="2">
        <v>24.8</v>
      </c>
      <c r="H869" s="2">
        <v>51</v>
      </c>
      <c r="I869" s="2">
        <v>3</v>
      </c>
      <c r="J869" s="2">
        <v>50</v>
      </c>
      <c r="K869" s="2">
        <v>25.74</v>
      </c>
      <c r="L869" s="2">
        <v>25.79</v>
      </c>
      <c r="M869" s="55">
        <v>3.96</v>
      </c>
      <c r="N869" s="55">
        <v>4.08</v>
      </c>
      <c r="O869" s="2">
        <v>4</v>
      </c>
      <c r="Q869" s="2">
        <f t="shared" si="67"/>
        <v>1.6094379124341003</v>
      </c>
      <c r="R869" s="2">
        <v>5</v>
      </c>
      <c r="V869" s="8">
        <v>4</v>
      </c>
      <c r="X869" s="10">
        <v>0.311</v>
      </c>
      <c r="Z869" s="10">
        <v>0.38600000000000001</v>
      </c>
      <c r="AD869" s="10">
        <v>0.52600000000000002</v>
      </c>
      <c r="AF869" s="10">
        <f>X869+AD869</f>
        <v>0.83699999999999997</v>
      </c>
      <c r="AG869" s="2">
        <v>17</v>
      </c>
      <c r="AH869" s="2">
        <v>17</v>
      </c>
      <c r="AI869" s="55">
        <v>2.2599999999999998</v>
      </c>
    </row>
    <row r="870" spans="1:35" x14ac:dyDescent="0.35">
      <c r="A870" s="2" t="s">
        <v>42</v>
      </c>
      <c r="C870" s="3">
        <v>42249</v>
      </c>
      <c r="D870" s="4">
        <v>0.62777777777777777</v>
      </c>
      <c r="E870" s="2" t="s">
        <v>41</v>
      </c>
      <c r="F870" s="2">
        <v>25.28</v>
      </c>
      <c r="G870" s="2">
        <v>24.97</v>
      </c>
      <c r="H870" s="2">
        <v>34</v>
      </c>
      <c r="I870" s="2">
        <v>3</v>
      </c>
      <c r="J870" s="2">
        <v>32</v>
      </c>
      <c r="K870" s="2">
        <v>25.13</v>
      </c>
      <c r="L870" s="2">
        <v>25.38</v>
      </c>
      <c r="M870" s="55">
        <v>4.21</v>
      </c>
      <c r="N870" s="55">
        <v>4.12</v>
      </c>
      <c r="O870" s="2">
        <v>4</v>
      </c>
      <c r="Q870" s="2">
        <f t="shared" si="67"/>
        <v>0.69314718055994529</v>
      </c>
      <c r="R870" s="2">
        <v>2</v>
      </c>
      <c r="V870" s="8">
        <v>1</v>
      </c>
      <c r="X870" s="10">
        <v>0.376</v>
      </c>
      <c r="Z870" s="10">
        <v>0.55700000000000005</v>
      </c>
      <c r="AD870" s="10">
        <v>0.85399999999999998</v>
      </c>
      <c r="AF870" s="10">
        <f>X870+AD870</f>
        <v>1.23</v>
      </c>
      <c r="AG870" s="2">
        <v>8</v>
      </c>
      <c r="AH870" s="2">
        <v>10</v>
      </c>
      <c r="AI870" s="55">
        <v>1.32</v>
      </c>
    </row>
    <row r="871" spans="1:35" x14ac:dyDescent="0.35">
      <c r="A871" s="2" t="s">
        <v>50</v>
      </c>
      <c r="C871" s="3">
        <v>42249</v>
      </c>
      <c r="D871" s="4">
        <v>0.61527777777777781</v>
      </c>
      <c r="E871" s="2" t="s">
        <v>41</v>
      </c>
      <c r="F871" s="2">
        <v>26.44</v>
      </c>
      <c r="G871" s="2">
        <v>25.68</v>
      </c>
      <c r="H871" s="2">
        <v>40</v>
      </c>
      <c r="I871" s="2">
        <v>3</v>
      </c>
      <c r="J871" s="2">
        <v>38</v>
      </c>
      <c r="K871" s="2">
        <v>23.93</v>
      </c>
      <c r="L871" s="2">
        <v>24.81</v>
      </c>
      <c r="M871" s="55">
        <v>3.71</v>
      </c>
      <c r="N871" s="55">
        <v>3.74</v>
      </c>
      <c r="O871" s="2">
        <v>2</v>
      </c>
      <c r="Q871" s="2">
        <f t="shared" si="67"/>
        <v>2.3025850929940459</v>
      </c>
      <c r="R871" s="2">
        <v>10</v>
      </c>
      <c r="V871" s="8">
        <v>7</v>
      </c>
      <c r="X871" s="10">
        <v>0.46800000000000003</v>
      </c>
      <c r="Z871" s="10">
        <v>0.74</v>
      </c>
      <c r="AD871" s="10">
        <v>1.03</v>
      </c>
      <c r="AF871" s="10">
        <f>X871+AD871</f>
        <v>1.498</v>
      </c>
      <c r="AG871" s="2">
        <v>13</v>
      </c>
      <c r="AH871" s="2">
        <v>12</v>
      </c>
      <c r="AI871" s="55">
        <v>1.4</v>
      </c>
    </row>
    <row r="872" spans="1:35" x14ac:dyDescent="0.35">
      <c r="A872" s="2" t="s">
        <v>51</v>
      </c>
      <c r="C872" s="3">
        <v>42249</v>
      </c>
      <c r="D872" s="4">
        <v>0.59166666666666667</v>
      </c>
      <c r="E872" s="2" t="s">
        <v>41</v>
      </c>
      <c r="F872" s="2">
        <v>26.77</v>
      </c>
      <c r="G872" s="2">
        <v>26.37</v>
      </c>
      <c r="H872" s="2">
        <v>38</v>
      </c>
      <c r="I872" s="2">
        <v>3</v>
      </c>
      <c r="J872" s="2">
        <v>35</v>
      </c>
      <c r="K872" s="2">
        <v>24.26</v>
      </c>
      <c r="L872" s="2">
        <v>24.37</v>
      </c>
      <c r="M872" s="55">
        <v>3.17</v>
      </c>
      <c r="N872" s="55">
        <v>3.35</v>
      </c>
      <c r="O872" s="2">
        <v>3</v>
      </c>
      <c r="Q872" s="2">
        <f t="shared" si="67"/>
        <v>1.6094379124341003</v>
      </c>
      <c r="R872" s="2">
        <v>5</v>
      </c>
      <c r="V872" s="8">
        <v>2</v>
      </c>
      <c r="X872" s="10">
        <v>0.625</v>
      </c>
      <c r="Z872" s="10">
        <v>0.6</v>
      </c>
      <c r="AD872" s="10">
        <v>0.81299999999999994</v>
      </c>
      <c r="AF872" s="10">
        <f>X872+AD872</f>
        <v>1.4379999999999999</v>
      </c>
      <c r="AG872" s="2">
        <v>30</v>
      </c>
      <c r="AH872" s="2">
        <v>16</v>
      </c>
      <c r="AI872" s="55">
        <v>2.48</v>
      </c>
    </row>
    <row r="873" spans="1:35" x14ac:dyDescent="0.35">
      <c r="A873" s="2" t="s">
        <v>48</v>
      </c>
      <c r="C873" s="3">
        <v>42249</v>
      </c>
      <c r="D873" s="4">
        <v>0.56944444444444442</v>
      </c>
      <c r="E873" s="2" t="s">
        <v>41</v>
      </c>
      <c r="F873" s="2">
        <v>26.19</v>
      </c>
      <c r="G873" s="2">
        <v>25.28</v>
      </c>
      <c r="H873" s="2">
        <v>40</v>
      </c>
      <c r="I873" s="2">
        <v>3</v>
      </c>
      <c r="J873" s="2">
        <v>36</v>
      </c>
      <c r="K873" s="2">
        <v>25.6</v>
      </c>
      <c r="L873" s="2">
        <v>26.56</v>
      </c>
      <c r="M873" s="55">
        <v>4.45</v>
      </c>
      <c r="N873" s="55">
        <v>4.08</v>
      </c>
      <c r="O873" s="2">
        <v>4</v>
      </c>
      <c r="Q873" s="2">
        <f t="shared" si="67"/>
        <v>1.6094379124341003</v>
      </c>
      <c r="R873" s="2">
        <v>5</v>
      </c>
      <c r="T873" s="8" t="s">
        <v>46</v>
      </c>
      <c r="V873" s="8">
        <v>1</v>
      </c>
      <c r="X873" s="10">
        <v>0.372</v>
      </c>
      <c r="Z873" s="10">
        <v>0.30299999999999999</v>
      </c>
      <c r="AD873" s="10">
        <v>0.55000000000000004</v>
      </c>
      <c r="AF873" s="10">
        <f>X873+AD873</f>
        <v>0.92200000000000004</v>
      </c>
      <c r="AG873" s="2">
        <v>8</v>
      </c>
      <c r="AH873" s="2">
        <v>13</v>
      </c>
      <c r="AI873" s="55">
        <v>6.65</v>
      </c>
    </row>
    <row r="874" spans="1:35" x14ac:dyDescent="0.35">
      <c r="A874" t="s">
        <v>84</v>
      </c>
      <c r="C874" s="13">
        <v>42256</v>
      </c>
      <c r="M874" s="14">
        <v>6.57</v>
      </c>
      <c r="N874" s="14">
        <v>6.69</v>
      </c>
      <c r="Q874" s="2">
        <f t="shared" si="67"/>
        <v>3.4011973816621555</v>
      </c>
      <c r="R874" s="18">
        <v>30</v>
      </c>
      <c r="V874" s="26">
        <v>2</v>
      </c>
      <c r="AF874" s="10">
        <v>0</v>
      </c>
      <c r="AI874" s="19">
        <v>5.12</v>
      </c>
    </row>
    <row r="875" spans="1:35" x14ac:dyDescent="0.35">
      <c r="A875" s="37" t="s">
        <v>90</v>
      </c>
      <c r="C875" s="13">
        <v>42256</v>
      </c>
      <c r="M875" s="21">
        <v>6.7</v>
      </c>
      <c r="N875" s="16">
        <v>7.13</v>
      </c>
      <c r="Q875" s="2">
        <f t="shared" si="67"/>
        <v>2.3025850929940459</v>
      </c>
      <c r="R875" s="19">
        <v>10</v>
      </c>
      <c r="V875" s="20">
        <v>2</v>
      </c>
      <c r="AF875" s="10">
        <v>0</v>
      </c>
      <c r="AI875" s="19">
        <v>4.38</v>
      </c>
    </row>
    <row r="876" spans="1:35" x14ac:dyDescent="0.35">
      <c r="A876" s="41" t="s">
        <v>96</v>
      </c>
      <c r="C876" s="13">
        <v>42256</v>
      </c>
      <c r="M876" s="14">
        <v>4.6399999999999997</v>
      </c>
      <c r="N876" s="14">
        <v>4.5199999999999996</v>
      </c>
      <c r="R876" s="20" t="s">
        <v>100</v>
      </c>
      <c r="V876" s="20">
        <v>2</v>
      </c>
      <c r="AF876" s="10">
        <v>0</v>
      </c>
      <c r="AI876" s="19">
        <v>3.68</v>
      </c>
    </row>
    <row r="877" spans="1:35" x14ac:dyDescent="0.35">
      <c r="A877" t="s">
        <v>84</v>
      </c>
      <c r="C877" s="13">
        <v>42262</v>
      </c>
      <c r="M877" s="14">
        <v>6.95</v>
      </c>
      <c r="N877" s="14">
        <v>7.41</v>
      </c>
      <c r="Q877" s="2">
        <f t="shared" si="67"/>
        <v>2.3025850929940459</v>
      </c>
      <c r="R877" s="18">
        <v>10</v>
      </c>
      <c r="V877" s="28">
        <v>2</v>
      </c>
      <c r="AF877" s="10">
        <v>0</v>
      </c>
      <c r="AI877" s="14" t="s">
        <v>87</v>
      </c>
    </row>
    <row r="878" spans="1:35" x14ac:dyDescent="0.35">
      <c r="A878" s="37" t="s">
        <v>90</v>
      </c>
      <c r="C878" s="13">
        <v>42262</v>
      </c>
      <c r="M878" s="16">
        <v>6.69</v>
      </c>
      <c r="N878" s="16">
        <v>7</v>
      </c>
      <c r="Q878" s="2">
        <f t="shared" si="67"/>
        <v>2.9957322735539909</v>
      </c>
      <c r="R878" s="19">
        <v>20</v>
      </c>
      <c r="V878" s="19">
        <v>2</v>
      </c>
      <c r="AF878" s="10">
        <v>0</v>
      </c>
      <c r="AI878" s="14" t="s">
        <v>87</v>
      </c>
    </row>
    <row r="879" spans="1:35" x14ac:dyDescent="0.35">
      <c r="A879" s="41" t="s">
        <v>96</v>
      </c>
      <c r="C879" s="13">
        <v>42262</v>
      </c>
      <c r="M879" s="14">
        <v>5.7</v>
      </c>
      <c r="N879" s="14">
        <v>5.66</v>
      </c>
      <c r="Q879" s="2">
        <f t="shared" si="67"/>
        <v>4.2484952420493594</v>
      </c>
      <c r="R879" s="18">
        <v>70</v>
      </c>
      <c r="V879" s="19">
        <v>6</v>
      </c>
      <c r="AF879" s="10">
        <v>0</v>
      </c>
      <c r="AI879" s="14" t="s">
        <v>87</v>
      </c>
    </row>
    <row r="880" spans="1:35" x14ac:dyDescent="0.35">
      <c r="A880" s="2" t="s">
        <v>52</v>
      </c>
      <c r="C880" s="3">
        <v>42263</v>
      </c>
      <c r="D880" s="4">
        <v>0.63750000000000007</v>
      </c>
      <c r="E880" s="2" t="s">
        <v>41</v>
      </c>
      <c r="F880" s="2">
        <v>23.74</v>
      </c>
      <c r="G880" s="2">
        <v>23.04</v>
      </c>
      <c r="H880" s="2">
        <v>50</v>
      </c>
      <c r="I880" s="2">
        <v>3</v>
      </c>
      <c r="J880" s="2">
        <v>47</v>
      </c>
      <c r="K880" s="2">
        <v>24.72</v>
      </c>
      <c r="L880" s="2">
        <v>26.57</v>
      </c>
      <c r="M880" s="55">
        <v>5.09</v>
      </c>
      <c r="N880" s="55">
        <v>5.07</v>
      </c>
      <c r="O880" s="2">
        <v>5</v>
      </c>
      <c r="Q880" s="2">
        <f t="shared" si="67"/>
        <v>0.69314718055994529</v>
      </c>
      <c r="R880" s="2">
        <v>2</v>
      </c>
      <c r="T880" s="8" t="s">
        <v>46</v>
      </c>
      <c r="V880" s="8">
        <v>1</v>
      </c>
      <c r="X880" s="10">
        <v>0.47499999999999998</v>
      </c>
      <c r="Z880" s="10">
        <v>0.36599999999999999</v>
      </c>
      <c r="AD880" s="10">
        <v>0.40400000000000003</v>
      </c>
      <c r="AF880" s="10">
        <f>X880+AD880</f>
        <v>0.879</v>
      </c>
      <c r="AG880" s="2">
        <v>23</v>
      </c>
      <c r="AH880" s="2">
        <v>32</v>
      </c>
      <c r="AI880" s="55">
        <v>2.56</v>
      </c>
    </row>
    <row r="881" spans="1:35" x14ac:dyDescent="0.35">
      <c r="A881" s="2" t="s">
        <v>42</v>
      </c>
      <c r="C881" s="3">
        <v>42263</v>
      </c>
      <c r="D881" s="4">
        <v>0.62222222222222223</v>
      </c>
      <c r="E881" s="2" t="s">
        <v>41</v>
      </c>
      <c r="F881" s="2">
        <v>24.13</v>
      </c>
      <c r="G881" s="2">
        <v>24.11</v>
      </c>
      <c r="H881" s="2">
        <v>30</v>
      </c>
      <c r="I881" s="2">
        <v>3</v>
      </c>
      <c r="J881" s="2">
        <v>24</v>
      </c>
      <c r="K881" s="2">
        <v>24.39</v>
      </c>
      <c r="L881" s="2">
        <v>24.41</v>
      </c>
      <c r="M881" s="55">
        <v>5.04</v>
      </c>
      <c r="N881" s="55">
        <v>5.64</v>
      </c>
      <c r="O881" s="2">
        <v>5</v>
      </c>
      <c r="Q881" s="2">
        <f t="shared" si="67"/>
        <v>1.3862943611198906</v>
      </c>
      <c r="R881" s="2">
        <v>4</v>
      </c>
      <c r="T881" s="8" t="s">
        <v>46</v>
      </c>
      <c r="V881" s="8">
        <v>1</v>
      </c>
      <c r="X881" s="10">
        <v>0.50700000000000001</v>
      </c>
      <c r="Z881" s="10">
        <v>0.371</v>
      </c>
      <c r="AD881" s="10">
        <v>0.54200000000000004</v>
      </c>
      <c r="AF881" s="10">
        <f>X881+AD881</f>
        <v>1.0489999999999999</v>
      </c>
      <c r="AG881" s="2">
        <v>21</v>
      </c>
      <c r="AH881" s="2">
        <v>20</v>
      </c>
      <c r="AI881" s="55">
        <v>3.69</v>
      </c>
    </row>
    <row r="882" spans="1:35" x14ac:dyDescent="0.35">
      <c r="A882" s="2" t="s">
        <v>50</v>
      </c>
      <c r="C882" s="3">
        <v>42263</v>
      </c>
      <c r="D882" s="4">
        <v>0.61041666666666672</v>
      </c>
      <c r="E882" s="2" t="s">
        <v>41</v>
      </c>
      <c r="F882" s="2">
        <v>24.81</v>
      </c>
      <c r="G882" s="2">
        <v>24.25</v>
      </c>
      <c r="H882" s="2">
        <v>38</v>
      </c>
      <c r="I882" s="2">
        <v>3</v>
      </c>
      <c r="J882" s="2">
        <v>35</v>
      </c>
      <c r="K882" s="2">
        <v>24.26</v>
      </c>
      <c r="L882" s="2">
        <v>24.58</v>
      </c>
      <c r="M882" s="55">
        <v>5.57</v>
      </c>
      <c r="N882" s="55">
        <v>5.21</v>
      </c>
      <c r="O882" s="2">
        <v>4.5</v>
      </c>
      <c r="Q882" s="2">
        <f t="shared" si="67"/>
        <v>2.0794415416798357</v>
      </c>
      <c r="R882" s="2">
        <v>8</v>
      </c>
      <c r="V882" s="8">
        <v>2</v>
      </c>
      <c r="X882" s="10">
        <v>0.56100000000000005</v>
      </c>
      <c r="Z882" s="10">
        <v>0.82899999999999996</v>
      </c>
      <c r="AD882" s="10">
        <v>1.1000000000000001</v>
      </c>
      <c r="AF882" s="10">
        <f>X882+AD882</f>
        <v>1.661</v>
      </c>
      <c r="AG882" s="2">
        <v>26</v>
      </c>
      <c r="AH882" s="2">
        <v>25</v>
      </c>
      <c r="AI882" s="55">
        <v>3.52</v>
      </c>
    </row>
    <row r="883" spans="1:35" x14ac:dyDescent="0.35">
      <c r="A883" s="2" t="s">
        <v>51</v>
      </c>
      <c r="C883" s="3">
        <v>42263</v>
      </c>
      <c r="D883" s="4">
        <v>0.58888888888888891</v>
      </c>
      <c r="E883" s="2" t="s">
        <v>41</v>
      </c>
      <c r="F883" s="2">
        <v>25.02</v>
      </c>
      <c r="G883" s="2">
        <v>24.37</v>
      </c>
      <c r="H883" s="2">
        <v>38</v>
      </c>
      <c r="I883" s="2">
        <v>3</v>
      </c>
      <c r="J883" s="2">
        <v>33</v>
      </c>
      <c r="K883" s="2">
        <v>24.63</v>
      </c>
      <c r="L883" s="2">
        <v>24.65</v>
      </c>
      <c r="M883" s="55">
        <v>5.34</v>
      </c>
      <c r="N883" s="55">
        <v>5.05</v>
      </c>
      <c r="O883" s="2">
        <v>5</v>
      </c>
      <c r="Q883" s="2">
        <f t="shared" si="67"/>
        <v>2.0794415416798357</v>
      </c>
      <c r="R883" s="2">
        <v>8</v>
      </c>
      <c r="V883" s="8">
        <v>3</v>
      </c>
      <c r="X883" s="10">
        <v>0.64200000000000002</v>
      </c>
      <c r="Z883" s="10">
        <v>0.55000000000000004</v>
      </c>
      <c r="AD883" s="10">
        <v>0.70399999999999996</v>
      </c>
      <c r="AF883" s="10">
        <f>X883+AD883</f>
        <v>1.3460000000000001</v>
      </c>
      <c r="AG883" s="2">
        <v>16</v>
      </c>
      <c r="AH883" s="2">
        <v>7</v>
      </c>
      <c r="AI883" s="55">
        <v>5.89</v>
      </c>
    </row>
    <row r="884" spans="1:35" x14ac:dyDescent="0.35">
      <c r="A884" s="2" t="s">
        <v>48</v>
      </c>
      <c r="C884" s="3">
        <v>42263</v>
      </c>
      <c r="D884" s="4">
        <v>0.56666666666666665</v>
      </c>
      <c r="E884" s="2" t="s">
        <v>41</v>
      </c>
      <c r="F884" s="2">
        <v>24.22</v>
      </c>
      <c r="G884" s="2">
        <v>23.27</v>
      </c>
      <c r="H884" s="2">
        <v>39</v>
      </c>
      <c r="I884" s="2">
        <v>3</v>
      </c>
      <c r="J884" s="2">
        <v>39</v>
      </c>
      <c r="K884" s="2">
        <v>25.82</v>
      </c>
      <c r="L884" s="2">
        <v>26.79</v>
      </c>
      <c r="M884" s="55">
        <v>5.59</v>
      </c>
      <c r="N884" s="55">
        <v>4.7699999999999996</v>
      </c>
      <c r="O884" s="2">
        <v>4</v>
      </c>
      <c r="Q884" s="2">
        <f t="shared" si="67"/>
        <v>0.69314718055994529</v>
      </c>
      <c r="R884" s="2">
        <v>2</v>
      </c>
      <c r="T884" s="8" t="s">
        <v>43</v>
      </c>
      <c r="V884" s="8">
        <v>2</v>
      </c>
      <c r="X884" s="10">
        <v>0.441</v>
      </c>
      <c r="Z884" s="10">
        <v>0.36599999999999999</v>
      </c>
      <c r="AD884" s="10">
        <v>0.69</v>
      </c>
      <c r="AF884" s="10">
        <f>X884+AD884</f>
        <v>1.131</v>
      </c>
      <c r="AG884" s="2">
        <v>6</v>
      </c>
      <c r="AH884" s="2">
        <v>8</v>
      </c>
      <c r="AI884" s="55">
        <v>16.399999999999999</v>
      </c>
    </row>
    <row r="885" spans="1:35" x14ac:dyDescent="0.35">
      <c r="A885" t="s">
        <v>84</v>
      </c>
      <c r="C885" s="13">
        <v>42269</v>
      </c>
      <c r="M885" s="14">
        <v>6.37</v>
      </c>
      <c r="N885" s="14">
        <v>6.84</v>
      </c>
      <c r="Q885" s="2">
        <f t="shared" si="67"/>
        <v>2.0794415416798357</v>
      </c>
      <c r="R885" s="18">
        <v>8</v>
      </c>
      <c r="V885" s="28">
        <v>2</v>
      </c>
      <c r="AF885" s="10">
        <v>0</v>
      </c>
      <c r="AI885" s="19">
        <v>3.88</v>
      </c>
    </row>
    <row r="886" spans="1:35" x14ac:dyDescent="0.35">
      <c r="A886" t="s">
        <v>84</v>
      </c>
      <c r="C886" s="13">
        <v>42269</v>
      </c>
      <c r="M886" s="14" t="s">
        <v>87</v>
      </c>
      <c r="N886" s="14" t="s">
        <v>87</v>
      </c>
      <c r="Q886" s="2">
        <f t="shared" si="67"/>
        <v>1.3862943611198906</v>
      </c>
      <c r="R886" s="18">
        <v>4</v>
      </c>
      <c r="V886" s="28">
        <v>6</v>
      </c>
      <c r="AF886" s="10">
        <v>0</v>
      </c>
      <c r="AI886" s="19">
        <v>3.22</v>
      </c>
    </row>
    <row r="887" spans="1:35" x14ac:dyDescent="0.35">
      <c r="A887" s="37" t="s">
        <v>90</v>
      </c>
      <c r="C887" s="13">
        <v>42269</v>
      </c>
      <c r="M887" s="16">
        <v>6.08</v>
      </c>
      <c r="N887" s="16">
        <v>6.12</v>
      </c>
      <c r="Q887" s="2">
        <f t="shared" si="67"/>
        <v>2.0794415416798357</v>
      </c>
      <c r="R887" s="19">
        <v>8</v>
      </c>
      <c r="V887" s="19">
        <v>6</v>
      </c>
      <c r="AF887" s="10">
        <v>0</v>
      </c>
      <c r="AI887" s="19">
        <v>6.42</v>
      </c>
    </row>
    <row r="888" spans="1:35" x14ac:dyDescent="0.35">
      <c r="A888" s="41" t="s">
        <v>96</v>
      </c>
      <c r="C888" s="13">
        <v>42269</v>
      </c>
      <c r="M888" s="14">
        <v>5.29</v>
      </c>
      <c r="N888" s="14">
        <v>5.38</v>
      </c>
      <c r="Q888" s="2">
        <f t="shared" si="67"/>
        <v>2.0794415416798357</v>
      </c>
      <c r="R888" s="18">
        <v>8</v>
      </c>
      <c r="V888" s="19">
        <v>2</v>
      </c>
      <c r="AF888" s="10">
        <v>0</v>
      </c>
      <c r="AI888" s="19">
        <v>2.4500000000000002</v>
      </c>
    </row>
    <row r="889" spans="1:35" x14ac:dyDescent="0.35">
      <c r="A889" s="2" t="s">
        <v>52</v>
      </c>
      <c r="C889" s="3">
        <v>42270</v>
      </c>
      <c r="D889" s="4">
        <v>0.60347222222222219</v>
      </c>
      <c r="E889" s="2" t="s">
        <v>41</v>
      </c>
      <c r="F889" s="2">
        <v>22.23</v>
      </c>
      <c r="G889" s="2">
        <v>21.32</v>
      </c>
      <c r="H889" s="2">
        <v>53</v>
      </c>
      <c r="I889" s="2">
        <v>3</v>
      </c>
      <c r="J889" s="2">
        <v>51</v>
      </c>
      <c r="K889" s="2">
        <v>22.36</v>
      </c>
      <c r="L889" s="2">
        <v>27</v>
      </c>
      <c r="M889" s="55">
        <v>6.95</v>
      </c>
      <c r="N889" s="55">
        <v>6.19</v>
      </c>
      <c r="O889" s="2">
        <v>5.5</v>
      </c>
      <c r="Q889" s="2">
        <f t="shared" si="67"/>
        <v>2.4849066497880004</v>
      </c>
      <c r="R889" s="2">
        <v>12</v>
      </c>
      <c r="V889" s="8">
        <v>1</v>
      </c>
      <c r="X889" s="10">
        <v>0.442</v>
      </c>
      <c r="Z889" s="10">
        <v>0.156</v>
      </c>
      <c r="AD889" s="10">
        <v>0.49099999999999999</v>
      </c>
      <c r="AF889" s="10">
        <f t="shared" ref="AF889:AF894" si="69">X889+AD889</f>
        <v>0.93300000000000005</v>
      </c>
      <c r="AG889" s="2">
        <v>14</v>
      </c>
      <c r="AH889" s="2">
        <v>11</v>
      </c>
      <c r="AI889" s="55">
        <v>3.76</v>
      </c>
    </row>
    <row r="890" spans="1:35" x14ac:dyDescent="0.35">
      <c r="A890" s="2" t="s">
        <v>52</v>
      </c>
      <c r="B890" s="2" t="s">
        <v>47</v>
      </c>
      <c r="C890" s="3">
        <v>42270</v>
      </c>
      <c r="D890" s="4">
        <v>0.60347222222222219</v>
      </c>
      <c r="E890" s="2" t="s">
        <v>41</v>
      </c>
      <c r="M890" s="55">
        <v>6.71</v>
      </c>
      <c r="N890" s="55">
        <v>6.11</v>
      </c>
      <c r="O890" s="2">
        <v>6</v>
      </c>
      <c r="Q890" s="2">
        <f t="shared" si="67"/>
        <v>0.69314718055994529</v>
      </c>
      <c r="R890" s="2">
        <v>2</v>
      </c>
      <c r="T890" s="8" t="s">
        <v>46</v>
      </c>
      <c r="V890" s="8">
        <v>1</v>
      </c>
      <c r="X890" s="10">
        <v>0.44400000000000001</v>
      </c>
      <c r="Z890" s="10">
        <v>0.14699999999999999</v>
      </c>
      <c r="AD890" s="10">
        <v>0.48599999999999999</v>
      </c>
      <c r="AF890" s="10">
        <f t="shared" si="69"/>
        <v>0.92999999999999994</v>
      </c>
      <c r="AG890" s="2">
        <v>10</v>
      </c>
      <c r="AH890" s="2">
        <v>9</v>
      </c>
      <c r="AI890" s="55">
        <v>3.82</v>
      </c>
    </row>
    <row r="891" spans="1:35" x14ac:dyDescent="0.35">
      <c r="A891" s="2" t="s">
        <v>42</v>
      </c>
      <c r="C891" s="3">
        <v>42270</v>
      </c>
      <c r="D891" s="4">
        <v>0.58611111111111114</v>
      </c>
      <c r="E891" s="2" t="s">
        <v>41</v>
      </c>
      <c r="F891" s="2">
        <v>22.3</v>
      </c>
      <c r="G891" s="2">
        <v>22.06</v>
      </c>
      <c r="H891" s="2">
        <v>36</v>
      </c>
      <c r="I891" s="2">
        <v>3</v>
      </c>
      <c r="J891" s="2">
        <v>34</v>
      </c>
      <c r="K891" s="2">
        <v>24.71</v>
      </c>
      <c r="L891" s="2">
        <v>24.91</v>
      </c>
      <c r="M891" s="55">
        <v>6.54</v>
      </c>
      <c r="N891" s="55">
        <v>6.17</v>
      </c>
      <c r="O891" s="2">
        <v>5</v>
      </c>
      <c r="Q891" s="2">
        <f t="shared" si="67"/>
        <v>1.6094379124341003</v>
      </c>
      <c r="R891" s="2">
        <v>5</v>
      </c>
      <c r="T891" s="8" t="s">
        <v>46</v>
      </c>
      <c r="V891" s="8">
        <v>1</v>
      </c>
      <c r="X891" s="10">
        <v>0.54600000000000004</v>
      </c>
      <c r="Z891" s="10">
        <v>0.26700000000000002</v>
      </c>
      <c r="AD891" s="10">
        <v>0.65800000000000003</v>
      </c>
      <c r="AF891" s="10">
        <f t="shared" si="69"/>
        <v>1.2040000000000002</v>
      </c>
      <c r="AG891" s="2">
        <v>25</v>
      </c>
      <c r="AH891" s="2">
        <v>18</v>
      </c>
      <c r="AI891" s="55">
        <v>3.06</v>
      </c>
    </row>
    <row r="892" spans="1:35" x14ac:dyDescent="0.35">
      <c r="A892" s="2" t="s">
        <v>50</v>
      </c>
      <c r="C892" s="3">
        <v>42270</v>
      </c>
      <c r="D892" s="4">
        <v>0.57361111111111118</v>
      </c>
      <c r="E892" s="2" t="s">
        <v>41</v>
      </c>
      <c r="F892" s="2">
        <v>23.13</v>
      </c>
      <c r="G892" s="2">
        <v>22.45</v>
      </c>
      <c r="H892" s="2">
        <v>39</v>
      </c>
      <c r="I892" s="2">
        <v>3</v>
      </c>
      <c r="J892" s="2">
        <v>35</v>
      </c>
      <c r="K892" s="2">
        <v>24.1</v>
      </c>
      <c r="L892" s="2">
        <v>24.69</v>
      </c>
      <c r="M892" s="55">
        <v>5.28</v>
      </c>
      <c r="N892" s="55">
        <v>5.55</v>
      </c>
      <c r="O892" s="2">
        <v>4.5</v>
      </c>
      <c r="Q892" s="2">
        <f t="shared" si="67"/>
        <v>2.0794415416798357</v>
      </c>
      <c r="R892" s="2">
        <v>8</v>
      </c>
      <c r="V892" s="8">
        <v>1</v>
      </c>
      <c r="X892" s="10">
        <v>0.65800000000000003</v>
      </c>
      <c r="Z892" s="10">
        <v>0.68400000000000005</v>
      </c>
      <c r="AD892" s="10">
        <v>1.2470000000000001</v>
      </c>
      <c r="AF892" s="10">
        <f t="shared" si="69"/>
        <v>1.9050000000000002</v>
      </c>
      <c r="AG892" s="2">
        <v>6</v>
      </c>
      <c r="AH892" s="2">
        <v>7</v>
      </c>
      <c r="AI892" s="55">
        <v>3.83</v>
      </c>
    </row>
    <row r="893" spans="1:35" x14ac:dyDescent="0.35">
      <c r="A893" s="2" t="s">
        <v>51</v>
      </c>
      <c r="C893" s="3">
        <v>42270</v>
      </c>
      <c r="D893" s="4">
        <v>0.55138888888888882</v>
      </c>
      <c r="E893" s="2" t="s">
        <v>41</v>
      </c>
      <c r="F893" s="2">
        <v>23.65</v>
      </c>
      <c r="G893" s="2">
        <v>23.41</v>
      </c>
      <c r="H893" s="2">
        <v>38</v>
      </c>
      <c r="I893" s="2">
        <v>3</v>
      </c>
      <c r="J893" s="2">
        <v>37</v>
      </c>
      <c r="K893" s="2">
        <v>24.89</v>
      </c>
      <c r="L893" s="2">
        <v>25.01</v>
      </c>
      <c r="M893" s="55">
        <v>4.9000000000000004</v>
      </c>
      <c r="N893" s="55">
        <v>5.23</v>
      </c>
      <c r="O893" s="2">
        <v>4.5</v>
      </c>
      <c r="Q893" s="2">
        <f t="shared" si="67"/>
        <v>2.7080502011022101</v>
      </c>
      <c r="R893" s="2">
        <v>15</v>
      </c>
      <c r="V893" s="8">
        <v>2</v>
      </c>
      <c r="X893" s="10">
        <v>0.77300000000000002</v>
      </c>
      <c r="Z893" s="10">
        <v>0.36099999999999999</v>
      </c>
      <c r="AD893" s="10">
        <v>0.81200000000000006</v>
      </c>
      <c r="AF893" s="10">
        <f t="shared" si="69"/>
        <v>1.585</v>
      </c>
      <c r="AG893" s="2">
        <v>18</v>
      </c>
      <c r="AH893" s="2">
        <v>31</v>
      </c>
      <c r="AI893" s="55">
        <v>5.0199999999999996</v>
      </c>
    </row>
    <row r="894" spans="1:35" x14ac:dyDescent="0.35">
      <c r="A894" s="2" t="s">
        <v>48</v>
      </c>
      <c r="C894" s="3">
        <v>42270</v>
      </c>
      <c r="D894" s="4">
        <v>0.52847222222222223</v>
      </c>
      <c r="E894" s="2" t="s">
        <v>41</v>
      </c>
      <c r="F894" s="2">
        <v>22.61</v>
      </c>
      <c r="G894" s="2">
        <v>22.21</v>
      </c>
      <c r="H894" s="2">
        <v>40</v>
      </c>
      <c r="I894" s="2">
        <v>3</v>
      </c>
      <c r="J894" s="2">
        <v>41</v>
      </c>
      <c r="K894" s="2">
        <v>25.84</v>
      </c>
      <c r="L894" s="2">
        <v>25.9</v>
      </c>
      <c r="M894" s="55">
        <v>5.27</v>
      </c>
      <c r="N894" s="55">
        <v>4.79</v>
      </c>
      <c r="O894" s="2">
        <v>5</v>
      </c>
      <c r="Q894" s="2">
        <f t="shared" si="67"/>
        <v>0.69314718055994529</v>
      </c>
      <c r="R894" s="2">
        <v>2</v>
      </c>
      <c r="V894" s="8">
        <v>2</v>
      </c>
      <c r="X894" s="10">
        <v>0.56799999999999995</v>
      </c>
      <c r="Z894" s="10">
        <v>0.221</v>
      </c>
      <c r="AD894" s="10">
        <v>0.83099999999999996</v>
      </c>
      <c r="AF894" s="10">
        <f t="shared" si="69"/>
        <v>1.399</v>
      </c>
      <c r="AG894" s="2">
        <v>36</v>
      </c>
      <c r="AH894" s="2">
        <v>35</v>
      </c>
      <c r="AI894" s="55">
        <v>6.63</v>
      </c>
    </row>
    <row r="895" spans="1:35" x14ac:dyDescent="0.35">
      <c r="A895" t="s">
        <v>84</v>
      </c>
      <c r="C895" s="13">
        <v>42276</v>
      </c>
      <c r="M895" s="14">
        <v>5.67</v>
      </c>
      <c r="N895" s="14">
        <v>6.07</v>
      </c>
      <c r="R895" s="22" t="s">
        <v>88</v>
      </c>
      <c r="V895" s="28">
        <v>4</v>
      </c>
      <c r="AF895" s="10">
        <v>0</v>
      </c>
      <c r="AI895" s="14" t="s">
        <v>87</v>
      </c>
    </row>
    <row r="896" spans="1:35" x14ac:dyDescent="0.35">
      <c r="A896" s="37" t="s">
        <v>90</v>
      </c>
      <c r="C896" s="13">
        <v>42276</v>
      </c>
      <c r="M896" s="16">
        <v>5.49</v>
      </c>
      <c r="N896" s="16">
        <v>5.74</v>
      </c>
      <c r="Q896" s="2">
        <f t="shared" si="67"/>
        <v>2.9957322735539909</v>
      </c>
      <c r="R896" s="19">
        <v>20</v>
      </c>
      <c r="V896" s="19">
        <v>4</v>
      </c>
      <c r="AF896" s="10">
        <v>0</v>
      </c>
      <c r="AI896" s="14" t="s">
        <v>87</v>
      </c>
    </row>
    <row r="897" spans="1:37" x14ac:dyDescent="0.35">
      <c r="A897" s="37" t="s">
        <v>90</v>
      </c>
      <c r="C897" s="13">
        <v>42276</v>
      </c>
      <c r="M897" s="16" t="s">
        <v>87</v>
      </c>
      <c r="N897" s="16" t="s">
        <v>87</v>
      </c>
      <c r="R897" s="22" t="s">
        <v>91</v>
      </c>
      <c r="V897" s="19">
        <v>4</v>
      </c>
      <c r="AF897" s="10">
        <v>0</v>
      </c>
      <c r="AI897" s="14" t="s">
        <v>87</v>
      </c>
    </row>
    <row r="898" spans="1:37" x14ac:dyDescent="0.35">
      <c r="A898" s="41" t="s">
        <v>96</v>
      </c>
      <c r="C898" s="13">
        <v>42276</v>
      </c>
      <c r="M898" s="14">
        <v>4.83</v>
      </c>
      <c r="N898" s="14">
        <v>4.91</v>
      </c>
      <c r="Q898" s="2">
        <f t="shared" si="67"/>
        <v>1.3862943611198906</v>
      </c>
      <c r="R898" s="18">
        <v>4</v>
      </c>
      <c r="V898" s="19">
        <v>4</v>
      </c>
      <c r="AF898" s="10">
        <v>0</v>
      </c>
      <c r="AI898" s="14" t="s">
        <v>87</v>
      </c>
    </row>
    <row r="899" spans="1:37" x14ac:dyDescent="0.35">
      <c r="A899" s="2" t="s">
        <v>52</v>
      </c>
      <c r="C899" s="3">
        <v>42522</v>
      </c>
      <c r="D899" s="4">
        <v>0.61111111111111105</v>
      </c>
      <c r="E899" s="2" t="s">
        <v>44</v>
      </c>
      <c r="H899" s="2">
        <v>45</v>
      </c>
      <c r="M899" s="55">
        <v>7.75</v>
      </c>
      <c r="N899" s="55"/>
      <c r="O899" s="2">
        <v>3</v>
      </c>
      <c r="Q899" s="2">
        <f t="shared" ref="Q899:Q942" si="70">LN(R899)</f>
        <v>4.6051701859880918</v>
      </c>
      <c r="R899" s="2">
        <v>100</v>
      </c>
      <c r="T899" s="8" t="s">
        <v>43</v>
      </c>
      <c r="V899" s="8">
        <v>2</v>
      </c>
      <c r="X899" s="10">
        <v>0.29399999999999998</v>
      </c>
      <c r="Z899" s="10">
        <v>0.28000000000000003</v>
      </c>
      <c r="AD899" s="10">
        <v>0.624</v>
      </c>
      <c r="AF899" s="10">
        <f t="shared" ref="AF899:AF908" si="71">X899+AD899</f>
        <v>0.91799999999999993</v>
      </c>
      <c r="AG899" s="2">
        <v>11</v>
      </c>
      <c r="AI899" s="12">
        <v>6.18</v>
      </c>
      <c r="AK899" s="12">
        <v>3.38</v>
      </c>
    </row>
    <row r="900" spans="1:37" x14ac:dyDescent="0.35">
      <c r="A900" s="2" t="s">
        <v>42</v>
      </c>
      <c r="C900" s="3">
        <v>42522</v>
      </c>
      <c r="D900" s="4">
        <v>0.59305555555555556</v>
      </c>
      <c r="E900" s="2" t="s">
        <v>44</v>
      </c>
      <c r="H900" s="2">
        <v>30</v>
      </c>
      <c r="M900" s="55">
        <v>7.34</v>
      </c>
      <c r="N900" s="55"/>
      <c r="O900" s="2">
        <v>4</v>
      </c>
      <c r="Q900" s="2">
        <f t="shared" si="70"/>
        <v>4.9126548857360524</v>
      </c>
      <c r="R900" s="2">
        <v>136</v>
      </c>
      <c r="T900" s="8" t="s">
        <v>43</v>
      </c>
      <c r="V900" s="8">
        <v>6</v>
      </c>
      <c r="X900" s="10">
        <v>0.40200000000000002</v>
      </c>
      <c r="Z900" s="10">
        <v>0.27500000000000002</v>
      </c>
      <c r="AD900" s="10">
        <v>0.69</v>
      </c>
      <c r="AF900" s="10">
        <f t="shared" si="71"/>
        <v>1.0920000000000001</v>
      </c>
      <c r="AG900" s="2">
        <v>9</v>
      </c>
      <c r="AI900" s="12">
        <v>4.41</v>
      </c>
      <c r="AK900" s="12">
        <v>3.07</v>
      </c>
    </row>
    <row r="901" spans="1:37" x14ac:dyDescent="0.35">
      <c r="A901" s="2" t="s">
        <v>50</v>
      </c>
      <c r="C901" s="3">
        <v>42522</v>
      </c>
      <c r="D901" s="4">
        <v>0.57986111111111105</v>
      </c>
      <c r="E901" s="2" t="s">
        <v>44</v>
      </c>
      <c r="H901" s="2">
        <v>43</v>
      </c>
      <c r="M901" s="55">
        <v>7.36</v>
      </c>
      <c r="N901" s="55"/>
      <c r="O901" s="2">
        <v>4.5</v>
      </c>
      <c r="Q901" s="2">
        <f t="shared" si="70"/>
        <v>4.3820266346738812</v>
      </c>
      <c r="R901" s="2">
        <v>80</v>
      </c>
      <c r="T901" s="8" t="s">
        <v>46</v>
      </c>
      <c r="V901" s="8">
        <v>2</v>
      </c>
      <c r="X901" s="10">
        <v>0.42</v>
      </c>
      <c r="Z901" s="10">
        <v>0.39800000000000002</v>
      </c>
      <c r="AD901" s="10">
        <v>0.77400000000000002</v>
      </c>
      <c r="AF901" s="10">
        <f t="shared" si="71"/>
        <v>1.194</v>
      </c>
      <c r="AG901" s="2">
        <v>6</v>
      </c>
      <c r="AI901" s="12">
        <v>4.78</v>
      </c>
      <c r="AK901" s="12">
        <v>3.8</v>
      </c>
    </row>
    <row r="902" spans="1:37" x14ac:dyDescent="0.35">
      <c r="A902" s="2" t="s">
        <v>51</v>
      </c>
      <c r="C902" s="3">
        <v>42522</v>
      </c>
      <c r="D902" s="4">
        <v>0.55555555555555558</v>
      </c>
      <c r="E902" s="2" t="s">
        <v>44</v>
      </c>
      <c r="H902" s="2">
        <v>37</v>
      </c>
      <c r="M902" s="55">
        <v>6.92</v>
      </c>
      <c r="N902" s="55"/>
      <c r="O902" s="2">
        <v>4</v>
      </c>
      <c r="Q902" s="2">
        <f t="shared" si="70"/>
        <v>4.8828019225863706</v>
      </c>
      <c r="R902" s="2">
        <v>132</v>
      </c>
      <c r="T902" s="8" t="s">
        <v>46</v>
      </c>
      <c r="V902" s="8">
        <v>2</v>
      </c>
      <c r="X902" s="10">
        <v>0.52</v>
      </c>
      <c r="Z902" s="10">
        <v>0.52700000000000002</v>
      </c>
      <c r="AD902" s="10">
        <v>0.93400000000000005</v>
      </c>
      <c r="AF902" s="10">
        <f t="shared" si="71"/>
        <v>1.4540000000000002</v>
      </c>
      <c r="AG902" s="2">
        <v>4</v>
      </c>
      <c r="AI902" s="12">
        <v>7.84</v>
      </c>
      <c r="AK902" s="12">
        <v>4.08</v>
      </c>
    </row>
    <row r="903" spans="1:37" x14ac:dyDescent="0.35">
      <c r="A903" s="2" t="s">
        <v>48</v>
      </c>
      <c r="C903" s="3">
        <v>42522</v>
      </c>
      <c r="D903" s="4">
        <v>0.53194444444444444</v>
      </c>
      <c r="E903" s="2" t="s">
        <v>44</v>
      </c>
      <c r="H903" s="2">
        <v>37</v>
      </c>
      <c r="M903" s="55">
        <v>6.46</v>
      </c>
      <c r="N903" s="55"/>
      <c r="O903" s="2">
        <v>4</v>
      </c>
      <c r="Q903" s="2">
        <f t="shared" si="70"/>
        <v>3.970291913552122</v>
      </c>
      <c r="R903" s="2">
        <v>53</v>
      </c>
      <c r="T903" s="8" t="s">
        <v>46</v>
      </c>
      <c r="V903" s="8">
        <v>2</v>
      </c>
      <c r="X903" s="10">
        <v>0.439</v>
      </c>
      <c r="Z903" s="10">
        <v>0.36399999999999999</v>
      </c>
      <c r="AD903" s="10">
        <v>0.67900000000000005</v>
      </c>
      <c r="AF903" s="10">
        <f t="shared" si="71"/>
        <v>1.1180000000000001</v>
      </c>
      <c r="AG903" s="2">
        <v>6</v>
      </c>
      <c r="AI903" s="12">
        <v>11</v>
      </c>
      <c r="AK903" s="12">
        <v>5</v>
      </c>
    </row>
    <row r="904" spans="1:37" x14ac:dyDescent="0.35">
      <c r="A904" s="2" t="s">
        <v>52</v>
      </c>
      <c r="C904" s="3">
        <v>42528</v>
      </c>
      <c r="D904" s="4">
        <v>0.63402777777777775</v>
      </c>
      <c r="E904" s="2" t="s">
        <v>44</v>
      </c>
      <c r="H904" s="2">
        <v>50</v>
      </c>
      <c r="M904" s="55">
        <v>6.43</v>
      </c>
      <c r="N904" s="55"/>
      <c r="O904" s="2">
        <v>4</v>
      </c>
      <c r="Q904" s="2">
        <f t="shared" si="70"/>
        <v>3.2188758248682006</v>
      </c>
      <c r="R904" s="2">
        <v>25</v>
      </c>
      <c r="T904" s="8" t="s">
        <v>43</v>
      </c>
      <c r="V904" s="8">
        <v>6</v>
      </c>
      <c r="X904" s="10">
        <v>0.33600000000000002</v>
      </c>
      <c r="Z904" s="10">
        <v>0.375</v>
      </c>
      <c r="AD904" s="10">
        <v>0.54700000000000004</v>
      </c>
      <c r="AF904" s="10">
        <f t="shared" si="71"/>
        <v>0.88300000000000001</v>
      </c>
      <c r="AG904" s="2">
        <v>18</v>
      </c>
      <c r="AI904" s="12">
        <v>3.51</v>
      </c>
      <c r="AK904" s="12">
        <v>1.03</v>
      </c>
    </row>
    <row r="905" spans="1:37" x14ac:dyDescent="0.35">
      <c r="A905" s="2" t="s">
        <v>42</v>
      </c>
      <c r="C905" s="3">
        <v>42528</v>
      </c>
      <c r="D905" s="4">
        <v>0.61875000000000002</v>
      </c>
      <c r="E905" s="2" t="s">
        <v>44</v>
      </c>
      <c r="H905" s="2">
        <v>29</v>
      </c>
      <c r="M905" s="55">
        <v>6.18</v>
      </c>
      <c r="N905" s="55"/>
      <c r="O905" s="2">
        <v>5</v>
      </c>
      <c r="Q905" s="2">
        <f t="shared" si="70"/>
        <v>3.8501476017100584</v>
      </c>
      <c r="R905" s="2">
        <v>47</v>
      </c>
      <c r="T905" s="8" t="s">
        <v>43</v>
      </c>
      <c r="V905" s="8">
        <v>2</v>
      </c>
      <c r="X905" s="10">
        <v>0.43099999999999999</v>
      </c>
      <c r="Z905" s="10">
        <v>0.36399999999999999</v>
      </c>
      <c r="AD905" s="10">
        <v>0.61</v>
      </c>
      <c r="AF905" s="10">
        <f t="shared" si="71"/>
        <v>1.0409999999999999</v>
      </c>
      <c r="AG905" s="2">
        <v>19</v>
      </c>
      <c r="AI905" s="12">
        <v>3.8</v>
      </c>
      <c r="AK905" s="12">
        <v>1.01</v>
      </c>
    </row>
    <row r="906" spans="1:37" x14ac:dyDescent="0.35">
      <c r="A906" s="2" t="s">
        <v>50</v>
      </c>
      <c r="C906" s="3">
        <v>42528</v>
      </c>
      <c r="D906" s="4">
        <v>0.60555555555555551</v>
      </c>
      <c r="E906" s="2" t="s">
        <v>44</v>
      </c>
      <c r="H906" s="2">
        <v>42</v>
      </c>
      <c r="M906" s="55">
        <v>6</v>
      </c>
      <c r="N906" s="55"/>
      <c r="O906" s="2">
        <v>7</v>
      </c>
      <c r="Q906" s="2">
        <f t="shared" si="70"/>
        <v>4.6051701859880918</v>
      </c>
      <c r="R906" s="2">
        <v>100</v>
      </c>
      <c r="T906" s="8" t="s">
        <v>43</v>
      </c>
      <c r="V906" s="8">
        <v>2</v>
      </c>
      <c r="X906" s="10">
        <v>0.41699999999999998</v>
      </c>
      <c r="Z906" s="10">
        <v>0.61299999999999999</v>
      </c>
      <c r="AD906" s="10">
        <v>0.95899999999999996</v>
      </c>
      <c r="AF906" s="10">
        <f t="shared" si="71"/>
        <v>1.3759999999999999</v>
      </c>
      <c r="AG906" s="2">
        <v>18</v>
      </c>
      <c r="AI906" s="12">
        <v>2.77</v>
      </c>
      <c r="AK906" s="12">
        <v>0.84</v>
      </c>
    </row>
    <row r="907" spans="1:37" x14ac:dyDescent="0.35">
      <c r="A907" s="2" t="s">
        <v>51</v>
      </c>
      <c r="C907" s="3">
        <v>42528</v>
      </c>
      <c r="D907" s="4">
        <v>0.58263888888888882</v>
      </c>
      <c r="E907" s="2" t="s">
        <v>44</v>
      </c>
      <c r="H907" s="2">
        <v>37</v>
      </c>
      <c r="M907" s="55">
        <v>5.44</v>
      </c>
      <c r="N907" s="55"/>
      <c r="O907" s="2">
        <v>3.5</v>
      </c>
      <c r="Q907" s="2">
        <f t="shared" si="70"/>
        <v>2.9444389791664403</v>
      </c>
      <c r="R907" s="2">
        <v>19</v>
      </c>
      <c r="T907" s="8" t="s">
        <v>43</v>
      </c>
      <c r="V907" s="8">
        <v>4</v>
      </c>
      <c r="X907" s="10">
        <v>0.56599999999999995</v>
      </c>
      <c r="Z907" s="10">
        <v>0.55900000000000005</v>
      </c>
      <c r="AD907" s="10">
        <v>0.78</v>
      </c>
      <c r="AF907" s="10">
        <f t="shared" si="71"/>
        <v>1.3460000000000001</v>
      </c>
      <c r="AG907" s="2">
        <v>16</v>
      </c>
      <c r="AI907" s="12">
        <v>4.4400000000000004</v>
      </c>
      <c r="AK907" s="12">
        <v>1.56</v>
      </c>
    </row>
    <row r="908" spans="1:37" x14ac:dyDescent="0.35">
      <c r="A908" s="2" t="s">
        <v>48</v>
      </c>
      <c r="C908" s="3">
        <v>42528</v>
      </c>
      <c r="D908" s="4">
        <v>0.55625000000000002</v>
      </c>
      <c r="E908" s="2" t="s">
        <v>44</v>
      </c>
      <c r="H908" s="2">
        <v>39</v>
      </c>
      <c r="M908" s="55">
        <v>7.71</v>
      </c>
      <c r="N908" s="55"/>
      <c r="O908" s="2">
        <v>3</v>
      </c>
      <c r="Q908" s="2">
        <f t="shared" si="70"/>
        <v>2.3978952727983707</v>
      </c>
      <c r="R908" s="2">
        <v>11</v>
      </c>
      <c r="T908" s="8" t="s">
        <v>46</v>
      </c>
      <c r="V908" s="8">
        <v>2</v>
      </c>
      <c r="X908" s="10">
        <v>0.36599999999999999</v>
      </c>
      <c r="Z908" s="10">
        <v>0.254</v>
      </c>
      <c r="AD908" s="10">
        <v>0.72599999999999998</v>
      </c>
      <c r="AF908" s="10">
        <f t="shared" si="71"/>
        <v>1.0920000000000001</v>
      </c>
      <c r="AG908" s="2">
        <v>16</v>
      </c>
      <c r="AI908" s="12">
        <v>16.8</v>
      </c>
      <c r="AK908" s="12">
        <v>5.47</v>
      </c>
    </row>
    <row r="909" spans="1:37" x14ac:dyDescent="0.35">
      <c r="A909" t="s">
        <v>84</v>
      </c>
      <c r="C909" s="13">
        <v>42528</v>
      </c>
      <c r="M909" s="16">
        <v>7.44</v>
      </c>
      <c r="N909" s="16">
        <v>7.21</v>
      </c>
      <c r="Q909" s="2">
        <f t="shared" si="70"/>
        <v>4.7004803657924166</v>
      </c>
      <c r="R909" s="18">
        <v>110</v>
      </c>
      <c r="V909" s="28">
        <v>6</v>
      </c>
      <c r="AF909" s="10">
        <v>1.7306000000000001</v>
      </c>
      <c r="AI909" s="19">
        <v>2.94</v>
      </c>
    </row>
    <row r="910" spans="1:37" x14ac:dyDescent="0.35">
      <c r="A910" s="37" t="s">
        <v>90</v>
      </c>
      <c r="C910" s="13">
        <v>42528</v>
      </c>
      <c r="M910" s="16">
        <v>7.24</v>
      </c>
      <c r="N910" s="16">
        <v>7.23</v>
      </c>
      <c r="Q910" s="2">
        <f t="shared" si="70"/>
        <v>5.3471075307174685</v>
      </c>
      <c r="R910" s="19">
        <v>210</v>
      </c>
      <c r="V910" s="19">
        <v>4</v>
      </c>
      <c r="AF910" s="10">
        <v>2.0914999999999999</v>
      </c>
      <c r="AI910" s="19">
        <v>3.11</v>
      </c>
    </row>
    <row r="911" spans="1:37" x14ac:dyDescent="0.35">
      <c r="A911" s="41" t="s">
        <v>96</v>
      </c>
      <c r="C911" s="13">
        <v>42528</v>
      </c>
      <c r="M911" s="16">
        <v>7.12</v>
      </c>
      <c r="N911" s="16">
        <v>7.78</v>
      </c>
      <c r="Q911" s="2">
        <f t="shared" si="70"/>
        <v>4.0943445622221004</v>
      </c>
      <c r="R911" s="19">
        <v>60</v>
      </c>
      <c r="V911" s="19">
        <v>8</v>
      </c>
      <c r="AF911" s="10">
        <v>2.0764</v>
      </c>
      <c r="AI911" s="19">
        <v>13.9</v>
      </c>
    </row>
    <row r="912" spans="1:37" x14ac:dyDescent="0.35">
      <c r="A912" s="2" t="s">
        <v>52</v>
      </c>
      <c r="C912" s="3">
        <v>42535</v>
      </c>
      <c r="D912" s="4">
        <v>0.59305555555555556</v>
      </c>
      <c r="E912" s="2" t="s">
        <v>41</v>
      </c>
      <c r="H912" s="2">
        <v>53</v>
      </c>
      <c r="M912" s="55">
        <v>6.75</v>
      </c>
      <c r="N912" s="55"/>
      <c r="O912" s="2">
        <v>4</v>
      </c>
      <c r="Q912" s="2">
        <f t="shared" si="70"/>
        <v>1.3862943611198906</v>
      </c>
      <c r="R912" s="2">
        <v>4</v>
      </c>
      <c r="T912" s="8" t="s">
        <v>46</v>
      </c>
      <c r="V912" s="8">
        <v>1</v>
      </c>
      <c r="X912" s="10">
        <v>0.29799999999999999</v>
      </c>
      <c r="Z912" s="10">
        <v>0.251</v>
      </c>
      <c r="AD912" s="10">
        <v>0.41299999999999998</v>
      </c>
      <c r="AF912" s="10">
        <f t="shared" ref="AF912:AF921" si="72">X912+AD912</f>
        <v>0.71099999999999997</v>
      </c>
      <c r="AG912" s="2">
        <v>15</v>
      </c>
      <c r="AI912" s="12">
        <v>4.21</v>
      </c>
      <c r="AK912" s="12">
        <v>1.01</v>
      </c>
    </row>
    <row r="913" spans="1:37" x14ac:dyDescent="0.35">
      <c r="A913" s="2" t="s">
        <v>42</v>
      </c>
      <c r="C913" s="3">
        <v>42535</v>
      </c>
      <c r="D913" s="4">
        <v>0.57638888888888895</v>
      </c>
      <c r="E913" s="2" t="s">
        <v>41</v>
      </c>
      <c r="H913" s="2">
        <v>36</v>
      </c>
      <c r="M913" s="55">
        <v>7.18</v>
      </c>
      <c r="N913" s="55"/>
      <c r="O913" s="2">
        <v>5</v>
      </c>
      <c r="Q913" s="2">
        <f t="shared" si="70"/>
        <v>1.3862943611198906</v>
      </c>
      <c r="R913" s="2">
        <v>4</v>
      </c>
      <c r="V913" s="8">
        <v>1</v>
      </c>
      <c r="X913" s="10">
        <v>0.36699999999999999</v>
      </c>
      <c r="Z913" s="10">
        <v>0.35</v>
      </c>
      <c r="AD913" s="10">
        <v>0.53600000000000003</v>
      </c>
      <c r="AF913" s="10">
        <f t="shared" si="72"/>
        <v>0.90300000000000002</v>
      </c>
      <c r="AG913" s="2">
        <v>21</v>
      </c>
      <c r="AI913" s="12">
        <v>4.76</v>
      </c>
      <c r="AK913" s="12">
        <v>1.05</v>
      </c>
    </row>
    <row r="914" spans="1:37" x14ac:dyDescent="0.35">
      <c r="A914" s="2" t="s">
        <v>50</v>
      </c>
      <c r="C914" s="3">
        <v>42535</v>
      </c>
      <c r="D914" s="4">
        <v>0.56388888888888888</v>
      </c>
      <c r="E914" s="2" t="s">
        <v>41</v>
      </c>
      <c r="H914" s="2">
        <v>43</v>
      </c>
      <c r="M914" s="55">
        <v>6.47</v>
      </c>
      <c r="N914" s="55"/>
      <c r="O914" s="2">
        <v>6.5</v>
      </c>
      <c r="Q914" s="2">
        <f t="shared" si="70"/>
        <v>0.69314718055994529</v>
      </c>
      <c r="R914" s="2">
        <v>2</v>
      </c>
      <c r="T914" s="8" t="s">
        <v>46</v>
      </c>
      <c r="V914" s="8">
        <v>1</v>
      </c>
      <c r="X914" s="10">
        <v>0.35899999999999999</v>
      </c>
      <c r="Z914" s="10">
        <v>0.36099999999999999</v>
      </c>
      <c r="AD914" s="10">
        <v>0.42799999999999999</v>
      </c>
      <c r="AF914" s="10">
        <f t="shared" si="72"/>
        <v>0.78699999999999992</v>
      </c>
      <c r="AG914" s="2">
        <v>18</v>
      </c>
      <c r="AI914" s="12">
        <v>3.61</v>
      </c>
      <c r="AK914" s="12">
        <v>1.24</v>
      </c>
    </row>
    <row r="915" spans="1:37" x14ac:dyDescent="0.35">
      <c r="A915" s="2" t="s">
        <v>51</v>
      </c>
      <c r="C915" s="3">
        <v>42535</v>
      </c>
      <c r="D915" s="4">
        <v>0.54236111111111118</v>
      </c>
      <c r="E915" s="2" t="s">
        <v>41</v>
      </c>
      <c r="H915" s="2">
        <v>37</v>
      </c>
      <c r="M915" s="55">
        <v>6.36</v>
      </c>
      <c r="N915" s="55"/>
      <c r="O915" s="2">
        <v>5</v>
      </c>
      <c r="Q915" s="2">
        <f t="shared" si="70"/>
        <v>0.69314718055994529</v>
      </c>
      <c r="R915" s="2">
        <v>2</v>
      </c>
      <c r="T915" s="8" t="s">
        <v>46</v>
      </c>
      <c r="V915" s="8">
        <v>1</v>
      </c>
      <c r="X915" s="10">
        <v>0.42299999999999999</v>
      </c>
      <c r="Z915" s="10">
        <v>0.51100000000000001</v>
      </c>
      <c r="AD915" s="10">
        <v>0.55100000000000005</v>
      </c>
      <c r="AF915" s="10">
        <f t="shared" si="72"/>
        <v>0.97399999999999998</v>
      </c>
      <c r="AG915" s="2">
        <v>30</v>
      </c>
      <c r="AI915" s="12">
        <v>3.24</v>
      </c>
      <c r="AK915" s="12">
        <v>1.02</v>
      </c>
    </row>
    <row r="916" spans="1:37" x14ac:dyDescent="0.35">
      <c r="A916" s="2" t="s">
        <v>48</v>
      </c>
      <c r="C916" s="3">
        <v>42535</v>
      </c>
      <c r="D916" s="4">
        <v>0.51874999999999993</v>
      </c>
      <c r="E916" s="2" t="s">
        <v>41</v>
      </c>
      <c r="H916" s="2">
        <v>39</v>
      </c>
      <c r="M916" s="55">
        <v>6.18</v>
      </c>
      <c r="N916" s="55"/>
      <c r="O916" s="2">
        <v>6</v>
      </c>
      <c r="Q916" s="2">
        <f t="shared" si="70"/>
        <v>0.69314718055994529</v>
      </c>
      <c r="R916" s="2">
        <v>2</v>
      </c>
      <c r="T916" s="8" t="s">
        <v>46</v>
      </c>
      <c r="V916" s="8">
        <v>1</v>
      </c>
      <c r="X916" s="10">
        <v>0.36899999999999999</v>
      </c>
      <c r="Z916" s="10">
        <v>0.376</v>
      </c>
      <c r="AD916" s="10">
        <v>0.54400000000000004</v>
      </c>
      <c r="AF916" s="10">
        <f t="shared" si="72"/>
        <v>0.91300000000000003</v>
      </c>
      <c r="AG916" s="2">
        <v>23</v>
      </c>
      <c r="AI916" s="12">
        <v>5.72</v>
      </c>
      <c r="AK916" s="12">
        <v>1.0900000000000001</v>
      </c>
    </row>
    <row r="917" spans="1:37" x14ac:dyDescent="0.35">
      <c r="A917" s="2" t="s">
        <v>52</v>
      </c>
      <c r="C917" s="3">
        <v>42542</v>
      </c>
      <c r="D917" s="4">
        <v>0.61458333333333337</v>
      </c>
      <c r="E917" s="2" t="s">
        <v>41</v>
      </c>
      <c r="F917" s="2">
        <v>19.38</v>
      </c>
      <c r="G917" s="2">
        <v>18.010000000000002</v>
      </c>
      <c r="H917" s="2">
        <v>51</v>
      </c>
      <c r="I917" s="2">
        <v>3</v>
      </c>
      <c r="J917" s="2">
        <v>46</v>
      </c>
      <c r="K917" s="2">
        <v>24.52</v>
      </c>
      <c r="L917" s="2">
        <v>25.84</v>
      </c>
      <c r="M917" s="55">
        <v>7.06</v>
      </c>
      <c r="N917" s="55">
        <v>7.15</v>
      </c>
      <c r="O917" s="2">
        <v>5.5</v>
      </c>
      <c r="Q917" s="2">
        <f t="shared" si="70"/>
        <v>0.69314718055994529</v>
      </c>
      <c r="R917" s="2">
        <v>2</v>
      </c>
      <c r="T917" s="8" t="s">
        <v>43</v>
      </c>
      <c r="V917" s="8">
        <v>2</v>
      </c>
      <c r="X917" s="10">
        <v>0.25600000000000001</v>
      </c>
      <c r="Z917" s="10">
        <v>0.255</v>
      </c>
      <c r="AD917" s="10">
        <v>0.55400000000000005</v>
      </c>
      <c r="AF917" s="10">
        <f t="shared" si="72"/>
        <v>0.81</v>
      </c>
      <c r="AG917" s="2">
        <v>21</v>
      </c>
      <c r="AH917" s="2">
        <v>26</v>
      </c>
      <c r="AI917" s="12">
        <v>5.04</v>
      </c>
    </row>
    <row r="918" spans="1:37" x14ac:dyDescent="0.35">
      <c r="A918" s="2" t="s">
        <v>42</v>
      </c>
      <c r="C918" s="3">
        <v>42542</v>
      </c>
      <c r="D918" s="4">
        <v>0.59930555555555554</v>
      </c>
      <c r="E918" s="2" t="s">
        <v>41</v>
      </c>
      <c r="F918" s="2">
        <v>20.149999999999999</v>
      </c>
      <c r="G918" s="2">
        <v>19.82</v>
      </c>
      <c r="H918" s="2">
        <v>29</v>
      </c>
      <c r="I918" s="2">
        <v>3</v>
      </c>
      <c r="J918" s="2">
        <v>26</v>
      </c>
      <c r="K918" s="2">
        <v>23.88</v>
      </c>
      <c r="L918" s="2">
        <v>24.02</v>
      </c>
      <c r="M918" s="55">
        <v>7.04</v>
      </c>
      <c r="N918" s="55">
        <v>7.07</v>
      </c>
      <c r="O918" s="2">
        <v>4</v>
      </c>
      <c r="Q918" s="2">
        <f t="shared" si="70"/>
        <v>0.69314718055994529</v>
      </c>
      <c r="R918" s="2">
        <v>2</v>
      </c>
      <c r="T918" s="8" t="s">
        <v>46</v>
      </c>
      <c r="V918" s="8">
        <v>1</v>
      </c>
      <c r="X918" s="10">
        <v>0.31900000000000001</v>
      </c>
      <c r="Z918" s="10">
        <v>0.248</v>
      </c>
      <c r="AD918" s="10">
        <v>0.65700000000000003</v>
      </c>
      <c r="AF918" s="10">
        <f t="shared" si="72"/>
        <v>0.97599999999999998</v>
      </c>
      <c r="AG918" s="2">
        <v>20</v>
      </c>
      <c r="AH918" s="2">
        <v>20</v>
      </c>
      <c r="AI918" s="12">
        <v>6.52</v>
      </c>
    </row>
    <row r="919" spans="1:37" x14ac:dyDescent="0.35">
      <c r="A919" s="2" t="s">
        <v>50</v>
      </c>
      <c r="C919" s="3">
        <v>42542</v>
      </c>
      <c r="D919" s="4">
        <v>0.58611111111111114</v>
      </c>
      <c r="E919" s="2" t="s">
        <v>41</v>
      </c>
      <c r="F919" s="2">
        <v>20.85</v>
      </c>
      <c r="G919" s="2">
        <v>18.809999999999999</v>
      </c>
      <c r="H919" s="2">
        <v>42</v>
      </c>
      <c r="I919" s="2">
        <v>3</v>
      </c>
      <c r="J919" s="2">
        <v>37</v>
      </c>
      <c r="K919" s="2">
        <v>23.59</v>
      </c>
      <c r="L919" s="2">
        <v>24.74</v>
      </c>
      <c r="M919" s="55">
        <v>6.59</v>
      </c>
      <c r="N919" s="55">
        <v>6.74</v>
      </c>
      <c r="O919" s="2">
        <v>4</v>
      </c>
      <c r="Q919" s="2">
        <f t="shared" si="70"/>
        <v>2.0794415416798357</v>
      </c>
      <c r="R919" s="2">
        <v>8</v>
      </c>
      <c r="V919" s="8">
        <v>6</v>
      </c>
      <c r="X919" s="10">
        <v>0.36599999999999999</v>
      </c>
      <c r="Z919" s="10">
        <v>0.72</v>
      </c>
      <c r="AD919" s="10">
        <v>1.304</v>
      </c>
      <c r="AF919" s="10">
        <f t="shared" si="72"/>
        <v>1.67</v>
      </c>
      <c r="AG919" s="2">
        <v>18</v>
      </c>
      <c r="AH919" s="2">
        <v>28</v>
      </c>
      <c r="AI919" s="12">
        <v>4.1399999999999997</v>
      </c>
    </row>
    <row r="920" spans="1:37" x14ac:dyDescent="0.35">
      <c r="A920" s="2" t="s">
        <v>51</v>
      </c>
      <c r="C920" s="3">
        <v>42542</v>
      </c>
      <c r="D920" s="4">
        <v>0.56319444444444444</v>
      </c>
      <c r="E920" s="2" t="s">
        <v>41</v>
      </c>
      <c r="F920" s="2">
        <v>22.64</v>
      </c>
      <c r="G920" s="2">
        <v>22.14</v>
      </c>
      <c r="H920" s="2">
        <v>36</v>
      </c>
      <c r="I920" s="2">
        <v>3</v>
      </c>
      <c r="J920" s="2">
        <v>32</v>
      </c>
      <c r="K920" s="2">
        <v>23.65</v>
      </c>
      <c r="L920" s="2">
        <v>23.7</v>
      </c>
      <c r="M920" s="55">
        <v>6.16</v>
      </c>
      <c r="N920" s="55">
        <v>5.97</v>
      </c>
      <c r="O920" s="2">
        <v>4</v>
      </c>
      <c r="Q920" s="2">
        <f t="shared" si="70"/>
        <v>0.69314718055994529</v>
      </c>
      <c r="R920" s="2">
        <v>2</v>
      </c>
      <c r="V920" s="8">
        <v>2</v>
      </c>
      <c r="X920" s="10">
        <v>0.54700000000000004</v>
      </c>
      <c r="Z920" s="10">
        <v>0.45800000000000002</v>
      </c>
      <c r="AD920" s="10">
        <v>0.84799999999999998</v>
      </c>
      <c r="AF920" s="10">
        <f t="shared" si="72"/>
        <v>1.395</v>
      </c>
      <c r="AG920" s="2">
        <v>20</v>
      </c>
      <c r="AH920" s="2">
        <v>21</v>
      </c>
      <c r="AI920" s="12">
        <v>3.55</v>
      </c>
    </row>
    <row r="921" spans="1:37" x14ac:dyDescent="0.35">
      <c r="A921" s="2" t="s">
        <v>48</v>
      </c>
      <c r="C921" s="3">
        <v>42542</v>
      </c>
      <c r="D921" s="4">
        <v>0.53888888888888886</v>
      </c>
      <c r="E921" s="2" t="s">
        <v>41</v>
      </c>
      <c r="F921" s="2">
        <v>22.3</v>
      </c>
      <c r="G921" s="2">
        <v>22.08</v>
      </c>
      <c r="H921" s="2">
        <v>39</v>
      </c>
      <c r="I921" s="2">
        <v>3</v>
      </c>
      <c r="J921" s="2">
        <v>36</v>
      </c>
      <c r="K921" s="2">
        <v>25.13</v>
      </c>
      <c r="L921" s="2">
        <v>25.38</v>
      </c>
      <c r="M921" s="55">
        <v>6.3</v>
      </c>
      <c r="N921" s="55">
        <v>6.33</v>
      </c>
      <c r="O921" s="2">
        <v>4</v>
      </c>
      <c r="Q921" s="2">
        <f t="shared" si="70"/>
        <v>2.1972245773362196</v>
      </c>
      <c r="R921" s="2">
        <v>9</v>
      </c>
      <c r="V921" s="8">
        <v>2</v>
      </c>
      <c r="X921" s="10">
        <v>0.32400000000000001</v>
      </c>
      <c r="Z921" s="10">
        <v>0.184</v>
      </c>
      <c r="AD921" s="10">
        <v>0.59299999999999997</v>
      </c>
      <c r="AF921" s="10">
        <f t="shared" si="72"/>
        <v>0.91700000000000004</v>
      </c>
      <c r="AG921" s="2">
        <v>23</v>
      </c>
      <c r="AH921" s="2">
        <v>25</v>
      </c>
      <c r="AI921" s="12">
        <v>16.399999999999999</v>
      </c>
    </row>
    <row r="922" spans="1:37" x14ac:dyDescent="0.35">
      <c r="A922" t="s">
        <v>84</v>
      </c>
      <c r="C922" s="13">
        <v>42542</v>
      </c>
      <c r="M922" s="16">
        <v>8.5299999999999994</v>
      </c>
      <c r="N922" s="16">
        <v>8.06</v>
      </c>
      <c r="Q922" s="2">
        <f t="shared" si="70"/>
        <v>2.3025850929940459</v>
      </c>
      <c r="R922" s="18">
        <v>10</v>
      </c>
      <c r="V922" s="28">
        <v>2</v>
      </c>
      <c r="AF922" s="10">
        <v>2.3348999999999998</v>
      </c>
      <c r="AI922" s="19">
        <v>2.39</v>
      </c>
    </row>
    <row r="923" spans="1:37" x14ac:dyDescent="0.35">
      <c r="A923" t="s">
        <v>84</v>
      </c>
      <c r="C923" s="13">
        <v>42542</v>
      </c>
      <c r="M923" s="16" t="s">
        <v>87</v>
      </c>
      <c r="N923" s="16" t="s">
        <v>87</v>
      </c>
      <c r="Q923" s="2">
        <f t="shared" si="70"/>
        <v>1.3862943611198906</v>
      </c>
      <c r="R923" s="18">
        <v>4</v>
      </c>
      <c r="V923" s="28">
        <v>2</v>
      </c>
      <c r="AF923" s="10">
        <v>1.9089</v>
      </c>
      <c r="AI923" s="19">
        <v>2.1</v>
      </c>
    </row>
    <row r="924" spans="1:37" x14ac:dyDescent="0.35">
      <c r="A924" s="37" t="s">
        <v>90</v>
      </c>
      <c r="C924" s="13">
        <v>42542</v>
      </c>
      <c r="M924" s="16">
        <v>7.94</v>
      </c>
      <c r="N924" s="16">
        <v>8.07</v>
      </c>
      <c r="Q924" s="2">
        <f t="shared" si="70"/>
        <v>1.3862943611198906</v>
      </c>
      <c r="R924" s="19">
        <v>4</v>
      </c>
      <c r="V924" s="19">
        <v>2</v>
      </c>
      <c r="AF924" s="10">
        <v>2.5830000000000002</v>
      </c>
      <c r="AI924" s="19">
        <v>2.88</v>
      </c>
    </row>
    <row r="925" spans="1:37" x14ac:dyDescent="0.35">
      <c r="A925" s="41" t="s">
        <v>96</v>
      </c>
      <c r="C925" s="13">
        <v>42542</v>
      </c>
      <c r="M925" s="16">
        <v>7.86</v>
      </c>
      <c r="N925" s="16">
        <v>7.12</v>
      </c>
      <c r="Q925" s="2">
        <f t="shared" si="70"/>
        <v>2.4849066497880004</v>
      </c>
      <c r="R925" s="19">
        <v>12</v>
      </c>
      <c r="V925" s="19">
        <v>2</v>
      </c>
      <c r="AF925" s="10">
        <v>2.4485999999999999</v>
      </c>
      <c r="AI925" s="19">
        <v>12.1</v>
      </c>
    </row>
    <row r="926" spans="1:37" x14ac:dyDescent="0.35">
      <c r="A926" s="2" t="s">
        <v>52</v>
      </c>
      <c r="C926" s="3">
        <v>42549</v>
      </c>
      <c r="D926" s="4">
        <v>0.62013888888888891</v>
      </c>
      <c r="E926" s="2" t="s">
        <v>44</v>
      </c>
      <c r="F926" s="2">
        <v>20.88</v>
      </c>
      <c r="G926" s="2">
        <v>20.34</v>
      </c>
      <c r="H926" s="2">
        <v>55</v>
      </c>
      <c r="I926" s="2">
        <v>3</v>
      </c>
      <c r="J926" s="2">
        <v>52</v>
      </c>
      <c r="K926" s="2">
        <v>24.6</v>
      </c>
      <c r="L926" s="2">
        <v>27.3</v>
      </c>
      <c r="M926" s="55">
        <v>6.26</v>
      </c>
      <c r="N926" s="55">
        <v>6.35</v>
      </c>
      <c r="O926" s="2">
        <v>4.5</v>
      </c>
      <c r="Q926" s="2">
        <f t="shared" si="70"/>
        <v>5.0498560072495371</v>
      </c>
      <c r="R926" s="2">
        <v>156</v>
      </c>
      <c r="V926" s="8">
        <v>40</v>
      </c>
      <c r="X926" s="10">
        <v>0.25800000000000001</v>
      </c>
      <c r="Z926" s="10">
        <v>0.29699999999999999</v>
      </c>
      <c r="AD926" s="10">
        <v>0.59</v>
      </c>
      <c r="AF926" s="10">
        <f t="shared" ref="AF926:AF935" si="73">X926+AD926</f>
        <v>0.84799999999999998</v>
      </c>
      <c r="AG926" s="2">
        <v>10</v>
      </c>
      <c r="AH926" s="2">
        <v>13</v>
      </c>
      <c r="AI926" s="12">
        <v>3.06</v>
      </c>
    </row>
    <row r="927" spans="1:37" x14ac:dyDescent="0.35">
      <c r="A927" s="2" t="s">
        <v>42</v>
      </c>
      <c r="C927" s="3">
        <v>42549</v>
      </c>
      <c r="D927" s="4">
        <v>0.60347222222222219</v>
      </c>
      <c r="E927" s="2" t="s">
        <v>44</v>
      </c>
      <c r="F927" s="2">
        <v>21.37</v>
      </c>
      <c r="G927" s="2">
        <v>20.78</v>
      </c>
      <c r="H927" s="2">
        <v>29</v>
      </c>
      <c r="I927" s="2">
        <v>3</v>
      </c>
      <c r="J927" s="2">
        <v>52</v>
      </c>
      <c r="K927" s="2">
        <v>24.61</v>
      </c>
      <c r="L927" s="2">
        <v>25.39</v>
      </c>
      <c r="M927" s="55">
        <v>6.37</v>
      </c>
      <c r="N927" s="55">
        <v>6.71</v>
      </c>
      <c r="O927" s="2">
        <v>6</v>
      </c>
      <c r="Q927" s="2">
        <f t="shared" si="70"/>
        <v>4.5217885770490405</v>
      </c>
      <c r="R927" s="2">
        <v>92</v>
      </c>
      <c r="T927" s="8" t="s">
        <v>43</v>
      </c>
      <c r="V927" s="8">
        <v>20</v>
      </c>
      <c r="X927" s="10">
        <v>0.32700000000000001</v>
      </c>
      <c r="Z927" s="10">
        <v>0.34200000000000003</v>
      </c>
      <c r="AD927" s="10">
        <v>0.56499999999999995</v>
      </c>
      <c r="AF927" s="10">
        <f t="shared" si="73"/>
        <v>0.8919999999999999</v>
      </c>
      <c r="AG927" s="2">
        <v>6</v>
      </c>
      <c r="AH927" s="2">
        <v>12</v>
      </c>
      <c r="AI927" s="12">
        <v>3.77</v>
      </c>
    </row>
    <row r="928" spans="1:37" x14ac:dyDescent="0.35">
      <c r="A928" s="2" t="s">
        <v>50</v>
      </c>
      <c r="C928" s="3">
        <v>42549</v>
      </c>
      <c r="D928" s="4">
        <v>0.58958333333333335</v>
      </c>
      <c r="E928" s="2" t="s">
        <v>44</v>
      </c>
      <c r="F928" s="2">
        <v>22.19</v>
      </c>
      <c r="G928" s="2">
        <v>21.4</v>
      </c>
      <c r="H928" s="2">
        <v>45</v>
      </c>
      <c r="I928" s="2">
        <v>3</v>
      </c>
      <c r="J928" s="2">
        <v>52</v>
      </c>
      <c r="K928" s="2">
        <v>23.14</v>
      </c>
      <c r="L928" s="2">
        <v>24.64</v>
      </c>
      <c r="M928" s="55">
        <v>6.41</v>
      </c>
      <c r="N928" s="55">
        <v>6.32</v>
      </c>
      <c r="O928" s="2">
        <v>6</v>
      </c>
      <c r="Q928" s="2">
        <f t="shared" si="70"/>
        <v>9.0359869848314052</v>
      </c>
      <c r="R928" s="5">
        <v>8400</v>
      </c>
      <c r="V928" s="8">
        <v>400</v>
      </c>
      <c r="X928" s="10">
        <v>0.39</v>
      </c>
      <c r="Z928" s="10">
        <v>0.88100000000000001</v>
      </c>
      <c r="AD928" s="10">
        <v>1.2509999999999999</v>
      </c>
      <c r="AF928" s="10">
        <f t="shared" si="73"/>
        <v>1.641</v>
      </c>
      <c r="AG928" s="2">
        <v>6</v>
      </c>
      <c r="AH928" s="2">
        <v>7</v>
      </c>
      <c r="AI928" s="12">
        <v>6.5</v>
      </c>
    </row>
    <row r="929" spans="1:35" x14ac:dyDescent="0.35">
      <c r="A929" s="2" t="s">
        <v>51</v>
      </c>
      <c r="C929" s="3">
        <v>42549</v>
      </c>
      <c r="D929" s="4">
        <v>0.57152777777777775</v>
      </c>
      <c r="E929" s="2" t="s">
        <v>44</v>
      </c>
      <c r="F929" s="2">
        <v>23.11</v>
      </c>
      <c r="G929" s="2">
        <v>23.05</v>
      </c>
      <c r="H929" s="2">
        <v>40</v>
      </c>
      <c r="I929" s="2">
        <v>3</v>
      </c>
      <c r="J929" s="2">
        <v>38</v>
      </c>
      <c r="K929" s="2">
        <v>23.97</v>
      </c>
      <c r="L929" s="2">
        <v>23.98</v>
      </c>
      <c r="M929" s="55">
        <v>6.11</v>
      </c>
      <c r="N929" s="55">
        <v>5.91</v>
      </c>
      <c r="O929" s="2">
        <v>7</v>
      </c>
      <c r="Q929" s="2">
        <f t="shared" si="70"/>
        <v>5.3181199938442161</v>
      </c>
      <c r="R929" s="2">
        <v>204</v>
      </c>
      <c r="T929" s="8" t="s">
        <v>43</v>
      </c>
      <c r="V929" s="8">
        <v>10</v>
      </c>
      <c r="X929" s="10">
        <v>0.58699999999999997</v>
      </c>
      <c r="Z929" s="10">
        <v>0.48799999999999999</v>
      </c>
      <c r="AD929" s="10">
        <v>0.79600000000000004</v>
      </c>
      <c r="AF929" s="10">
        <f t="shared" si="73"/>
        <v>1.383</v>
      </c>
      <c r="AG929" s="2">
        <v>10</v>
      </c>
      <c r="AH929" s="2">
        <v>6</v>
      </c>
      <c r="AI929" s="12">
        <v>5.54</v>
      </c>
    </row>
    <row r="930" spans="1:35" x14ac:dyDescent="0.35">
      <c r="A930" s="2" t="s">
        <v>48</v>
      </c>
      <c r="C930" s="3">
        <v>42549</v>
      </c>
      <c r="D930" s="4">
        <v>0.55277777777777781</v>
      </c>
      <c r="E930" s="2" t="s">
        <v>44</v>
      </c>
      <c r="F930" s="2">
        <v>23.07</v>
      </c>
      <c r="G930" s="2">
        <v>21.77</v>
      </c>
      <c r="H930" s="2">
        <v>42</v>
      </c>
      <c r="I930" s="2">
        <v>3</v>
      </c>
      <c r="J930" s="2">
        <v>40</v>
      </c>
      <c r="K930" s="2">
        <v>25.16</v>
      </c>
      <c r="L930" s="2">
        <v>26.7</v>
      </c>
      <c r="M930" s="55">
        <v>6.54</v>
      </c>
      <c r="N930" s="55">
        <v>5.29</v>
      </c>
      <c r="O930" s="2">
        <v>3.5</v>
      </c>
      <c r="Q930" s="2">
        <f t="shared" si="70"/>
        <v>3.912023005428146</v>
      </c>
      <c r="R930" s="2">
        <v>50</v>
      </c>
      <c r="T930" s="8" t="s">
        <v>43</v>
      </c>
      <c r="V930" s="8">
        <v>4</v>
      </c>
      <c r="X930" s="10">
        <v>0.34899999999999998</v>
      </c>
      <c r="Z930" s="10">
        <v>0.115</v>
      </c>
      <c r="AD930" s="10">
        <v>0.72899999999999998</v>
      </c>
      <c r="AF930" s="10">
        <f t="shared" si="73"/>
        <v>1.0779999999999998</v>
      </c>
      <c r="AG930" s="2">
        <v>6</v>
      </c>
      <c r="AH930" s="2">
        <v>9</v>
      </c>
      <c r="AI930" s="12">
        <v>45.5</v>
      </c>
    </row>
    <row r="931" spans="1:35" x14ac:dyDescent="0.35">
      <c r="A931" s="2" t="s">
        <v>52</v>
      </c>
      <c r="C931" s="3">
        <v>42557</v>
      </c>
      <c r="D931" s="4">
        <v>0.62430555555555556</v>
      </c>
      <c r="E931" s="2" t="s">
        <v>44</v>
      </c>
      <c r="F931" s="2">
        <v>22.77</v>
      </c>
      <c r="G931" s="2">
        <v>21.41</v>
      </c>
      <c r="H931" s="2">
        <v>49</v>
      </c>
      <c r="I931" s="2">
        <v>3</v>
      </c>
      <c r="J931" s="2">
        <v>45</v>
      </c>
      <c r="K931" s="2">
        <v>24.64</v>
      </c>
      <c r="L931" s="2">
        <v>26.59</v>
      </c>
      <c r="M931" s="55">
        <v>5.64</v>
      </c>
      <c r="N931" s="55">
        <v>6.39</v>
      </c>
      <c r="O931" s="2">
        <v>5</v>
      </c>
      <c r="Q931" s="2">
        <f t="shared" si="70"/>
        <v>4.1588830833596715</v>
      </c>
      <c r="R931" s="2">
        <v>64</v>
      </c>
      <c r="T931" s="8" t="s">
        <v>43</v>
      </c>
      <c r="V931" s="8">
        <v>2</v>
      </c>
      <c r="X931" s="10">
        <v>0.33400000000000002</v>
      </c>
      <c r="Z931" s="10">
        <v>0.36599999999999999</v>
      </c>
      <c r="AD931" s="10">
        <v>0.65100000000000002</v>
      </c>
      <c r="AF931" s="10">
        <f t="shared" si="73"/>
        <v>0.9850000000000001</v>
      </c>
      <c r="AG931" s="2">
        <v>9</v>
      </c>
      <c r="AH931" s="2">
        <v>9</v>
      </c>
      <c r="AI931" s="12">
        <v>2.72</v>
      </c>
    </row>
    <row r="932" spans="1:35" x14ac:dyDescent="0.35">
      <c r="A932" s="2" t="s">
        <v>42</v>
      </c>
      <c r="C932" s="3">
        <v>42557</v>
      </c>
      <c r="D932" s="4">
        <v>0.60902777777777783</v>
      </c>
      <c r="E932" s="2" t="s">
        <v>44</v>
      </c>
      <c r="F932" s="2">
        <v>23.07</v>
      </c>
      <c r="G932" s="2">
        <v>23</v>
      </c>
      <c r="H932" s="2">
        <v>29</v>
      </c>
      <c r="I932" s="2">
        <v>3</v>
      </c>
      <c r="J932" s="2">
        <v>32</v>
      </c>
      <c r="K932" s="2">
        <v>23.71</v>
      </c>
      <c r="L932" s="2">
        <v>23.77</v>
      </c>
      <c r="M932" s="55">
        <v>6.18</v>
      </c>
      <c r="N932" s="55">
        <v>6.23</v>
      </c>
      <c r="O932" s="2">
        <v>5</v>
      </c>
      <c r="Q932" s="2">
        <f t="shared" si="70"/>
        <v>4.2766661190160553</v>
      </c>
      <c r="R932" s="2">
        <v>72</v>
      </c>
      <c r="T932" s="8" t="s">
        <v>43</v>
      </c>
      <c r="V932" s="8">
        <v>6</v>
      </c>
      <c r="X932" s="10">
        <v>0.374</v>
      </c>
      <c r="Z932" s="10">
        <v>0.36399999999999999</v>
      </c>
      <c r="AD932" s="10">
        <v>0.68300000000000005</v>
      </c>
      <c r="AF932" s="10">
        <f t="shared" si="73"/>
        <v>1.0569999999999999</v>
      </c>
      <c r="AG932" s="2">
        <v>4</v>
      </c>
      <c r="AH932" s="2">
        <v>4</v>
      </c>
      <c r="AI932" s="12">
        <v>3.44</v>
      </c>
    </row>
    <row r="933" spans="1:35" x14ac:dyDescent="0.35">
      <c r="A933" s="2" t="s">
        <v>50</v>
      </c>
      <c r="C933" s="3">
        <v>42557</v>
      </c>
      <c r="D933" s="4">
        <v>0.59583333333333333</v>
      </c>
      <c r="E933" s="2" t="s">
        <v>44</v>
      </c>
      <c r="F933" s="2">
        <v>23.91</v>
      </c>
      <c r="G933" s="2">
        <v>21.88</v>
      </c>
      <c r="H933" s="2">
        <v>43</v>
      </c>
      <c r="I933" s="2">
        <v>3</v>
      </c>
      <c r="J933" s="2">
        <v>40</v>
      </c>
      <c r="K933" s="2">
        <v>22.74</v>
      </c>
      <c r="L933" s="2">
        <v>25.6</v>
      </c>
      <c r="M933" s="55">
        <v>5.8</v>
      </c>
      <c r="N933" s="55">
        <v>6.05</v>
      </c>
      <c r="O933" s="2">
        <v>5.5</v>
      </c>
      <c r="Q933" s="2">
        <f t="shared" si="70"/>
        <v>5.5412635451584258</v>
      </c>
      <c r="R933" s="2">
        <v>255</v>
      </c>
      <c r="T933" s="8" t="s">
        <v>43</v>
      </c>
      <c r="V933" s="8">
        <v>2</v>
      </c>
      <c r="X933" s="10">
        <v>0.437</v>
      </c>
      <c r="Z933" s="10">
        <v>0.88200000000000001</v>
      </c>
      <c r="AD933" s="10">
        <v>1.2290000000000001</v>
      </c>
      <c r="AF933" s="10">
        <f t="shared" si="73"/>
        <v>1.6660000000000001</v>
      </c>
      <c r="AG933" s="2">
        <v>5</v>
      </c>
      <c r="AH933" s="2">
        <v>10</v>
      </c>
      <c r="AI933" s="12">
        <v>4.46</v>
      </c>
    </row>
    <row r="934" spans="1:35" x14ac:dyDescent="0.35">
      <c r="A934" s="2" t="s">
        <v>51</v>
      </c>
      <c r="C934" s="3">
        <v>42557</v>
      </c>
      <c r="D934" s="4">
        <v>0.57361111111111118</v>
      </c>
      <c r="E934" s="2" t="s">
        <v>44</v>
      </c>
      <c r="F934" s="2">
        <v>25.2</v>
      </c>
      <c r="G934" s="2">
        <v>24.29</v>
      </c>
      <c r="H934" s="2">
        <v>37</v>
      </c>
      <c r="I934" s="2">
        <v>3</v>
      </c>
      <c r="J934" s="2">
        <v>35</v>
      </c>
      <c r="K934" s="2">
        <v>22.97</v>
      </c>
      <c r="L934" s="2">
        <v>23.15</v>
      </c>
      <c r="M934" s="55">
        <v>6.21</v>
      </c>
      <c r="N934" s="55">
        <v>6.17</v>
      </c>
      <c r="O934" s="2">
        <v>4.5</v>
      </c>
      <c r="Q934" s="2">
        <f t="shared" si="70"/>
        <v>3.2188758248682006</v>
      </c>
      <c r="R934" s="2">
        <v>25</v>
      </c>
      <c r="T934" s="8" t="s">
        <v>43</v>
      </c>
      <c r="V934" s="8">
        <v>2</v>
      </c>
      <c r="X934" s="10">
        <v>0.56699999999999995</v>
      </c>
      <c r="Z934" s="10">
        <v>0.49199999999999999</v>
      </c>
      <c r="AD934" s="10">
        <v>0.86199999999999999</v>
      </c>
      <c r="AF934" s="10">
        <f t="shared" si="73"/>
        <v>1.4289999999999998</v>
      </c>
      <c r="AG934" s="2">
        <v>4</v>
      </c>
      <c r="AH934" s="2">
        <v>6</v>
      </c>
      <c r="AI934" s="12">
        <v>12.2</v>
      </c>
    </row>
    <row r="935" spans="1:35" x14ac:dyDescent="0.35">
      <c r="A935" s="2" t="s">
        <v>48</v>
      </c>
      <c r="C935" s="3">
        <v>42557</v>
      </c>
      <c r="D935" s="4">
        <v>0.54861111111111105</v>
      </c>
      <c r="E935" s="2" t="s">
        <v>44</v>
      </c>
      <c r="F935" s="2">
        <v>25.21</v>
      </c>
      <c r="G935" s="2">
        <v>23.54</v>
      </c>
      <c r="H935" s="2">
        <v>40</v>
      </c>
      <c r="I935" s="2">
        <v>3</v>
      </c>
      <c r="J935" s="2">
        <v>38</v>
      </c>
      <c r="K935" s="2">
        <v>24.44</v>
      </c>
      <c r="L935" s="2">
        <v>26.26</v>
      </c>
      <c r="M935" s="55">
        <v>6.34</v>
      </c>
      <c r="N935" s="55">
        <v>5.82</v>
      </c>
      <c r="O935" s="2">
        <v>4</v>
      </c>
      <c r="Q935" s="2">
        <f t="shared" si="70"/>
        <v>3.4965075614664802</v>
      </c>
      <c r="R935" s="2">
        <v>33</v>
      </c>
      <c r="T935" s="8" t="s">
        <v>46</v>
      </c>
      <c r="V935" s="8">
        <v>2</v>
      </c>
      <c r="X935" s="10">
        <v>0.39800000000000002</v>
      </c>
      <c r="Z935" s="10">
        <v>0.21299999999999999</v>
      </c>
      <c r="AD935" s="10">
        <v>0.626</v>
      </c>
      <c r="AF935" s="10">
        <f t="shared" si="73"/>
        <v>1.024</v>
      </c>
      <c r="AG935" s="2">
        <v>6</v>
      </c>
      <c r="AH935" s="2">
        <v>4</v>
      </c>
      <c r="AI935" s="12">
        <v>11.4</v>
      </c>
    </row>
    <row r="936" spans="1:35" x14ac:dyDescent="0.35">
      <c r="A936" t="s">
        <v>84</v>
      </c>
      <c r="C936" s="13">
        <v>42557</v>
      </c>
      <c r="M936" s="16">
        <v>7.97</v>
      </c>
      <c r="N936" s="16">
        <v>8.51</v>
      </c>
      <c r="Q936" s="2">
        <f t="shared" si="70"/>
        <v>3.4011973816621555</v>
      </c>
      <c r="R936" s="18">
        <v>30</v>
      </c>
      <c r="V936" s="28">
        <v>4</v>
      </c>
      <c r="AF936" s="10">
        <v>1.7795000000000001</v>
      </c>
      <c r="AI936" s="19">
        <v>1.8</v>
      </c>
    </row>
    <row r="937" spans="1:35" x14ac:dyDescent="0.35">
      <c r="A937" s="37" t="s">
        <v>90</v>
      </c>
      <c r="C937" s="13">
        <v>42557</v>
      </c>
      <c r="M937" s="16">
        <v>7.83</v>
      </c>
      <c r="N937" s="16">
        <v>7.23</v>
      </c>
      <c r="Q937" s="2">
        <f t="shared" si="70"/>
        <v>4.8675344504555822</v>
      </c>
      <c r="R937" s="19">
        <v>130</v>
      </c>
      <c r="V937" s="19">
        <v>4</v>
      </c>
      <c r="AF937" s="10">
        <v>2.2383000000000002</v>
      </c>
      <c r="AI937" s="19">
        <v>2.16</v>
      </c>
    </row>
    <row r="938" spans="1:35" x14ac:dyDescent="0.35">
      <c r="A938" s="37" t="s">
        <v>90</v>
      </c>
      <c r="C938" s="13">
        <v>42557</v>
      </c>
      <c r="M938" s="16" t="s">
        <v>87</v>
      </c>
      <c r="N938" s="16" t="s">
        <v>87</v>
      </c>
      <c r="Q938" s="2">
        <f t="shared" si="70"/>
        <v>3.4011973816621555</v>
      </c>
      <c r="R938" s="19">
        <v>30</v>
      </c>
      <c r="V938" s="19">
        <v>8</v>
      </c>
      <c r="AF938" s="10">
        <v>2.2077</v>
      </c>
      <c r="AI938" s="19">
        <v>2.66</v>
      </c>
    </row>
    <row r="939" spans="1:35" x14ac:dyDescent="0.35">
      <c r="A939" s="41" t="s">
        <v>96</v>
      </c>
      <c r="C939" s="13">
        <v>42557</v>
      </c>
      <c r="M939" s="16">
        <v>6.54</v>
      </c>
      <c r="N939" s="16">
        <v>6.69</v>
      </c>
      <c r="Q939" s="2">
        <f t="shared" si="70"/>
        <v>3.912023005428146</v>
      </c>
      <c r="R939" s="19">
        <v>50</v>
      </c>
      <c r="V939" s="19">
        <v>4</v>
      </c>
      <c r="AF939" s="10">
        <v>2.3744000000000001</v>
      </c>
      <c r="AI939" s="18">
        <v>1.67</v>
      </c>
    </row>
    <row r="940" spans="1:35" x14ac:dyDescent="0.35">
      <c r="A940" s="2" t="s">
        <v>52</v>
      </c>
      <c r="C940" s="3">
        <v>42563</v>
      </c>
      <c r="D940" s="4">
        <v>0.60486111111111118</v>
      </c>
      <c r="E940" s="2" t="s">
        <v>41</v>
      </c>
      <c r="F940" s="2">
        <v>23.66</v>
      </c>
      <c r="G940" s="2">
        <v>22.01</v>
      </c>
      <c r="H940" s="2">
        <v>52</v>
      </c>
      <c r="I940" s="2">
        <v>3</v>
      </c>
      <c r="J940" s="2">
        <v>50</v>
      </c>
      <c r="K940" s="2">
        <v>21.95</v>
      </c>
      <c r="L940" s="2">
        <v>28.11</v>
      </c>
      <c r="M940" s="55">
        <v>5.84</v>
      </c>
      <c r="N940" s="55">
        <v>5.53</v>
      </c>
      <c r="O940" s="2">
        <v>4</v>
      </c>
      <c r="Q940" s="2">
        <f t="shared" si="70"/>
        <v>1.3862943611198906</v>
      </c>
      <c r="R940" s="2">
        <v>4</v>
      </c>
      <c r="T940" s="8" t="s">
        <v>46</v>
      </c>
      <c r="V940" s="8">
        <v>1</v>
      </c>
      <c r="X940" s="10">
        <v>0.34100000000000003</v>
      </c>
      <c r="Z940" s="10">
        <v>0.32400000000000001</v>
      </c>
      <c r="AD940" s="10">
        <v>0.66300000000000003</v>
      </c>
      <c r="AF940" s="10">
        <f>X940+AD940</f>
        <v>1.004</v>
      </c>
      <c r="AG940" s="2">
        <v>6</v>
      </c>
      <c r="AH940" s="2">
        <v>58</v>
      </c>
      <c r="AI940" s="12">
        <v>6.45</v>
      </c>
    </row>
    <row r="941" spans="1:35" x14ac:dyDescent="0.35">
      <c r="A941" s="2" t="s">
        <v>42</v>
      </c>
      <c r="C941" s="3">
        <v>42563</v>
      </c>
      <c r="D941" s="4">
        <v>0.58819444444444446</v>
      </c>
      <c r="E941" s="2" t="s">
        <v>41</v>
      </c>
      <c r="F941" s="2">
        <v>23.66</v>
      </c>
      <c r="G941" s="2">
        <v>22.79</v>
      </c>
      <c r="H941" s="2">
        <v>37</v>
      </c>
      <c r="I941" s="2">
        <v>3</v>
      </c>
      <c r="J941" s="2">
        <v>32</v>
      </c>
      <c r="K941" s="2">
        <v>23.84</v>
      </c>
      <c r="L941" s="2">
        <v>25.1</v>
      </c>
      <c r="M941" s="55">
        <v>4.58</v>
      </c>
      <c r="N941" s="55">
        <v>4.99</v>
      </c>
      <c r="O941" s="2">
        <v>4.5</v>
      </c>
      <c r="Q941" s="2">
        <f t="shared" si="70"/>
        <v>1.3862943611198906</v>
      </c>
      <c r="R941" s="2">
        <v>4</v>
      </c>
      <c r="V941" s="8">
        <v>3</v>
      </c>
      <c r="X941" s="10">
        <v>0.36099999999999999</v>
      </c>
      <c r="Z941" s="10">
        <v>0.35399999999999998</v>
      </c>
      <c r="AD941" s="10">
        <v>0.69299999999999995</v>
      </c>
      <c r="AF941" s="10">
        <f>X941+AD941</f>
        <v>1.0539999999999998</v>
      </c>
      <c r="AG941" s="2">
        <v>6</v>
      </c>
      <c r="AH941" s="2">
        <v>5</v>
      </c>
      <c r="AI941" s="12">
        <v>5.16</v>
      </c>
    </row>
    <row r="942" spans="1:35" x14ac:dyDescent="0.35">
      <c r="A942" s="2" t="s">
        <v>50</v>
      </c>
      <c r="C942" s="3">
        <v>42563</v>
      </c>
      <c r="D942" s="4">
        <v>0.57500000000000007</v>
      </c>
      <c r="E942" s="2" t="s">
        <v>41</v>
      </c>
      <c r="F942" s="2">
        <v>24.37</v>
      </c>
      <c r="G942" s="2">
        <v>23.37</v>
      </c>
      <c r="H942" s="2">
        <v>44</v>
      </c>
      <c r="I942" s="2">
        <v>3</v>
      </c>
      <c r="J942" s="2">
        <v>43</v>
      </c>
      <c r="K942" s="2">
        <v>23.51</v>
      </c>
      <c r="L942" s="2">
        <v>24.15</v>
      </c>
      <c r="M942" s="55">
        <v>5.55</v>
      </c>
      <c r="N942" s="55">
        <v>4.8899999999999997</v>
      </c>
      <c r="O942" s="2">
        <v>5</v>
      </c>
      <c r="Q942" s="2">
        <f t="shared" si="70"/>
        <v>2.9957322735539909</v>
      </c>
      <c r="R942" s="2">
        <v>20</v>
      </c>
      <c r="V942" s="8">
        <v>5</v>
      </c>
      <c r="X942" s="10">
        <v>0.44600000000000001</v>
      </c>
      <c r="Z942" s="10">
        <v>0.57799999999999996</v>
      </c>
      <c r="AD942" s="10">
        <v>0.90400000000000003</v>
      </c>
      <c r="AF942" s="10">
        <f>X942+AD942</f>
        <v>1.35</v>
      </c>
      <c r="AG942" s="2">
        <v>4</v>
      </c>
      <c r="AH942" s="2">
        <v>6</v>
      </c>
      <c r="AI942" s="12">
        <v>6.72</v>
      </c>
    </row>
    <row r="943" spans="1:35" x14ac:dyDescent="0.35">
      <c r="A943" s="2" t="s">
        <v>51</v>
      </c>
      <c r="C943" s="3">
        <v>42563</v>
      </c>
      <c r="D943" s="4">
        <v>0.5541666666666667</v>
      </c>
      <c r="E943" s="2" t="s">
        <v>41</v>
      </c>
      <c r="F943" s="2">
        <v>25.57</v>
      </c>
      <c r="G943" s="2">
        <v>24.78</v>
      </c>
      <c r="H943" s="2">
        <v>39</v>
      </c>
      <c r="I943" s="2">
        <v>3</v>
      </c>
      <c r="J943" s="2">
        <v>35</v>
      </c>
      <c r="K943" s="2">
        <v>23.66</v>
      </c>
      <c r="L943" s="2">
        <v>24.43</v>
      </c>
      <c r="M943" s="55">
        <v>5.15</v>
      </c>
      <c r="N943" s="55">
        <v>4.47</v>
      </c>
      <c r="O943" s="2">
        <v>7</v>
      </c>
      <c r="Q943" s="2">
        <f t="shared" ref="Q943:Q1006" si="74">LN(R943)</f>
        <v>2.7080502011022101</v>
      </c>
      <c r="R943" s="2">
        <v>15</v>
      </c>
      <c r="T943" s="8" t="s">
        <v>46</v>
      </c>
      <c r="V943" s="8">
        <v>1</v>
      </c>
      <c r="X943" s="10">
        <v>0.60299999999999998</v>
      </c>
      <c r="Z943" s="10">
        <v>0.57799999999999996</v>
      </c>
      <c r="AD943" s="10">
        <v>0.96199999999999997</v>
      </c>
      <c r="AF943" s="10">
        <f>X943+AD943</f>
        <v>1.5649999999999999</v>
      </c>
      <c r="AG943" s="2">
        <v>5</v>
      </c>
      <c r="AH943" s="2">
        <v>5</v>
      </c>
      <c r="AI943" s="12">
        <v>4.8899999999999997</v>
      </c>
    </row>
    <row r="944" spans="1:35" x14ac:dyDescent="0.35">
      <c r="A944" s="2" t="s">
        <v>48</v>
      </c>
      <c r="C944" s="3">
        <v>42563</v>
      </c>
      <c r="D944" s="4">
        <v>0.52916666666666667</v>
      </c>
      <c r="E944" s="2" t="s">
        <v>41</v>
      </c>
      <c r="F944" s="2">
        <v>24.83</v>
      </c>
      <c r="G944" s="2">
        <v>22.94</v>
      </c>
      <c r="H944" s="2">
        <v>41</v>
      </c>
      <c r="I944" s="2">
        <v>3</v>
      </c>
      <c r="J944" s="2">
        <v>35</v>
      </c>
      <c r="K944" s="2">
        <v>25</v>
      </c>
      <c r="L944" s="2">
        <v>27.29</v>
      </c>
      <c r="M944" s="55">
        <v>4.05</v>
      </c>
      <c r="N944" s="55">
        <v>3.02</v>
      </c>
      <c r="O944" s="2">
        <v>5.5</v>
      </c>
      <c r="Q944" s="2">
        <f t="shared" si="74"/>
        <v>0.69314718055994529</v>
      </c>
      <c r="R944" s="2">
        <v>2</v>
      </c>
      <c r="V944" s="8">
        <v>1</v>
      </c>
      <c r="X944" s="10">
        <v>0.44800000000000001</v>
      </c>
      <c r="Z944" s="10">
        <v>0.32900000000000001</v>
      </c>
      <c r="AD944" s="10">
        <v>0.68600000000000005</v>
      </c>
      <c r="AF944" s="10">
        <f>X944+AD944</f>
        <v>1.1340000000000001</v>
      </c>
      <c r="AG944" s="2">
        <v>5</v>
      </c>
      <c r="AH944" s="2">
        <v>5</v>
      </c>
      <c r="AI944" s="12">
        <v>5.74</v>
      </c>
    </row>
    <row r="945" spans="1:35" x14ac:dyDescent="0.35">
      <c r="A945" t="s">
        <v>84</v>
      </c>
      <c r="C945" s="13">
        <v>42565</v>
      </c>
      <c r="M945" s="16">
        <v>6.03</v>
      </c>
      <c r="N945" s="16">
        <v>5.98</v>
      </c>
      <c r="Q945" s="2">
        <f t="shared" si="74"/>
        <v>1.3862943611198906</v>
      </c>
      <c r="R945" s="18">
        <v>4</v>
      </c>
      <c r="V945" s="28">
        <v>4</v>
      </c>
      <c r="AF945" s="10">
        <v>1.6746999999999999</v>
      </c>
      <c r="AI945" s="19">
        <v>3.29</v>
      </c>
    </row>
    <row r="946" spans="1:35" x14ac:dyDescent="0.35">
      <c r="A946" s="37" t="s">
        <v>90</v>
      </c>
      <c r="C946" s="13">
        <v>42565</v>
      </c>
      <c r="M946" s="16">
        <v>5.62</v>
      </c>
      <c r="N946" s="16">
        <v>6.04</v>
      </c>
      <c r="Q946" s="2">
        <f t="shared" si="74"/>
        <v>5.393627546352362</v>
      </c>
      <c r="R946" s="19">
        <v>220</v>
      </c>
      <c r="V946" s="19">
        <v>16</v>
      </c>
      <c r="AF946" s="10">
        <v>1.3452000000000002</v>
      </c>
      <c r="AI946" s="19">
        <v>27.3</v>
      </c>
    </row>
    <row r="947" spans="1:35" x14ac:dyDescent="0.35">
      <c r="A947" s="41" t="s">
        <v>96</v>
      </c>
      <c r="C947" s="13">
        <v>42565</v>
      </c>
      <c r="M947" s="16">
        <v>6.11</v>
      </c>
      <c r="N947" s="16">
        <v>5.93</v>
      </c>
      <c r="Q947" s="2">
        <f t="shared" si="74"/>
        <v>2.3025850929940459</v>
      </c>
      <c r="R947" s="19">
        <v>10</v>
      </c>
      <c r="V947" s="19">
        <v>4</v>
      </c>
      <c r="AF947" s="10">
        <v>1.7536</v>
      </c>
      <c r="AI947" s="19">
        <v>17.7</v>
      </c>
    </row>
    <row r="948" spans="1:35" x14ac:dyDescent="0.35">
      <c r="A948" s="2" t="s">
        <v>52</v>
      </c>
      <c r="C948" s="3">
        <v>42570</v>
      </c>
      <c r="D948" s="4">
        <v>0.60972222222222217</v>
      </c>
      <c r="E948" s="2" t="s">
        <v>44</v>
      </c>
      <c r="F948" s="2">
        <v>24.72</v>
      </c>
      <c r="G948" s="2">
        <v>22.36</v>
      </c>
      <c r="H948" s="2">
        <v>38</v>
      </c>
      <c r="I948" s="2">
        <v>3</v>
      </c>
      <c r="J948" s="2">
        <v>48</v>
      </c>
      <c r="K948" s="2">
        <v>23.87</v>
      </c>
      <c r="L948" s="2">
        <v>27.94</v>
      </c>
      <c r="M948" s="55">
        <v>5.44</v>
      </c>
      <c r="N948" s="55">
        <v>5.37</v>
      </c>
      <c r="O948" s="2">
        <v>4</v>
      </c>
      <c r="Q948" s="2">
        <f t="shared" si="74"/>
        <v>4.3174881135363101</v>
      </c>
      <c r="R948" s="2">
        <v>75</v>
      </c>
      <c r="T948" s="8" t="s">
        <v>43</v>
      </c>
      <c r="V948" s="8">
        <v>12</v>
      </c>
      <c r="X948" s="10">
        <v>0.33300000000000002</v>
      </c>
      <c r="Z948" s="10">
        <v>0.318</v>
      </c>
      <c r="AD948" s="10">
        <v>0.70899999999999996</v>
      </c>
      <c r="AF948" s="10">
        <f>X948+AD948</f>
        <v>1.042</v>
      </c>
      <c r="AG948" s="2">
        <v>6</v>
      </c>
      <c r="AH948" s="2">
        <v>14</v>
      </c>
      <c r="AI948" s="12">
        <v>10.199999999999999</v>
      </c>
    </row>
    <row r="949" spans="1:35" x14ac:dyDescent="0.35">
      <c r="A949" s="2" t="s">
        <v>42</v>
      </c>
      <c r="C949" s="3">
        <v>42570</v>
      </c>
      <c r="D949" s="4">
        <v>0.59513888888888888</v>
      </c>
      <c r="E949" s="2" t="s">
        <v>44</v>
      </c>
      <c r="F949" s="2">
        <v>24.95</v>
      </c>
      <c r="G949" s="2">
        <v>24.83</v>
      </c>
      <c r="H949" s="2">
        <v>27</v>
      </c>
      <c r="I949" s="2">
        <v>3</v>
      </c>
      <c r="J949" s="2">
        <v>25</v>
      </c>
      <c r="K949" s="2">
        <v>23.34</v>
      </c>
      <c r="L949" s="2">
        <v>23.43</v>
      </c>
      <c r="M949" s="55">
        <v>6.06</v>
      </c>
      <c r="N949" s="55">
        <v>5.93</v>
      </c>
      <c r="O949" s="2">
        <v>4.5</v>
      </c>
      <c r="Q949" s="2">
        <f t="shared" si="74"/>
        <v>3.6635616461296463</v>
      </c>
      <c r="R949" s="2">
        <v>39</v>
      </c>
      <c r="T949" s="8" t="s">
        <v>43</v>
      </c>
      <c r="V949" s="8">
        <v>10</v>
      </c>
      <c r="X949" s="10">
        <v>0.36299999999999999</v>
      </c>
      <c r="Z949" s="10">
        <v>0.30199999999999999</v>
      </c>
      <c r="AD949" s="10">
        <v>0.63100000000000001</v>
      </c>
      <c r="AF949" s="10">
        <f>X949+AD949</f>
        <v>0.99399999999999999</v>
      </c>
      <c r="AG949" s="2">
        <v>5</v>
      </c>
      <c r="AH949" s="2">
        <v>7</v>
      </c>
      <c r="AI949" s="12">
        <v>10.7</v>
      </c>
    </row>
    <row r="950" spans="1:35" x14ac:dyDescent="0.35">
      <c r="A950" s="2" t="s">
        <v>50</v>
      </c>
      <c r="C950" s="3">
        <v>42570</v>
      </c>
      <c r="D950" s="4">
        <v>0.58194444444444449</v>
      </c>
      <c r="E950" s="2" t="s">
        <v>44</v>
      </c>
      <c r="F950" s="2">
        <v>25.22</v>
      </c>
      <c r="G950" s="2">
        <v>23.91</v>
      </c>
      <c r="H950" s="2">
        <v>40</v>
      </c>
      <c r="I950" s="2">
        <v>3</v>
      </c>
      <c r="J950" s="2">
        <v>41</v>
      </c>
      <c r="K950" s="2">
        <v>23.33</v>
      </c>
      <c r="L950" s="2">
        <v>24.82</v>
      </c>
      <c r="M950" s="55">
        <v>6.18</v>
      </c>
      <c r="N950" s="55">
        <v>5.64</v>
      </c>
      <c r="O950" s="2">
        <v>4</v>
      </c>
      <c r="Q950" s="2">
        <f t="shared" si="74"/>
        <v>7.7832240163360371</v>
      </c>
      <c r="R950" s="5">
        <v>2400</v>
      </c>
      <c r="T950" s="8" t="s">
        <v>43</v>
      </c>
      <c r="V950" s="8">
        <v>26</v>
      </c>
      <c r="X950" s="10">
        <v>0.36699999999999999</v>
      </c>
      <c r="Z950" s="10">
        <v>0.45600000000000002</v>
      </c>
      <c r="AD950" s="10">
        <v>0.752</v>
      </c>
      <c r="AF950" s="10">
        <f>X950+AD950</f>
        <v>1.119</v>
      </c>
      <c r="AG950" s="2">
        <v>5</v>
      </c>
      <c r="AH950" s="2">
        <v>6</v>
      </c>
      <c r="AI950" s="12">
        <v>13.4</v>
      </c>
    </row>
    <row r="951" spans="1:35" x14ac:dyDescent="0.35">
      <c r="A951" s="2" t="s">
        <v>51</v>
      </c>
      <c r="C951" s="3">
        <v>42570</v>
      </c>
      <c r="D951" s="4">
        <v>0.55972222222222223</v>
      </c>
      <c r="E951" s="2" t="s">
        <v>44</v>
      </c>
      <c r="F951" s="2">
        <v>26.48</v>
      </c>
      <c r="G951" s="2">
        <v>26.02</v>
      </c>
      <c r="H951" s="2">
        <v>33</v>
      </c>
      <c r="I951" s="2">
        <v>3</v>
      </c>
      <c r="J951" s="2">
        <v>33</v>
      </c>
      <c r="K951" s="2">
        <v>23.1</v>
      </c>
      <c r="L951" s="2">
        <v>23.11</v>
      </c>
      <c r="M951" s="55">
        <v>5.49</v>
      </c>
      <c r="N951" s="55">
        <v>4.41</v>
      </c>
      <c r="O951" s="2">
        <v>4.5</v>
      </c>
      <c r="Q951" s="2">
        <f t="shared" si="74"/>
        <v>4.9126548857360524</v>
      </c>
      <c r="R951" s="2">
        <v>136</v>
      </c>
      <c r="T951" s="8" t="s">
        <v>43</v>
      </c>
      <c r="V951" s="8">
        <v>8</v>
      </c>
      <c r="X951" s="10">
        <v>0.501</v>
      </c>
      <c r="Z951" s="10">
        <v>0.47899999999999998</v>
      </c>
      <c r="AD951" s="10">
        <v>0.73499999999999999</v>
      </c>
      <c r="AF951" s="10">
        <f>X951+AD951</f>
        <v>1.236</v>
      </c>
      <c r="AG951" s="2">
        <v>6</v>
      </c>
      <c r="AH951" s="2">
        <v>6</v>
      </c>
      <c r="AI951" s="12">
        <v>14.4</v>
      </c>
    </row>
    <row r="952" spans="1:35" x14ac:dyDescent="0.35">
      <c r="A952" s="2" t="s">
        <v>48</v>
      </c>
      <c r="C952" s="3">
        <v>42570</v>
      </c>
      <c r="D952" s="4">
        <v>0.53333333333333333</v>
      </c>
      <c r="E952" s="2" t="s">
        <v>44</v>
      </c>
      <c r="F952" s="2">
        <v>26.01</v>
      </c>
      <c r="G952" s="2">
        <v>25.15</v>
      </c>
      <c r="H952" s="2">
        <v>38</v>
      </c>
      <c r="I952" s="2">
        <v>3</v>
      </c>
      <c r="J952" s="2">
        <v>39</v>
      </c>
      <c r="K952" s="2">
        <v>24.68</v>
      </c>
      <c r="L952" s="2">
        <v>25.97</v>
      </c>
      <c r="M952" s="55">
        <v>5.01</v>
      </c>
      <c r="N952" s="55">
        <v>3.78</v>
      </c>
      <c r="O952" s="2">
        <v>4.5</v>
      </c>
      <c r="Q952" s="2">
        <f t="shared" si="74"/>
        <v>4.4188406077965983</v>
      </c>
      <c r="R952" s="2">
        <v>83</v>
      </c>
      <c r="T952" s="8" t="s">
        <v>43</v>
      </c>
      <c r="V952" s="8">
        <v>2</v>
      </c>
      <c r="X952" s="10">
        <v>0.45</v>
      </c>
      <c r="Z952" s="10">
        <v>0.19400000000000001</v>
      </c>
      <c r="AD952" s="10">
        <v>0.628</v>
      </c>
      <c r="AF952" s="10">
        <f>X952+AD952</f>
        <v>1.0780000000000001</v>
      </c>
      <c r="AG952" s="2">
        <v>14</v>
      </c>
      <c r="AH952" s="2">
        <v>10</v>
      </c>
      <c r="AI952" s="12">
        <v>14.2</v>
      </c>
    </row>
    <row r="953" spans="1:35" x14ac:dyDescent="0.35">
      <c r="A953" t="s">
        <v>84</v>
      </c>
      <c r="C953" s="13">
        <v>42570</v>
      </c>
      <c r="M953" s="16">
        <v>5.83</v>
      </c>
      <c r="N953" s="16">
        <v>5.66</v>
      </c>
      <c r="Q953" s="2">
        <f t="shared" si="74"/>
        <v>6.7334018918373593</v>
      </c>
      <c r="R953" s="18">
        <v>840</v>
      </c>
      <c r="V953" s="28">
        <v>60</v>
      </c>
      <c r="AF953" s="10">
        <v>1.5852999999999999</v>
      </c>
      <c r="AI953" s="19">
        <v>5.32</v>
      </c>
    </row>
    <row r="954" spans="1:35" x14ac:dyDescent="0.35">
      <c r="A954" s="37" t="s">
        <v>90</v>
      </c>
      <c r="C954" s="13">
        <v>42570</v>
      </c>
      <c r="M954" s="16">
        <v>5.71</v>
      </c>
      <c r="N954" s="16">
        <v>5.65</v>
      </c>
      <c r="Q954" s="2">
        <f t="shared" si="74"/>
        <v>6.3969296552161463</v>
      </c>
      <c r="R954" s="19">
        <v>600</v>
      </c>
      <c r="V954" s="19">
        <v>120</v>
      </c>
      <c r="AF954" s="10">
        <v>2.1244999999999998</v>
      </c>
      <c r="AI954" s="19">
        <v>6.99</v>
      </c>
    </row>
    <row r="955" spans="1:35" x14ac:dyDescent="0.35">
      <c r="A955" s="41" t="s">
        <v>96</v>
      </c>
      <c r="C955" s="13">
        <v>42570</v>
      </c>
      <c r="M955" s="16">
        <v>5.82</v>
      </c>
      <c r="N955" s="16">
        <v>5.63</v>
      </c>
      <c r="Q955" s="2">
        <f t="shared" si="74"/>
        <v>4.0943445622221004</v>
      </c>
      <c r="R955" s="19">
        <v>60</v>
      </c>
      <c r="V955" s="19">
        <v>12</v>
      </c>
      <c r="AF955" s="10">
        <v>2.5022000000000002</v>
      </c>
      <c r="AI955" s="19">
        <v>6.3</v>
      </c>
    </row>
    <row r="956" spans="1:35" x14ac:dyDescent="0.35">
      <c r="A956" t="s">
        <v>84</v>
      </c>
      <c r="C956" s="13">
        <v>42576</v>
      </c>
      <c r="M956" s="16">
        <v>6.21</v>
      </c>
      <c r="N956" s="16">
        <v>5.91</v>
      </c>
      <c r="Q956" s="2">
        <f t="shared" si="74"/>
        <v>1.3862943611198906</v>
      </c>
      <c r="R956" s="18">
        <v>4</v>
      </c>
      <c r="V956" s="28">
        <v>2</v>
      </c>
      <c r="AF956" s="10">
        <v>0.70829999999999993</v>
      </c>
      <c r="AI956" s="19">
        <v>3.81</v>
      </c>
    </row>
    <row r="957" spans="1:35" x14ac:dyDescent="0.35">
      <c r="A957" t="s">
        <v>84</v>
      </c>
      <c r="C957" s="13">
        <v>42576</v>
      </c>
      <c r="M957" s="16" t="s">
        <v>87</v>
      </c>
      <c r="N957" s="16" t="s">
        <v>87</v>
      </c>
      <c r="Q957" s="2">
        <f t="shared" si="74"/>
        <v>1.3862943611198906</v>
      </c>
      <c r="R957" s="18">
        <v>4</v>
      </c>
      <c r="V957" s="28">
        <v>2</v>
      </c>
      <c r="AF957" s="10">
        <v>0.68169999999999997</v>
      </c>
      <c r="AI957" s="19">
        <v>3.82</v>
      </c>
    </row>
    <row r="958" spans="1:35" x14ac:dyDescent="0.35">
      <c r="A958" s="37" t="s">
        <v>90</v>
      </c>
      <c r="C958" s="13">
        <v>42576</v>
      </c>
      <c r="M958" s="16">
        <v>6.24</v>
      </c>
      <c r="N958" s="16">
        <v>6.19</v>
      </c>
      <c r="Q958" s="2">
        <f t="shared" si="74"/>
        <v>2.0794415416798357</v>
      </c>
      <c r="R958" s="19">
        <v>8</v>
      </c>
      <c r="V958" s="19">
        <v>2</v>
      </c>
      <c r="AF958" s="10">
        <v>0.7319</v>
      </c>
      <c r="AI958" s="19">
        <v>2.98</v>
      </c>
    </row>
    <row r="959" spans="1:35" x14ac:dyDescent="0.35">
      <c r="A959" s="41" t="s">
        <v>96</v>
      </c>
      <c r="C959" s="13">
        <v>42576</v>
      </c>
      <c r="M959" s="16">
        <v>5.78</v>
      </c>
      <c r="N959" s="16">
        <v>5.85</v>
      </c>
      <c r="Q959" s="2">
        <f t="shared" si="74"/>
        <v>3.3322045101752038</v>
      </c>
      <c r="R959" s="19">
        <v>28</v>
      </c>
      <c r="V959" s="19">
        <v>2</v>
      </c>
      <c r="AF959" s="10">
        <v>0.91830000000000001</v>
      </c>
      <c r="AI959" s="19">
        <v>3.33</v>
      </c>
    </row>
    <row r="960" spans="1:35" x14ac:dyDescent="0.35">
      <c r="A960" t="s">
        <v>84</v>
      </c>
      <c r="C960" s="13">
        <v>42583</v>
      </c>
      <c r="M960" s="16">
        <v>4.8099999999999996</v>
      </c>
      <c r="N960" s="16">
        <v>4.57</v>
      </c>
      <c r="Q960" s="2">
        <f t="shared" si="74"/>
        <v>9.2301429992723616</v>
      </c>
      <c r="R960" s="18">
        <v>10200</v>
      </c>
      <c r="V960" s="32">
        <v>1020</v>
      </c>
      <c r="AF960" s="10">
        <v>1.9281999999999999</v>
      </c>
      <c r="AI960" s="19">
        <v>2.64</v>
      </c>
    </row>
    <row r="961" spans="1:35" x14ac:dyDescent="0.35">
      <c r="A961" s="37" t="s">
        <v>90</v>
      </c>
      <c r="C961" s="13">
        <v>42583</v>
      </c>
      <c r="M961" s="16">
        <v>4.59</v>
      </c>
      <c r="N961" s="16">
        <v>4.57</v>
      </c>
      <c r="R961" s="19" t="s">
        <v>91</v>
      </c>
      <c r="V961" s="19">
        <v>6000</v>
      </c>
      <c r="AF961" s="10">
        <v>1.6433</v>
      </c>
      <c r="AI961" s="19">
        <v>1.82</v>
      </c>
    </row>
    <row r="962" spans="1:35" x14ac:dyDescent="0.35">
      <c r="A962" s="37" t="s">
        <v>90</v>
      </c>
      <c r="C962" s="13">
        <v>42583</v>
      </c>
      <c r="M962" s="16" t="s">
        <v>87</v>
      </c>
      <c r="N962" s="16" t="s">
        <v>87</v>
      </c>
      <c r="R962" s="19" t="s">
        <v>91</v>
      </c>
      <c r="V962" s="19">
        <v>6000</v>
      </c>
      <c r="AF962" s="10">
        <v>1.5292000000000001</v>
      </c>
      <c r="AI962" s="19">
        <v>1.74</v>
      </c>
    </row>
    <row r="963" spans="1:35" x14ac:dyDescent="0.35">
      <c r="A963" s="41" t="s">
        <v>96</v>
      </c>
      <c r="C963" s="13">
        <v>42583</v>
      </c>
      <c r="M963" s="16">
        <v>4.6399999999999997</v>
      </c>
      <c r="N963" s="16">
        <v>4.79</v>
      </c>
      <c r="Q963" s="2">
        <f t="shared" si="74"/>
        <v>8.794824928014517</v>
      </c>
      <c r="R963" s="19">
        <v>6600</v>
      </c>
      <c r="V963" s="19">
        <v>400</v>
      </c>
      <c r="AF963" s="10">
        <v>1.2605999999999999</v>
      </c>
      <c r="AI963" s="19">
        <v>1.88</v>
      </c>
    </row>
    <row r="964" spans="1:35" x14ac:dyDescent="0.35">
      <c r="A964" s="2" t="s">
        <v>52</v>
      </c>
      <c r="C964" s="3">
        <v>42584</v>
      </c>
      <c r="D964" s="4">
        <v>0.61319444444444449</v>
      </c>
      <c r="E964" s="2" t="s">
        <v>44</v>
      </c>
      <c r="F964" s="2">
        <v>24.78</v>
      </c>
      <c r="G964" s="2">
        <v>23.8</v>
      </c>
      <c r="H964" s="2">
        <v>49</v>
      </c>
      <c r="I964" s="2">
        <v>3</v>
      </c>
      <c r="J964" s="2">
        <v>46</v>
      </c>
      <c r="K964" s="2">
        <v>22.67</v>
      </c>
      <c r="L964" s="2">
        <v>25.19</v>
      </c>
      <c r="M964" s="55">
        <v>5.01</v>
      </c>
      <c r="N964" s="55">
        <v>5.04</v>
      </c>
      <c r="O964" s="2">
        <v>4.5</v>
      </c>
      <c r="Q964" s="2">
        <f t="shared" si="74"/>
        <v>5.0998664278241987</v>
      </c>
      <c r="R964" s="2">
        <v>164</v>
      </c>
      <c r="T964" s="8" t="s">
        <v>43</v>
      </c>
      <c r="V964" s="8">
        <v>8</v>
      </c>
      <c r="X964" s="10">
        <v>0.38200000000000001</v>
      </c>
      <c r="Z964" s="10">
        <v>0.46700000000000003</v>
      </c>
      <c r="AD964" s="10">
        <v>0.499</v>
      </c>
      <c r="AF964" s="10">
        <f>X964+AD964</f>
        <v>0.88100000000000001</v>
      </c>
      <c r="AG964" s="2">
        <v>6</v>
      </c>
      <c r="AH964" s="2">
        <v>9</v>
      </c>
      <c r="AI964" s="12">
        <v>2.48</v>
      </c>
    </row>
    <row r="965" spans="1:35" x14ac:dyDescent="0.35">
      <c r="A965" s="2" t="s">
        <v>42</v>
      </c>
      <c r="C965" s="3">
        <v>42584</v>
      </c>
      <c r="D965" s="4">
        <v>0.59791666666666665</v>
      </c>
      <c r="E965" s="2" t="s">
        <v>44</v>
      </c>
      <c r="F965" s="2">
        <v>25.3</v>
      </c>
      <c r="G965" s="2">
        <v>24.66</v>
      </c>
      <c r="H965" s="2">
        <v>36</v>
      </c>
      <c r="I965" s="2">
        <v>3</v>
      </c>
      <c r="J965" s="2">
        <v>38</v>
      </c>
      <c r="K965" s="2">
        <v>20.23</v>
      </c>
      <c r="L965" s="2">
        <v>22.9</v>
      </c>
      <c r="M965" s="55">
        <v>4.9000000000000004</v>
      </c>
      <c r="N965" s="55">
        <v>4.95</v>
      </c>
      <c r="O965" s="2">
        <v>3.5</v>
      </c>
      <c r="Q965" s="2">
        <f t="shared" si="74"/>
        <v>5.4293456289544411</v>
      </c>
      <c r="R965" s="2">
        <v>228</v>
      </c>
      <c r="T965" s="8" t="s">
        <v>43</v>
      </c>
      <c r="V965" s="8">
        <v>2</v>
      </c>
      <c r="X965" s="10">
        <v>0.47599999999999998</v>
      </c>
      <c r="Z965" s="10">
        <v>0.41399999999999998</v>
      </c>
      <c r="AD965" s="10">
        <v>0.60799999999999998</v>
      </c>
      <c r="AF965" s="10">
        <f>X965+AD965</f>
        <v>1.0840000000000001</v>
      </c>
      <c r="AG965" s="2">
        <v>6</v>
      </c>
      <c r="AH965" s="2">
        <v>9</v>
      </c>
      <c r="AI965" s="12">
        <v>3.83</v>
      </c>
    </row>
    <row r="966" spans="1:35" x14ac:dyDescent="0.35">
      <c r="A966" s="2" t="s">
        <v>50</v>
      </c>
      <c r="C966" s="3">
        <v>42584</v>
      </c>
      <c r="D966" s="4">
        <v>0.58402777777777781</v>
      </c>
      <c r="E966" s="2" t="s">
        <v>44</v>
      </c>
      <c r="F966" s="2">
        <v>25.43</v>
      </c>
      <c r="G966" s="2">
        <v>24.73</v>
      </c>
      <c r="H966" s="2">
        <v>41</v>
      </c>
      <c r="I966" s="2">
        <v>3</v>
      </c>
      <c r="J966" s="2">
        <v>38</v>
      </c>
      <c r="K966" s="2">
        <v>21.92</v>
      </c>
      <c r="L966" s="2">
        <v>23.49</v>
      </c>
      <c r="M966" s="55">
        <v>5.2</v>
      </c>
      <c r="N966" s="55">
        <v>4.62</v>
      </c>
      <c r="O966" s="2">
        <v>4.5</v>
      </c>
      <c r="Q966" s="2">
        <f t="shared" si="74"/>
        <v>4.9698132995760007</v>
      </c>
      <c r="R966" s="2">
        <v>144</v>
      </c>
      <c r="T966" s="8" t="s">
        <v>43</v>
      </c>
      <c r="V966" s="8">
        <v>8</v>
      </c>
      <c r="X966" s="10">
        <v>0.44</v>
      </c>
      <c r="Z966" s="10">
        <v>0.501</v>
      </c>
      <c r="AD966" s="10">
        <v>0.59199999999999997</v>
      </c>
      <c r="AF966" s="10">
        <f>X966+AD966</f>
        <v>1.032</v>
      </c>
      <c r="AG966" s="2">
        <v>4</v>
      </c>
      <c r="AH966" s="2">
        <v>5</v>
      </c>
      <c r="AI966" s="12">
        <v>4.7300000000000004</v>
      </c>
    </row>
    <row r="967" spans="1:35" x14ac:dyDescent="0.35">
      <c r="A967" s="2" t="s">
        <v>51</v>
      </c>
      <c r="C967" s="3">
        <v>42584</v>
      </c>
      <c r="D967" s="4">
        <v>0.56041666666666667</v>
      </c>
      <c r="E967" s="2" t="s">
        <v>44</v>
      </c>
      <c r="F967" s="2">
        <v>26.62</v>
      </c>
      <c r="G967" s="2">
        <v>26.62</v>
      </c>
      <c r="H967" s="2">
        <v>36</v>
      </c>
      <c r="I967" s="2">
        <v>3</v>
      </c>
      <c r="J967" s="2">
        <v>38</v>
      </c>
      <c r="K967" s="2">
        <v>21.83</v>
      </c>
      <c r="L967" s="2">
        <v>21.96</v>
      </c>
      <c r="M967" s="55">
        <v>4.1399999999999997</v>
      </c>
      <c r="N967" s="55">
        <v>3.91</v>
      </c>
      <c r="O967" s="2">
        <v>3.5</v>
      </c>
      <c r="Q967" s="2">
        <f t="shared" si="74"/>
        <v>5.0998664278241987</v>
      </c>
      <c r="R967" s="2">
        <v>164</v>
      </c>
      <c r="T967" s="8" t="s">
        <v>43</v>
      </c>
      <c r="V967" s="8">
        <v>16</v>
      </c>
      <c r="X967" s="10">
        <v>0.61499999999999999</v>
      </c>
      <c r="Z967" s="10">
        <v>0.59199999999999997</v>
      </c>
      <c r="AD967" s="10">
        <v>0.84799999999999998</v>
      </c>
      <c r="AF967" s="10">
        <f>X967+AD967</f>
        <v>1.4630000000000001</v>
      </c>
      <c r="AG967" s="2">
        <v>4</v>
      </c>
      <c r="AH967" s="2">
        <v>9</v>
      </c>
      <c r="AI967" s="12">
        <v>4.38</v>
      </c>
    </row>
    <row r="968" spans="1:35" x14ac:dyDescent="0.35">
      <c r="A968" s="2" t="s">
        <v>48</v>
      </c>
      <c r="C968" s="3">
        <v>42584</v>
      </c>
      <c r="D968" s="4">
        <v>0.53472222222222221</v>
      </c>
      <c r="E968" s="2" t="s">
        <v>44</v>
      </c>
      <c r="F968" s="2">
        <v>26.04</v>
      </c>
      <c r="G968" s="2">
        <v>25.96</v>
      </c>
      <c r="H968" s="2">
        <v>39</v>
      </c>
      <c r="I968" s="2">
        <v>3</v>
      </c>
      <c r="J968" s="2">
        <v>35</v>
      </c>
      <c r="K968" s="2">
        <v>21.21</v>
      </c>
      <c r="L968" s="2">
        <v>23.68</v>
      </c>
      <c r="M968" s="55">
        <v>4.04</v>
      </c>
      <c r="N968" s="55">
        <v>3.11</v>
      </c>
      <c r="O968" s="2">
        <v>3.5</v>
      </c>
      <c r="Q968" s="2">
        <f t="shared" si="74"/>
        <v>4.0943445622221004</v>
      </c>
      <c r="R968" s="2">
        <v>60</v>
      </c>
      <c r="T968" s="8" t="s">
        <v>43</v>
      </c>
      <c r="V968" s="8">
        <v>16</v>
      </c>
      <c r="X968" s="10">
        <v>0.44400000000000001</v>
      </c>
      <c r="Z968" s="10">
        <v>0.36599999999999999</v>
      </c>
      <c r="AD968" s="10">
        <v>0.60199999999999998</v>
      </c>
      <c r="AF968" s="10">
        <f>X968+AD968</f>
        <v>1.046</v>
      </c>
      <c r="AG968" s="2">
        <v>4</v>
      </c>
      <c r="AH968" s="2">
        <v>6</v>
      </c>
      <c r="AI968" s="12">
        <v>13</v>
      </c>
    </row>
    <row r="969" spans="1:35" x14ac:dyDescent="0.35">
      <c r="A969" t="s">
        <v>84</v>
      </c>
      <c r="C969" s="13">
        <v>42590</v>
      </c>
      <c r="M969" s="16">
        <v>5.9</v>
      </c>
      <c r="N969" s="16">
        <v>4.87</v>
      </c>
      <c r="Q969" s="2">
        <f t="shared" si="74"/>
        <v>2.9957322735539909</v>
      </c>
      <c r="R969" s="18">
        <v>20</v>
      </c>
      <c r="V969" s="28">
        <v>2</v>
      </c>
      <c r="AF969" s="10">
        <v>1.3178000000000001</v>
      </c>
      <c r="AI969" s="19">
        <v>2.82</v>
      </c>
    </row>
    <row r="970" spans="1:35" x14ac:dyDescent="0.35">
      <c r="A970" t="s">
        <v>84</v>
      </c>
      <c r="C970" s="13">
        <v>42590</v>
      </c>
      <c r="M970" s="16" t="s">
        <v>87</v>
      </c>
      <c r="N970" s="16" t="s">
        <v>87</v>
      </c>
      <c r="Q970" s="2">
        <f t="shared" si="74"/>
        <v>2.3025850929940459</v>
      </c>
      <c r="R970" s="18">
        <v>10</v>
      </c>
      <c r="V970" s="28">
        <v>2</v>
      </c>
      <c r="AF970" s="10">
        <v>1.3152999999999999</v>
      </c>
      <c r="AI970" s="19">
        <v>3.15</v>
      </c>
    </row>
    <row r="971" spans="1:35" x14ac:dyDescent="0.35">
      <c r="A971" s="37" t="s">
        <v>90</v>
      </c>
      <c r="C971" s="13">
        <v>42590</v>
      </c>
      <c r="M971" s="16">
        <v>5.41</v>
      </c>
      <c r="N971" s="16">
        <v>5.26</v>
      </c>
      <c r="Q971" s="2">
        <f t="shared" si="74"/>
        <v>2.0794415416798357</v>
      </c>
      <c r="R971" s="19">
        <v>8</v>
      </c>
      <c r="V971" s="19">
        <v>2</v>
      </c>
      <c r="AF971" s="10">
        <v>1.52</v>
      </c>
      <c r="AI971" s="19">
        <v>2.36</v>
      </c>
    </row>
    <row r="972" spans="1:35" x14ac:dyDescent="0.35">
      <c r="A972" s="41" t="s">
        <v>96</v>
      </c>
      <c r="C972" s="13">
        <v>42590</v>
      </c>
      <c r="M972" s="16">
        <v>4.9800000000000004</v>
      </c>
      <c r="N972" s="16">
        <v>5.28</v>
      </c>
      <c r="Q972" s="2">
        <f t="shared" si="74"/>
        <v>4.219507705176107</v>
      </c>
      <c r="R972" s="19">
        <v>68</v>
      </c>
      <c r="V972" s="19">
        <v>2</v>
      </c>
      <c r="AF972" s="10">
        <v>1.8241000000000001</v>
      </c>
      <c r="AI972" s="19">
        <v>2.04</v>
      </c>
    </row>
    <row r="973" spans="1:35" x14ac:dyDescent="0.35">
      <c r="A973" s="2" t="s">
        <v>52</v>
      </c>
      <c r="C973" s="3">
        <v>42592</v>
      </c>
      <c r="D973" s="4">
        <v>0.59513888888888888</v>
      </c>
      <c r="E973" s="2" t="s">
        <v>41</v>
      </c>
      <c r="F973" s="2">
        <v>24.96</v>
      </c>
      <c r="G973" s="2">
        <v>23.42</v>
      </c>
      <c r="H973" s="2">
        <v>53</v>
      </c>
      <c r="I973" s="2">
        <v>3</v>
      </c>
      <c r="J973" s="2">
        <v>54</v>
      </c>
      <c r="K973" s="2">
        <v>24.15</v>
      </c>
      <c r="L973" s="2">
        <v>28.58</v>
      </c>
      <c r="M973" s="55">
        <v>5.04</v>
      </c>
      <c r="N973" s="55">
        <v>5.0599999999999996</v>
      </c>
      <c r="O973" s="2">
        <v>5</v>
      </c>
      <c r="Q973" s="2">
        <f t="shared" si="74"/>
        <v>2.0794415416798357</v>
      </c>
      <c r="R973" s="2">
        <v>8</v>
      </c>
      <c r="V973" s="8">
        <v>1</v>
      </c>
      <c r="X973" s="10">
        <v>0.309</v>
      </c>
      <c r="Z973" s="10">
        <v>0.40100000000000002</v>
      </c>
      <c r="AD973" s="10">
        <v>0.51700000000000002</v>
      </c>
      <c r="AF973" s="10">
        <f t="shared" ref="AF973:AF978" si="75">X973+AD973</f>
        <v>0.82600000000000007</v>
      </c>
      <c r="AG973" s="2">
        <v>13</v>
      </c>
      <c r="AH973" s="2">
        <v>18</v>
      </c>
      <c r="AI973" s="12">
        <v>6.23</v>
      </c>
    </row>
    <row r="974" spans="1:35" x14ac:dyDescent="0.35">
      <c r="A974" s="2" t="s">
        <v>42</v>
      </c>
      <c r="C974" s="3">
        <v>42592</v>
      </c>
      <c r="D974" s="4">
        <v>0.57986111111111105</v>
      </c>
      <c r="E974" s="2" t="s">
        <v>41</v>
      </c>
      <c r="F974" s="2">
        <v>25.27</v>
      </c>
      <c r="G974" s="2">
        <v>24.94</v>
      </c>
      <c r="H974" s="2">
        <v>30</v>
      </c>
      <c r="I974" s="2">
        <v>3</v>
      </c>
      <c r="J974" s="2">
        <v>29</v>
      </c>
      <c r="K974" s="2">
        <v>23.19</v>
      </c>
      <c r="L974" s="2">
        <v>24.06</v>
      </c>
      <c r="M974" s="55">
        <v>4.8499999999999996</v>
      </c>
      <c r="N974" s="55">
        <v>5.32</v>
      </c>
      <c r="O974" s="2">
        <v>5</v>
      </c>
      <c r="Q974" s="2">
        <f t="shared" si="74"/>
        <v>2.9957322735539909</v>
      </c>
      <c r="R974" s="2">
        <v>20</v>
      </c>
      <c r="V974" s="8">
        <v>7</v>
      </c>
      <c r="X974" s="10">
        <v>0.375</v>
      </c>
      <c r="Z974" s="10">
        <v>0.45400000000000001</v>
      </c>
      <c r="AD974" s="10">
        <v>0.65100000000000002</v>
      </c>
      <c r="AF974" s="10">
        <f t="shared" si="75"/>
        <v>1.026</v>
      </c>
      <c r="AG974" s="2">
        <v>13</v>
      </c>
      <c r="AH974" s="2">
        <v>8</v>
      </c>
      <c r="AI974" s="12">
        <v>6.26</v>
      </c>
    </row>
    <row r="975" spans="1:35" x14ac:dyDescent="0.35">
      <c r="A975" s="2" t="s">
        <v>50</v>
      </c>
      <c r="C975" s="3">
        <v>42592</v>
      </c>
      <c r="D975" s="4">
        <v>0.56874999999999998</v>
      </c>
      <c r="E975" s="2" t="s">
        <v>41</v>
      </c>
      <c r="F975" s="2">
        <v>25.75</v>
      </c>
      <c r="G975" s="2">
        <v>25.41</v>
      </c>
      <c r="H975" s="2">
        <v>44</v>
      </c>
      <c r="I975" s="2">
        <v>3</v>
      </c>
      <c r="J975" s="2">
        <v>42</v>
      </c>
      <c r="K975" s="2">
        <v>22.7</v>
      </c>
      <c r="L975" s="2">
        <v>22.99</v>
      </c>
      <c r="M975" s="55">
        <v>5.39</v>
      </c>
      <c r="N975" s="55">
        <v>5.03</v>
      </c>
      <c r="O975" s="2">
        <v>5.5</v>
      </c>
      <c r="Q975" s="2">
        <f t="shared" si="74"/>
        <v>3.5835189384561099</v>
      </c>
      <c r="R975" s="2">
        <v>36</v>
      </c>
      <c r="V975" s="8">
        <v>1</v>
      </c>
      <c r="X975" s="10">
        <v>0.45300000000000001</v>
      </c>
      <c r="Z975" s="10">
        <v>0.63200000000000001</v>
      </c>
      <c r="AD975" s="10">
        <v>0.81699999999999995</v>
      </c>
      <c r="AF975" s="10">
        <f t="shared" si="75"/>
        <v>1.27</v>
      </c>
      <c r="AG975" s="2">
        <v>10</v>
      </c>
      <c r="AH975" s="2">
        <v>12</v>
      </c>
      <c r="AI975" s="12">
        <v>9.76</v>
      </c>
    </row>
    <row r="976" spans="1:35" x14ac:dyDescent="0.35">
      <c r="A976" s="2" t="s">
        <v>50</v>
      </c>
      <c r="B976" s="2" t="s">
        <v>47</v>
      </c>
      <c r="C976" s="3">
        <v>42592</v>
      </c>
      <c r="D976" s="4">
        <v>0.56874999999999998</v>
      </c>
      <c r="E976" s="2" t="s">
        <v>41</v>
      </c>
      <c r="M976" s="55">
        <v>5.35</v>
      </c>
      <c r="N976" s="55">
        <v>4.99</v>
      </c>
      <c r="O976" s="2">
        <v>5</v>
      </c>
      <c r="Q976" s="2">
        <f t="shared" si="74"/>
        <v>3.4011973816621555</v>
      </c>
      <c r="R976" s="2">
        <v>30</v>
      </c>
      <c r="V976" s="8">
        <v>2</v>
      </c>
      <c r="X976" s="10">
        <v>0.46200000000000002</v>
      </c>
      <c r="Z976" s="10">
        <v>0.67</v>
      </c>
      <c r="AD976" s="10">
        <v>0.86899999999999999</v>
      </c>
      <c r="AF976" s="10">
        <f t="shared" si="75"/>
        <v>1.331</v>
      </c>
      <c r="AG976" s="2">
        <v>20</v>
      </c>
      <c r="AH976" s="2">
        <v>22</v>
      </c>
      <c r="AI976" s="12">
        <v>10.1</v>
      </c>
    </row>
    <row r="977" spans="1:35" x14ac:dyDescent="0.35">
      <c r="A977" s="2" t="s">
        <v>51</v>
      </c>
      <c r="C977" s="3">
        <v>42592</v>
      </c>
      <c r="D977" s="4">
        <v>0.54999999999999993</v>
      </c>
      <c r="E977" s="2" t="s">
        <v>41</v>
      </c>
      <c r="F977" s="2">
        <v>26.18</v>
      </c>
      <c r="G977" s="2">
        <v>25.93</v>
      </c>
      <c r="H977" s="2">
        <v>39</v>
      </c>
      <c r="I977" s="2">
        <v>3</v>
      </c>
      <c r="J977" s="2">
        <v>36</v>
      </c>
      <c r="K977" s="2">
        <v>22.68</v>
      </c>
      <c r="L977" s="2">
        <v>23.2</v>
      </c>
      <c r="M977" s="55">
        <v>4.1399999999999997</v>
      </c>
      <c r="N977" s="55">
        <v>3.76</v>
      </c>
      <c r="O977" s="2">
        <v>6.5</v>
      </c>
      <c r="Q977" s="2">
        <f t="shared" si="74"/>
        <v>4.6821312271242199</v>
      </c>
      <c r="R977" s="2">
        <v>108</v>
      </c>
      <c r="V977" s="8">
        <v>1</v>
      </c>
      <c r="X977" s="10">
        <v>0.55800000000000005</v>
      </c>
      <c r="Z977" s="10">
        <v>0.65300000000000002</v>
      </c>
      <c r="AD977" s="10">
        <v>0.88700000000000001</v>
      </c>
      <c r="AF977" s="10">
        <f t="shared" si="75"/>
        <v>1.4450000000000001</v>
      </c>
      <c r="AG977" s="2">
        <v>9</v>
      </c>
      <c r="AH977" s="2">
        <v>12</v>
      </c>
      <c r="AI977" s="12">
        <v>13.5</v>
      </c>
    </row>
    <row r="978" spans="1:35" x14ac:dyDescent="0.35">
      <c r="A978" s="2" t="s">
        <v>48</v>
      </c>
      <c r="C978" s="3">
        <v>42592</v>
      </c>
      <c r="D978" s="4">
        <v>0.52569444444444446</v>
      </c>
      <c r="E978" s="2" t="s">
        <v>41</v>
      </c>
      <c r="F978" s="2">
        <v>26.04</v>
      </c>
      <c r="G978" s="2">
        <v>25</v>
      </c>
      <c r="H978" s="2">
        <v>43</v>
      </c>
      <c r="I978" s="2">
        <v>3</v>
      </c>
      <c r="J978" s="2">
        <v>41</v>
      </c>
      <c r="K978" s="2">
        <v>23.74</v>
      </c>
      <c r="L978" s="2">
        <v>26.49</v>
      </c>
      <c r="M978" s="55">
        <v>6.4</v>
      </c>
      <c r="N978" s="55">
        <v>5.14</v>
      </c>
      <c r="O978" s="2">
        <v>3.5</v>
      </c>
      <c r="Q978" s="2">
        <f t="shared" si="74"/>
        <v>4.5747109785033828</v>
      </c>
      <c r="R978" s="2">
        <v>97</v>
      </c>
      <c r="V978" s="8">
        <v>7</v>
      </c>
      <c r="X978" s="10">
        <v>0.38200000000000001</v>
      </c>
      <c r="Z978" s="10">
        <v>0.253</v>
      </c>
      <c r="AD978" s="10">
        <v>0.64100000000000001</v>
      </c>
      <c r="AF978" s="10">
        <f t="shared" si="75"/>
        <v>1.0230000000000001</v>
      </c>
      <c r="AG978" s="2">
        <v>12</v>
      </c>
      <c r="AH978" s="2">
        <v>8</v>
      </c>
      <c r="AI978" s="12">
        <v>36.5</v>
      </c>
    </row>
    <row r="979" spans="1:35" x14ac:dyDescent="0.35">
      <c r="A979" t="s">
        <v>84</v>
      </c>
      <c r="C979" s="13">
        <v>42598</v>
      </c>
      <c r="M979" s="16">
        <v>7.35</v>
      </c>
      <c r="N979" s="16">
        <v>6.68</v>
      </c>
      <c r="Q979" s="2">
        <f t="shared" si="74"/>
        <v>2.0794415416798357</v>
      </c>
      <c r="R979" s="18">
        <v>8</v>
      </c>
      <c r="V979" s="28">
        <v>2</v>
      </c>
      <c r="AF979" s="10">
        <v>1.1791</v>
      </c>
      <c r="AI979" s="19">
        <v>10.1</v>
      </c>
    </row>
    <row r="980" spans="1:35" x14ac:dyDescent="0.35">
      <c r="A980" s="37" t="s">
        <v>90</v>
      </c>
      <c r="C980" s="13">
        <v>42598</v>
      </c>
      <c r="M980" s="16">
        <v>6.28</v>
      </c>
      <c r="N980" s="16">
        <v>6.37</v>
      </c>
      <c r="Q980" s="2">
        <f t="shared" si="74"/>
        <v>3.4657359027997265</v>
      </c>
      <c r="R980" s="19">
        <v>32</v>
      </c>
      <c r="V980" s="19">
        <v>22</v>
      </c>
      <c r="AF980" s="10">
        <v>1.0078</v>
      </c>
      <c r="AI980" s="19">
        <v>3.67</v>
      </c>
    </row>
    <row r="981" spans="1:35" x14ac:dyDescent="0.35">
      <c r="A981" s="41" t="s">
        <v>96</v>
      </c>
      <c r="C981" s="13">
        <v>42598</v>
      </c>
      <c r="M981" s="16">
        <v>6.9</v>
      </c>
      <c r="N981" s="16">
        <v>6.72</v>
      </c>
      <c r="Q981" s="2">
        <f t="shared" si="74"/>
        <v>2.0794415416798357</v>
      </c>
      <c r="R981" s="19">
        <v>8</v>
      </c>
      <c r="V981" s="19">
        <v>2</v>
      </c>
      <c r="AF981" s="10">
        <v>1.5719000000000001</v>
      </c>
      <c r="AI981" s="19">
        <v>10.4</v>
      </c>
    </row>
    <row r="982" spans="1:35" x14ac:dyDescent="0.35">
      <c r="A982" s="2" t="s">
        <v>52</v>
      </c>
      <c r="C982" s="3">
        <v>42599</v>
      </c>
      <c r="D982" s="4">
        <v>0.62708333333333333</v>
      </c>
      <c r="E982" s="2" t="s">
        <v>44</v>
      </c>
      <c r="F982" s="2">
        <v>26.29</v>
      </c>
      <c r="G982" s="2">
        <v>25.48</v>
      </c>
      <c r="H982" s="2">
        <v>50</v>
      </c>
      <c r="I982" s="2">
        <v>3</v>
      </c>
      <c r="J982" s="2">
        <v>46</v>
      </c>
      <c r="K982" s="2">
        <v>23.93</v>
      </c>
      <c r="L982" s="2">
        <v>25.11</v>
      </c>
      <c r="M982" s="55">
        <v>5.63</v>
      </c>
      <c r="N982" s="55">
        <v>5.83</v>
      </c>
      <c r="O982" s="2">
        <v>4.5</v>
      </c>
      <c r="Q982" s="2">
        <f t="shared" si="74"/>
        <v>2.7725887222397811</v>
      </c>
      <c r="R982" s="2">
        <v>16</v>
      </c>
      <c r="T982" s="8" t="s">
        <v>43</v>
      </c>
      <c r="V982" s="8">
        <v>8</v>
      </c>
      <c r="X982" s="10">
        <v>0.316</v>
      </c>
      <c r="Z982" s="10">
        <v>0.48399999999999999</v>
      </c>
      <c r="AD982" s="10">
        <v>0.55600000000000005</v>
      </c>
      <c r="AF982" s="10">
        <f>X982+AD982</f>
        <v>0.87200000000000011</v>
      </c>
      <c r="AG982" s="2">
        <v>6</v>
      </c>
      <c r="AH982" s="2">
        <v>10</v>
      </c>
      <c r="AI982" s="12">
        <v>11.8</v>
      </c>
    </row>
    <row r="983" spans="1:35" x14ac:dyDescent="0.35">
      <c r="A983" s="2" t="s">
        <v>42</v>
      </c>
      <c r="C983" s="3">
        <v>42599</v>
      </c>
      <c r="D983" s="4">
        <v>0.61249999999999993</v>
      </c>
      <c r="E983" s="2" t="s">
        <v>44</v>
      </c>
      <c r="F983" s="2">
        <v>26.9</v>
      </c>
      <c r="G983" s="2">
        <v>26.75</v>
      </c>
      <c r="H983" s="2">
        <v>27</v>
      </c>
      <c r="I983" s="2">
        <v>3</v>
      </c>
      <c r="J983" s="2">
        <v>24</v>
      </c>
      <c r="K983" s="2">
        <v>22.78</v>
      </c>
      <c r="L983" s="2">
        <v>22.91</v>
      </c>
      <c r="M983" s="55">
        <v>6.03</v>
      </c>
      <c r="N983" s="55">
        <v>6.02</v>
      </c>
      <c r="O983" s="2">
        <v>3.5</v>
      </c>
      <c r="Q983" s="2">
        <f t="shared" si="74"/>
        <v>2.0794415416798357</v>
      </c>
      <c r="R983" s="2">
        <v>8</v>
      </c>
      <c r="T983" s="8" t="s">
        <v>46</v>
      </c>
      <c r="V983" s="8">
        <v>2</v>
      </c>
      <c r="X983" s="10">
        <v>0.39200000000000002</v>
      </c>
      <c r="Z983" s="10">
        <v>0.40300000000000002</v>
      </c>
      <c r="AD983" s="10">
        <v>0.67</v>
      </c>
      <c r="AF983" s="10">
        <f>X983+AD983</f>
        <v>1.0620000000000001</v>
      </c>
      <c r="AG983" s="2">
        <v>6</v>
      </c>
      <c r="AH983" s="2">
        <v>7</v>
      </c>
      <c r="AI983" s="12">
        <v>14.7</v>
      </c>
    </row>
    <row r="984" spans="1:35" x14ac:dyDescent="0.35">
      <c r="A984" s="2" t="s">
        <v>50</v>
      </c>
      <c r="C984" s="3">
        <v>42599</v>
      </c>
      <c r="D984" s="4">
        <v>0.60138888888888886</v>
      </c>
      <c r="E984" s="2" t="s">
        <v>44</v>
      </c>
      <c r="F984" s="2">
        <v>26.89</v>
      </c>
      <c r="G984" s="2">
        <v>25.91</v>
      </c>
      <c r="H984" s="2">
        <v>40</v>
      </c>
      <c r="I984" s="2">
        <v>3</v>
      </c>
      <c r="J984" s="2">
        <v>39</v>
      </c>
      <c r="K984" s="2">
        <v>22.99</v>
      </c>
      <c r="L984" s="2">
        <v>24.29</v>
      </c>
      <c r="M984" s="55">
        <v>5.9</v>
      </c>
      <c r="N984" s="55">
        <v>5.56</v>
      </c>
      <c r="O984" s="2">
        <v>4</v>
      </c>
      <c r="Q984" s="2">
        <f t="shared" si="74"/>
        <v>8.2687318321177372</v>
      </c>
      <c r="R984" s="5">
        <v>3900</v>
      </c>
      <c r="V984" s="8">
        <v>44</v>
      </c>
      <c r="X984" s="10">
        <v>0.36299999999999999</v>
      </c>
      <c r="Z984" s="10">
        <v>0.63700000000000001</v>
      </c>
      <c r="AD984" s="10">
        <v>0.64500000000000002</v>
      </c>
      <c r="AF984" s="10">
        <f>X984+AD984</f>
        <v>1.008</v>
      </c>
      <c r="AG984" s="2">
        <v>8</v>
      </c>
      <c r="AH984" s="2">
        <v>11</v>
      </c>
      <c r="AI984" s="12">
        <v>13.3</v>
      </c>
    </row>
    <row r="985" spans="1:35" x14ac:dyDescent="0.35">
      <c r="A985" s="2" t="s">
        <v>51</v>
      </c>
      <c r="C985" s="3">
        <v>42599</v>
      </c>
      <c r="D985" s="4">
        <v>0.57777777777777783</v>
      </c>
      <c r="E985" s="2" t="s">
        <v>44</v>
      </c>
      <c r="F985" s="2">
        <v>27.9</v>
      </c>
      <c r="G985" s="2">
        <v>27.26</v>
      </c>
      <c r="H985" s="2">
        <v>35</v>
      </c>
      <c r="I985" s="2">
        <v>3</v>
      </c>
      <c r="J985" s="2">
        <v>33</v>
      </c>
      <c r="K985" s="2">
        <v>23.3</v>
      </c>
      <c r="L985" s="2">
        <v>23.42</v>
      </c>
      <c r="M985" s="55">
        <v>6</v>
      </c>
      <c r="N985" s="55">
        <v>5.81</v>
      </c>
      <c r="O985" s="2">
        <v>3</v>
      </c>
      <c r="Q985" s="2">
        <f t="shared" si="74"/>
        <v>3.1780538303479458</v>
      </c>
      <c r="R985" s="2">
        <v>24</v>
      </c>
      <c r="T985" s="8" t="s">
        <v>43</v>
      </c>
      <c r="V985" s="8">
        <v>4</v>
      </c>
      <c r="X985" s="10">
        <v>0.46500000000000002</v>
      </c>
      <c r="Z985" s="10">
        <v>0.61799999999999999</v>
      </c>
      <c r="AD985" s="10">
        <v>0.70799999999999996</v>
      </c>
      <c r="AF985" s="10">
        <f>X985+AD985</f>
        <v>1.173</v>
      </c>
      <c r="AG985" s="2">
        <v>9</v>
      </c>
      <c r="AH985" s="2">
        <v>14</v>
      </c>
      <c r="AI985" s="12">
        <v>14.8</v>
      </c>
    </row>
    <row r="986" spans="1:35" x14ac:dyDescent="0.35">
      <c r="A986" s="2" t="s">
        <v>48</v>
      </c>
      <c r="C986" s="3">
        <v>42599</v>
      </c>
      <c r="D986" s="4">
        <v>0.55347222222222225</v>
      </c>
      <c r="E986" s="2" t="s">
        <v>44</v>
      </c>
      <c r="F986" s="2">
        <v>28.36</v>
      </c>
      <c r="G986" s="2">
        <v>27.9</v>
      </c>
      <c r="H986" s="2">
        <v>40</v>
      </c>
      <c r="I986" s="2">
        <v>3</v>
      </c>
      <c r="J986" s="2">
        <v>36</v>
      </c>
      <c r="K986" s="2">
        <v>23.99</v>
      </c>
      <c r="L986" s="2">
        <v>24.68</v>
      </c>
      <c r="M986" s="55">
        <v>5.17</v>
      </c>
      <c r="N986" s="55">
        <v>4.33</v>
      </c>
      <c r="O986" s="2">
        <v>4</v>
      </c>
      <c r="Q986" s="2">
        <f t="shared" si="74"/>
        <v>2.4849066497880004</v>
      </c>
      <c r="R986" s="2">
        <v>12</v>
      </c>
      <c r="T986" s="8" t="s">
        <v>43</v>
      </c>
      <c r="V986" s="8">
        <v>2</v>
      </c>
      <c r="X986" s="10">
        <v>0.48899999999999999</v>
      </c>
      <c r="Z986" s="10">
        <v>0.48699999999999999</v>
      </c>
      <c r="AD986" s="10">
        <v>0.60099999999999998</v>
      </c>
      <c r="AF986" s="10">
        <f>X986+AD986</f>
        <v>1.0899999999999999</v>
      </c>
      <c r="AG986" s="2">
        <v>8</v>
      </c>
      <c r="AH986" s="2">
        <v>10</v>
      </c>
      <c r="AI986" s="12">
        <v>15.1</v>
      </c>
    </row>
    <row r="987" spans="1:35" x14ac:dyDescent="0.35">
      <c r="A987" t="s">
        <v>84</v>
      </c>
      <c r="C987" s="13">
        <v>42604</v>
      </c>
      <c r="M987" s="16">
        <v>6.19</v>
      </c>
      <c r="N987" s="16">
        <v>5.96</v>
      </c>
      <c r="Q987" s="2">
        <f t="shared" si="74"/>
        <v>2.0794415416798357</v>
      </c>
      <c r="R987" s="18">
        <v>8</v>
      </c>
      <c r="V987" s="28">
        <v>12</v>
      </c>
      <c r="AF987" s="10">
        <v>1.1928000000000001</v>
      </c>
      <c r="AI987" s="19">
        <v>2.5299999999999998</v>
      </c>
    </row>
    <row r="988" spans="1:35" x14ac:dyDescent="0.35">
      <c r="A988" s="37" t="s">
        <v>90</v>
      </c>
      <c r="C988" s="13">
        <v>42604</v>
      </c>
      <c r="M988" s="16">
        <v>5.81</v>
      </c>
      <c r="N988" s="16">
        <v>5.71</v>
      </c>
      <c r="Q988" s="2">
        <f t="shared" si="74"/>
        <v>2.4849066497880004</v>
      </c>
      <c r="R988" s="19">
        <v>12</v>
      </c>
      <c r="V988" s="19">
        <v>4</v>
      </c>
      <c r="AF988" s="10">
        <v>1.6508</v>
      </c>
      <c r="AI988" s="19">
        <v>3.74</v>
      </c>
    </row>
    <row r="989" spans="1:35" x14ac:dyDescent="0.35">
      <c r="A989" s="41" t="s">
        <v>96</v>
      </c>
      <c r="C989" s="13">
        <v>42604</v>
      </c>
      <c r="M989" s="16">
        <v>5.64</v>
      </c>
      <c r="N989" s="16">
        <v>5.97</v>
      </c>
      <c r="Q989" s="2">
        <f t="shared" si="74"/>
        <v>2.0794415416798357</v>
      </c>
      <c r="R989" s="19">
        <v>8</v>
      </c>
      <c r="V989" s="19">
        <v>4</v>
      </c>
      <c r="AF989" s="10">
        <v>1.6398000000000001</v>
      </c>
      <c r="AI989" s="19">
        <v>3.9</v>
      </c>
    </row>
    <row r="990" spans="1:35" x14ac:dyDescent="0.35">
      <c r="A990" s="2" t="s">
        <v>52</v>
      </c>
      <c r="C990" s="3">
        <v>42606</v>
      </c>
      <c r="D990" s="4">
        <v>0.62083333333333335</v>
      </c>
      <c r="E990" s="2" t="s">
        <v>41</v>
      </c>
      <c r="F990" s="2">
        <v>25.12</v>
      </c>
      <c r="G990" s="2">
        <v>23.55</v>
      </c>
      <c r="H990" s="2">
        <v>54</v>
      </c>
      <c r="I990" s="2">
        <v>3</v>
      </c>
      <c r="J990" s="2">
        <v>53</v>
      </c>
      <c r="K990" s="2">
        <v>24.21</v>
      </c>
      <c r="L990" s="2">
        <v>27.95</v>
      </c>
      <c r="M990" s="55">
        <v>5.19</v>
      </c>
      <c r="N990" s="55">
        <v>5.24</v>
      </c>
      <c r="O990" s="2">
        <v>4.5</v>
      </c>
      <c r="Q990" s="2">
        <f t="shared" si="74"/>
        <v>3.1780538303479458</v>
      </c>
      <c r="R990" s="2">
        <v>24</v>
      </c>
      <c r="T990" s="8" t="s">
        <v>43</v>
      </c>
      <c r="V990" s="8">
        <v>2</v>
      </c>
      <c r="X990" s="10">
        <v>0.28399999999999997</v>
      </c>
      <c r="Z990" s="10">
        <v>0.36799999999999999</v>
      </c>
      <c r="AD990" s="10">
        <v>0.39900000000000002</v>
      </c>
      <c r="AF990" s="10">
        <f>X990+AD990</f>
        <v>0.68300000000000005</v>
      </c>
      <c r="AG990" s="2">
        <v>8</v>
      </c>
      <c r="AH990" s="2">
        <v>24</v>
      </c>
      <c r="AI990" s="12">
        <v>4.42</v>
      </c>
    </row>
    <row r="991" spans="1:35" x14ac:dyDescent="0.35">
      <c r="A991" s="2" t="s">
        <v>42</v>
      </c>
      <c r="C991" s="3">
        <v>42606</v>
      </c>
      <c r="D991" s="4">
        <v>0.60625000000000007</v>
      </c>
      <c r="E991" s="2" t="s">
        <v>41</v>
      </c>
      <c r="F991" s="2">
        <v>25.35</v>
      </c>
      <c r="G991" s="2">
        <v>24.76</v>
      </c>
      <c r="H991" s="2">
        <v>52</v>
      </c>
      <c r="I991" s="2">
        <v>3</v>
      </c>
      <c r="J991" s="2">
        <v>52</v>
      </c>
      <c r="K991" s="2">
        <v>24.13</v>
      </c>
      <c r="L991" s="2">
        <v>24.84</v>
      </c>
      <c r="M991" s="55">
        <v>5.77</v>
      </c>
      <c r="N991" s="55">
        <v>5.0599999999999996</v>
      </c>
      <c r="O991" s="2">
        <v>4</v>
      </c>
      <c r="Q991" s="2">
        <f t="shared" si="74"/>
        <v>2.4849066497880004</v>
      </c>
      <c r="R991" s="2">
        <v>12</v>
      </c>
      <c r="T991" s="8" t="s">
        <v>46</v>
      </c>
      <c r="V991" s="8">
        <v>1</v>
      </c>
      <c r="X991" s="10">
        <v>0.35799999999999998</v>
      </c>
      <c r="Z991" s="10">
        <v>0.442</v>
      </c>
      <c r="AD991" s="10">
        <v>0.54100000000000004</v>
      </c>
      <c r="AF991" s="10">
        <f>X991+AD991</f>
        <v>0.89900000000000002</v>
      </c>
      <c r="AG991" s="2">
        <v>5</v>
      </c>
      <c r="AH991" s="2">
        <v>7</v>
      </c>
      <c r="AI991" s="12">
        <v>8.48</v>
      </c>
    </row>
    <row r="992" spans="1:35" x14ac:dyDescent="0.35">
      <c r="A992" s="2" t="s">
        <v>50</v>
      </c>
      <c r="C992" s="3">
        <v>42606</v>
      </c>
      <c r="D992" s="4">
        <v>0.59444444444444444</v>
      </c>
      <c r="E992" s="2" t="s">
        <v>41</v>
      </c>
      <c r="F992" s="2">
        <v>26.18</v>
      </c>
      <c r="G992" s="2">
        <v>25.56</v>
      </c>
      <c r="H992" s="2">
        <v>46</v>
      </c>
      <c r="I992" s="2">
        <v>3</v>
      </c>
      <c r="J992" s="2">
        <v>43</v>
      </c>
      <c r="K992" s="2">
        <v>24.13</v>
      </c>
      <c r="L992" s="2">
        <v>24.25</v>
      </c>
      <c r="M992" s="55">
        <v>5.54</v>
      </c>
      <c r="N992" s="55">
        <v>5.43</v>
      </c>
      <c r="O992" s="2">
        <v>4.5</v>
      </c>
      <c r="Q992" s="2">
        <f t="shared" si="74"/>
        <v>2.9957322735539909</v>
      </c>
      <c r="R992" s="2">
        <v>20</v>
      </c>
      <c r="V992" s="8">
        <v>6</v>
      </c>
      <c r="X992" s="10">
        <v>0.38500000000000001</v>
      </c>
      <c r="Z992" s="10">
        <v>0.56699999999999995</v>
      </c>
      <c r="AD992" s="10">
        <v>0.79</v>
      </c>
      <c r="AF992" s="10">
        <f>X992+AD992</f>
        <v>1.175</v>
      </c>
      <c r="AG992" s="2">
        <v>6</v>
      </c>
      <c r="AH992" s="2">
        <v>7</v>
      </c>
      <c r="AI992" s="12">
        <v>13.9</v>
      </c>
    </row>
    <row r="993" spans="1:35" x14ac:dyDescent="0.35">
      <c r="A993" s="2" t="s">
        <v>51</v>
      </c>
      <c r="C993" s="3">
        <v>42606</v>
      </c>
      <c r="D993" s="4">
        <v>0.57708333333333328</v>
      </c>
      <c r="E993" s="2" t="s">
        <v>41</v>
      </c>
      <c r="F993" s="2">
        <v>26.92</v>
      </c>
      <c r="G993" s="2">
        <v>26.81</v>
      </c>
      <c r="H993" s="2">
        <v>40</v>
      </c>
      <c r="I993" s="2">
        <v>3</v>
      </c>
      <c r="J993" s="2">
        <v>37</v>
      </c>
      <c r="K993" s="2">
        <v>23.75</v>
      </c>
      <c r="L993" s="2">
        <v>23.75</v>
      </c>
      <c r="M993" s="55">
        <v>4.96</v>
      </c>
      <c r="N993" s="55">
        <v>4.71</v>
      </c>
      <c r="O993" s="2">
        <v>4.5</v>
      </c>
      <c r="Q993" s="2">
        <f t="shared" si="74"/>
        <v>3.3322045101752038</v>
      </c>
      <c r="R993" s="2">
        <v>28</v>
      </c>
      <c r="T993" s="8" t="s">
        <v>46</v>
      </c>
      <c r="V993" s="8">
        <v>1</v>
      </c>
      <c r="X993" s="10">
        <v>0.61099999999999999</v>
      </c>
      <c r="Z993" s="10">
        <v>0.51800000000000002</v>
      </c>
      <c r="AD993" s="10">
        <v>0.749</v>
      </c>
      <c r="AF993" s="10">
        <f>X993+AD993</f>
        <v>1.3599999999999999</v>
      </c>
      <c r="AG993" s="2">
        <v>4</v>
      </c>
      <c r="AH993" s="2">
        <v>11</v>
      </c>
      <c r="AI993" s="12">
        <v>13.4</v>
      </c>
    </row>
    <row r="994" spans="1:35" x14ac:dyDescent="0.35">
      <c r="A994" s="2" t="s">
        <v>48</v>
      </c>
      <c r="C994" s="3">
        <v>42606</v>
      </c>
      <c r="D994" s="4">
        <v>0.55694444444444446</v>
      </c>
      <c r="E994" s="2" t="s">
        <v>41</v>
      </c>
      <c r="F994" s="2">
        <v>26.53</v>
      </c>
      <c r="G994" s="2">
        <v>25.34</v>
      </c>
      <c r="H994" s="2">
        <v>41</v>
      </c>
      <c r="I994" s="2">
        <v>3</v>
      </c>
      <c r="J994" s="2">
        <v>41</v>
      </c>
      <c r="K994" s="2">
        <v>25.56</v>
      </c>
      <c r="L994" s="2">
        <v>26.99</v>
      </c>
      <c r="M994" s="55">
        <v>5.6</v>
      </c>
      <c r="N994" s="55">
        <v>4.37</v>
      </c>
      <c r="O994" s="2">
        <v>2.5</v>
      </c>
      <c r="Q994" s="2">
        <f t="shared" si="74"/>
        <v>3.9889840465642745</v>
      </c>
      <c r="R994" s="2">
        <v>54</v>
      </c>
      <c r="V994" s="8">
        <v>1</v>
      </c>
      <c r="X994" s="10">
        <v>0.375</v>
      </c>
      <c r="Z994" s="10">
        <v>0.26200000000000001</v>
      </c>
      <c r="AD994" s="10">
        <v>0.55000000000000004</v>
      </c>
      <c r="AF994" s="10">
        <f>X994+AD994</f>
        <v>0.92500000000000004</v>
      </c>
      <c r="AG994" s="2">
        <v>7</v>
      </c>
      <c r="AH994" s="2">
        <v>9</v>
      </c>
      <c r="AI994" s="12">
        <v>27.1</v>
      </c>
    </row>
    <row r="995" spans="1:35" x14ac:dyDescent="0.35">
      <c r="A995" t="s">
        <v>84</v>
      </c>
      <c r="C995" s="13">
        <v>42612</v>
      </c>
      <c r="M995" s="16">
        <v>5.95</v>
      </c>
      <c r="N995" s="16">
        <v>5.67</v>
      </c>
      <c r="Q995" s="2">
        <f t="shared" si="74"/>
        <v>3.784189633918261</v>
      </c>
      <c r="R995" s="18">
        <v>44</v>
      </c>
      <c r="V995" s="28">
        <v>2</v>
      </c>
      <c r="AF995" s="10">
        <v>1.5421</v>
      </c>
      <c r="AI995" s="19">
        <v>5.8</v>
      </c>
    </row>
    <row r="996" spans="1:35" x14ac:dyDescent="0.35">
      <c r="A996" t="s">
        <v>84</v>
      </c>
      <c r="C996" s="13">
        <v>42612</v>
      </c>
      <c r="M996" s="16" t="s">
        <v>87</v>
      </c>
      <c r="N996" s="16" t="s">
        <v>87</v>
      </c>
      <c r="Q996" s="2">
        <f t="shared" si="74"/>
        <v>2.7725887222397811</v>
      </c>
      <c r="R996" s="18">
        <v>16</v>
      </c>
      <c r="V996" s="28">
        <v>2</v>
      </c>
      <c r="AF996" s="10">
        <v>1.1619000000000002</v>
      </c>
      <c r="AI996" s="19">
        <v>1.67</v>
      </c>
    </row>
    <row r="997" spans="1:35" x14ac:dyDescent="0.35">
      <c r="A997" s="37" t="s">
        <v>90</v>
      </c>
      <c r="C997" s="13">
        <v>42612</v>
      </c>
      <c r="M997" s="16">
        <v>5.91</v>
      </c>
      <c r="N997" s="16">
        <v>5.58</v>
      </c>
      <c r="Q997" s="2">
        <f t="shared" si="74"/>
        <v>2.0794415416798357</v>
      </c>
      <c r="R997" s="19">
        <v>8</v>
      </c>
      <c r="V997" s="19">
        <v>2</v>
      </c>
      <c r="AF997" s="10">
        <v>1.6424000000000001</v>
      </c>
      <c r="AI997" s="19">
        <v>5.74</v>
      </c>
    </row>
    <row r="998" spans="1:35" x14ac:dyDescent="0.35">
      <c r="A998" s="2" t="s">
        <v>52</v>
      </c>
      <c r="C998" s="3">
        <v>42613</v>
      </c>
      <c r="D998" s="4">
        <v>0.64861111111111114</v>
      </c>
      <c r="E998" s="2" t="s">
        <v>41</v>
      </c>
      <c r="F998" s="2">
        <v>25.04</v>
      </c>
      <c r="G998" s="2">
        <v>24.09</v>
      </c>
      <c r="H998" s="2">
        <v>50</v>
      </c>
      <c r="I998" s="2">
        <v>3</v>
      </c>
      <c r="J998" s="2">
        <v>47</v>
      </c>
      <c r="K998" s="2">
        <v>25.05</v>
      </c>
      <c r="L998" s="2">
        <v>26.94</v>
      </c>
      <c r="M998" s="55">
        <v>6.2</v>
      </c>
      <c r="N998" s="55">
        <v>5.69</v>
      </c>
      <c r="O998" s="2">
        <v>5</v>
      </c>
      <c r="Q998" s="2">
        <f t="shared" si="74"/>
        <v>3.4657359027997265</v>
      </c>
      <c r="R998" s="2">
        <v>32</v>
      </c>
      <c r="T998" s="8" t="s">
        <v>46</v>
      </c>
      <c r="V998" s="8">
        <v>1</v>
      </c>
      <c r="X998" s="10">
        <v>0.376</v>
      </c>
      <c r="Z998" s="10">
        <v>0.50600000000000001</v>
      </c>
      <c r="AD998" s="10">
        <v>0.74099999999999999</v>
      </c>
      <c r="AF998" s="10">
        <f t="shared" ref="AF998:AF1007" si="76">X998+AD998</f>
        <v>1.117</v>
      </c>
      <c r="AG998" s="2">
        <v>9</v>
      </c>
      <c r="AH998" s="2">
        <v>9</v>
      </c>
      <c r="AI998" s="12">
        <v>11.3</v>
      </c>
    </row>
    <row r="999" spans="1:35" x14ac:dyDescent="0.35">
      <c r="A999" s="2" t="s">
        <v>42</v>
      </c>
      <c r="C999" s="3">
        <v>42613</v>
      </c>
      <c r="D999" s="4">
        <v>0.63124999999999998</v>
      </c>
      <c r="E999" s="2" t="s">
        <v>41</v>
      </c>
      <c r="F999" s="2">
        <v>25.59</v>
      </c>
      <c r="G999" s="2">
        <v>25.63</v>
      </c>
      <c r="H999" s="2">
        <v>32</v>
      </c>
      <c r="I999" s="2">
        <v>3</v>
      </c>
      <c r="J999" s="2">
        <v>22</v>
      </c>
      <c r="K999" s="2">
        <v>24.2</v>
      </c>
      <c r="L999" s="2">
        <v>24.18</v>
      </c>
      <c r="M999" s="55">
        <v>6.27</v>
      </c>
      <c r="N999" s="55">
        <v>6.13</v>
      </c>
      <c r="O999" s="2">
        <v>4</v>
      </c>
      <c r="Q999" s="2">
        <f t="shared" si="74"/>
        <v>2.7725887222397811</v>
      </c>
      <c r="R999" s="2">
        <v>16</v>
      </c>
      <c r="T999" s="8" t="s">
        <v>46</v>
      </c>
      <c r="V999" s="8">
        <v>1</v>
      </c>
      <c r="X999" s="10">
        <v>0.40200000000000002</v>
      </c>
      <c r="Z999" s="10">
        <v>0.29899999999999999</v>
      </c>
      <c r="AD999" s="10">
        <v>0.79900000000000004</v>
      </c>
      <c r="AF999" s="10">
        <f t="shared" si="76"/>
        <v>1.2010000000000001</v>
      </c>
      <c r="AG999" s="2">
        <v>8</v>
      </c>
      <c r="AH999" s="2">
        <v>8</v>
      </c>
      <c r="AI999" s="12">
        <v>8.1</v>
      </c>
    </row>
    <row r="1000" spans="1:35" x14ac:dyDescent="0.35">
      <c r="A1000" s="2" t="s">
        <v>50</v>
      </c>
      <c r="C1000" s="3">
        <v>42613</v>
      </c>
      <c r="D1000" s="4">
        <v>0.61805555555555558</v>
      </c>
      <c r="E1000" s="2" t="s">
        <v>41</v>
      </c>
      <c r="F1000" s="2">
        <v>25.82</v>
      </c>
      <c r="G1000" s="2">
        <v>24.7</v>
      </c>
      <c r="H1000" s="2">
        <v>40</v>
      </c>
      <c r="I1000" s="2">
        <v>3</v>
      </c>
      <c r="J1000" s="2">
        <v>43</v>
      </c>
      <c r="K1000" s="2">
        <v>24.35</v>
      </c>
      <c r="L1000" s="2">
        <v>25.23</v>
      </c>
      <c r="M1000" s="55">
        <v>6.29</v>
      </c>
      <c r="N1000" s="55">
        <v>5.99</v>
      </c>
      <c r="O1000" s="2">
        <v>4</v>
      </c>
      <c r="Q1000" s="2">
        <f t="shared" si="74"/>
        <v>4.7184988712950942</v>
      </c>
      <c r="R1000" s="2">
        <v>112</v>
      </c>
      <c r="V1000" s="8">
        <v>1</v>
      </c>
      <c r="X1000" s="10">
        <v>0.42499999999999999</v>
      </c>
      <c r="Z1000" s="10">
        <v>0.435</v>
      </c>
      <c r="AD1000" s="10">
        <v>0.82599999999999996</v>
      </c>
      <c r="AF1000" s="10">
        <f t="shared" si="76"/>
        <v>1.2509999999999999</v>
      </c>
      <c r="AG1000" s="2">
        <v>10</v>
      </c>
      <c r="AH1000" s="2">
        <v>13</v>
      </c>
      <c r="AI1000" s="12">
        <v>14.2</v>
      </c>
    </row>
    <row r="1001" spans="1:35" x14ac:dyDescent="0.35">
      <c r="A1001" s="2" t="s">
        <v>51</v>
      </c>
      <c r="C1001" s="3">
        <v>42613</v>
      </c>
      <c r="D1001" s="4">
        <v>0.59444444444444444</v>
      </c>
      <c r="E1001" s="2" t="s">
        <v>41</v>
      </c>
      <c r="F1001" s="2">
        <v>27.75</v>
      </c>
      <c r="G1001" s="2">
        <v>27.08</v>
      </c>
      <c r="H1001" s="2">
        <v>33</v>
      </c>
      <c r="I1001" s="2">
        <v>3</v>
      </c>
      <c r="J1001" s="2">
        <v>33</v>
      </c>
      <c r="K1001" s="2">
        <v>23.98</v>
      </c>
      <c r="L1001" s="2">
        <v>24.04</v>
      </c>
      <c r="M1001" s="55">
        <v>5.95</v>
      </c>
      <c r="N1001" s="55">
        <v>5.84</v>
      </c>
      <c r="O1001" s="2">
        <v>4</v>
      </c>
      <c r="Q1001" s="2">
        <f t="shared" si="74"/>
        <v>3.4011973816621555</v>
      </c>
      <c r="R1001" s="2">
        <v>30</v>
      </c>
      <c r="T1001" s="8" t="s">
        <v>46</v>
      </c>
      <c r="V1001" s="8">
        <v>1</v>
      </c>
      <c r="X1001" s="10">
        <v>0.63700000000000001</v>
      </c>
      <c r="Z1001" s="10">
        <v>0.46</v>
      </c>
      <c r="AD1001" s="10">
        <v>0.84899999999999998</v>
      </c>
      <c r="AF1001" s="10">
        <f t="shared" si="76"/>
        <v>1.486</v>
      </c>
      <c r="AG1001" s="2">
        <v>11</v>
      </c>
      <c r="AH1001" s="2">
        <v>22</v>
      </c>
      <c r="AI1001" s="12">
        <v>18.899999999999999</v>
      </c>
    </row>
    <row r="1002" spans="1:35" x14ac:dyDescent="0.35">
      <c r="A1002" s="2" t="s">
        <v>48</v>
      </c>
      <c r="C1002" s="3">
        <v>42613</v>
      </c>
      <c r="D1002" s="4">
        <v>0.56805555555555554</v>
      </c>
      <c r="E1002" s="2" t="s">
        <v>41</v>
      </c>
      <c r="F1002" s="2">
        <v>26.83</v>
      </c>
      <c r="G1002" s="2">
        <v>26.55</v>
      </c>
      <c r="H1002" s="2">
        <v>38</v>
      </c>
      <c r="I1002" s="2">
        <v>3</v>
      </c>
      <c r="J1002" s="2">
        <v>36</v>
      </c>
      <c r="K1002" s="2">
        <v>25.32</v>
      </c>
      <c r="L1002" s="2">
        <v>25.59</v>
      </c>
      <c r="M1002" s="55">
        <v>6.02</v>
      </c>
      <c r="N1002" s="55">
        <v>5.58</v>
      </c>
      <c r="O1002" s="2">
        <v>4</v>
      </c>
      <c r="Q1002" s="2">
        <f t="shared" si="74"/>
        <v>2.0794415416798357</v>
      </c>
      <c r="R1002" s="2">
        <v>8</v>
      </c>
      <c r="T1002" s="8" t="s">
        <v>46</v>
      </c>
      <c r="V1002" s="8">
        <v>1</v>
      </c>
      <c r="X1002" s="10">
        <v>0.49199999999999999</v>
      </c>
      <c r="Z1002" s="10">
        <v>0.28299999999999997</v>
      </c>
      <c r="AD1002" s="10">
        <v>0.71199999999999997</v>
      </c>
      <c r="AF1002" s="10">
        <f t="shared" si="76"/>
        <v>1.204</v>
      </c>
      <c r="AG1002" s="2">
        <v>9</v>
      </c>
      <c r="AH1002" s="2">
        <v>10</v>
      </c>
      <c r="AI1002" s="12">
        <v>17</v>
      </c>
    </row>
    <row r="1003" spans="1:35" x14ac:dyDescent="0.35">
      <c r="A1003" s="2" t="s">
        <v>52</v>
      </c>
      <c r="C1003" s="3">
        <v>42620</v>
      </c>
      <c r="D1003" s="4">
        <v>0.62013888888888891</v>
      </c>
      <c r="E1003" s="2" t="s">
        <v>41</v>
      </c>
      <c r="F1003" s="2">
        <v>23.51</v>
      </c>
      <c r="G1003" s="2">
        <v>23</v>
      </c>
      <c r="H1003" s="2">
        <v>38</v>
      </c>
      <c r="I1003" s="2">
        <v>3</v>
      </c>
      <c r="J1003" s="2">
        <v>32</v>
      </c>
      <c r="K1003" s="2">
        <v>25.12</v>
      </c>
      <c r="L1003" s="2">
        <v>28.57</v>
      </c>
      <c r="M1003" s="55">
        <v>5.04</v>
      </c>
      <c r="N1003" s="55">
        <v>5.01</v>
      </c>
      <c r="O1003" s="2">
        <v>5</v>
      </c>
      <c r="Q1003" s="2">
        <f t="shared" si="74"/>
        <v>2.0794415416798357</v>
      </c>
      <c r="R1003" s="2">
        <v>8</v>
      </c>
      <c r="V1003" s="8">
        <v>2</v>
      </c>
      <c r="X1003" s="10">
        <v>0.32900000000000001</v>
      </c>
      <c r="Z1003" s="10">
        <v>0.34</v>
      </c>
      <c r="AD1003" s="10">
        <v>0.65200000000000002</v>
      </c>
      <c r="AF1003" s="10">
        <f t="shared" si="76"/>
        <v>0.98100000000000009</v>
      </c>
      <c r="AG1003" s="2">
        <v>39</v>
      </c>
      <c r="AH1003" s="2">
        <v>26</v>
      </c>
      <c r="AI1003" s="12">
        <v>5.91</v>
      </c>
    </row>
    <row r="1004" spans="1:35" x14ac:dyDescent="0.35">
      <c r="A1004" s="2" t="s">
        <v>42</v>
      </c>
      <c r="C1004" s="3">
        <v>42620</v>
      </c>
      <c r="D1004" s="4">
        <v>0.60625000000000007</v>
      </c>
      <c r="E1004" s="2" t="s">
        <v>41</v>
      </c>
      <c r="F1004" s="2">
        <v>23.68</v>
      </c>
      <c r="G1004" s="2">
        <v>23.53</v>
      </c>
      <c r="H1004" s="2">
        <v>34</v>
      </c>
      <c r="I1004" s="2">
        <v>3</v>
      </c>
      <c r="J1004" s="2">
        <v>33</v>
      </c>
      <c r="K1004" s="2">
        <v>25</v>
      </c>
      <c r="L1004" s="2">
        <v>25.01</v>
      </c>
      <c r="M1004" s="55">
        <v>5.31</v>
      </c>
      <c r="N1004" s="55">
        <v>5.39</v>
      </c>
      <c r="O1004" s="2">
        <v>5</v>
      </c>
      <c r="Q1004" s="2">
        <f t="shared" si="74"/>
        <v>1.3862943611198906</v>
      </c>
      <c r="R1004" s="2">
        <v>4</v>
      </c>
      <c r="T1004" s="8" t="s">
        <v>46</v>
      </c>
      <c r="V1004" s="8">
        <v>1</v>
      </c>
      <c r="X1004" s="10">
        <v>0.47399999999999998</v>
      </c>
      <c r="Z1004" s="10">
        <v>0.436</v>
      </c>
      <c r="AD1004" s="10">
        <v>0.73199999999999998</v>
      </c>
      <c r="AF1004" s="10">
        <f t="shared" si="76"/>
        <v>1.206</v>
      </c>
      <c r="AG1004" s="2">
        <v>19</v>
      </c>
      <c r="AH1004" s="2">
        <v>28</v>
      </c>
      <c r="AI1004" s="12">
        <v>7.24</v>
      </c>
    </row>
    <row r="1005" spans="1:35" x14ac:dyDescent="0.35">
      <c r="A1005" s="2" t="s">
        <v>50</v>
      </c>
      <c r="C1005" s="3">
        <v>42620</v>
      </c>
      <c r="D1005" s="4">
        <v>0.59444444444444444</v>
      </c>
      <c r="E1005" s="2" t="s">
        <v>41</v>
      </c>
      <c r="F1005" s="2">
        <v>24.83</v>
      </c>
      <c r="G1005" s="2">
        <v>24.63</v>
      </c>
      <c r="H1005" s="2">
        <v>45</v>
      </c>
      <c r="I1005" s="2">
        <v>3</v>
      </c>
      <c r="J1005" s="2">
        <v>45</v>
      </c>
      <c r="K1005" s="2">
        <v>24.51</v>
      </c>
      <c r="L1005" s="2">
        <v>24.55</v>
      </c>
      <c r="M1005" s="55">
        <v>5.01</v>
      </c>
      <c r="N1005" s="55">
        <v>4.67</v>
      </c>
      <c r="O1005" s="2">
        <v>4.5</v>
      </c>
      <c r="Q1005" s="2">
        <f t="shared" si="74"/>
        <v>4.0253516907351496</v>
      </c>
      <c r="R1005" s="2">
        <v>56</v>
      </c>
      <c r="V1005" s="8">
        <v>1</v>
      </c>
      <c r="X1005" s="10">
        <v>0.76100000000000001</v>
      </c>
      <c r="Z1005" s="10">
        <v>0.64600000000000002</v>
      </c>
      <c r="AD1005" s="10">
        <v>1.0389999999999999</v>
      </c>
      <c r="AF1005" s="10">
        <f t="shared" si="76"/>
        <v>1.7999999999999998</v>
      </c>
      <c r="AG1005" s="2">
        <v>22</v>
      </c>
      <c r="AH1005" s="2">
        <v>26</v>
      </c>
      <c r="AI1005" s="12">
        <v>5.14</v>
      </c>
    </row>
    <row r="1006" spans="1:35" x14ac:dyDescent="0.35">
      <c r="A1006" s="2" t="s">
        <v>51</v>
      </c>
      <c r="C1006" s="3">
        <v>42620</v>
      </c>
      <c r="D1006" s="4">
        <v>0.57430555555555551</v>
      </c>
      <c r="E1006" s="2" t="s">
        <v>41</v>
      </c>
      <c r="F1006" s="2">
        <v>24.34</v>
      </c>
      <c r="G1006" s="2">
        <v>24.16</v>
      </c>
      <c r="H1006" s="2">
        <v>40</v>
      </c>
      <c r="I1006" s="2">
        <v>3</v>
      </c>
      <c r="J1006" s="2">
        <v>37</v>
      </c>
      <c r="K1006" s="2">
        <v>25.4</v>
      </c>
      <c r="L1006" s="2">
        <v>25.6</v>
      </c>
      <c r="M1006" s="55">
        <v>5.08</v>
      </c>
      <c r="N1006" s="55">
        <v>5</v>
      </c>
      <c r="O1006" s="2">
        <v>4</v>
      </c>
      <c r="Q1006" s="2">
        <f t="shared" si="74"/>
        <v>2.7725887222397811</v>
      </c>
      <c r="R1006" s="2">
        <v>16</v>
      </c>
      <c r="T1006" s="8" t="s">
        <v>46</v>
      </c>
      <c r="V1006" s="8">
        <v>1</v>
      </c>
      <c r="X1006" s="10">
        <v>0.622</v>
      </c>
      <c r="Z1006" s="10">
        <v>0.38500000000000001</v>
      </c>
      <c r="AD1006" s="10">
        <v>0.66900000000000004</v>
      </c>
      <c r="AF1006" s="10">
        <f t="shared" si="76"/>
        <v>1.2909999999999999</v>
      </c>
      <c r="AG1006" s="2">
        <v>23</v>
      </c>
      <c r="AH1006" s="2">
        <v>27</v>
      </c>
      <c r="AI1006" s="12">
        <v>9.84</v>
      </c>
    </row>
    <row r="1007" spans="1:35" x14ac:dyDescent="0.35">
      <c r="A1007" s="2" t="s">
        <v>48</v>
      </c>
      <c r="C1007" s="3">
        <v>42620</v>
      </c>
      <c r="D1007" s="4">
        <v>0.55277777777777781</v>
      </c>
      <c r="E1007" s="2" t="s">
        <v>41</v>
      </c>
      <c r="F1007" s="2">
        <v>23.77</v>
      </c>
      <c r="G1007" s="2">
        <v>23.45</v>
      </c>
      <c r="H1007" s="2">
        <v>44</v>
      </c>
      <c r="I1007" s="2">
        <v>3</v>
      </c>
      <c r="J1007" s="2">
        <v>42</v>
      </c>
      <c r="K1007" s="2">
        <v>25.88</v>
      </c>
      <c r="L1007" s="2">
        <v>27.02</v>
      </c>
      <c r="M1007" s="55">
        <v>5.62</v>
      </c>
      <c r="N1007" s="55">
        <v>4.66</v>
      </c>
      <c r="O1007" s="2">
        <v>4</v>
      </c>
      <c r="Q1007" s="2">
        <f t="shared" ref="Q1007:Q1037" si="77">LN(R1007)</f>
        <v>0.69314718055994529</v>
      </c>
      <c r="R1007" s="2">
        <v>2</v>
      </c>
      <c r="T1007" s="8" t="s">
        <v>46</v>
      </c>
      <c r="V1007" s="8">
        <v>1</v>
      </c>
      <c r="X1007" s="10">
        <v>0.505</v>
      </c>
      <c r="Z1007" s="10">
        <v>0.39400000000000002</v>
      </c>
      <c r="AD1007" s="10">
        <v>0.70499999999999996</v>
      </c>
      <c r="AF1007" s="10">
        <f t="shared" si="76"/>
        <v>1.21</v>
      </c>
      <c r="AG1007" s="2">
        <v>24</v>
      </c>
      <c r="AH1007" s="2">
        <v>28</v>
      </c>
      <c r="AI1007" s="12">
        <v>17.2</v>
      </c>
    </row>
    <row r="1008" spans="1:35" x14ac:dyDescent="0.35">
      <c r="A1008" t="s">
        <v>84</v>
      </c>
      <c r="C1008" s="13">
        <v>42621</v>
      </c>
      <c r="M1008" s="16">
        <v>6.44</v>
      </c>
      <c r="N1008" s="16">
        <v>6.32</v>
      </c>
      <c r="Q1008" s="2">
        <f t="shared" si="77"/>
        <v>2.3025850929940459</v>
      </c>
      <c r="R1008" s="18">
        <v>10</v>
      </c>
      <c r="V1008" s="28">
        <v>2</v>
      </c>
      <c r="AF1008" s="10">
        <v>1.4198999999999999</v>
      </c>
      <c r="AI1008" s="19">
        <v>4.3499999999999996</v>
      </c>
    </row>
    <row r="1009" spans="1:35" x14ac:dyDescent="0.35">
      <c r="A1009" s="37" t="s">
        <v>90</v>
      </c>
      <c r="C1009" s="13">
        <v>42621</v>
      </c>
      <c r="M1009" s="16">
        <v>6.1</v>
      </c>
      <c r="N1009" s="16">
        <v>6.07</v>
      </c>
      <c r="Q1009" s="2">
        <f t="shared" si="77"/>
        <v>4.2766661190160553</v>
      </c>
      <c r="R1009" s="19">
        <v>72</v>
      </c>
      <c r="V1009" s="19">
        <v>2</v>
      </c>
      <c r="AF1009" s="10">
        <v>1.8250000000000002</v>
      </c>
      <c r="AI1009" s="18">
        <v>1.67</v>
      </c>
    </row>
    <row r="1010" spans="1:35" x14ac:dyDescent="0.35">
      <c r="A1010" s="41" t="s">
        <v>96</v>
      </c>
      <c r="C1010" s="13">
        <v>42621</v>
      </c>
      <c r="M1010" s="16">
        <v>5.65</v>
      </c>
      <c r="N1010" s="16">
        <v>5.48</v>
      </c>
      <c r="Q1010" s="2">
        <f t="shared" si="77"/>
        <v>3.1780538303479458</v>
      </c>
      <c r="R1010" s="19">
        <v>24</v>
      </c>
      <c r="V1010" s="19">
        <v>2</v>
      </c>
      <c r="AF1010" s="10">
        <v>2.1730999999999998</v>
      </c>
      <c r="AI1010" s="19">
        <v>3.78</v>
      </c>
    </row>
    <row r="1011" spans="1:35" x14ac:dyDescent="0.35">
      <c r="A1011" s="2" t="s">
        <v>52</v>
      </c>
      <c r="C1011" s="3">
        <v>42626</v>
      </c>
      <c r="D1011" s="4">
        <v>0.62361111111111112</v>
      </c>
      <c r="E1011" s="2" t="s">
        <v>41</v>
      </c>
      <c r="F1011" s="2">
        <v>24.22</v>
      </c>
      <c r="G1011" s="2">
        <v>23.6</v>
      </c>
      <c r="H1011" s="2">
        <v>50</v>
      </c>
      <c r="I1011" s="2">
        <v>3</v>
      </c>
      <c r="J1011" s="2">
        <v>39</v>
      </c>
      <c r="K1011" s="2">
        <v>24.11</v>
      </c>
      <c r="L1011" s="2">
        <v>25.99</v>
      </c>
      <c r="M1011" s="55">
        <v>6.06</v>
      </c>
      <c r="N1011" s="55">
        <v>5.4</v>
      </c>
      <c r="O1011" s="2">
        <v>3</v>
      </c>
      <c r="Q1011" s="2">
        <f t="shared" si="77"/>
        <v>2.4849066497880004</v>
      </c>
      <c r="R1011" s="2">
        <v>12</v>
      </c>
      <c r="V1011" s="8">
        <v>1</v>
      </c>
      <c r="X1011" s="10">
        <v>0.32700000000000001</v>
      </c>
      <c r="Z1011" s="10">
        <v>0.224</v>
      </c>
      <c r="AD1011" s="10">
        <v>0.55300000000000005</v>
      </c>
      <c r="AF1011" s="10">
        <f>X1011+AD1011</f>
        <v>0.88000000000000012</v>
      </c>
      <c r="AG1011" s="2">
        <v>17</v>
      </c>
      <c r="AH1011" s="2">
        <v>17</v>
      </c>
      <c r="AI1011" s="12">
        <v>11.4</v>
      </c>
    </row>
    <row r="1012" spans="1:35" x14ac:dyDescent="0.35">
      <c r="A1012" s="2" t="s">
        <v>42</v>
      </c>
      <c r="C1012" s="3">
        <v>42626</v>
      </c>
      <c r="D1012" s="4">
        <v>0.60555555555555551</v>
      </c>
      <c r="E1012" s="2" t="s">
        <v>41</v>
      </c>
      <c r="F1012" s="2">
        <v>24.02</v>
      </c>
      <c r="G1012" s="2">
        <v>23.99</v>
      </c>
      <c r="H1012" s="2">
        <v>30</v>
      </c>
      <c r="I1012" s="2">
        <v>3</v>
      </c>
      <c r="J1012" s="2">
        <v>25</v>
      </c>
      <c r="K1012" s="2">
        <v>24.75</v>
      </c>
      <c r="L1012" s="2">
        <v>24.78</v>
      </c>
      <c r="M1012" s="55">
        <v>5.0999999999999996</v>
      </c>
      <c r="N1012" s="55">
        <v>5.05</v>
      </c>
      <c r="O1012" s="2">
        <v>3.5</v>
      </c>
      <c r="Q1012" s="2">
        <f t="shared" si="77"/>
        <v>3.4011973816621555</v>
      </c>
      <c r="R1012" s="2">
        <v>30</v>
      </c>
      <c r="T1012" s="8" t="s">
        <v>46</v>
      </c>
      <c r="V1012" s="8">
        <v>1</v>
      </c>
      <c r="X1012" s="10">
        <v>0.435</v>
      </c>
      <c r="Z1012" s="10">
        <v>0.373</v>
      </c>
      <c r="AD1012" s="10">
        <v>0.70299999999999996</v>
      </c>
      <c r="AF1012" s="10">
        <f>X1012+AD1012</f>
        <v>1.1379999999999999</v>
      </c>
      <c r="AG1012" s="2">
        <v>21</v>
      </c>
      <c r="AH1012" s="2">
        <v>17</v>
      </c>
      <c r="AI1012" s="12">
        <v>6.1</v>
      </c>
    </row>
    <row r="1013" spans="1:35" x14ac:dyDescent="0.35">
      <c r="A1013" s="2" t="s">
        <v>50</v>
      </c>
      <c r="C1013" s="3">
        <v>42626</v>
      </c>
      <c r="D1013" s="4">
        <v>0.59305555555555556</v>
      </c>
      <c r="E1013" s="2" t="s">
        <v>41</v>
      </c>
      <c r="F1013" s="2">
        <v>24.41</v>
      </c>
      <c r="G1013" s="2">
        <v>24.06</v>
      </c>
      <c r="H1013" s="2">
        <v>42</v>
      </c>
      <c r="I1013" s="2">
        <v>3</v>
      </c>
      <c r="J1013" s="2">
        <v>41</v>
      </c>
      <c r="K1013" s="2">
        <v>24.4</v>
      </c>
      <c r="L1013" s="2">
        <v>24.72</v>
      </c>
      <c r="M1013" s="55">
        <v>5.34</v>
      </c>
      <c r="N1013" s="55">
        <v>5.49</v>
      </c>
      <c r="O1013" s="2">
        <v>4</v>
      </c>
      <c r="Q1013" s="2">
        <f t="shared" si="77"/>
        <v>2.3025850929940459</v>
      </c>
      <c r="R1013" s="2">
        <v>10</v>
      </c>
      <c r="T1013" s="8" t="s">
        <v>43</v>
      </c>
      <c r="V1013" s="8">
        <v>2</v>
      </c>
      <c r="X1013" s="10">
        <v>0.49399999999999999</v>
      </c>
      <c r="Z1013" s="10">
        <v>0.41799999999999998</v>
      </c>
      <c r="AD1013" s="10">
        <v>0.81899999999999995</v>
      </c>
      <c r="AF1013" s="10">
        <f>X1013+AD1013</f>
        <v>1.3129999999999999</v>
      </c>
      <c r="AG1013" s="2">
        <v>11</v>
      </c>
      <c r="AH1013" s="2">
        <v>9</v>
      </c>
      <c r="AI1013" s="12">
        <v>8.24</v>
      </c>
    </row>
    <row r="1014" spans="1:35" x14ac:dyDescent="0.35">
      <c r="A1014" s="2" t="s">
        <v>51</v>
      </c>
      <c r="C1014" s="3">
        <v>42626</v>
      </c>
      <c r="D1014" s="4">
        <v>0.57222222222222219</v>
      </c>
      <c r="E1014" s="2" t="s">
        <v>41</v>
      </c>
      <c r="F1014" s="2">
        <v>25.61</v>
      </c>
      <c r="G1014" s="2">
        <v>25.27</v>
      </c>
      <c r="H1014" s="2">
        <v>35</v>
      </c>
      <c r="I1014" s="2">
        <v>3</v>
      </c>
      <c r="J1014" s="2">
        <v>33</v>
      </c>
      <c r="K1014" s="2">
        <v>24.23</v>
      </c>
      <c r="L1014" s="2">
        <v>24.29</v>
      </c>
      <c r="M1014" s="55">
        <v>5.41</v>
      </c>
      <c r="N1014" s="55">
        <v>5.17</v>
      </c>
      <c r="O1014" s="2">
        <v>5</v>
      </c>
      <c r="Q1014" s="2">
        <f t="shared" si="77"/>
        <v>2.0794415416798357</v>
      </c>
      <c r="R1014" s="2">
        <v>8</v>
      </c>
      <c r="T1014" s="8" t="s">
        <v>46</v>
      </c>
      <c r="V1014" s="8">
        <v>1</v>
      </c>
      <c r="X1014" s="10">
        <v>0.70399999999999996</v>
      </c>
      <c r="Z1014" s="10">
        <v>0.58699999999999997</v>
      </c>
      <c r="AD1014" s="10">
        <v>1.0129999999999999</v>
      </c>
      <c r="AF1014" s="10">
        <f>X1014+AD1014</f>
        <v>1.7169999999999999</v>
      </c>
      <c r="AG1014" s="2">
        <v>7</v>
      </c>
      <c r="AH1014" s="2">
        <v>7</v>
      </c>
      <c r="AI1014" s="12">
        <v>10.4</v>
      </c>
    </row>
    <row r="1015" spans="1:35" x14ac:dyDescent="0.35">
      <c r="A1015" s="2" t="s">
        <v>48</v>
      </c>
      <c r="C1015" s="3">
        <v>42626</v>
      </c>
      <c r="D1015" s="4">
        <v>0.55138888888888882</v>
      </c>
      <c r="E1015" s="2" t="s">
        <v>41</v>
      </c>
      <c r="F1015" s="2">
        <v>24.74</v>
      </c>
      <c r="G1015" s="2">
        <v>24.4</v>
      </c>
      <c r="H1015" s="2">
        <v>39</v>
      </c>
      <c r="I1015" s="2">
        <v>3</v>
      </c>
      <c r="J1015" s="2">
        <v>37</v>
      </c>
      <c r="K1015" s="2">
        <v>25.94</v>
      </c>
      <c r="L1015" s="2">
        <v>26.44</v>
      </c>
      <c r="M1015" s="55">
        <v>4.92</v>
      </c>
      <c r="N1015" s="55">
        <v>4.7</v>
      </c>
      <c r="O1015" s="2">
        <v>4</v>
      </c>
      <c r="Q1015" s="2">
        <f t="shared" si="77"/>
        <v>2.7725887222397811</v>
      </c>
      <c r="R1015" s="2">
        <v>16</v>
      </c>
      <c r="T1015" s="8" t="s">
        <v>46</v>
      </c>
      <c r="V1015" s="8">
        <v>1</v>
      </c>
      <c r="X1015" s="10">
        <v>0.56899999999999995</v>
      </c>
      <c r="Z1015" s="10">
        <v>0.40300000000000002</v>
      </c>
      <c r="AD1015" s="10">
        <v>0.67200000000000004</v>
      </c>
      <c r="AF1015" s="10">
        <f>X1015+AD1015</f>
        <v>1.2410000000000001</v>
      </c>
      <c r="AG1015" s="2">
        <v>5</v>
      </c>
      <c r="AH1015" s="2">
        <v>8</v>
      </c>
      <c r="AI1015" s="12">
        <v>7.73</v>
      </c>
    </row>
    <row r="1016" spans="1:35" x14ac:dyDescent="0.35">
      <c r="A1016" t="s">
        <v>84</v>
      </c>
      <c r="C1016" s="13">
        <v>42626</v>
      </c>
      <c r="M1016" s="16">
        <v>5.94</v>
      </c>
      <c r="N1016" s="16">
        <v>6.04</v>
      </c>
      <c r="Q1016" s="2">
        <f t="shared" si="77"/>
        <v>2.0794415416798357</v>
      </c>
      <c r="R1016" s="18">
        <v>8</v>
      </c>
      <c r="V1016" s="28">
        <v>2</v>
      </c>
      <c r="AF1016" s="10">
        <v>1.292</v>
      </c>
      <c r="AI1016" s="19">
        <v>4.67</v>
      </c>
    </row>
    <row r="1017" spans="1:35" x14ac:dyDescent="0.35">
      <c r="A1017" t="s">
        <v>84</v>
      </c>
      <c r="C1017" s="13">
        <v>42626</v>
      </c>
      <c r="M1017" s="16" t="s">
        <v>87</v>
      </c>
      <c r="N1017" s="16" t="s">
        <v>87</v>
      </c>
      <c r="Q1017" s="2">
        <f t="shared" si="77"/>
        <v>2.9957322735539909</v>
      </c>
      <c r="R1017" s="18">
        <v>20</v>
      </c>
      <c r="V1017" s="28">
        <v>2</v>
      </c>
      <c r="AF1017" s="10">
        <v>1.2492000000000001</v>
      </c>
      <c r="AI1017" s="19">
        <v>5.05</v>
      </c>
    </row>
    <row r="1018" spans="1:35" x14ac:dyDescent="0.35">
      <c r="A1018" s="37" t="s">
        <v>90</v>
      </c>
      <c r="C1018" s="13">
        <v>42626</v>
      </c>
      <c r="M1018" s="16">
        <v>5.68</v>
      </c>
      <c r="N1018" s="16">
        <v>5.71</v>
      </c>
      <c r="Q1018" s="2">
        <f t="shared" si="77"/>
        <v>4.0943445622221004</v>
      </c>
      <c r="R1018" s="19">
        <v>60</v>
      </c>
      <c r="V1018" s="19">
        <v>2</v>
      </c>
      <c r="AF1018" s="10">
        <v>1.2777000000000001</v>
      </c>
      <c r="AI1018" s="19">
        <v>5.1100000000000003</v>
      </c>
    </row>
    <row r="1019" spans="1:35" x14ac:dyDescent="0.35">
      <c r="A1019" s="41" t="s">
        <v>96</v>
      </c>
      <c r="C1019" s="13">
        <v>42626</v>
      </c>
      <c r="M1019" s="16">
        <v>5.55</v>
      </c>
      <c r="N1019" s="16" t="s">
        <v>87</v>
      </c>
      <c r="Q1019" s="2">
        <f t="shared" si="77"/>
        <v>1.3862943611198906</v>
      </c>
      <c r="R1019" s="19">
        <v>4</v>
      </c>
      <c r="V1019" s="19">
        <v>2</v>
      </c>
      <c r="AF1019" s="10">
        <v>1.6143000000000001</v>
      </c>
      <c r="AI1019" s="19">
        <v>4.28</v>
      </c>
    </row>
    <row r="1020" spans="1:35" x14ac:dyDescent="0.35">
      <c r="A1020" s="2" t="s">
        <v>52</v>
      </c>
      <c r="C1020" s="3">
        <v>42633</v>
      </c>
      <c r="D1020" s="4">
        <v>0.64374999999999993</v>
      </c>
      <c r="E1020" s="2" t="s">
        <v>44</v>
      </c>
      <c r="F1020" s="2">
        <v>23.4</v>
      </c>
      <c r="G1020" s="2">
        <v>23.37</v>
      </c>
      <c r="H1020" s="2">
        <v>49</v>
      </c>
      <c r="I1020" s="2">
        <v>3</v>
      </c>
      <c r="J1020" s="2">
        <v>40</v>
      </c>
      <c r="K1020" s="2">
        <v>25.61</v>
      </c>
      <c r="L1020" s="2">
        <v>25.6</v>
      </c>
      <c r="M1020" s="55">
        <v>6.18</v>
      </c>
      <c r="N1020" s="55">
        <v>5.05</v>
      </c>
      <c r="O1020" s="2">
        <v>3</v>
      </c>
      <c r="Q1020" s="2">
        <f t="shared" si="77"/>
        <v>4.9416424226093039</v>
      </c>
      <c r="R1020" s="2">
        <v>140</v>
      </c>
      <c r="T1020" s="8" t="s">
        <v>43</v>
      </c>
      <c r="V1020" s="8">
        <v>12</v>
      </c>
      <c r="X1020" s="10">
        <v>0.42599999999999999</v>
      </c>
      <c r="Z1020" s="10">
        <v>0.32400000000000001</v>
      </c>
      <c r="AD1020" s="10">
        <v>0.71799999999999997</v>
      </c>
      <c r="AF1020" s="10">
        <f>X1020+AD1020</f>
        <v>1.1439999999999999</v>
      </c>
      <c r="AG1020" s="2">
        <v>14</v>
      </c>
      <c r="AH1020" s="2">
        <v>16</v>
      </c>
      <c r="AI1020" s="12">
        <v>5.0999999999999996</v>
      </c>
    </row>
    <row r="1021" spans="1:35" x14ac:dyDescent="0.35">
      <c r="A1021" s="2" t="s">
        <v>42</v>
      </c>
      <c r="C1021" s="3">
        <v>42633</v>
      </c>
      <c r="D1021" s="4">
        <v>0.62986111111111109</v>
      </c>
      <c r="E1021" s="2" t="s">
        <v>44</v>
      </c>
      <c r="F1021" s="2">
        <v>24.08</v>
      </c>
      <c r="G1021" s="2">
        <v>23.53</v>
      </c>
      <c r="H1021" s="2">
        <v>30</v>
      </c>
      <c r="I1021" s="2">
        <v>3</v>
      </c>
      <c r="J1021" s="2">
        <v>25</v>
      </c>
      <c r="K1021" s="2">
        <v>24.95</v>
      </c>
      <c r="L1021" s="2">
        <v>25.31</v>
      </c>
      <c r="M1021" s="55">
        <v>5.17</v>
      </c>
      <c r="N1021" s="55">
        <v>5.23</v>
      </c>
      <c r="O1021" s="2">
        <v>4.5</v>
      </c>
      <c r="Q1021" s="2">
        <f t="shared" si="77"/>
        <v>7.2820736580934646</v>
      </c>
      <c r="R1021" s="5">
        <v>1454</v>
      </c>
      <c r="T1021" s="8" t="s">
        <v>43</v>
      </c>
      <c r="V1021" s="8">
        <v>30</v>
      </c>
      <c r="X1021" s="10">
        <v>0.499</v>
      </c>
      <c r="Z1021" s="10">
        <v>0.41199999999999998</v>
      </c>
      <c r="AD1021" s="10">
        <v>0.82699999999999996</v>
      </c>
      <c r="AF1021" s="10">
        <f>X1021+AD1021</f>
        <v>1.3260000000000001</v>
      </c>
      <c r="AG1021" s="2">
        <v>7</v>
      </c>
      <c r="AH1021" s="2">
        <v>9</v>
      </c>
      <c r="AI1021" s="12">
        <v>5.9</v>
      </c>
    </row>
    <row r="1022" spans="1:35" x14ac:dyDescent="0.35">
      <c r="A1022" s="2" t="s">
        <v>50</v>
      </c>
      <c r="C1022" s="3">
        <v>42633</v>
      </c>
      <c r="D1022" s="4">
        <v>0.61805555555555558</v>
      </c>
      <c r="E1022" s="2" t="s">
        <v>44</v>
      </c>
      <c r="F1022" s="2">
        <v>24.55</v>
      </c>
      <c r="G1022" s="2">
        <v>23.86</v>
      </c>
      <c r="H1022" s="2">
        <v>43</v>
      </c>
      <c r="I1022" s="2">
        <v>3</v>
      </c>
      <c r="J1022" s="2">
        <v>40</v>
      </c>
      <c r="K1022" s="2">
        <v>24.44</v>
      </c>
      <c r="L1022" s="2">
        <v>24.94</v>
      </c>
      <c r="M1022" s="55">
        <v>4.74</v>
      </c>
      <c r="N1022" s="55">
        <v>4.74</v>
      </c>
      <c r="O1022" s="2">
        <v>4</v>
      </c>
      <c r="Q1022" s="2">
        <f t="shared" si="77"/>
        <v>6.8803840821860049</v>
      </c>
      <c r="R1022" s="2">
        <v>973</v>
      </c>
      <c r="V1022" s="8">
        <v>140</v>
      </c>
      <c r="X1022" s="10">
        <v>0.626</v>
      </c>
      <c r="Z1022" s="10">
        <v>0.55800000000000005</v>
      </c>
      <c r="AD1022" s="10">
        <v>0.999</v>
      </c>
      <c r="AF1022" s="10">
        <f>X1022+AD1022</f>
        <v>1.625</v>
      </c>
      <c r="AG1022" s="2">
        <v>6</v>
      </c>
      <c r="AH1022" s="2">
        <v>8</v>
      </c>
      <c r="AI1022" s="12">
        <v>4.4800000000000004</v>
      </c>
    </row>
    <row r="1023" spans="1:35" x14ac:dyDescent="0.35">
      <c r="A1023" s="2" t="s">
        <v>51</v>
      </c>
      <c r="C1023" s="3">
        <v>42633</v>
      </c>
      <c r="D1023" s="4">
        <v>0.59444444444444444</v>
      </c>
      <c r="E1023" s="2" t="s">
        <v>44</v>
      </c>
      <c r="F1023" s="2">
        <v>25.03</v>
      </c>
      <c r="G1023" s="2">
        <v>24.61</v>
      </c>
      <c r="H1023" s="2">
        <v>38</v>
      </c>
      <c r="I1023" s="2">
        <v>3</v>
      </c>
      <c r="J1023" s="2">
        <v>34</v>
      </c>
      <c r="K1023" s="2">
        <v>24.16</v>
      </c>
      <c r="L1023" s="2">
        <v>24.61</v>
      </c>
      <c r="M1023" s="55">
        <v>4.43</v>
      </c>
      <c r="N1023" s="55">
        <v>4.3600000000000003</v>
      </c>
      <c r="O1023" s="2">
        <v>3</v>
      </c>
      <c r="Q1023" s="2">
        <f t="shared" si="77"/>
        <v>5.2832037287379885</v>
      </c>
      <c r="R1023" s="2">
        <v>197</v>
      </c>
      <c r="T1023" s="8" t="s">
        <v>43</v>
      </c>
      <c r="V1023" s="8">
        <v>28</v>
      </c>
      <c r="X1023" s="10">
        <v>0.81599999999999995</v>
      </c>
      <c r="Z1023" s="10">
        <v>0.44900000000000001</v>
      </c>
      <c r="AD1023" s="10">
        <v>0.86099999999999999</v>
      </c>
      <c r="AF1023" s="10">
        <f>X1023+AD1023</f>
        <v>1.677</v>
      </c>
      <c r="AG1023" s="2">
        <v>14</v>
      </c>
      <c r="AH1023" s="2">
        <v>10</v>
      </c>
      <c r="AI1023" s="12">
        <v>5.58</v>
      </c>
    </row>
    <row r="1024" spans="1:35" x14ac:dyDescent="0.35">
      <c r="A1024" s="2" t="s">
        <v>48</v>
      </c>
      <c r="C1024" s="3">
        <v>42633</v>
      </c>
      <c r="D1024" s="4">
        <v>0.57013888888888886</v>
      </c>
      <c r="E1024" s="2" t="s">
        <v>44</v>
      </c>
      <c r="F1024" s="2">
        <v>24.14</v>
      </c>
      <c r="G1024" s="2">
        <v>23.47</v>
      </c>
      <c r="H1024" s="2">
        <v>41</v>
      </c>
      <c r="I1024" s="2">
        <v>3</v>
      </c>
      <c r="J1024" s="2">
        <v>38</v>
      </c>
      <c r="K1024" s="2">
        <v>25.7</v>
      </c>
      <c r="L1024" s="2">
        <v>26.43</v>
      </c>
      <c r="M1024" s="55">
        <v>4.93</v>
      </c>
      <c r="N1024" s="55">
        <v>4.87</v>
      </c>
      <c r="O1024" s="2">
        <v>4</v>
      </c>
      <c r="Q1024" s="2">
        <f t="shared" si="77"/>
        <v>2.0794415416798357</v>
      </c>
      <c r="R1024" s="2">
        <v>8</v>
      </c>
      <c r="T1024" s="8" t="s">
        <v>46</v>
      </c>
      <c r="V1024" s="8">
        <v>2</v>
      </c>
      <c r="X1024" s="10">
        <v>0.57499999999999996</v>
      </c>
      <c r="Z1024" s="10">
        <v>0.22800000000000001</v>
      </c>
      <c r="AD1024" s="10">
        <v>0.69199999999999995</v>
      </c>
      <c r="AF1024" s="10">
        <f>X1024+AD1024</f>
        <v>1.2669999999999999</v>
      </c>
      <c r="AG1024" s="2">
        <v>5</v>
      </c>
      <c r="AH1024" s="2">
        <v>11</v>
      </c>
      <c r="AI1024" s="12">
        <v>6.9</v>
      </c>
    </row>
    <row r="1025" spans="1:35" x14ac:dyDescent="0.35">
      <c r="A1025" t="s">
        <v>84</v>
      </c>
      <c r="C1025" s="13">
        <v>42635</v>
      </c>
      <c r="M1025" s="16">
        <v>6</v>
      </c>
      <c r="N1025" s="16">
        <v>6.16</v>
      </c>
      <c r="Q1025" s="2">
        <f t="shared" si="77"/>
        <v>3.5835189384561099</v>
      </c>
      <c r="R1025" s="18">
        <v>36</v>
      </c>
      <c r="V1025" s="28">
        <v>2</v>
      </c>
      <c r="AF1025" s="10">
        <v>1.7371000000000001</v>
      </c>
      <c r="AI1025" s="19">
        <v>2.4</v>
      </c>
    </row>
    <row r="1026" spans="1:35" x14ac:dyDescent="0.35">
      <c r="A1026" s="37" t="s">
        <v>90</v>
      </c>
      <c r="C1026" s="13">
        <v>42635</v>
      </c>
      <c r="M1026" s="16">
        <v>5.9</v>
      </c>
      <c r="N1026" s="16">
        <v>6.27</v>
      </c>
      <c r="Q1026" s="2">
        <f t="shared" si="77"/>
        <v>4.4773368144782069</v>
      </c>
      <c r="R1026" s="19">
        <v>88</v>
      </c>
      <c r="V1026" s="19">
        <v>2</v>
      </c>
      <c r="AF1026" s="10">
        <v>1.323</v>
      </c>
      <c r="AI1026" s="19">
        <v>2.52</v>
      </c>
    </row>
    <row r="1027" spans="1:35" x14ac:dyDescent="0.35">
      <c r="A1027" s="37" t="s">
        <v>90</v>
      </c>
      <c r="C1027" s="13">
        <v>42635</v>
      </c>
      <c r="M1027" s="16" t="s">
        <v>87</v>
      </c>
      <c r="N1027" s="16" t="s">
        <v>87</v>
      </c>
      <c r="Q1027" s="2">
        <f t="shared" si="77"/>
        <v>4.0253516907351496</v>
      </c>
      <c r="R1027" s="19">
        <v>56</v>
      </c>
      <c r="V1027" s="19">
        <v>2</v>
      </c>
      <c r="AF1027" s="10">
        <v>1.2271999999999998</v>
      </c>
      <c r="AI1027" s="19">
        <v>2.4</v>
      </c>
    </row>
    <row r="1028" spans="1:35" x14ac:dyDescent="0.35">
      <c r="A1028" s="41" t="s">
        <v>96</v>
      </c>
      <c r="C1028" s="13">
        <v>42635</v>
      </c>
      <c r="M1028" s="16">
        <v>5.2</v>
      </c>
      <c r="N1028" s="16">
        <v>5.29</v>
      </c>
      <c r="Q1028" s="2">
        <f t="shared" si="77"/>
        <v>4.8828019225863706</v>
      </c>
      <c r="R1028" s="19">
        <v>132</v>
      </c>
      <c r="V1028" s="19">
        <v>2</v>
      </c>
      <c r="AF1028" s="10">
        <v>1.5558999999999998</v>
      </c>
      <c r="AI1028" s="19">
        <v>2.1800000000000002</v>
      </c>
    </row>
    <row r="1029" spans="1:35" x14ac:dyDescent="0.35">
      <c r="A1029" s="2" t="s">
        <v>52</v>
      </c>
      <c r="C1029" s="3">
        <v>42640</v>
      </c>
      <c r="D1029" s="4">
        <v>0.61736111111111114</v>
      </c>
      <c r="E1029" s="2" t="s">
        <v>44</v>
      </c>
      <c r="F1029" s="2">
        <v>22.46</v>
      </c>
      <c r="G1029" s="2">
        <v>22.28</v>
      </c>
      <c r="H1029" s="2">
        <v>40</v>
      </c>
      <c r="I1029" s="2">
        <v>3</v>
      </c>
      <c r="J1029" s="2">
        <v>53</v>
      </c>
      <c r="K1029" s="2">
        <v>25.82</v>
      </c>
      <c r="L1029" s="2">
        <v>26.39</v>
      </c>
      <c r="M1029" s="55">
        <v>5.77</v>
      </c>
      <c r="N1029" s="55">
        <v>5.69</v>
      </c>
      <c r="O1029" s="2">
        <v>3</v>
      </c>
      <c r="Q1029" s="2">
        <f t="shared" si="77"/>
        <v>3.3322045101752038</v>
      </c>
      <c r="R1029" s="2">
        <v>28</v>
      </c>
      <c r="T1029" s="8" t="s">
        <v>43</v>
      </c>
      <c r="V1029" s="8">
        <v>6</v>
      </c>
      <c r="X1029" s="10">
        <v>0.41299999999999998</v>
      </c>
      <c r="Z1029" s="10">
        <v>0.504</v>
      </c>
      <c r="AD1029" s="10">
        <v>0.67</v>
      </c>
      <c r="AF1029" s="10">
        <f>X1029+AD1029</f>
        <v>1.083</v>
      </c>
      <c r="AG1029" s="2">
        <v>18</v>
      </c>
      <c r="AH1029" s="2">
        <v>66</v>
      </c>
      <c r="AI1029" s="12">
        <v>4.66</v>
      </c>
    </row>
    <row r="1030" spans="1:35" x14ac:dyDescent="0.35">
      <c r="A1030" s="2" t="s">
        <v>42</v>
      </c>
      <c r="C1030" s="3">
        <v>42640</v>
      </c>
      <c r="D1030" s="4">
        <v>0.6</v>
      </c>
      <c r="E1030" s="2" t="s">
        <v>44</v>
      </c>
      <c r="F1030" s="2">
        <v>22.42</v>
      </c>
      <c r="G1030" s="2">
        <v>22.34</v>
      </c>
      <c r="H1030" s="2">
        <v>38</v>
      </c>
      <c r="I1030" s="2">
        <v>3</v>
      </c>
      <c r="J1030" s="2">
        <v>47</v>
      </c>
      <c r="K1030" s="2">
        <v>24.99</v>
      </c>
      <c r="L1030" s="2">
        <v>25.22</v>
      </c>
      <c r="M1030" s="55">
        <v>5.67</v>
      </c>
      <c r="N1030" s="55">
        <v>5.43</v>
      </c>
      <c r="O1030" s="2">
        <v>6</v>
      </c>
      <c r="Q1030" s="2">
        <f t="shared" si="77"/>
        <v>1.3862943611198906</v>
      </c>
      <c r="R1030" s="2">
        <v>4</v>
      </c>
      <c r="T1030" s="8" t="s">
        <v>46</v>
      </c>
      <c r="V1030" s="8">
        <v>2</v>
      </c>
      <c r="X1030" s="10">
        <v>0.51500000000000001</v>
      </c>
      <c r="Z1030" s="10">
        <v>0.45400000000000001</v>
      </c>
      <c r="AD1030" s="10">
        <v>0.58799999999999997</v>
      </c>
      <c r="AF1030" s="10">
        <f>X1030+AD1030</f>
        <v>1.103</v>
      </c>
      <c r="AG1030" s="2">
        <v>6</v>
      </c>
      <c r="AH1030" s="2">
        <v>13</v>
      </c>
      <c r="AI1030" s="12">
        <v>2.11</v>
      </c>
    </row>
    <row r="1031" spans="1:35" x14ac:dyDescent="0.35">
      <c r="A1031" s="2" t="s">
        <v>50</v>
      </c>
      <c r="C1031" s="3">
        <v>42640</v>
      </c>
      <c r="D1031" s="4">
        <v>0.58611111111111114</v>
      </c>
      <c r="E1031" s="2" t="s">
        <v>44</v>
      </c>
      <c r="F1031" s="2">
        <v>22.72</v>
      </c>
      <c r="G1031" s="2">
        <v>22.37</v>
      </c>
      <c r="H1031" s="2">
        <v>42</v>
      </c>
      <c r="I1031" s="2">
        <v>3</v>
      </c>
      <c r="J1031" s="2">
        <v>40</v>
      </c>
      <c r="K1031" s="2">
        <v>24.64</v>
      </c>
      <c r="L1031" s="2">
        <v>25.6</v>
      </c>
      <c r="M1031" s="55">
        <v>5.44</v>
      </c>
      <c r="N1031" s="55">
        <v>5.42</v>
      </c>
      <c r="O1031" s="2">
        <v>10</v>
      </c>
      <c r="Q1031" s="2">
        <f t="shared" si="77"/>
        <v>4.219507705176107</v>
      </c>
      <c r="R1031" s="2">
        <v>68</v>
      </c>
      <c r="T1031" s="8" t="s">
        <v>43</v>
      </c>
      <c r="V1031" s="8">
        <v>2</v>
      </c>
      <c r="X1031" s="10">
        <v>0.56399999999999995</v>
      </c>
      <c r="Z1031" s="10">
        <v>0.64</v>
      </c>
      <c r="AD1031" s="10">
        <v>0.84</v>
      </c>
      <c r="AF1031" s="10">
        <f>X1031+AD1031</f>
        <v>1.4039999999999999</v>
      </c>
      <c r="AG1031" s="2">
        <v>3</v>
      </c>
      <c r="AH1031" s="2">
        <v>8</v>
      </c>
      <c r="AI1031" s="12">
        <v>2.0499999999999998</v>
      </c>
    </row>
    <row r="1032" spans="1:35" x14ac:dyDescent="0.35">
      <c r="A1032" s="2" t="s">
        <v>51</v>
      </c>
      <c r="C1032" s="3">
        <v>42640</v>
      </c>
      <c r="D1032" s="4">
        <v>0.56458333333333333</v>
      </c>
      <c r="E1032" s="2" t="s">
        <v>44</v>
      </c>
      <c r="F1032" s="2">
        <v>23.63</v>
      </c>
      <c r="G1032" s="2">
        <v>23.39</v>
      </c>
      <c r="H1032" s="2">
        <v>34</v>
      </c>
      <c r="I1032" s="2">
        <v>3</v>
      </c>
      <c r="J1032" s="2">
        <v>33</v>
      </c>
      <c r="K1032" s="2">
        <v>24.46</v>
      </c>
      <c r="L1032" s="2">
        <v>24.55</v>
      </c>
      <c r="M1032" s="55">
        <v>5.24</v>
      </c>
      <c r="N1032" s="55">
        <v>5.04</v>
      </c>
      <c r="O1032" s="2">
        <v>7</v>
      </c>
      <c r="Q1032" s="2">
        <f t="shared" si="77"/>
        <v>2.0794415416798357</v>
      </c>
      <c r="R1032" s="2">
        <v>8</v>
      </c>
      <c r="T1032" s="8" t="s">
        <v>43</v>
      </c>
      <c r="V1032" s="8">
        <v>2</v>
      </c>
      <c r="X1032" s="10">
        <v>0.78</v>
      </c>
      <c r="Z1032" s="10">
        <v>0.74</v>
      </c>
      <c r="AD1032" s="10">
        <v>0.91600000000000004</v>
      </c>
      <c r="AF1032" s="10">
        <f>X1032+AD1032</f>
        <v>1.6960000000000002</v>
      </c>
      <c r="AG1032" s="2">
        <v>6</v>
      </c>
      <c r="AH1032" s="2">
        <v>7</v>
      </c>
      <c r="AI1032" s="12">
        <v>2.0099999999999998</v>
      </c>
    </row>
    <row r="1033" spans="1:35" x14ac:dyDescent="0.35">
      <c r="A1033" s="2" t="s">
        <v>48</v>
      </c>
      <c r="C1033" s="3">
        <v>42640</v>
      </c>
      <c r="D1033" s="4">
        <v>0.54027777777777775</v>
      </c>
      <c r="E1033" s="2" t="s">
        <v>44</v>
      </c>
      <c r="F1033" s="2">
        <v>23.43</v>
      </c>
      <c r="G1033" s="2">
        <v>23.22</v>
      </c>
      <c r="H1033" s="2">
        <v>38</v>
      </c>
      <c r="I1033" s="2">
        <v>3</v>
      </c>
      <c r="J1033" s="2">
        <v>37</v>
      </c>
      <c r="K1033" s="2">
        <v>25.23</v>
      </c>
      <c r="L1033" s="2">
        <v>25.41</v>
      </c>
      <c r="M1033" s="55">
        <v>4.67</v>
      </c>
      <c r="N1033" s="55">
        <v>4.58</v>
      </c>
      <c r="O1033" s="2">
        <v>8.5</v>
      </c>
      <c r="Q1033" s="2">
        <f t="shared" si="77"/>
        <v>2.3025850929940459</v>
      </c>
      <c r="R1033" s="2">
        <v>10</v>
      </c>
      <c r="T1033" s="8" t="s">
        <v>43</v>
      </c>
      <c r="V1033" s="8">
        <v>2</v>
      </c>
      <c r="X1033" s="10">
        <v>0.72399999999999998</v>
      </c>
      <c r="Z1033" s="10">
        <v>0.443</v>
      </c>
      <c r="AD1033" s="10">
        <v>0.63900000000000001</v>
      </c>
      <c r="AF1033" s="10">
        <f>X1033+AD1033</f>
        <v>1.363</v>
      </c>
      <c r="AG1033" s="2">
        <v>5</v>
      </c>
      <c r="AH1033" s="2">
        <v>13</v>
      </c>
      <c r="AI1033" s="12">
        <v>2.04</v>
      </c>
    </row>
    <row r="1034" spans="1:35" x14ac:dyDescent="0.35">
      <c r="A1034" t="s">
        <v>84</v>
      </c>
      <c r="C1034" s="13">
        <v>42640</v>
      </c>
      <c r="M1034" s="16">
        <v>5.72</v>
      </c>
      <c r="N1034" s="16">
        <v>5.86</v>
      </c>
      <c r="Q1034" s="2">
        <f t="shared" si="77"/>
        <v>2.3025850929940459</v>
      </c>
      <c r="R1034" s="18">
        <v>10</v>
      </c>
      <c r="V1034" s="28">
        <v>4</v>
      </c>
      <c r="AF1034" s="10">
        <v>1.9433</v>
      </c>
      <c r="AI1034" s="19">
        <v>1.67</v>
      </c>
    </row>
    <row r="1035" spans="1:35" x14ac:dyDescent="0.35">
      <c r="A1035" t="s">
        <v>84</v>
      </c>
      <c r="C1035" s="13">
        <v>42640</v>
      </c>
      <c r="M1035" s="16" t="s">
        <v>87</v>
      </c>
      <c r="N1035" s="16" t="s">
        <v>87</v>
      </c>
      <c r="Q1035" s="2">
        <f t="shared" si="77"/>
        <v>2.0794415416798357</v>
      </c>
      <c r="R1035" s="18">
        <v>8</v>
      </c>
      <c r="V1035" s="28">
        <v>4</v>
      </c>
      <c r="AF1035" s="10">
        <v>1.7151000000000001</v>
      </c>
      <c r="AI1035" s="19">
        <v>1.67</v>
      </c>
    </row>
    <row r="1036" spans="1:35" x14ac:dyDescent="0.35">
      <c r="A1036" s="37" t="s">
        <v>90</v>
      </c>
      <c r="C1036" s="13">
        <v>42640</v>
      </c>
      <c r="M1036" s="16">
        <v>4.57</v>
      </c>
      <c r="N1036" s="16">
        <v>5.54</v>
      </c>
      <c r="Q1036" s="2">
        <f t="shared" si="77"/>
        <v>6.866933284461882</v>
      </c>
      <c r="R1036" s="19">
        <v>960</v>
      </c>
      <c r="V1036" s="19">
        <v>84</v>
      </c>
      <c r="AF1036" s="10">
        <v>2.0815999999999999</v>
      </c>
      <c r="AI1036" s="18">
        <v>1.67</v>
      </c>
    </row>
    <row r="1037" spans="1:35" x14ac:dyDescent="0.35">
      <c r="A1037" s="41" t="s">
        <v>96</v>
      </c>
      <c r="C1037" s="13">
        <v>42640</v>
      </c>
      <c r="M1037" s="16">
        <v>5.31</v>
      </c>
      <c r="N1037" s="16">
        <v>5.36</v>
      </c>
      <c r="Q1037" s="2">
        <f t="shared" si="77"/>
        <v>3.3322045101752038</v>
      </c>
      <c r="R1037" s="19">
        <v>28</v>
      </c>
      <c r="V1037" s="19">
        <v>8</v>
      </c>
      <c r="AF1037" s="10">
        <v>2.0756999999999999</v>
      </c>
      <c r="AI1037" s="18">
        <v>1.67</v>
      </c>
    </row>
    <row r="1038" spans="1:35" x14ac:dyDescent="0.35">
      <c r="A1038" s="2" t="s">
        <v>52</v>
      </c>
      <c r="C1038" s="3">
        <v>42887</v>
      </c>
      <c r="D1038" s="4">
        <v>0.66111111111111109</v>
      </c>
      <c r="E1038" s="2" t="s">
        <v>47</v>
      </c>
      <c r="F1038" s="2">
        <v>17.02</v>
      </c>
      <c r="G1038" s="2">
        <v>15.62</v>
      </c>
      <c r="H1038" s="2">
        <v>50</v>
      </c>
      <c r="I1038" s="2">
        <v>3</v>
      </c>
      <c r="J1038" s="2">
        <v>48</v>
      </c>
      <c r="K1038" s="2">
        <v>16.03</v>
      </c>
      <c r="L1038" s="2">
        <v>25.5</v>
      </c>
      <c r="M1038" s="55">
        <v>7.35</v>
      </c>
      <c r="N1038" s="55">
        <v>7.19</v>
      </c>
      <c r="O1038" s="2">
        <v>1.5</v>
      </c>
      <c r="Q1038" s="2">
        <f t="shared" ref="Q1038:Q1084" si="78">LN(R1038)</f>
        <v>3.3322045101752038</v>
      </c>
      <c r="R1038" s="2">
        <v>28</v>
      </c>
      <c r="V1038" s="8">
        <v>6</v>
      </c>
      <c r="X1038" s="10">
        <v>0.318</v>
      </c>
      <c r="Z1038" s="10">
        <v>0.27900000000000003</v>
      </c>
      <c r="AD1038" s="10">
        <v>0.63100000000000001</v>
      </c>
      <c r="AF1038" s="10">
        <f t="shared" ref="AF1038:AF1059" si="79">X1038+AD1038</f>
        <v>0.94900000000000007</v>
      </c>
      <c r="AG1038" s="2">
        <v>24</v>
      </c>
      <c r="AH1038" s="2">
        <v>28</v>
      </c>
      <c r="AI1038" s="12">
        <v>2.1</v>
      </c>
    </row>
    <row r="1039" spans="1:35" x14ac:dyDescent="0.35">
      <c r="A1039" s="2" t="s">
        <v>52</v>
      </c>
      <c r="C1039" s="3">
        <v>42887</v>
      </c>
      <c r="D1039" s="4">
        <v>0.66111111111111109</v>
      </c>
      <c r="E1039" s="2" t="s">
        <v>47</v>
      </c>
      <c r="F1039" s="2">
        <v>17.02</v>
      </c>
      <c r="G1039" s="2">
        <v>15.62</v>
      </c>
      <c r="H1039" s="2">
        <v>50</v>
      </c>
      <c r="I1039" s="2">
        <v>3</v>
      </c>
      <c r="J1039" s="2">
        <v>48</v>
      </c>
      <c r="K1039" s="2">
        <v>16.03</v>
      </c>
      <c r="L1039" s="2">
        <v>25.5</v>
      </c>
      <c r="M1039" s="55">
        <v>7.35</v>
      </c>
      <c r="N1039" s="55">
        <v>7.19</v>
      </c>
      <c r="O1039" s="2">
        <v>1.5</v>
      </c>
      <c r="Q1039" s="2">
        <f t="shared" si="78"/>
        <v>3.3322045101752038</v>
      </c>
      <c r="R1039" s="2">
        <v>28</v>
      </c>
      <c r="V1039" s="8">
        <v>6</v>
      </c>
      <c r="X1039" s="10">
        <v>0.318</v>
      </c>
      <c r="Z1039" s="10">
        <v>0.27900000000000003</v>
      </c>
      <c r="AD1039" s="10">
        <v>0.63100000000000001</v>
      </c>
      <c r="AF1039" s="10">
        <f t="shared" si="79"/>
        <v>0.94900000000000007</v>
      </c>
      <c r="AG1039" s="2">
        <v>24</v>
      </c>
      <c r="AH1039" s="2">
        <v>28</v>
      </c>
      <c r="AI1039" s="12">
        <v>2.1</v>
      </c>
    </row>
    <row r="1040" spans="1:35" x14ac:dyDescent="0.35">
      <c r="A1040" s="2" t="s">
        <v>42</v>
      </c>
      <c r="C1040" s="3">
        <v>42887</v>
      </c>
      <c r="D1040" s="4">
        <v>0.62847222222222221</v>
      </c>
      <c r="E1040" s="2" t="s">
        <v>47</v>
      </c>
      <c r="F1040" s="2">
        <v>17.440000000000001</v>
      </c>
      <c r="G1040" s="2">
        <v>16.260000000000002</v>
      </c>
      <c r="H1040" s="2">
        <v>38</v>
      </c>
      <c r="I1040" s="2">
        <v>3</v>
      </c>
      <c r="J1040" s="2">
        <v>39</v>
      </c>
      <c r="K1040" s="2">
        <v>17.829999999999998</v>
      </c>
      <c r="L1040" s="2">
        <v>20.75</v>
      </c>
      <c r="M1040" s="55">
        <v>6.5</v>
      </c>
      <c r="N1040" s="55">
        <v>6.75</v>
      </c>
      <c r="O1040" s="2">
        <v>3</v>
      </c>
      <c r="Q1040" s="2">
        <f t="shared" si="78"/>
        <v>3.5835189384561099</v>
      </c>
      <c r="R1040" s="2">
        <v>36</v>
      </c>
      <c r="V1040" s="8">
        <v>3</v>
      </c>
      <c r="X1040" s="10">
        <v>0.46</v>
      </c>
      <c r="Z1040" s="10">
        <v>0.38900000000000001</v>
      </c>
      <c r="AD1040" s="10">
        <v>0.73199999999999998</v>
      </c>
      <c r="AF1040" s="10">
        <f t="shared" si="79"/>
        <v>1.1919999999999999</v>
      </c>
      <c r="AG1040" s="2">
        <v>19</v>
      </c>
      <c r="AH1040" s="2">
        <v>24</v>
      </c>
      <c r="AI1040" s="12">
        <v>2.42</v>
      </c>
    </row>
    <row r="1041" spans="1:35" x14ac:dyDescent="0.35">
      <c r="A1041" s="2" t="s">
        <v>42</v>
      </c>
      <c r="C1041" s="3">
        <v>42887</v>
      </c>
      <c r="D1041" s="4">
        <v>0.62847222222222221</v>
      </c>
      <c r="E1041" s="2" t="s">
        <v>47</v>
      </c>
      <c r="F1041" s="2">
        <v>17.440000000000001</v>
      </c>
      <c r="G1041" s="2">
        <v>16.260000000000002</v>
      </c>
      <c r="H1041" s="2">
        <v>38</v>
      </c>
      <c r="I1041" s="2">
        <v>3</v>
      </c>
      <c r="J1041" s="2">
        <v>39</v>
      </c>
      <c r="K1041" s="2">
        <v>17.829999999999998</v>
      </c>
      <c r="L1041" s="2">
        <v>20.75</v>
      </c>
      <c r="M1041" s="55">
        <v>6.5</v>
      </c>
      <c r="N1041" s="55">
        <v>6.75</v>
      </c>
      <c r="O1041" s="2">
        <v>3</v>
      </c>
      <c r="Q1041" s="2">
        <f t="shared" si="78"/>
        <v>3.5835189384561099</v>
      </c>
      <c r="R1041" s="2">
        <v>36</v>
      </c>
      <c r="V1041" s="8">
        <v>3</v>
      </c>
      <c r="X1041" s="10">
        <v>0.46</v>
      </c>
      <c r="Z1041" s="10">
        <v>0.38900000000000001</v>
      </c>
      <c r="AD1041" s="10">
        <v>0.73199999999999998</v>
      </c>
      <c r="AF1041" s="10">
        <f t="shared" si="79"/>
        <v>1.1919999999999999</v>
      </c>
      <c r="AG1041" s="2">
        <v>19</v>
      </c>
      <c r="AH1041" s="2">
        <v>24</v>
      </c>
      <c r="AI1041" s="12">
        <v>2.42</v>
      </c>
    </row>
    <row r="1042" spans="1:35" x14ac:dyDescent="0.35">
      <c r="A1042" s="2" t="s">
        <v>50</v>
      </c>
      <c r="C1042" s="3">
        <v>42887</v>
      </c>
      <c r="D1042" s="4">
        <v>0.61527777777777781</v>
      </c>
      <c r="E1042" s="2" t="s">
        <v>47</v>
      </c>
      <c r="F1042" s="2">
        <v>18.260000000000002</v>
      </c>
      <c r="G1042" s="2">
        <v>17.03</v>
      </c>
      <c r="H1042" s="2">
        <v>46</v>
      </c>
      <c r="I1042" s="2">
        <v>3</v>
      </c>
      <c r="J1042" s="2">
        <v>44</v>
      </c>
      <c r="K1042" s="2">
        <v>18.059999999999999</v>
      </c>
      <c r="L1042" s="2">
        <v>18.39</v>
      </c>
      <c r="M1042" s="55">
        <v>6.55</v>
      </c>
      <c r="N1042" s="55">
        <v>6.27</v>
      </c>
      <c r="O1042" s="2">
        <v>3</v>
      </c>
      <c r="Q1042" s="2">
        <f t="shared" si="78"/>
        <v>4.6821312271242199</v>
      </c>
      <c r="R1042" s="2">
        <v>108</v>
      </c>
      <c r="V1042" s="8">
        <v>8</v>
      </c>
      <c r="X1042" s="10">
        <v>0.501</v>
      </c>
      <c r="Z1042" s="10">
        <v>0.52500000000000002</v>
      </c>
      <c r="AD1042" s="10">
        <v>0.878</v>
      </c>
      <c r="AF1042" s="10">
        <f t="shared" si="79"/>
        <v>1.379</v>
      </c>
      <c r="AG1042" s="2">
        <v>16</v>
      </c>
      <c r="AH1042" s="2">
        <v>22</v>
      </c>
      <c r="AI1042" s="12">
        <v>2.2200000000000002</v>
      </c>
    </row>
    <row r="1043" spans="1:35" x14ac:dyDescent="0.35">
      <c r="A1043" s="2" t="s">
        <v>50</v>
      </c>
      <c r="C1043" s="3">
        <v>42887</v>
      </c>
      <c r="D1043" s="4">
        <v>0.61527777777777781</v>
      </c>
      <c r="E1043" s="2" t="s">
        <v>47</v>
      </c>
      <c r="F1043" s="2">
        <v>18.260000000000002</v>
      </c>
      <c r="G1043" s="2">
        <v>17.03</v>
      </c>
      <c r="H1043" s="2">
        <v>46</v>
      </c>
      <c r="I1043" s="2">
        <v>3</v>
      </c>
      <c r="J1043" s="2">
        <v>44</v>
      </c>
      <c r="K1043" s="2">
        <v>18.059999999999999</v>
      </c>
      <c r="L1043" s="2">
        <v>18.39</v>
      </c>
      <c r="M1043" s="55">
        <v>6.55</v>
      </c>
      <c r="N1043" s="55">
        <v>6.27</v>
      </c>
      <c r="O1043" s="2">
        <v>3</v>
      </c>
      <c r="Q1043" s="2">
        <f t="shared" si="78"/>
        <v>4.6821312271242199</v>
      </c>
      <c r="R1043" s="2">
        <v>108</v>
      </c>
      <c r="V1043" s="8">
        <v>8</v>
      </c>
      <c r="X1043" s="10">
        <v>0.501</v>
      </c>
      <c r="Z1043" s="10">
        <v>0.52500000000000002</v>
      </c>
      <c r="AD1043" s="10">
        <v>0.878</v>
      </c>
      <c r="AF1043" s="10">
        <f t="shared" si="79"/>
        <v>1.379</v>
      </c>
      <c r="AG1043" s="2">
        <v>16</v>
      </c>
      <c r="AH1043" s="2">
        <v>22</v>
      </c>
      <c r="AI1043" s="12">
        <v>2.2200000000000002</v>
      </c>
    </row>
    <row r="1044" spans="1:35" x14ac:dyDescent="0.35">
      <c r="A1044" s="2" t="s">
        <v>51</v>
      </c>
      <c r="C1044" s="3">
        <v>42887</v>
      </c>
      <c r="D1044" s="4">
        <v>0.59444444444444444</v>
      </c>
      <c r="E1044" s="2" t="s">
        <v>47</v>
      </c>
      <c r="F1044" s="2">
        <v>18.28</v>
      </c>
      <c r="G1044" s="2">
        <v>17.93</v>
      </c>
      <c r="H1044" s="2">
        <v>39</v>
      </c>
      <c r="I1044" s="2">
        <v>3</v>
      </c>
      <c r="J1044" s="2">
        <v>37</v>
      </c>
      <c r="K1044" s="2">
        <v>18.07</v>
      </c>
      <c r="L1044" s="2">
        <v>18.2</v>
      </c>
      <c r="M1044" s="55">
        <v>6.02</v>
      </c>
      <c r="N1044" s="55">
        <v>5.68</v>
      </c>
      <c r="O1044" s="2">
        <v>3</v>
      </c>
      <c r="Q1044" s="2">
        <f t="shared" si="78"/>
        <v>3.3322045101752038</v>
      </c>
      <c r="R1044" s="2">
        <v>28</v>
      </c>
      <c r="V1044" s="8">
        <v>5</v>
      </c>
      <c r="X1044" s="10">
        <v>0.629</v>
      </c>
      <c r="Z1044" s="10">
        <v>0.56899999999999995</v>
      </c>
      <c r="AD1044" s="10">
        <v>0.82499999999999996</v>
      </c>
      <c r="AF1044" s="10">
        <f t="shared" si="79"/>
        <v>1.454</v>
      </c>
      <c r="AG1044" s="2">
        <v>22</v>
      </c>
      <c r="AH1044" s="2">
        <v>17</v>
      </c>
      <c r="AI1044" s="12">
        <v>3.54</v>
      </c>
    </row>
    <row r="1045" spans="1:35" x14ac:dyDescent="0.35">
      <c r="A1045" s="2" t="s">
        <v>51</v>
      </c>
      <c r="C1045" s="3">
        <v>42887</v>
      </c>
      <c r="D1045" s="4">
        <v>0.59444444444444444</v>
      </c>
      <c r="E1045" s="2" t="s">
        <v>47</v>
      </c>
      <c r="F1045" s="2">
        <v>18.28</v>
      </c>
      <c r="G1045" s="2">
        <v>17.93</v>
      </c>
      <c r="H1045" s="2">
        <v>39</v>
      </c>
      <c r="I1045" s="2">
        <v>3</v>
      </c>
      <c r="J1045" s="2">
        <v>37</v>
      </c>
      <c r="K1045" s="2">
        <v>18.07</v>
      </c>
      <c r="L1045" s="2">
        <v>18.2</v>
      </c>
      <c r="M1045" s="55">
        <v>6.02</v>
      </c>
      <c r="N1045" s="55">
        <v>5.68</v>
      </c>
      <c r="O1045" s="2">
        <v>3</v>
      </c>
      <c r="Q1045" s="2">
        <f t="shared" si="78"/>
        <v>3.3322045101752038</v>
      </c>
      <c r="R1045" s="2">
        <v>28</v>
      </c>
      <c r="V1045" s="8">
        <v>5</v>
      </c>
      <c r="X1045" s="10">
        <v>0.629</v>
      </c>
      <c r="Z1045" s="10">
        <v>0.56899999999999995</v>
      </c>
      <c r="AD1045" s="10">
        <v>0.82499999999999996</v>
      </c>
      <c r="AF1045" s="10">
        <f t="shared" si="79"/>
        <v>1.454</v>
      </c>
      <c r="AG1045" s="2">
        <v>22</v>
      </c>
      <c r="AH1045" s="2">
        <v>17</v>
      </c>
      <c r="AI1045" s="12">
        <v>3.54</v>
      </c>
    </row>
    <row r="1046" spans="1:35" x14ac:dyDescent="0.35">
      <c r="A1046" s="2" t="s">
        <v>48</v>
      </c>
      <c r="C1046" s="3">
        <v>42887</v>
      </c>
      <c r="D1046" s="4">
        <v>0.57222222222222219</v>
      </c>
      <c r="E1046" s="2" t="s">
        <v>47</v>
      </c>
      <c r="F1046" s="2">
        <v>18.53</v>
      </c>
      <c r="G1046" s="2">
        <v>16.059999999999999</v>
      </c>
      <c r="H1046" s="2">
        <v>42</v>
      </c>
      <c r="I1046" s="2">
        <v>3</v>
      </c>
      <c r="J1046" s="2">
        <v>40</v>
      </c>
      <c r="K1046" s="2">
        <v>19.07</v>
      </c>
      <c r="L1046" s="2">
        <v>23.16</v>
      </c>
      <c r="M1046" s="55">
        <v>8.0399999999999991</v>
      </c>
      <c r="N1046" s="55">
        <v>6.91</v>
      </c>
      <c r="O1046" s="2">
        <v>3</v>
      </c>
      <c r="Q1046" s="2">
        <f t="shared" si="78"/>
        <v>1.791759469228055</v>
      </c>
      <c r="R1046" s="2">
        <v>6</v>
      </c>
      <c r="T1046" s="8" t="s">
        <v>46</v>
      </c>
      <c r="V1046" s="8">
        <v>1</v>
      </c>
      <c r="X1046" s="10">
        <v>0.35199999999999998</v>
      </c>
      <c r="Z1046" s="10">
        <v>0.253</v>
      </c>
      <c r="AD1046" s="10">
        <v>0.622</v>
      </c>
      <c r="AF1046" s="10">
        <f t="shared" si="79"/>
        <v>0.97399999999999998</v>
      </c>
      <c r="AG1046" s="2">
        <v>21</v>
      </c>
      <c r="AH1046" s="2">
        <v>32</v>
      </c>
      <c r="AI1046" s="12">
        <v>20.9</v>
      </c>
    </row>
    <row r="1047" spans="1:35" x14ac:dyDescent="0.35">
      <c r="A1047" s="2" t="s">
        <v>48</v>
      </c>
      <c r="C1047" s="3">
        <v>42887</v>
      </c>
      <c r="D1047" s="4">
        <v>0.57222222222222219</v>
      </c>
      <c r="E1047" s="2" t="s">
        <v>47</v>
      </c>
      <c r="F1047" s="2">
        <v>18.53</v>
      </c>
      <c r="G1047" s="2">
        <v>16.059999999999999</v>
      </c>
      <c r="H1047" s="2">
        <v>42</v>
      </c>
      <c r="I1047" s="2">
        <v>3</v>
      </c>
      <c r="J1047" s="2">
        <v>40</v>
      </c>
      <c r="K1047" s="2">
        <v>19.07</v>
      </c>
      <c r="L1047" s="2">
        <v>23.16</v>
      </c>
      <c r="M1047" s="55">
        <v>8.0399999999999991</v>
      </c>
      <c r="N1047" s="55">
        <v>6.91</v>
      </c>
      <c r="O1047" s="2">
        <v>3</v>
      </c>
      <c r="Q1047" s="2">
        <f t="shared" si="78"/>
        <v>1.791759469228055</v>
      </c>
      <c r="R1047" s="2">
        <v>6</v>
      </c>
      <c r="T1047" s="8" t="s">
        <v>46</v>
      </c>
      <c r="V1047" s="8">
        <v>1</v>
      </c>
      <c r="X1047" s="10">
        <v>0.35199999999999998</v>
      </c>
      <c r="Z1047" s="10">
        <v>0.253</v>
      </c>
      <c r="AD1047" s="10">
        <v>0.622</v>
      </c>
      <c r="AF1047" s="10">
        <f t="shared" si="79"/>
        <v>0.97399999999999998</v>
      </c>
      <c r="AG1047" s="2">
        <v>21</v>
      </c>
      <c r="AH1047" s="2">
        <v>32</v>
      </c>
      <c r="AI1047" s="12">
        <v>20.9</v>
      </c>
    </row>
    <row r="1048" spans="1:35" x14ac:dyDescent="0.35">
      <c r="A1048" s="2" t="s">
        <v>52</v>
      </c>
      <c r="C1048" s="3">
        <v>42892</v>
      </c>
      <c r="D1048" s="4">
        <v>0.4513888888888889</v>
      </c>
      <c r="E1048" s="2" t="s">
        <v>45</v>
      </c>
      <c r="F1048" s="2">
        <v>16.84</v>
      </c>
      <c r="G1048" s="2">
        <v>15.58</v>
      </c>
      <c r="H1048" s="2">
        <v>52</v>
      </c>
      <c r="I1048" s="2">
        <v>3</v>
      </c>
      <c r="J1048" s="2">
        <v>50</v>
      </c>
      <c r="K1048" s="2">
        <v>19.649999999999999</v>
      </c>
      <c r="L1048" s="2">
        <v>25.65</v>
      </c>
      <c r="M1048" s="55">
        <v>7.36</v>
      </c>
      <c r="N1048" s="55">
        <v>7.22</v>
      </c>
      <c r="O1048" s="2">
        <v>3</v>
      </c>
      <c r="Q1048" s="2">
        <f t="shared" si="78"/>
        <v>4.3820266346738812</v>
      </c>
      <c r="R1048" s="2">
        <v>80</v>
      </c>
      <c r="T1048" s="8" t="s">
        <v>43</v>
      </c>
      <c r="V1048" s="8">
        <v>10</v>
      </c>
      <c r="X1048" s="10">
        <v>0.33700000000000002</v>
      </c>
      <c r="Z1048" s="10">
        <v>0.36299999999999999</v>
      </c>
      <c r="AD1048" s="10">
        <v>0.51600000000000001</v>
      </c>
      <c r="AF1048" s="10">
        <f t="shared" si="79"/>
        <v>0.85299999999999998</v>
      </c>
      <c r="AG1048" s="2">
        <v>23</v>
      </c>
      <c r="AH1048" s="2">
        <v>32</v>
      </c>
      <c r="AI1048" s="12">
        <v>2.74</v>
      </c>
    </row>
    <row r="1049" spans="1:35" x14ac:dyDescent="0.35">
      <c r="A1049" s="2" t="s">
        <v>52</v>
      </c>
      <c r="C1049" s="3">
        <v>42892</v>
      </c>
      <c r="D1049" s="4">
        <v>0.4513888888888889</v>
      </c>
      <c r="E1049" s="2" t="s">
        <v>45</v>
      </c>
      <c r="F1049" s="2">
        <v>16.84</v>
      </c>
      <c r="G1049" s="2">
        <v>15.58</v>
      </c>
      <c r="H1049" s="2">
        <v>52</v>
      </c>
      <c r="I1049" s="2">
        <v>3</v>
      </c>
      <c r="J1049" s="2">
        <v>50</v>
      </c>
      <c r="K1049" s="2">
        <v>19.649999999999999</v>
      </c>
      <c r="L1049" s="2">
        <v>25.65</v>
      </c>
      <c r="M1049" s="55">
        <v>7.36</v>
      </c>
      <c r="N1049" s="55">
        <v>7.22</v>
      </c>
      <c r="O1049" s="2">
        <v>3</v>
      </c>
      <c r="Q1049" s="2">
        <f t="shared" si="78"/>
        <v>4.3820266346738812</v>
      </c>
      <c r="R1049" s="2">
        <v>80</v>
      </c>
      <c r="T1049" s="8" t="s">
        <v>43</v>
      </c>
      <c r="V1049" s="8">
        <v>10</v>
      </c>
      <c r="X1049" s="10">
        <v>0.33700000000000002</v>
      </c>
      <c r="Z1049" s="10">
        <v>0.36299999999999999</v>
      </c>
      <c r="AD1049" s="10">
        <v>0.51600000000000001</v>
      </c>
      <c r="AF1049" s="10">
        <f t="shared" si="79"/>
        <v>0.85299999999999998</v>
      </c>
      <c r="AG1049" s="2">
        <v>23</v>
      </c>
      <c r="AH1049" s="2">
        <v>32</v>
      </c>
      <c r="AI1049" s="12">
        <v>2.74</v>
      </c>
    </row>
    <row r="1050" spans="1:35" x14ac:dyDescent="0.35">
      <c r="A1050" s="2" t="s">
        <v>42</v>
      </c>
      <c r="C1050" s="3">
        <v>42892</v>
      </c>
      <c r="D1050" s="4">
        <v>0.46875</v>
      </c>
      <c r="E1050" s="2" t="s">
        <v>45</v>
      </c>
      <c r="F1050" s="2">
        <v>17.14</v>
      </c>
      <c r="G1050" s="2">
        <v>17.14</v>
      </c>
      <c r="H1050" s="2">
        <v>28</v>
      </c>
      <c r="I1050" s="2">
        <v>3</v>
      </c>
      <c r="J1050" s="2">
        <v>28</v>
      </c>
      <c r="K1050" s="2">
        <v>18.579999999999998</v>
      </c>
      <c r="L1050" s="2">
        <v>18.7</v>
      </c>
      <c r="M1050" s="55">
        <v>6.85</v>
      </c>
      <c r="N1050" s="55">
        <v>6.88</v>
      </c>
      <c r="O1050" s="2">
        <v>3</v>
      </c>
      <c r="Q1050" s="2">
        <f t="shared" si="78"/>
        <v>4.4773368144782069</v>
      </c>
      <c r="R1050" s="2">
        <v>88</v>
      </c>
      <c r="T1050" s="8" t="s">
        <v>43</v>
      </c>
      <c r="V1050" s="8">
        <v>8</v>
      </c>
      <c r="X1050" s="10">
        <v>0.45200000000000001</v>
      </c>
      <c r="Z1050" s="10">
        <v>0.379</v>
      </c>
      <c r="AD1050" s="10">
        <v>0.57099999999999995</v>
      </c>
      <c r="AF1050" s="10">
        <f t="shared" si="79"/>
        <v>1.0229999999999999</v>
      </c>
      <c r="AG1050" s="2">
        <v>19</v>
      </c>
      <c r="AH1050" s="2">
        <v>19</v>
      </c>
      <c r="AI1050" s="12">
        <v>2.6</v>
      </c>
    </row>
    <row r="1051" spans="1:35" x14ac:dyDescent="0.35">
      <c r="A1051" s="2" t="s">
        <v>42</v>
      </c>
      <c r="C1051" s="3">
        <v>42892</v>
      </c>
      <c r="D1051" s="4">
        <v>0.46875</v>
      </c>
      <c r="E1051" s="2" t="s">
        <v>45</v>
      </c>
      <c r="F1051" s="2">
        <v>17.14</v>
      </c>
      <c r="G1051" s="2">
        <v>17.14</v>
      </c>
      <c r="H1051" s="2">
        <v>28</v>
      </c>
      <c r="I1051" s="2">
        <v>3</v>
      </c>
      <c r="J1051" s="2">
        <v>28</v>
      </c>
      <c r="K1051" s="2">
        <v>18.579999999999998</v>
      </c>
      <c r="L1051" s="2">
        <v>18.7</v>
      </c>
      <c r="M1051" s="55">
        <v>6.85</v>
      </c>
      <c r="N1051" s="55">
        <v>6.88</v>
      </c>
      <c r="O1051" s="2">
        <v>3</v>
      </c>
      <c r="Q1051" s="2">
        <f t="shared" si="78"/>
        <v>4.4773368144782069</v>
      </c>
      <c r="R1051" s="2">
        <v>88</v>
      </c>
      <c r="T1051" s="8" t="s">
        <v>43</v>
      </c>
      <c r="V1051" s="8">
        <v>8</v>
      </c>
      <c r="X1051" s="10">
        <v>0.45200000000000001</v>
      </c>
      <c r="Z1051" s="10">
        <v>0.379</v>
      </c>
      <c r="AD1051" s="10">
        <v>0.57099999999999995</v>
      </c>
      <c r="AF1051" s="10">
        <f t="shared" si="79"/>
        <v>1.0229999999999999</v>
      </c>
      <c r="AG1051" s="2">
        <v>19</v>
      </c>
      <c r="AH1051" s="2">
        <v>19</v>
      </c>
      <c r="AI1051" s="12">
        <v>2.6</v>
      </c>
    </row>
    <row r="1052" spans="1:35" x14ac:dyDescent="0.35">
      <c r="A1052" s="2" t="s">
        <v>50</v>
      </c>
      <c r="C1052" s="3">
        <v>42892</v>
      </c>
      <c r="D1052" s="4">
        <v>0.48749999999999999</v>
      </c>
      <c r="E1052" s="2" t="s">
        <v>45</v>
      </c>
      <c r="F1052" s="2">
        <v>17.55</v>
      </c>
      <c r="G1052" s="2">
        <v>16.989999999999998</v>
      </c>
      <c r="H1052" s="2">
        <v>43</v>
      </c>
      <c r="I1052" s="2">
        <v>3</v>
      </c>
      <c r="J1052" s="2">
        <v>41</v>
      </c>
      <c r="K1052" s="2">
        <v>18.399999999999999</v>
      </c>
      <c r="L1052" s="2">
        <v>20.53</v>
      </c>
      <c r="M1052" s="55">
        <v>6.68</v>
      </c>
      <c r="N1052" s="55">
        <v>6.46</v>
      </c>
      <c r="O1052" s="2">
        <v>4.5</v>
      </c>
      <c r="Q1052" s="2">
        <f t="shared" si="78"/>
        <v>6.0161571596983539</v>
      </c>
      <c r="R1052" s="2">
        <v>410</v>
      </c>
      <c r="V1052" s="8">
        <v>66</v>
      </c>
      <c r="X1052" s="10">
        <v>0.499</v>
      </c>
      <c r="Z1052" s="10">
        <v>0.627</v>
      </c>
      <c r="AD1052" s="10">
        <v>0.84799999999999998</v>
      </c>
      <c r="AF1052" s="10">
        <f t="shared" si="79"/>
        <v>1.347</v>
      </c>
      <c r="AG1052" s="2">
        <v>14</v>
      </c>
      <c r="AH1052" s="2">
        <v>20</v>
      </c>
      <c r="AI1052" s="12">
        <v>2.95</v>
      </c>
    </row>
    <row r="1053" spans="1:35" x14ac:dyDescent="0.35">
      <c r="A1053" s="2" t="s">
        <v>50</v>
      </c>
      <c r="C1053" s="3">
        <v>42892</v>
      </c>
      <c r="D1053" s="4">
        <v>0.48749999999999999</v>
      </c>
      <c r="E1053" s="2" t="s">
        <v>45</v>
      </c>
      <c r="F1053" s="2">
        <v>17.55</v>
      </c>
      <c r="G1053" s="2">
        <v>16.989999999999998</v>
      </c>
      <c r="H1053" s="2">
        <v>43</v>
      </c>
      <c r="I1053" s="2">
        <v>3</v>
      </c>
      <c r="J1053" s="2">
        <v>41</v>
      </c>
      <c r="K1053" s="2">
        <v>18.399999999999999</v>
      </c>
      <c r="L1053" s="2">
        <v>20.53</v>
      </c>
      <c r="M1053" s="55">
        <v>6.68</v>
      </c>
      <c r="N1053" s="55">
        <v>6.46</v>
      </c>
      <c r="O1053" s="2">
        <v>4.5</v>
      </c>
      <c r="Q1053" s="2">
        <f t="shared" si="78"/>
        <v>6.0161571596983539</v>
      </c>
      <c r="R1053" s="2">
        <v>410</v>
      </c>
      <c r="V1053" s="8">
        <v>66</v>
      </c>
      <c r="X1053" s="10">
        <v>0.499</v>
      </c>
      <c r="Z1053" s="10">
        <v>0.627</v>
      </c>
      <c r="AD1053" s="10">
        <v>0.84799999999999998</v>
      </c>
      <c r="AF1053" s="10">
        <f t="shared" si="79"/>
        <v>1.347</v>
      </c>
      <c r="AG1053" s="2">
        <v>14</v>
      </c>
      <c r="AH1053" s="2">
        <v>20</v>
      </c>
      <c r="AI1053" s="12">
        <v>2.95</v>
      </c>
    </row>
    <row r="1054" spans="1:35" x14ac:dyDescent="0.35">
      <c r="A1054" s="2" t="s">
        <v>51</v>
      </c>
      <c r="C1054" s="3">
        <v>42892</v>
      </c>
      <c r="D1054" s="4">
        <v>0.50972222222222219</v>
      </c>
      <c r="E1054" s="2" t="s">
        <v>45</v>
      </c>
      <c r="F1054" s="2">
        <v>18.100000000000001</v>
      </c>
      <c r="G1054" s="2">
        <v>17.829999999999998</v>
      </c>
      <c r="H1054" s="2">
        <v>36</v>
      </c>
      <c r="I1054" s="2">
        <v>3</v>
      </c>
      <c r="J1054" s="2">
        <v>34</v>
      </c>
      <c r="K1054" s="2">
        <v>18.61</v>
      </c>
      <c r="L1054" s="2">
        <v>19.579999999999998</v>
      </c>
      <c r="M1054" s="55">
        <v>6.14</v>
      </c>
      <c r="N1054" s="55">
        <v>6.04</v>
      </c>
      <c r="O1054" s="2">
        <v>4</v>
      </c>
      <c r="Q1054" s="2">
        <f t="shared" si="78"/>
        <v>4.5217885770490405</v>
      </c>
      <c r="R1054" s="2">
        <v>92</v>
      </c>
      <c r="T1054" s="8" t="s">
        <v>43</v>
      </c>
      <c r="V1054" s="8">
        <v>18</v>
      </c>
      <c r="X1054" s="10">
        <v>0.54800000000000004</v>
      </c>
      <c r="Z1054" s="10">
        <v>0.53</v>
      </c>
      <c r="AD1054" s="10">
        <v>0.78200000000000003</v>
      </c>
      <c r="AF1054" s="10">
        <f t="shared" si="79"/>
        <v>1.33</v>
      </c>
      <c r="AG1054" s="2">
        <v>18</v>
      </c>
      <c r="AH1054" s="2">
        <v>19</v>
      </c>
      <c r="AI1054" s="12">
        <v>3.32</v>
      </c>
    </row>
    <row r="1055" spans="1:35" x14ac:dyDescent="0.35">
      <c r="A1055" s="2" t="s">
        <v>51</v>
      </c>
      <c r="C1055" s="3">
        <v>42892</v>
      </c>
      <c r="D1055" s="4">
        <v>0.50972222222222219</v>
      </c>
      <c r="E1055" s="2" t="s">
        <v>45</v>
      </c>
      <c r="F1055" s="2">
        <v>18.100000000000001</v>
      </c>
      <c r="G1055" s="2">
        <v>17.829999999999998</v>
      </c>
      <c r="H1055" s="2">
        <v>36</v>
      </c>
      <c r="I1055" s="2">
        <v>3</v>
      </c>
      <c r="J1055" s="2">
        <v>34</v>
      </c>
      <c r="K1055" s="2">
        <v>18.61</v>
      </c>
      <c r="L1055" s="2">
        <v>19.579999999999998</v>
      </c>
      <c r="M1055" s="55">
        <v>6.14</v>
      </c>
      <c r="N1055" s="55">
        <v>6.04</v>
      </c>
      <c r="O1055" s="2">
        <v>4</v>
      </c>
      <c r="Q1055" s="2">
        <f t="shared" si="78"/>
        <v>4.5217885770490405</v>
      </c>
      <c r="R1055" s="2">
        <v>92</v>
      </c>
      <c r="T1055" s="8" t="s">
        <v>43</v>
      </c>
      <c r="V1055" s="8">
        <v>18</v>
      </c>
      <c r="X1055" s="10">
        <v>0.54800000000000004</v>
      </c>
      <c r="Z1055" s="10">
        <v>0.53</v>
      </c>
      <c r="AD1055" s="10">
        <v>0.78200000000000003</v>
      </c>
      <c r="AF1055" s="10">
        <f t="shared" si="79"/>
        <v>1.33</v>
      </c>
      <c r="AG1055" s="2">
        <v>18</v>
      </c>
      <c r="AH1055" s="2">
        <v>19</v>
      </c>
      <c r="AI1055" s="12">
        <v>3.32</v>
      </c>
    </row>
    <row r="1056" spans="1:35" x14ac:dyDescent="0.35">
      <c r="A1056" s="2" t="s">
        <v>48</v>
      </c>
      <c r="C1056" s="3">
        <v>42892</v>
      </c>
      <c r="D1056" s="4">
        <v>0.52986111111111112</v>
      </c>
      <c r="E1056" s="2" t="s">
        <v>45</v>
      </c>
      <c r="F1056" s="2">
        <v>17.54</v>
      </c>
      <c r="G1056" s="2">
        <v>17.46</v>
      </c>
      <c r="H1056" s="2">
        <v>39</v>
      </c>
      <c r="I1056" s="2">
        <v>3</v>
      </c>
      <c r="J1056" s="2">
        <v>37</v>
      </c>
      <c r="K1056" s="2">
        <v>20.5</v>
      </c>
      <c r="L1056" s="2">
        <v>21.39</v>
      </c>
      <c r="M1056" s="55">
        <v>6.43</v>
      </c>
      <c r="N1056" s="55">
        <v>6.33</v>
      </c>
      <c r="O1056" s="2">
        <v>3.5</v>
      </c>
      <c r="Q1056" s="2">
        <f t="shared" si="78"/>
        <v>3.784189633918261</v>
      </c>
      <c r="R1056" s="2">
        <v>44</v>
      </c>
      <c r="T1056" s="8" t="s">
        <v>43</v>
      </c>
      <c r="V1056" s="8">
        <v>8</v>
      </c>
      <c r="X1056" s="10">
        <v>0.41</v>
      </c>
      <c r="Z1056" s="10">
        <v>0.48199999999999998</v>
      </c>
      <c r="AD1056" s="10">
        <v>0.55400000000000005</v>
      </c>
      <c r="AF1056" s="10">
        <f t="shared" si="79"/>
        <v>0.96399999999999997</v>
      </c>
      <c r="AG1056" s="2">
        <v>18</v>
      </c>
      <c r="AH1056" s="2">
        <v>15</v>
      </c>
      <c r="AI1056" s="12">
        <v>8.64</v>
      </c>
    </row>
    <row r="1057" spans="1:35" x14ac:dyDescent="0.35">
      <c r="A1057" s="2" t="s">
        <v>48</v>
      </c>
      <c r="B1057" s="2" t="s">
        <v>47</v>
      </c>
      <c r="C1057" s="3">
        <v>42892</v>
      </c>
      <c r="D1057" s="4">
        <v>0.52986111111111112</v>
      </c>
      <c r="E1057" s="2" t="s">
        <v>45</v>
      </c>
      <c r="M1057" s="55">
        <v>6.41</v>
      </c>
      <c r="N1057" s="55">
        <v>6.25</v>
      </c>
      <c r="O1057" s="2">
        <v>3.5</v>
      </c>
      <c r="Q1057" s="2">
        <f t="shared" si="78"/>
        <v>3.784189633918261</v>
      </c>
      <c r="R1057" s="2">
        <v>44</v>
      </c>
      <c r="T1057" s="8" t="s">
        <v>43</v>
      </c>
      <c r="V1057" s="8">
        <v>10</v>
      </c>
      <c r="X1057" s="10">
        <v>0.39600000000000002</v>
      </c>
      <c r="Z1057" s="10">
        <v>0.50600000000000001</v>
      </c>
      <c r="AD1057" s="10">
        <v>0.65500000000000003</v>
      </c>
      <c r="AF1057" s="10">
        <f t="shared" si="79"/>
        <v>1.0510000000000002</v>
      </c>
      <c r="AG1057" s="2">
        <v>30</v>
      </c>
      <c r="AH1057" s="2">
        <v>30</v>
      </c>
      <c r="AI1057" s="12">
        <v>7.56</v>
      </c>
    </row>
    <row r="1058" spans="1:35" x14ac:dyDescent="0.35">
      <c r="A1058" s="2" t="s">
        <v>48</v>
      </c>
      <c r="C1058" s="3">
        <v>42892</v>
      </c>
      <c r="D1058" s="4">
        <v>0.52986111111111112</v>
      </c>
      <c r="E1058" s="2" t="s">
        <v>45</v>
      </c>
      <c r="F1058" s="2">
        <v>17.54</v>
      </c>
      <c r="G1058" s="2">
        <v>17.46</v>
      </c>
      <c r="H1058" s="2">
        <v>39</v>
      </c>
      <c r="I1058" s="2">
        <v>3</v>
      </c>
      <c r="J1058" s="2">
        <v>37</v>
      </c>
      <c r="K1058" s="2">
        <v>20.5</v>
      </c>
      <c r="L1058" s="2">
        <v>21.39</v>
      </c>
      <c r="M1058" s="55">
        <v>6.43</v>
      </c>
      <c r="N1058" s="55">
        <v>6.33</v>
      </c>
      <c r="O1058" s="2">
        <v>3.5</v>
      </c>
      <c r="Q1058" s="2">
        <f t="shared" si="78"/>
        <v>3.784189633918261</v>
      </c>
      <c r="R1058" s="2">
        <v>44</v>
      </c>
      <c r="T1058" s="8" t="s">
        <v>43</v>
      </c>
      <c r="V1058" s="8">
        <v>8</v>
      </c>
      <c r="X1058" s="10">
        <v>0.41</v>
      </c>
      <c r="Z1058" s="10">
        <v>0.48199999999999998</v>
      </c>
      <c r="AD1058" s="10">
        <v>0.55400000000000005</v>
      </c>
      <c r="AF1058" s="10">
        <f t="shared" si="79"/>
        <v>0.96399999999999997</v>
      </c>
      <c r="AG1058" s="2">
        <v>18</v>
      </c>
      <c r="AH1058" s="2">
        <v>15</v>
      </c>
      <c r="AI1058" s="12">
        <v>8.64</v>
      </c>
    </row>
    <row r="1059" spans="1:35" x14ac:dyDescent="0.35">
      <c r="A1059" s="2" t="s">
        <v>48</v>
      </c>
      <c r="B1059" s="2" t="s">
        <v>47</v>
      </c>
      <c r="C1059" s="3">
        <v>42892</v>
      </c>
      <c r="D1059" s="4">
        <v>0.52986111111111112</v>
      </c>
      <c r="E1059" s="2" t="s">
        <v>45</v>
      </c>
      <c r="M1059" s="55">
        <v>6.41</v>
      </c>
      <c r="N1059" s="55">
        <v>6.25</v>
      </c>
      <c r="O1059" s="2">
        <v>3.5</v>
      </c>
      <c r="Q1059" s="2">
        <f t="shared" si="78"/>
        <v>3.784189633918261</v>
      </c>
      <c r="R1059" s="2">
        <v>44</v>
      </c>
      <c r="T1059" s="8" t="s">
        <v>43</v>
      </c>
      <c r="V1059" s="8">
        <v>10</v>
      </c>
      <c r="X1059" s="10">
        <v>0.39600000000000002</v>
      </c>
      <c r="Z1059" s="10">
        <v>0.50600000000000001</v>
      </c>
      <c r="AD1059" s="10">
        <v>0.65500000000000003</v>
      </c>
      <c r="AF1059" s="10">
        <f t="shared" si="79"/>
        <v>1.0510000000000002</v>
      </c>
      <c r="AG1059" s="2">
        <v>30</v>
      </c>
      <c r="AH1059" s="2">
        <v>30</v>
      </c>
      <c r="AI1059" s="12">
        <v>7.56</v>
      </c>
    </row>
    <row r="1060" spans="1:35" x14ac:dyDescent="0.35">
      <c r="A1060" s="2" t="s">
        <v>52</v>
      </c>
      <c r="C1060" s="3">
        <v>42899</v>
      </c>
      <c r="D1060" s="4">
        <v>0.63888888888888895</v>
      </c>
      <c r="E1060" s="2" t="s">
        <v>47</v>
      </c>
      <c r="F1060" s="2">
        <v>19.47</v>
      </c>
      <c r="G1060" s="2">
        <v>16.18</v>
      </c>
      <c r="H1060" s="2">
        <v>51</v>
      </c>
      <c r="I1060" s="2">
        <v>3</v>
      </c>
      <c r="J1060" s="2">
        <v>49</v>
      </c>
      <c r="K1060" s="2">
        <v>19.82</v>
      </c>
      <c r="L1060" s="2">
        <v>27.25</v>
      </c>
      <c r="M1060" s="55">
        <v>7.12</v>
      </c>
      <c r="N1060" s="55">
        <v>7.46</v>
      </c>
      <c r="O1060" s="2">
        <v>4</v>
      </c>
      <c r="Q1060" s="2">
        <f t="shared" si="78"/>
        <v>1.3862943611198906</v>
      </c>
      <c r="R1060" s="2">
        <v>4</v>
      </c>
      <c r="V1060" s="8">
        <v>3</v>
      </c>
      <c r="X1060" s="10">
        <v>0.311</v>
      </c>
      <c r="Z1060" s="10">
        <v>0.33100000000000002</v>
      </c>
      <c r="AD1060" s="10">
        <v>0.52200000000000002</v>
      </c>
      <c r="AF1060" s="10">
        <f t="shared" ref="AF1060:AF1089" si="80">X1060+AD1060</f>
        <v>0.83299999999999996</v>
      </c>
      <c r="AG1060" s="2">
        <v>21</v>
      </c>
      <c r="AH1060" s="2">
        <v>31</v>
      </c>
      <c r="AI1060" s="12">
        <v>4.13</v>
      </c>
    </row>
    <row r="1061" spans="1:35" x14ac:dyDescent="0.35">
      <c r="A1061" s="2" t="s">
        <v>52</v>
      </c>
      <c r="C1061" s="3">
        <v>42899</v>
      </c>
      <c r="D1061" s="4">
        <v>0.63888888888888895</v>
      </c>
      <c r="E1061" s="2" t="s">
        <v>47</v>
      </c>
      <c r="F1061" s="2">
        <v>19.47</v>
      </c>
      <c r="G1061" s="2">
        <v>16.18</v>
      </c>
      <c r="H1061" s="2">
        <v>51</v>
      </c>
      <c r="I1061" s="2">
        <v>3</v>
      </c>
      <c r="J1061" s="2">
        <v>49</v>
      </c>
      <c r="K1061" s="2">
        <v>19.82</v>
      </c>
      <c r="L1061" s="2">
        <v>27.25</v>
      </c>
      <c r="M1061" s="55">
        <v>7.12</v>
      </c>
      <c r="N1061" s="55">
        <v>7.46</v>
      </c>
      <c r="O1061" s="2">
        <v>4</v>
      </c>
      <c r="Q1061" s="2">
        <f t="shared" si="78"/>
        <v>1.3862943611198906</v>
      </c>
      <c r="R1061" s="2">
        <v>4</v>
      </c>
      <c r="V1061" s="8">
        <v>3</v>
      </c>
      <c r="X1061" s="10">
        <v>0.311</v>
      </c>
      <c r="Z1061" s="10">
        <v>0.33100000000000002</v>
      </c>
      <c r="AD1061" s="10">
        <v>0.52200000000000002</v>
      </c>
      <c r="AF1061" s="10">
        <f t="shared" si="80"/>
        <v>0.83299999999999996</v>
      </c>
      <c r="AG1061" s="2">
        <v>21</v>
      </c>
      <c r="AH1061" s="2">
        <v>31</v>
      </c>
      <c r="AI1061" s="12">
        <v>4.13</v>
      </c>
    </row>
    <row r="1062" spans="1:35" x14ac:dyDescent="0.35">
      <c r="A1062" s="2" t="s">
        <v>42</v>
      </c>
      <c r="C1062" s="3">
        <v>42899</v>
      </c>
      <c r="D1062" s="4">
        <v>0.625</v>
      </c>
      <c r="E1062" s="2" t="s">
        <v>47</v>
      </c>
      <c r="F1062" s="2">
        <v>20.59</v>
      </c>
      <c r="G1062" s="2">
        <v>19.8</v>
      </c>
      <c r="H1062" s="2">
        <v>30</v>
      </c>
      <c r="I1062" s="2">
        <v>3</v>
      </c>
      <c r="J1062" s="2">
        <v>29</v>
      </c>
      <c r="K1062" s="2">
        <v>18.89</v>
      </c>
      <c r="L1062" s="2">
        <v>19.420000000000002</v>
      </c>
      <c r="M1062" s="55">
        <v>6.94</v>
      </c>
      <c r="N1062" s="55">
        <v>6.79</v>
      </c>
      <c r="O1062" s="2">
        <v>4</v>
      </c>
      <c r="Q1062" s="2">
        <f t="shared" si="78"/>
        <v>2.7725887222397811</v>
      </c>
      <c r="R1062" s="2">
        <v>16</v>
      </c>
      <c r="T1062" s="8" t="s">
        <v>43</v>
      </c>
      <c r="V1062" s="8">
        <v>2</v>
      </c>
      <c r="X1062" s="10">
        <v>0.40500000000000003</v>
      </c>
      <c r="Z1062" s="10">
        <v>0.40699999999999997</v>
      </c>
      <c r="AD1062" s="10">
        <v>0.90700000000000003</v>
      </c>
      <c r="AF1062" s="10">
        <f t="shared" si="80"/>
        <v>1.3120000000000001</v>
      </c>
      <c r="AG1062" s="2">
        <v>18</v>
      </c>
      <c r="AH1062" s="2">
        <v>18</v>
      </c>
      <c r="AI1062" s="12">
        <v>2.68</v>
      </c>
    </row>
    <row r="1063" spans="1:35" x14ac:dyDescent="0.35">
      <c r="A1063" s="2" t="s">
        <v>42</v>
      </c>
      <c r="C1063" s="3">
        <v>42899</v>
      </c>
      <c r="D1063" s="4">
        <v>0.625</v>
      </c>
      <c r="E1063" s="2" t="s">
        <v>47</v>
      </c>
      <c r="F1063" s="2">
        <v>20.59</v>
      </c>
      <c r="G1063" s="2">
        <v>19.8</v>
      </c>
      <c r="H1063" s="2">
        <v>30</v>
      </c>
      <c r="I1063" s="2">
        <v>3</v>
      </c>
      <c r="J1063" s="2">
        <v>29</v>
      </c>
      <c r="K1063" s="2">
        <v>18.89</v>
      </c>
      <c r="L1063" s="2">
        <v>19.420000000000002</v>
      </c>
      <c r="M1063" s="55">
        <v>6.94</v>
      </c>
      <c r="N1063" s="55">
        <v>6.79</v>
      </c>
      <c r="O1063" s="2">
        <v>4</v>
      </c>
      <c r="Q1063" s="2">
        <f t="shared" si="78"/>
        <v>2.7725887222397811</v>
      </c>
      <c r="R1063" s="2">
        <v>16</v>
      </c>
      <c r="T1063" s="8" t="s">
        <v>43</v>
      </c>
      <c r="V1063" s="8">
        <v>2</v>
      </c>
      <c r="X1063" s="10">
        <v>0.40500000000000003</v>
      </c>
      <c r="Z1063" s="10">
        <v>0.40699999999999997</v>
      </c>
      <c r="AD1063" s="10">
        <v>0.90700000000000003</v>
      </c>
      <c r="AF1063" s="10">
        <f t="shared" si="80"/>
        <v>1.3120000000000001</v>
      </c>
      <c r="AG1063" s="2">
        <v>18</v>
      </c>
      <c r="AH1063" s="2">
        <v>18</v>
      </c>
      <c r="AI1063" s="12">
        <v>2.68</v>
      </c>
    </row>
    <row r="1064" spans="1:35" x14ac:dyDescent="0.35">
      <c r="A1064" s="2" t="s">
        <v>50</v>
      </c>
      <c r="C1064" s="3">
        <v>42899</v>
      </c>
      <c r="D1064" s="4">
        <v>0.6118055555555556</v>
      </c>
      <c r="E1064" s="2" t="s">
        <v>47</v>
      </c>
      <c r="F1064" s="2">
        <v>20.92</v>
      </c>
      <c r="G1064" s="2">
        <v>17.98</v>
      </c>
      <c r="H1064" s="2">
        <v>43</v>
      </c>
      <c r="I1064" s="2">
        <v>3</v>
      </c>
      <c r="J1064" s="2">
        <v>42</v>
      </c>
      <c r="K1064" s="2">
        <v>18.25</v>
      </c>
      <c r="L1064" s="2">
        <v>21.54</v>
      </c>
      <c r="M1064" s="55">
        <v>6.53</v>
      </c>
      <c r="N1064" s="55">
        <v>6.33</v>
      </c>
      <c r="O1064" s="2">
        <v>5</v>
      </c>
      <c r="Q1064" s="2">
        <f t="shared" si="78"/>
        <v>2.9957322735539909</v>
      </c>
      <c r="R1064" s="2">
        <v>20</v>
      </c>
      <c r="V1064" s="8">
        <v>1</v>
      </c>
      <c r="X1064" s="10">
        <v>0.42</v>
      </c>
      <c r="Z1064" s="10">
        <v>0.72499999999999998</v>
      </c>
      <c r="AD1064" s="10">
        <v>0.93300000000000005</v>
      </c>
      <c r="AF1064" s="10">
        <f t="shared" si="80"/>
        <v>1.353</v>
      </c>
      <c r="AG1064" s="2">
        <v>7</v>
      </c>
      <c r="AH1064" s="2">
        <v>14</v>
      </c>
      <c r="AI1064" s="12">
        <v>3.34</v>
      </c>
    </row>
    <row r="1065" spans="1:35" x14ac:dyDescent="0.35">
      <c r="A1065" s="2" t="s">
        <v>50</v>
      </c>
      <c r="C1065" s="3">
        <v>42899</v>
      </c>
      <c r="D1065" s="4">
        <v>0.6118055555555556</v>
      </c>
      <c r="E1065" s="2" t="s">
        <v>47</v>
      </c>
      <c r="F1065" s="2">
        <v>20.92</v>
      </c>
      <c r="G1065" s="2">
        <v>17.98</v>
      </c>
      <c r="H1065" s="2">
        <v>43</v>
      </c>
      <c r="I1065" s="2">
        <v>3</v>
      </c>
      <c r="J1065" s="2">
        <v>42</v>
      </c>
      <c r="K1065" s="2">
        <v>18.25</v>
      </c>
      <c r="L1065" s="2">
        <v>21.54</v>
      </c>
      <c r="M1065" s="55">
        <v>6.53</v>
      </c>
      <c r="N1065" s="55">
        <v>6.33</v>
      </c>
      <c r="O1065" s="2">
        <v>5</v>
      </c>
      <c r="Q1065" s="2">
        <f t="shared" si="78"/>
        <v>2.9957322735539909</v>
      </c>
      <c r="R1065" s="2">
        <v>20</v>
      </c>
      <c r="V1065" s="8">
        <v>1</v>
      </c>
      <c r="X1065" s="10">
        <v>0.42</v>
      </c>
      <c r="Z1065" s="10">
        <v>0.72499999999999998</v>
      </c>
      <c r="AD1065" s="10">
        <v>0.93300000000000005</v>
      </c>
      <c r="AF1065" s="10">
        <f t="shared" si="80"/>
        <v>1.353</v>
      </c>
      <c r="AG1065" s="2">
        <v>7</v>
      </c>
      <c r="AH1065" s="2">
        <v>14</v>
      </c>
      <c r="AI1065" s="12">
        <v>3.34</v>
      </c>
    </row>
    <row r="1066" spans="1:35" x14ac:dyDescent="0.35">
      <c r="A1066" s="2" t="s">
        <v>51</v>
      </c>
      <c r="C1066" s="3">
        <v>42899</v>
      </c>
      <c r="D1066" s="4">
        <v>0.59027777777777779</v>
      </c>
      <c r="E1066" s="2" t="s">
        <v>47</v>
      </c>
      <c r="F1066" s="2">
        <v>21.59</v>
      </c>
      <c r="G1066" s="2">
        <v>19.72</v>
      </c>
      <c r="H1066" s="2">
        <v>35</v>
      </c>
      <c r="I1066" s="2">
        <v>3</v>
      </c>
      <c r="J1066" s="2">
        <v>36</v>
      </c>
      <c r="K1066" s="2">
        <v>19.079999999999998</v>
      </c>
      <c r="L1066" s="2">
        <v>19.95</v>
      </c>
      <c r="M1066" s="55">
        <v>6.46</v>
      </c>
      <c r="N1066" s="55">
        <v>5.95</v>
      </c>
      <c r="O1066" s="2">
        <v>4</v>
      </c>
      <c r="Q1066" s="2">
        <f t="shared" si="78"/>
        <v>1.3862943611198906</v>
      </c>
      <c r="R1066" s="2">
        <v>4</v>
      </c>
      <c r="V1066" s="8">
        <v>1</v>
      </c>
      <c r="X1066" s="10">
        <v>0.48899999999999999</v>
      </c>
      <c r="Z1066" s="10">
        <v>0.48799999999999999</v>
      </c>
      <c r="AD1066" s="10">
        <v>0.74199999999999999</v>
      </c>
      <c r="AF1066" s="10">
        <f t="shared" si="80"/>
        <v>1.2309999999999999</v>
      </c>
      <c r="AG1066" s="2">
        <v>10</v>
      </c>
      <c r="AH1066" s="2">
        <v>7</v>
      </c>
      <c r="AI1066" s="12">
        <v>5.7</v>
      </c>
    </row>
    <row r="1067" spans="1:35" x14ac:dyDescent="0.35">
      <c r="A1067" s="2" t="s">
        <v>51</v>
      </c>
      <c r="C1067" s="3">
        <v>42899</v>
      </c>
      <c r="D1067" s="4">
        <v>0.59027777777777779</v>
      </c>
      <c r="E1067" s="2" t="s">
        <v>47</v>
      </c>
      <c r="F1067" s="2">
        <v>21.59</v>
      </c>
      <c r="G1067" s="2">
        <v>19.72</v>
      </c>
      <c r="H1067" s="2">
        <v>35</v>
      </c>
      <c r="I1067" s="2">
        <v>3</v>
      </c>
      <c r="J1067" s="2">
        <v>36</v>
      </c>
      <c r="K1067" s="2">
        <v>19.079999999999998</v>
      </c>
      <c r="L1067" s="2">
        <v>19.95</v>
      </c>
      <c r="M1067" s="55">
        <v>6.46</v>
      </c>
      <c r="N1067" s="55">
        <v>5.95</v>
      </c>
      <c r="O1067" s="2">
        <v>4</v>
      </c>
      <c r="Q1067" s="2">
        <f t="shared" si="78"/>
        <v>1.3862943611198906</v>
      </c>
      <c r="R1067" s="2">
        <v>4</v>
      </c>
      <c r="V1067" s="8">
        <v>1</v>
      </c>
      <c r="X1067" s="10">
        <v>0.48899999999999999</v>
      </c>
      <c r="Z1067" s="10">
        <v>0.48799999999999999</v>
      </c>
      <c r="AD1067" s="10">
        <v>0.74199999999999999</v>
      </c>
      <c r="AF1067" s="10">
        <f t="shared" si="80"/>
        <v>1.2309999999999999</v>
      </c>
      <c r="AG1067" s="2">
        <v>10</v>
      </c>
      <c r="AH1067" s="2">
        <v>7</v>
      </c>
      <c r="AI1067" s="12">
        <v>5.7</v>
      </c>
    </row>
    <row r="1068" spans="1:35" x14ac:dyDescent="0.35">
      <c r="A1068" s="2" t="s">
        <v>48</v>
      </c>
      <c r="C1068" s="3">
        <v>42899</v>
      </c>
      <c r="D1068" s="4">
        <v>0.56666666666666665</v>
      </c>
      <c r="E1068" s="2" t="s">
        <v>47</v>
      </c>
      <c r="F1068" s="2">
        <v>20.39</v>
      </c>
      <c r="G1068" s="2">
        <v>17.350000000000001</v>
      </c>
      <c r="H1068" s="2">
        <v>41</v>
      </c>
      <c r="I1068" s="2">
        <v>3</v>
      </c>
      <c r="J1068" s="2">
        <v>40</v>
      </c>
      <c r="K1068" s="2">
        <v>21.32</v>
      </c>
      <c r="L1068" s="2">
        <v>23.69</v>
      </c>
      <c r="M1068" s="55">
        <v>6.79</v>
      </c>
      <c r="N1068" s="55">
        <v>6.06</v>
      </c>
      <c r="O1068" s="2">
        <v>4.5</v>
      </c>
      <c r="Q1068" s="2">
        <f t="shared" si="78"/>
        <v>0.69314718055994529</v>
      </c>
      <c r="R1068" s="2">
        <v>2</v>
      </c>
      <c r="T1068" s="8" t="s">
        <v>46</v>
      </c>
      <c r="V1068" s="8">
        <v>1</v>
      </c>
      <c r="X1068" s="10">
        <v>0.28000000000000003</v>
      </c>
      <c r="Z1068" s="10">
        <v>0.24099999999999999</v>
      </c>
      <c r="AD1068" s="10">
        <v>0.78300000000000003</v>
      </c>
      <c r="AF1068" s="10">
        <f t="shared" si="80"/>
        <v>1.0630000000000002</v>
      </c>
      <c r="AG1068" s="2">
        <v>9</v>
      </c>
      <c r="AH1068" s="2">
        <v>6</v>
      </c>
      <c r="AI1068" s="12">
        <v>9.1199999999999992</v>
      </c>
    </row>
    <row r="1069" spans="1:35" x14ac:dyDescent="0.35">
      <c r="A1069" s="2" t="s">
        <v>48</v>
      </c>
      <c r="C1069" s="3">
        <v>42899</v>
      </c>
      <c r="D1069" s="4">
        <v>0.56666666666666665</v>
      </c>
      <c r="E1069" s="2" t="s">
        <v>47</v>
      </c>
      <c r="F1069" s="2">
        <v>20.39</v>
      </c>
      <c r="G1069" s="2">
        <v>17.350000000000001</v>
      </c>
      <c r="H1069" s="2">
        <v>41</v>
      </c>
      <c r="I1069" s="2">
        <v>3</v>
      </c>
      <c r="J1069" s="2">
        <v>40</v>
      </c>
      <c r="K1069" s="2">
        <v>21.32</v>
      </c>
      <c r="L1069" s="2">
        <v>23.69</v>
      </c>
      <c r="M1069" s="55">
        <v>6.79</v>
      </c>
      <c r="N1069" s="55">
        <v>6.06</v>
      </c>
      <c r="O1069" s="2">
        <v>4.5</v>
      </c>
      <c r="Q1069" s="2">
        <f t="shared" si="78"/>
        <v>0.69314718055994529</v>
      </c>
      <c r="R1069" s="2">
        <v>2</v>
      </c>
      <c r="T1069" s="8" t="s">
        <v>46</v>
      </c>
      <c r="V1069" s="8">
        <v>1</v>
      </c>
      <c r="X1069" s="10">
        <v>0.28000000000000003</v>
      </c>
      <c r="Z1069" s="10">
        <v>0.24099999999999999</v>
      </c>
      <c r="AD1069" s="10">
        <v>0.78300000000000003</v>
      </c>
      <c r="AF1069" s="10">
        <f t="shared" si="80"/>
        <v>1.0630000000000002</v>
      </c>
      <c r="AG1069" s="2">
        <v>9</v>
      </c>
      <c r="AH1069" s="2">
        <v>6</v>
      </c>
      <c r="AI1069" s="12">
        <v>9.1199999999999992</v>
      </c>
    </row>
    <row r="1070" spans="1:35" x14ac:dyDescent="0.35">
      <c r="A1070" s="2" t="s">
        <v>52</v>
      </c>
      <c r="C1070" s="3">
        <v>42906</v>
      </c>
      <c r="D1070" s="4">
        <v>0.62222222222222223</v>
      </c>
      <c r="E1070" s="2" t="s">
        <v>45</v>
      </c>
      <c r="F1070" s="2">
        <v>20.49</v>
      </c>
      <c r="G1070" s="2">
        <v>19.399999999999999</v>
      </c>
      <c r="H1070" s="2">
        <v>34</v>
      </c>
      <c r="I1070" s="2">
        <v>3</v>
      </c>
      <c r="J1070" s="2">
        <v>51</v>
      </c>
      <c r="K1070" s="2">
        <v>18.5</v>
      </c>
      <c r="L1070" s="2">
        <v>23.25</v>
      </c>
      <c r="M1070" s="55">
        <v>6.46</v>
      </c>
      <c r="N1070" s="55">
        <v>6.48</v>
      </c>
      <c r="O1070" s="2">
        <v>2.5</v>
      </c>
      <c r="Q1070" s="2">
        <f t="shared" si="78"/>
        <v>6.3279367837291947</v>
      </c>
      <c r="R1070" s="2">
        <v>560</v>
      </c>
      <c r="V1070" s="8">
        <v>121</v>
      </c>
      <c r="X1070" s="10">
        <v>0.23799999999999999</v>
      </c>
      <c r="Z1070" s="10">
        <v>0.33</v>
      </c>
      <c r="AD1070" s="10">
        <v>0.621</v>
      </c>
      <c r="AF1070" s="10">
        <f t="shared" si="80"/>
        <v>0.85899999999999999</v>
      </c>
      <c r="AG1070" s="2">
        <v>11</v>
      </c>
      <c r="AH1070" s="2">
        <v>18</v>
      </c>
      <c r="AI1070" s="12">
        <v>2.57</v>
      </c>
    </row>
    <row r="1071" spans="1:35" x14ac:dyDescent="0.35">
      <c r="A1071" s="2" t="s">
        <v>52</v>
      </c>
      <c r="C1071" s="3">
        <v>42906</v>
      </c>
      <c r="D1071" s="4">
        <v>0.62222222222222223</v>
      </c>
      <c r="E1071" s="2" t="s">
        <v>45</v>
      </c>
      <c r="F1071" s="2">
        <v>20.49</v>
      </c>
      <c r="G1071" s="2">
        <v>19.399999999999999</v>
      </c>
      <c r="H1071" s="2">
        <v>34</v>
      </c>
      <c r="I1071" s="2">
        <v>3</v>
      </c>
      <c r="J1071" s="2">
        <v>51</v>
      </c>
      <c r="K1071" s="2">
        <v>18.5</v>
      </c>
      <c r="L1071" s="2">
        <v>23.25</v>
      </c>
      <c r="M1071" s="55">
        <v>6.46</v>
      </c>
      <c r="N1071" s="55">
        <v>6.48</v>
      </c>
      <c r="O1071" s="2">
        <v>2.5</v>
      </c>
      <c r="Q1071" s="2">
        <f t="shared" si="78"/>
        <v>6.3279367837291947</v>
      </c>
      <c r="R1071" s="2">
        <v>560</v>
      </c>
      <c r="V1071" s="8">
        <v>121</v>
      </c>
      <c r="X1071" s="10">
        <v>0.23799999999999999</v>
      </c>
      <c r="Z1071" s="10">
        <v>0.33</v>
      </c>
      <c r="AD1071" s="10">
        <v>0.621</v>
      </c>
      <c r="AF1071" s="10">
        <f t="shared" si="80"/>
        <v>0.85899999999999999</v>
      </c>
      <c r="AG1071" s="2">
        <v>11</v>
      </c>
      <c r="AH1071" s="2">
        <v>18</v>
      </c>
      <c r="AI1071" s="12">
        <v>2.57</v>
      </c>
    </row>
    <row r="1072" spans="1:35" x14ac:dyDescent="0.35">
      <c r="A1072" s="2" t="s">
        <v>42</v>
      </c>
      <c r="C1072" s="3">
        <v>42906</v>
      </c>
      <c r="D1072" s="4">
        <v>0.60486111111111118</v>
      </c>
      <c r="E1072" s="2" t="s">
        <v>45</v>
      </c>
      <c r="F1072" s="2">
        <v>20.92</v>
      </c>
      <c r="G1072" s="2">
        <v>20.5</v>
      </c>
      <c r="H1072" s="2">
        <v>26</v>
      </c>
      <c r="I1072" s="2">
        <v>3</v>
      </c>
      <c r="J1072" s="2">
        <v>24</v>
      </c>
      <c r="K1072" s="2">
        <v>20.27</v>
      </c>
      <c r="L1072" s="2">
        <v>21</v>
      </c>
      <c r="M1072" s="55">
        <v>6.58</v>
      </c>
      <c r="N1072" s="55">
        <v>5.57</v>
      </c>
      <c r="O1072" s="2">
        <v>2.5</v>
      </c>
      <c r="Q1072" s="2">
        <f t="shared" si="78"/>
        <v>6.2728770065461674</v>
      </c>
      <c r="R1072" s="2">
        <v>530</v>
      </c>
      <c r="V1072" s="8">
        <v>106</v>
      </c>
      <c r="X1072" s="10">
        <v>0.33900000000000002</v>
      </c>
      <c r="Z1072" s="10">
        <v>0.34699999999999998</v>
      </c>
      <c r="AD1072" s="10">
        <v>0.61</v>
      </c>
      <c r="AF1072" s="10">
        <f t="shared" si="80"/>
        <v>0.94900000000000007</v>
      </c>
      <c r="AG1072" s="2">
        <v>13</v>
      </c>
      <c r="AH1072" s="2">
        <v>19</v>
      </c>
      <c r="AI1072" s="12">
        <v>3.73</v>
      </c>
    </row>
    <row r="1073" spans="1:35" x14ac:dyDescent="0.35">
      <c r="A1073" s="2" t="s">
        <v>42</v>
      </c>
      <c r="C1073" s="3">
        <v>42906</v>
      </c>
      <c r="D1073" s="4">
        <v>0.60486111111111118</v>
      </c>
      <c r="E1073" s="2" t="s">
        <v>45</v>
      </c>
      <c r="F1073" s="2">
        <v>20.92</v>
      </c>
      <c r="G1073" s="2">
        <v>20.5</v>
      </c>
      <c r="H1073" s="2">
        <v>26</v>
      </c>
      <c r="I1073" s="2">
        <v>3</v>
      </c>
      <c r="J1073" s="2">
        <v>24</v>
      </c>
      <c r="K1073" s="2">
        <v>20.27</v>
      </c>
      <c r="L1073" s="2">
        <v>21</v>
      </c>
      <c r="M1073" s="55">
        <v>6.58</v>
      </c>
      <c r="N1073" s="55">
        <v>6.57</v>
      </c>
      <c r="O1073" s="2">
        <v>2.5</v>
      </c>
      <c r="Q1073" s="2">
        <f t="shared" si="78"/>
        <v>6.2728770065461674</v>
      </c>
      <c r="R1073" s="2">
        <v>530</v>
      </c>
      <c r="V1073" s="8">
        <v>106</v>
      </c>
      <c r="X1073" s="10">
        <v>0.33900000000000002</v>
      </c>
      <c r="Z1073" s="10">
        <v>0.34699999999999998</v>
      </c>
      <c r="AD1073" s="10">
        <v>0.61</v>
      </c>
      <c r="AF1073" s="10">
        <f t="shared" si="80"/>
        <v>0.94900000000000007</v>
      </c>
      <c r="AG1073" s="2">
        <v>13</v>
      </c>
      <c r="AH1073" s="2">
        <v>19</v>
      </c>
      <c r="AI1073" s="12">
        <v>3.73</v>
      </c>
    </row>
    <row r="1074" spans="1:35" x14ac:dyDescent="0.35">
      <c r="A1074" s="2" t="s">
        <v>50</v>
      </c>
      <c r="C1074" s="3">
        <v>42906</v>
      </c>
      <c r="D1074" s="4">
        <v>0.59305555555555556</v>
      </c>
      <c r="E1074" s="2" t="s">
        <v>45</v>
      </c>
      <c r="F1074" s="2">
        <v>21.72</v>
      </c>
      <c r="G1074" s="2">
        <v>20.45</v>
      </c>
      <c r="H1074" s="2">
        <v>43</v>
      </c>
      <c r="I1074" s="2">
        <v>3</v>
      </c>
      <c r="J1074" s="2">
        <v>39</v>
      </c>
      <c r="K1074" s="2">
        <v>18.940000000000001</v>
      </c>
      <c r="L1074" s="2">
        <v>20.420000000000002</v>
      </c>
      <c r="M1074" s="55">
        <v>6.76</v>
      </c>
      <c r="N1074" s="55">
        <v>6.13</v>
      </c>
      <c r="O1074" s="2">
        <v>3</v>
      </c>
      <c r="Q1074" s="2">
        <f t="shared" si="78"/>
        <v>8.3187422526923989</v>
      </c>
      <c r="R1074" s="5">
        <v>4100</v>
      </c>
      <c r="V1074" s="8">
        <v>124</v>
      </c>
      <c r="X1074" s="10">
        <v>0.375</v>
      </c>
      <c r="Z1074" s="10">
        <v>0.53400000000000003</v>
      </c>
      <c r="AD1074" s="10">
        <v>1.0609999999999999</v>
      </c>
      <c r="AF1074" s="10">
        <f t="shared" si="80"/>
        <v>1.4359999999999999</v>
      </c>
      <c r="AG1074" s="2">
        <v>6</v>
      </c>
      <c r="AH1074" s="2">
        <v>9</v>
      </c>
      <c r="AI1074" s="12">
        <v>5.3</v>
      </c>
    </row>
    <row r="1075" spans="1:35" x14ac:dyDescent="0.35">
      <c r="A1075" s="2" t="s">
        <v>50</v>
      </c>
      <c r="C1075" s="3">
        <v>42906</v>
      </c>
      <c r="D1075" s="4">
        <v>0.59305555555555556</v>
      </c>
      <c r="E1075" s="2" t="s">
        <v>45</v>
      </c>
      <c r="F1075" s="2">
        <v>21.72</v>
      </c>
      <c r="G1075" s="2">
        <v>20.45</v>
      </c>
      <c r="H1075" s="2">
        <v>43</v>
      </c>
      <c r="I1075" s="2">
        <v>3</v>
      </c>
      <c r="J1075" s="2">
        <v>39</v>
      </c>
      <c r="K1075" s="2">
        <v>18.940000000000001</v>
      </c>
      <c r="L1075" s="2">
        <v>20.420000000000002</v>
      </c>
      <c r="M1075" s="55">
        <v>6.76</v>
      </c>
      <c r="N1075" s="55">
        <v>6.13</v>
      </c>
      <c r="O1075" s="2">
        <v>3</v>
      </c>
      <c r="Q1075" s="2">
        <f t="shared" si="78"/>
        <v>8.3187422526923989</v>
      </c>
      <c r="R1075" s="5">
        <v>4100</v>
      </c>
      <c r="V1075" s="8">
        <v>124</v>
      </c>
      <c r="X1075" s="10">
        <v>0.375</v>
      </c>
      <c r="Z1075" s="10">
        <v>0.53400000000000003</v>
      </c>
      <c r="AD1075" s="10">
        <v>1.0609999999999999</v>
      </c>
      <c r="AF1075" s="10">
        <f t="shared" si="80"/>
        <v>1.4359999999999999</v>
      </c>
      <c r="AG1075" s="2">
        <v>6</v>
      </c>
      <c r="AH1075" s="2">
        <v>9</v>
      </c>
      <c r="AI1075" s="12">
        <v>5.3</v>
      </c>
    </row>
    <row r="1076" spans="1:35" x14ac:dyDescent="0.35">
      <c r="A1076" s="2" t="s">
        <v>51</v>
      </c>
      <c r="C1076" s="3">
        <v>42906</v>
      </c>
      <c r="D1076" s="4">
        <v>0.57291666666666663</v>
      </c>
      <c r="E1076" s="2" t="s">
        <v>45</v>
      </c>
      <c r="F1076" s="2">
        <v>22.77</v>
      </c>
      <c r="G1076" s="2">
        <v>21.18</v>
      </c>
      <c r="H1076" s="2">
        <v>36</v>
      </c>
      <c r="I1076" s="2">
        <v>3</v>
      </c>
      <c r="J1076" s="2">
        <v>32</v>
      </c>
      <c r="K1076" s="2">
        <v>17.14</v>
      </c>
      <c r="L1076" s="2">
        <v>19.41</v>
      </c>
      <c r="M1076" s="55">
        <v>6.3</v>
      </c>
      <c r="N1076" s="55">
        <v>5.58</v>
      </c>
      <c r="O1076" s="2">
        <v>2.5</v>
      </c>
      <c r="Q1076" s="2">
        <f t="shared" si="78"/>
        <v>7.6009024595420822</v>
      </c>
      <c r="R1076" s="5">
        <v>2000</v>
      </c>
      <c r="V1076" s="8">
        <v>480</v>
      </c>
      <c r="X1076" s="10">
        <v>0.41599999999999998</v>
      </c>
      <c r="Z1076" s="10">
        <v>0.47899999999999998</v>
      </c>
      <c r="AD1076" s="10">
        <v>0.89</v>
      </c>
      <c r="AF1076" s="10">
        <f t="shared" si="80"/>
        <v>1.306</v>
      </c>
      <c r="AG1076" s="2">
        <v>9</v>
      </c>
      <c r="AH1076" s="2">
        <v>8</v>
      </c>
      <c r="AI1076" s="12">
        <v>9.0399999999999991</v>
      </c>
    </row>
    <row r="1077" spans="1:35" x14ac:dyDescent="0.35">
      <c r="A1077" s="2" t="s">
        <v>51</v>
      </c>
      <c r="C1077" s="3">
        <v>42906</v>
      </c>
      <c r="D1077" s="4">
        <v>0.57291666666666663</v>
      </c>
      <c r="E1077" s="2" t="s">
        <v>45</v>
      </c>
      <c r="F1077" s="2">
        <v>22.77</v>
      </c>
      <c r="G1077" s="2">
        <v>21.18</v>
      </c>
      <c r="H1077" s="2">
        <v>36</v>
      </c>
      <c r="I1077" s="2">
        <v>3</v>
      </c>
      <c r="J1077" s="2">
        <v>32</v>
      </c>
      <c r="K1077" s="2">
        <v>17.14</v>
      </c>
      <c r="L1077" s="2">
        <v>19.41</v>
      </c>
      <c r="M1077" s="55">
        <v>6.3</v>
      </c>
      <c r="N1077" s="55">
        <v>5.58</v>
      </c>
      <c r="O1077" s="2">
        <v>2.5</v>
      </c>
      <c r="Q1077" s="2">
        <f t="shared" si="78"/>
        <v>7.6009024595420822</v>
      </c>
      <c r="R1077" s="5">
        <v>2000</v>
      </c>
      <c r="V1077" s="8">
        <v>480</v>
      </c>
      <c r="X1077" s="10">
        <v>0.41599999999999998</v>
      </c>
      <c r="Z1077" s="10">
        <v>0.47899999999999998</v>
      </c>
      <c r="AD1077" s="10">
        <v>0.89</v>
      </c>
      <c r="AF1077" s="10">
        <f t="shared" si="80"/>
        <v>1.306</v>
      </c>
      <c r="AG1077" s="2">
        <v>9</v>
      </c>
      <c r="AH1077" s="2">
        <v>8</v>
      </c>
      <c r="AI1077" s="12">
        <v>9.0399999999999991</v>
      </c>
    </row>
    <row r="1078" spans="1:35" x14ac:dyDescent="0.35">
      <c r="A1078" s="2" t="s">
        <v>48</v>
      </c>
      <c r="C1078" s="3">
        <v>42906</v>
      </c>
      <c r="D1078" s="4">
        <v>0.55138888888888882</v>
      </c>
      <c r="E1078" s="2" t="s">
        <v>45</v>
      </c>
      <c r="F1078" s="2">
        <v>22.44</v>
      </c>
      <c r="G1078" s="2">
        <v>19.13</v>
      </c>
      <c r="H1078" s="2">
        <v>41</v>
      </c>
      <c r="I1078" s="2">
        <v>3</v>
      </c>
      <c r="J1078" s="2">
        <v>38</v>
      </c>
      <c r="K1078" s="2">
        <v>19.47</v>
      </c>
      <c r="L1078" s="2">
        <v>24.11</v>
      </c>
      <c r="M1078" s="55">
        <v>5.71</v>
      </c>
      <c r="N1078" s="55">
        <v>4.34</v>
      </c>
      <c r="O1078" s="2">
        <v>3</v>
      </c>
      <c r="Q1078" s="2">
        <f t="shared" si="78"/>
        <v>5.3181199938442161</v>
      </c>
      <c r="R1078" s="2">
        <v>204</v>
      </c>
      <c r="T1078" s="8" t="s">
        <v>43</v>
      </c>
      <c r="V1078" s="8">
        <v>44</v>
      </c>
      <c r="X1078" s="10">
        <v>0.44400000000000001</v>
      </c>
      <c r="Z1078" s="10">
        <v>0.48699999999999999</v>
      </c>
      <c r="AD1078" s="10">
        <v>0.90200000000000002</v>
      </c>
      <c r="AF1078" s="10">
        <f t="shared" si="80"/>
        <v>1.3460000000000001</v>
      </c>
      <c r="AG1078" s="2">
        <v>9</v>
      </c>
      <c r="AH1078" s="2">
        <v>17</v>
      </c>
      <c r="AI1078" s="12">
        <v>7.96</v>
      </c>
    </row>
    <row r="1079" spans="1:35" x14ac:dyDescent="0.35">
      <c r="A1079" s="2" t="s">
        <v>48</v>
      </c>
      <c r="C1079" s="3">
        <v>42906</v>
      </c>
      <c r="D1079" s="4">
        <v>0.55138888888888882</v>
      </c>
      <c r="E1079" s="2" t="s">
        <v>45</v>
      </c>
      <c r="F1079" s="2">
        <v>22.44</v>
      </c>
      <c r="G1079" s="2">
        <v>19.13</v>
      </c>
      <c r="H1079" s="2">
        <v>41</v>
      </c>
      <c r="I1079" s="2">
        <v>3</v>
      </c>
      <c r="J1079" s="2">
        <v>38</v>
      </c>
      <c r="K1079" s="2">
        <v>19.47</v>
      </c>
      <c r="L1079" s="2">
        <v>24.11</v>
      </c>
      <c r="M1079" s="55">
        <v>5.71</v>
      </c>
      <c r="N1079" s="55">
        <v>4.34</v>
      </c>
      <c r="O1079" s="2">
        <v>3</v>
      </c>
      <c r="Q1079" s="2">
        <f t="shared" si="78"/>
        <v>5.3181199938442161</v>
      </c>
      <c r="R1079" s="2">
        <v>204</v>
      </c>
      <c r="T1079" s="8" t="s">
        <v>43</v>
      </c>
      <c r="V1079" s="8">
        <v>44</v>
      </c>
      <c r="X1079" s="10">
        <v>0.44400000000000001</v>
      </c>
      <c r="Z1079" s="10">
        <v>0.48699999999999999</v>
      </c>
      <c r="AD1079" s="10">
        <v>0.90200000000000002</v>
      </c>
      <c r="AF1079" s="10">
        <f t="shared" si="80"/>
        <v>1.3460000000000001</v>
      </c>
      <c r="AG1079" s="2">
        <v>9</v>
      </c>
      <c r="AH1079" s="2">
        <v>17</v>
      </c>
      <c r="AI1079" s="12">
        <v>7.96</v>
      </c>
    </row>
    <row r="1080" spans="1:35" x14ac:dyDescent="0.35">
      <c r="A1080" s="2" t="s">
        <v>52</v>
      </c>
      <c r="C1080" s="3">
        <v>42913</v>
      </c>
      <c r="D1080" s="4">
        <v>0.65277777777777779</v>
      </c>
      <c r="E1080" s="2" t="s">
        <v>45</v>
      </c>
      <c r="F1080" s="2">
        <v>21.03</v>
      </c>
      <c r="G1080" s="2">
        <v>18.329999999999998</v>
      </c>
      <c r="H1080" s="2">
        <v>51</v>
      </c>
      <c r="I1080" s="2">
        <v>3</v>
      </c>
      <c r="J1080" s="2">
        <v>49</v>
      </c>
      <c r="K1080" s="2">
        <v>21.35</v>
      </c>
      <c r="L1080" s="2">
        <v>26.88</v>
      </c>
      <c r="M1080" s="55">
        <v>6.13</v>
      </c>
      <c r="N1080" s="55">
        <v>5.96</v>
      </c>
      <c r="O1080" s="2">
        <v>2.5</v>
      </c>
      <c r="Q1080" s="2">
        <f t="shared" si="78"/>
        <v>3.9512437185814275</v>
      </c>
      <c r="R1080" s="2">
        <v>52</v>
      </c>
      <c r="T1080" s="8" t="s">
        <v>43</v>
      </c>
      <c r="V1080" s="8">
        <v>4</v>
      </c>
      <c r="X1080" s="10">
        <v>0.309</v>
      </c>
      <c r="Z1080" s="10">
        <v>0.4</v>
      </c>
      <c r="AD1080" s="10">
        <v>0.57799999999999996</v>
      </c>
      <c r="AF1080" s="10">
        <f t="shared" si="80"/>
        <v>0.88700000000000001</v>
      </c>
      <c r="AG1080" s="2">
        <v>23</v>
      </c>
      <c r="AH1080" s="2">
        <v>46</v>
      </c>
      <c r="AI1080" s="12">
        <v>3.8</v>
      </c>
    </row>
    <row r="1081" spans="1:35" x14ac:dyDescent="0.35">
      <c r="A1081" s="2" t="s">
        <v>52</v>
      </c>
      <c r="C1081" s="3">
        <v>42913</v>
      </c>
      <c r="D1081" s="4">
        <v>0.65277777777777779</v>
      </c>
      <c r="E1081" s="2" t="s">
        <v>45</v>
      </c>
      <c r="F1081" s="2">
        <v>21.03</v>
      </c>
      <c r="G1081" s="2">
        <v>18.329999999999998</v>
      </c>
      <c r="H1081" s="2">
        <v>51</v>
      </c>
      <c r="I1081" s="2">
        <v>3</v>
      </c>
      <c r="J1081" s="2">
        <v>49</v>
      </c>
      <c r="K1081" s="2">
        <v>21.35</v>
      </c>
      <c r="L1081" s="2">
        <v>26.88</v>
      </c>
      <c r="M1081" s="55">
        <v>6.13</v>
      </c>
      <c r="N1081" s="55">
        <v>5.96</v>
      </c>
      <c r="O1081" s="2">
        <v>2.5</v>
      </c>
      <c r="Q1081" s="2">
        <f t="shared" si="78"/>
        <v>3.9512437185814275</v>
      </c>
      <c r="R1081" s="2">
        <v>52</v>
      </c>
      <c r="T1081" s="8" t="s">
        <v>43</v>
      </c>
      <c r="V1081" s="8">
        <v>4</v>
      </c>
      <c r="X1081" s="10">
        <v>0.309</v>
      </c>
      <c r="Z1081" s="10">
        <v>0.4</v>
      </c>
      <c r="AD1081" s="10">
        <v>0.57799999999999996</v>
      </c>
      <c r="AF1081" s="10">
        <f t="shared" si="80"/>
        <v>0.88700000000000001</v>
      </c>
      <c r="AG1081" s="2">
        <v>23</v>
      </c>
      <c r="AH1081" s="2">
        <v>46</v>
      </c>
      <c r="AI1081" s="12">
        <v>3.8</v>
      </c>
    </row>
    <row r="1082" spans="1:35" x14ac:dyDescent="0.35">
      <c r="A1082" s="2" t="s">
        <v>42</v>
      </c>
      <c r="C1082" s="3">
        <v>42913</v>
      </c>
      <c r="D1082" s="4">
        <v>0.63888888888888895</v>
      </c>
      <c r="E1082" s="2" t="s">
        <v>45</v>
      </c>
      <c r="F1082" s="2">
        <v>21.97</v>
      </c>
      <c r="G1082" s="2">
        <v>21.63</v>
      </c>
      <c r="H1082" s="2">
        <v>25</v>
      </c>
      <c r="I1082" s="2">
        <v>3</v>
      </c>
      <c r="J1082" s="2">
        <v>25</v>
      </c>
      <c r="K1082" s="2">
        <v>20.04</v>
      </c>
      <c r="L1082" s="2">
        <v>20.68</v>
      </c>
      <c r="M1082" s="55">
        <v>6.71</v>
      </c>
      <c r="N1082" s="55">
        <v>6.03</v>
      </c>
      <c r="O1082" s="2">
        <v>3.5</v>
      </c>
      <c r="Q1082" s="2">
        <f t="shared" si="78"/>
        <v>3.6888794541139363</v>
      </c>
      <c r="R1082" s="2">
        <v>40</v>
      </c>
      <c r="T1082" s="8" t="s">
        <v>43</v>
      </c>
      <c r="V1082" s="8">
        <v>4</v>
      </c>
      <c r="X1082" s="10">
        <v>0.378</v>
      </c>
      <c r="Z1082" s="10">
        <v>0.432</v>
      </c>
      <c r="AD1082" s="10">
        <v>0.59599999999999997</v>
      </c>
      <c r="AF1082" s="10">
        <f t="shared" si="80"/>
        <v>0.97399999999999998</v>
      </c>
      <c r="AG1082" s="2">
        <v>11</v>
      </c>
      <c r="AH1082" s="2">
        <v>9</v>
      </c>
      <c r="AI1082" s="12">
        <v>10.4</v>
      </c>
    </row>
    <row r="1083" spans="1:35" x14ac:dyDescent="0.35">
      <c r="A1083" s="2" t="s">
        <v>42</v>
      </c>
      <c r="C1083" s="3">
        <v>42913</v>
      </c>
      <c r="D1083" s="4">
        <v>0.63888888888888895</v>
      </c>
      <c r="E1083" s="2" t="s">
        <v>45</v>
      </c>
      <c r="F1083" s="2">
        <v>21.97</v>
      </c>
      <c r="G1083" s="2">
        <v>21.63</v>
      </c>
      <c r="H1083" s="2">
        <v>25</v>
      </c>
      <c r="I1083" s="2">
        <v>3</v>
      </c>
      <c r="J1083" s="2">
        <v>25</v>
      </c>
      <c r="K1083" s="2">
        <v>20.04</v>
      </c>
      <c r="L1083" s="2">
        <v>20.68</v>
      </c>
      <c r="M1083" s="55">
        <v>6.71</v>
      </c>
      <c r="N1083" s="55">
        <v>6.03</v>
      </c>
      <c r="O1083" s="2">
        <v>3.5</v>
      </c>
      <c r="Q1083" s="2">
        <f t="shared" si="78"/>
        <v>3.6888794541139363</v>
      </c>
      <c r="R1083" s="2">
        <v>40</v>
      </c>
      <c r="T1083" s="8" t="s">
        <v>43</v>
      </c>
      <c r="V1083" s="8">
        <v>4</v>
      </c>
      <c r="X1083" s="10">
        <v>0.378</v>
      </c>
      <c r="Z1083" s="10">
        <v>0.432</v>
      </c>
      <c r="AD1083" s="10">
        <v>0.59599999999999997</v>
      </c>
      <c r="AF1083" s="10">
        <f t="shared" si="80"/>
        <v>0.97399999999999998</v>
      </c>
      <c r="AG1083" s="2">
        <v>11</v>
      </c>
      <c r="AH1083" s="2">
        <v>9</v>
      </c>
      <c r="AI1083" s="12">
        <v>10.4</v>
      </c>
    </row>
    <row r="1084" spans="1:35" x14ac:dyDescent="0.35">
      <c r="A1084" s="2" t="s">
        <v>50</v>
      </c>
      <c r="C1084" s="3">
        <v>42913</v>
      </c>
      <c r="D1084" s="4">
        <v>0.62777777777777777</v>
      </c>
      <c r="E1084" s="2" t="s">
        <v>45</v>
      </c>
      <c r="F1084" s="2">
        <v>22.26</v>
      </c>
      <c r="G1084" s="2">
        <v>20.67</v>
      </c>
      <c r="H1084" s="2">
        <v>43</v>
      </c>
      <c r="I1084" s="2">
        <v>4</v>
      </c>
      <c r="J1084" s="2">
        <v>43</v>
      </c>
      <c r="K1084" s="2">
        <v>19.77</v>
      </c>
      <c r="L1084" s="2">
        <v>21.74</v>
      </c>
      <c r="M1084" s="55">
        <v>5.75</v>
      </c>
      <c r="N1084" s="55">
        <v>5.68</v>
      </c>
      <c r="O1084" s="2">
        <v>3.5</v>
      </c>
      <c r="Q1084" s="2">
        <f t="shared" si="78"/>
        <v>4.219507705176107</v>
      </c>
      <c r="R1084" s="2">
        <v>68</v>
      </c>
      <c r="T1084" s="8" t="s">
        <v>43</v>
      </c>
      <c r="V1084" s="8">
        <v>10</v>
      </c>
      <c r="X1084" s="10">
        <v>0.439</v>
      </c>
      <c r="Z1084" s="10">
        <v>0.81699999999999995</v>
      </c>
      <c r="AD1084" s="10">
        <v>0.95399999999999996</v>
      </c>
      <c r="AF1084" s="10">
        <f t="shared" si="80"/>
        <v>1.393</v>
      </c>
      <c r="AG1084" s="2">
        <v>7</v>
      </c>
      <c r="AH1084" s="2">
        <v>64</v>
      </c>
      <c r="AI1084" s="12">
        <v>5.01</v>
      </c>
    </row>
    <row r="1085" spans="1:35" x14ac:dyDescent="0.35">
      <c r="A1085" s="2" t="s">
        <v>50</v>
      </c>
      <c r="C1085" s="3">
        <v>42913</v>
      </c>
      <c r="D1085" s="4">
        <v>0.62777777777777777</v>
      </c>
      <c r="E1085" s="2" t="s">
        <v>45</v>
      </c>
      <c r="F1085" s="2">
        <v>22.26</v>
      </c>
      <c r="G1085" s="2">
        <v>20.67</v>
      </c>
      <c r="H1085" s="2">
        <v>43</v>
      </c>
      <c r="I1085" s="2">
        <v>4</v>
      </c>
      <c r="J1085" s="2">
        <v>43</v>
      </c>
      <c r="K1085" s="2">
        <v>19.77</v>
      </c>
      <c r="L1085" s="2">
        <v>21.74</v>
      </c>
      <c r="M1085" s="55">
        <v>5.75</v>
      </c>
      <c r="N1085" s="55">
        <v>5.68</v>
      </c>
      <c r="O1085" s="2">
        <v>3.5</v>
      </c>
      <c r="Q1085" s="2">
        <f t="shared" ref="Q1085:Q1148" si="81">LN(R1085)</f>
        <v>4.219507705176107</v>
      </c>
      <c r="R1085" s="2">
        <v>68</v>
      </c>
      <c r="T1085" s="8" t="s">
        <v>43</v>
      </c>
      <c r="V1085" s="8">
        <v>10</v>
      </c>
      <c r="X1085" s="10">
        <v>0.439</v>
      </c>
      <c r="Z1085" s="10">
        <v>0.81699999999999995</v>
      </c>
      <c r="AD1085" s="10">
        <v>0.95399999999999996</v>
      </c>
      <c r="AF1085" s="10">
        <f t="shared" si="80"/>
        <v>1.393</v>
      </c>
      <c r="AG1085" s="2">
        <v>7</v>
      </c>
      <c r="AH1085" s="2">
        <v>64</v>
      </c>
      <c r="AI1085" s="12">
        <v>5.01</v>
      </c>
    </row>
    <row r="1086" spans="1:35" x14ac:dyDescent="0.35">
      <c r="A1086" s="2" t="s">
        <v>51</v>
      </c>
      <c r="C1086" s="3">
        <v>42913</v>
      </c>
      <c r="D1086" s="4">
        <v>0.60555555555555551</v>
      </c>
      <c r="E1086" s="2" t="s">
        <v>45</v>
      </c>
      <c r="F1086" s="2">
        <v>23.2</v>
      </c>
      <c r="G1086" s="2">
        <v>22.49</v>
      </c>
      <c r="H1086" s="2">
        <v>36</v>
      </c>
      <c r="I1086" s="2">
        <v>4</v>
      </c>
      <c r="J1086" s="2">
        <v>36</v>
      </c>
      <c r="K1086" s="2">
        <v>19.239999999999998</v>
      </c>
      <c r="L1086" s="2">
        <v>20.11</v>
      </c>
      <c r="M1086" s="55">
        <v>5.35</v>
      </c>
      <c r="N1086" s="55">
        <v>4.74</v>
      </c>
      <c r="O1086" s="2">
        <v>3</v>
      </c>
      <c r="Q1086" s="2">
        <f t="shared" si="81"/>
        <v>4.0253516907351496</v>
      </c>
      <c r="R1086" s="2">
        <v>56</v>
      </c>
      <c r="T1086" s="8" t="s">
        <v>43</v>
      </c>
      <c r="V1086" s="8">
        <v>4</v>
      </c>
      <c r="X1086" s="10">
        <v>0.44900000000000001</v>
      </c>
      <c r="Z1086" s="10">
        <v>0.61699999999999999</v>
      </c>
      <c r="AD1086" s="10">
        <v>0.76200000000000001</v>
      </c>
      <c r="AF1086" s="10">
        <f t="shared" si="80"/>
        <v>1.2110000000000001</v>
      </c>
      <c r="AG1086" s="2">
        <v>11</v>
      </c>
      <c r="AH1086" s="2">
        <v>19</v>
      </c>
      <c r="AI1086" s="12">
        <v>6.85</v>
      </c>
    </row>
    <row r="1087" spans="1:35" x14ac:dyDescent="0.35">
      <c r="A1087" s="2" t="s">
        <v>51</v>
      </c>
      <c r="C1087" s="3">
        <v>42913</v>
      </c>
      <c r="D1087" s="4">
        <v>0.60555555555555551</v>
      </c>
      <c r="E1087" s="2" t="s">
        <v>45</v>
      </c>
      <c r="F1087" s="2">
        <v>23.2</v>
      </c>
      <c r="G1087" s="2">
        <v>22.49</v>
      </c>
      <c r="H1087" s="2">
        <v>36</v>
      </c>
      <c r="I1087" s="2">
        <v>4</v>
      </c>
      <c r="J1087" s="2">
        <v>36</v>
      </c>
      <c r="K1087" s="2">
        <v>19.239999999999998</v>
      </c>
      <c r="L1087" s="2">
        <v>20.11</v>
      </c>
      <c r="M1087" s="55">
        <v>5.35</v>
      </c>
      <c r="N1087" s="55">
        <v>4.74</v>
      </c>
      <c r="O1087" s="2">
        <v>3</v>
      </c>
      <c r="Q1087" s="2">
        <f t="shared" si="81"/>
        <v>4.0253516907351496</v>
      </c>
      <c r="R1087" s="2">
        <v>56</v>
      </c>
      <c r="T1087" s="8" t="s">
        <v>43</v>
      </c>
      <c r="V1087" s="8">
        <v>4</v>
      </c>
      <c r="X1087" s="10">
        <v>0.44900000000000001</v>
      </c>
      <c r="Z1087" s="10">
        <v>0.61699999999999999</v>
      </c>
      <c r="AD1087" s="10">
        <v>0.76200000000000001</v>
      </c>
      <c r="AF1087" s="10">
        <f t="shared" si="80"/>
        <v>1.2110000000000001</v>
      </c>
      <c r="AG1087" s="2">
        <v>11</v>
      </c>
      <c r="AH1087" s="2">
        <v>19</v>
      </c>
      <c r="AI1087" s="12">
        <v>6.85</v>
      </c>
    </row>
    <row r="1088" spans="1:35" x14ac:dyDescent="0.35">
      <c r="A1088" s="2" t="s">
        <v>48</v>
      </c>
      <c r="C1088" s="3">
        <v>42913</v>
      </c>
      <c r="D1088" s="4">
        <v>0.58194444444444449</v>
      </c>
      <c r="E1088" s="2" t="s">
        <v>45</v>
      </c>
      <c r="F1088" s="2">
        <v>22.95</v>
      </c>
      <c r="G1088" s="2">
        <v>20.94</v>
      </c>
      <c r="H1088" s="2">
        <v>37</v>
      </c>
      <c r="I1088" s="2">
        <v>3</v>
      </c>
      <c r="J1088" s="2">
        <v>41</v>
      </c>
      <c r="K1088" s="2">
        <v>21.91</v>
      </c>
      <c r="L1088" s="2">
        <v>24.74</v>
      </c>
      <c r="M1088" s="55">
        <v>5.67</v>
      </c>
      <c r="N1088" s="55">
        <v>5.49</v>
      </c>
      <c r="O1088" s="2">
        <v>3</v>
      </c>
      <c r="Q1088" s="2">
        <f t="shared" si="81"/>
        <v>3.784189633918261</v>
      </c>
      <c r="R1088" s="2">
        <v>44</v>
      </c>
      <c r="T1088" s="8" t="s">
        <v>46</v>
      </c>
      <c r="V1088" s="8">
        <v>2</v>
      </c>
      <c r="X1088" s="10">
        <v>0.26</v>
      </c>
      <c r="Z1088" s="10">
        <v>0.41199999999999998</v>
      </c>
      <c r="AD1088" s="10">
        <v>0.628</v>
      </c>
      <c r="AF1088" s="10">
        <f t="shared" si="80"/>
        <v>0.88800000000000001</v>
      </c>
      <c r="AG1088" s="2">
        <v>14</v>
      </c>
      <c r="AH1088" s="2">
        <v>11</v>
      </c>
      <c r="AI1088" s="12">
        <v>30.5</v>
      </c>
    </row>
    <row r="1089" spans="1:35" x14ac:dyDescent="0.35">
      <c r="A1089" s="2" t="s">
        <v>48</v>
      </c>
      <c r="C1089" s="3">
        <v>42913</v>
      </c>
      <c r="D1089" s="4">
        <v>0.58194444444444449</v>
      </c>
      <c r="E1089" s="2" t="s">
        <v>45</v>
      </c>
      <c r="F1089" s="2">
        <v>22.95</v>
      </c>
      <c r="G1089" s="2">
        <v>20.94</v>
      </c>
      <c r="H1089" s="2">
        <v>37</v>
      </c>
      <c r="I1089" s="2">
        <v>3</v>
      </c>
      <c r="J1089" s="2">
        <v>41</v>
      </c>
      <c r="K1089" s="2">
        <v>21.91</v>
      </c>
      <c r="L1089" s="2">
        <v>24.74</v>
      </c>
      <c r="M1089" s="55">
        <v>5.67</v>
      </c>
      <c r="N1089" s="55">
        <v>5.49</v>
      </c>
      <c r="O1089" s="2">
        <v>3</v>
      </c>
      <c r="Q1089" s="2">
        <f t="shared" si="81"/>
        <v>3.784189633918261</v>
      </c>
      <c r="R1089" s="2">
        <v>44</v>
      </c>
      <c r="T1089" s="8" t="s">
        <v>46</v>
      </c>
      <c r="V1089" s="8">
        <v>2</v>
      </c>
      <c r="X1089" s="10">
        <v>0.26</v>
      </c>
      <c r="Z1089" s="10">
        <v>0.41199999999999998</v>
      </c>
      <c r="AD1089" s="10">
        <v>0.628</v>
      </c>
      <c r="AF1089" s="10">
        <f t="shared" si="80"/>
        <v>0.88800000000000001</v>
      </c>
      <c r="AG1089" s="2">
        <v>14</v>
      </c>
      <c r="AH1089" s="2">
        <v>11</v>
      </c>
      <c r="AI1089" s="12">
        <v>30.5</v>
      </c>
    </row>
    <row r="1090" spans="1:35" x14ac:dyDescent="0.35">
      <c r="A1090" t="s">
        <v>84</v>
      </c>
      <c r="C1090" s="13">
        <v>42914</v>
      </c>
      <c r="M1090" s="16">
        <v>8.32</v>
      </c>
      <c r="N1090" s="16">
        <v>7.65</v>
      </c>
      <c r="R1090" s="19" t="s">
        <v>87</v>
      </c>
      <c r="V1090" s="28" t="s">
        <v>87</v>
      </c>
      <c r="AI1090" s="16">
        <v>3.96</v>
      </c>
    </row>
    <row r="1091" spans="1:35" x14ac:dyDescent="0.35">
      <c r="A1091" t="s">
        <v>84</v>
      </c>
      <c r="C1091" s="13">
        <v>42914</v>
      </c>
      <c r="M1091" s="16" t="s">
        <v>87</v>
      </c>
      <c r="N1091" s="16" t="s">
        <v>87</v>
      </c>
      <c r="R1091" s="19" t="s">
        <v>87</v>
      </c>
      <c r="V1091" s="28" t="s">
        <v>87</v>
      </c>
      <c r="AI1091" s="16">
        <v>3.64</v>
      </c>
    </row>
    <row r="1092" spans="1:35" x14ac:dyDescent="0.35">
      <c r="A1092" s="37" t="s">
        <v>90</v>
      </c>
      <c r="C1092" s="13">
        <v>42914</v>
      </c>
      <c r="M1092" s="16">
        <v>7.47</v>
      </c>
      <c r="N1092" s="16">
        <v>8.32</v>
      </c>
      <c r="R1092" s="19" t="s">
        <v>87</v>
      </c>
      <c r="V1092" s="19" t="s">
        <v>87</v>
      </c>
      <c r="AI1092" s="16">
        <v>4.5</v>
      </c>
    </row>
    <row r="1093" spans="1:35" x14ac:dyDescent="0.35">
      <c r="A1093" s="41" t="s">
        <v>96</v>
      </c>
      <c r="C1093" s="13">
        <v>42914</v>
      </c>
      <c r="M1093" s="16">
        <v>7.76</v>
      </c>
      <c r="N1093" s="16">
        <v>7.92</v>
      </c>
      <c r="R1093" s="19" t="s">
        <v>87</v>
      </c>
      <c r="V1093" s="19" t="s">
        <v>87</v>
      </c>
      <c r="AI1093" s="16">
        <v>5.43</v>
      </c>
    </row>
    <row r="1094" spans="1:35" x14ac:dyDescent="0.35">
      <c r="A1094" s="2" t="s">
        <v>52</v>
      </c>
      <c r="C1094" s="3">
        <v>42927</v>
      </c>
      <c r="D1094" s="4">
        <v>0.62291666666666667</v>
      </c>
      <c r="E1094" s="2" t="s">
        <v>47</v>
      </c>
      <c r="F1094" s="2">
        <v>22.32</v>
      </c>
      <c r="G1094" s="2">
        <v>21.44</v>
      </c>
      <c r="H1094" s="2">
        <v>50</v>
      </c>
      <c r="I1094" s="2">
        <v>3</v>
      </c>
      <c r="J1094" s="2">
        <v>44</v>
      </c>
      <c r="K1094" s="2">
        <v>21.38</v>
      </c>
      <c r="L1094" s="2">
        <v>24.72</v>
      </c>
      <c r="M1094" s="55">
        <v>6.42</v>
      </c>
      <c r="N1094" s="55">
        <v>6.21</v>
      </c>
      <c r="O1094" s="2">
        <v>4</v>
      </c>
      <c r="Q1094" s="2">
        <f t="shared" si="81"/>
        <v>3.1780538303479458</v>
      </c>
      <c r="R1094" s="2">
        <v>24</v>
      </c>
      <c r="V1094" s="8">
        <v>3</v>
      </c>
      <c r="AF1094" s="10">
        <f t="shared" ref="AF1094:AF1103" si="82">X1094+AD1094</f>
        <v>0</v>
      </c>
    </row>
    <row r="1095" spans="1:35" x14ac:dyDescent="0.35">
      <c r="A1095" s="2" t="s">
        <v>52</v>
      </c>
      <c r="C1095" s="3">
        <v>42927</v>
      </c>
      <c r="D1095" s="4">
        <v>0.62291666666666667</v>
      </c>
      <c r="E1095" s="2" t="s">
        <v>47</v>
      </c>
      <c r="F1095" s="2">
        <v>22.32</v>
      </c>
      <c r="G1095" s="2">
        <v>21.44</v>
      </c>
      <c r="H1095" s="2">
        <v>50</v>
      </c>
      <c r="I1095" s="2">
        <v>3</v>
      </c>
      <c r="J1095" s="2">
        <v>44</v>
      </c>
      <c r="K1095" s="2">
        <v>21.38</v>
      </c>
      <c r="L1095" s="2">
        <v>24.72</v>
      </c>
      <c r="M1095" s="55">
        <v>6.42</v>
      </c>
      <c r="N1095" s="55">
        <v>6.21</v>
      </c>
      <c r="O1095" s="2">
        <v>4</v>
      </c>
      <c r="Q1095" s="2">
        <f t="shared" si="81"/>
        <v>3.1780538303479458</v>
      </c>
      <c r="R1095" s="2">
        <v>24</v>
      </c>
      <c r="V1095" s="8">
        <v>3</v>
      </c>
      <c r="X1095" s="10">
        <v>0.29899999999999999</v>
      </c>
      <c r="Z1095" s="10">
        <v>0.28399999999999997</v>
      </c>
      <c r="AD1095" s="10">
        <v>0.497</v>
      </c>
      <c r="AF1095" s="10">
        <f t="shared" si="82"/>
        <v>0.79600000000000004</v>
      </c>
      <c r="AG1095" s="2">
        <v>9</v>
      </c>
      <c r="AH1095" s="2">
        <v>19</v>
      </c>
      <c r="AI1095" s="12">
        <v>4.6500000000000004</v>
      </c>
    </row>
    <row r="1096" spans="1:35" x14ac:dyDescent="0.35">
      <c r="A1096" s="2" t="s">
        <v>42</v>
      </c>
      <c r="C1096" s="3">
        <v>42927</v>
      </c>
      <c r="D1096" s="4">
        <v>0.60763888888888895</v>
      </c>
      <c r="E1096" s="2" t="s">
        <v>47</v>
      </c>
      <c r="F1096" s="2">
        <v>23.02</v>
      </c>
      <c r="G1096" s="2">
        <v>22.48</v>
      </c>
      <c r="H1096" s="2">
        <v>29</v>
      </c>
      <c r="I1096" s="2">
        <v>3</v>
      </c>
      <c r="J1096" s="2">
        <v>26</v>
      </c>
      <c r="K1096" s="2">
        <v>19.53</v>
      </c>
      <c r="L1096" s="2">
        <v>20.57</v>
      </c>
      <c r="M1096" s="55">
        <v>6.47</v>
      </c>
      <c r="N1096" s="55">
        <v>6.35</v>
      </c>
      <c r="O1096" s="2">
        <v>3.5</v>
      </c>
      <c r="Q1096" s="2">
        <f t="shared" si="81"/>
        <v>4.1588830833596715</v>
      </c>
      <c r="R1096" s="2">
        <v>64</v>
      </c>
      <c r="V1096" s="8">
        <v>1</v>
      </c>
      <c r="AF1096" s="10">
        <f t="shared" si="82"/>
        <v>0</v>
      </c>
    </row>
    <row r="1097" spans="1:35" x14ac:dyDescent="0.35">
      <c r="A1097" s="2" t="s">
        <v>42</v>
      </c>
      <c r="C1097" s="3">
        <v>42927</v>
      </c>
      <c r="D1097" s="4">
        <v>0.60763888888888895</v>
      </c>
      <c r="E1097" s="2" t="s">
        <v>47</v>
      </c>
      <c r="F1097" s="2">
        <v>23.02</v>
      </c>
      <c r="G1097" s="2">
        <v>22.48</v>
      </c>
      <c r="H1097" s="2">
        <v>29</v>
      </c>
      <c r="I1097" s="2">
        <v>3</v>
      </c>
      <c r="J1097" s="2">
        <v>26</v>
      </c>
      <c r="K1097" s="2">
        <v>19.53</v>
      </c>
      <c r="L1097" s="2">
        <v>20.57</v>
      </c>
      <c r="M1097" s="55">
        <v>6.47</v>
      </c>
      <c r="N1097" s="55">
        <v>6.35</v>
      </c>
      <c r="O1097" s="2">
        <v>3.5</v>
      </c>
      <c r="Q1097" s="2">
        <f t="shared" si="81"/>
        <v>4.1588830833596715</v>
      </c>
      <c r="R1097" s="2">
        <v>64</v>
      </c>
      <c r="V1097" s="8">
        <v>1</v>
      </c>
      <c r="X1097" s="10">
        <v>0.41</v>
      </c>
      <c r="Z1097" s="10">
        <v>0.247</v>
      </c>
      <c r="AD1097" s="10">
        <v>0.53</v>
      </c>
      <c r="AF1097" s="10">
        <f t="shared" si="82"/>
        <v>0.94</v>
      </c>
      <c r="AG1097" s="2">
        <v>8</v>
      </c>
      <c r="AH1097" s="2">
        <v>6</v>
      </c>
      <c r="AI1097" s="12">
        <v>8.76</v>
      </c>
    </row>
    <row r="1098" spans="1:35" x14ac:dyDescent="0.35">
      <c r="A1098" s="2" t="s">
        <v>50</v>
      </c>
      <c r="C1098" s="3">
        <v>42927</v>
      </c>
      <c r="D1098" s="4">
        <v>0.59513888888888888</v>
      </c>
      <c r="E1098" s="2" t="s">
        <v>47</v>
      </c>
      <c r="F1098" s="2">
        <v>23.17</v>
      </c>
      <c r="G1098" s="2">
        <v>21.8</v>
      </c>
      <c r="H1098" s="2">
        <v>43</v>
      </c>
      <c r="I1098" s="2">
        <v>3</v>
      </c>
      <c r="J1098" s="2">
        <v>39</v>
      </c>
      <c r="K1098" s="2">
        <v>20.010000000000002</v>
      </c>
      <c r="L1098" s="2">
        <v>21.87</v>
      </c>
      <c r="M1098" s="55">
        <v>6.25</v>
      </c>
      <c r="N1098" s="55">
        <v>6.07</v>
      </c>
      <c r="O1098" s="2">
        <v>3.5</v>
      </c>
      <c r="Q1098" s="2">
        <f t="shared" si="81"/>
        <v>3.1780538303479458</v>
      </c>
      <c r="R1098" s="2">
        <v>24</v>
      </c>
      <c r="V1098" s="8">
        <v>1</v>
      </c>
      <c r="AF1098" s="10">
        <f t="shared" si="82"/>
        <v>0</v>
      </c>
    </row>
    <row r="1099" spans="1:35" x14ac:dyDescent="0.35">
      <c r="A1099" s="2" t="s">
        <v>50</v>
      </c>
      <c r="C1099" s="3">
        <v>42927</v>
      </c>
      <c r="D1099" s="4">
        <v>0.59513888888888888</v>
      </c>
      <c r="E1099" s="2" t="s">
        <v>47</v>
      </c>
      <c r="F1099" s="2">
        <v>23.17</v>
      </c>
      <c r="G1099" s="2">
        <v>21.8</v>
      </c>
      <c r="H1099" s="2">
        <v>43</v>
      </c>
      <c r="I1099" s="2">
        <v>3</v>
      </c>
      <c r="J1099" s="2">
        <v>39</v>
      </c>
      <c r="K1099" s="2">
        <v>20.010000000000002</v>
      </c>
      <c r="L1099" s="2">
        <v>21.87</v>
      </c>
      <c r="M1099" s="55">
        <v>6.25</v>
      </c>
      <c r="N1099" s="55">
        <v>6.07</v>
      </c>
      <c r="O1099" s="2">
        <v>3.5</v>
      </c>
      <c r="Q1099" s="2">
        <f t="shared" si="81"/>
        <v>3.1780538303479458</v>
      </c>
      <c r="R1099" s="2">
        <v>24</v>
      </c>
      <c r="V1099" s="8">
        <v>1</v>
      </c>
      <c r="X1099" s="10">
        <v>0.42399999999999999</v>
      </c>
      <c r="Z1099" s="10">
        <v>0.55200000000000005</v>
      </c>
      <c r="AD1099" s="10">
        <v>0.82199999999999995</v>
      </c>
      <c r="AF1099" s="10">
        <f t="shared" si="82"/>
        <v>1.246</v>
      </c>
      <c r="AG1099" s="2">
        <v>6</v>
      </c>
      <c r="AH1099" s="2">
        <v>21</v>
      </c>
      <c r="AI1099" s="12">
        <v>5.22</v>
      </c>
    </row>
    <row r="1100" spans="1:35" x14ac:dyDescent="0.35">
      <c r="A1100" s="2" t="s">
        <v>51</v>
      </c>
      <c r="C1100" s="3">
        <v>42927</v>
      </c>
      <c r="D1100" s="4">
        <v>0.57291666666666663</v>
      </c>
      <c r="E1100" s="2" t="s">
        <v>47</v>
      </c>
      <c r="F1100" s="2">
        <v>23.74</v>
      </c>
      <c r="G1100" s="2">
        <v>23.1</v>
      </c>
      <c r="H1100" s="2">
        <v>36</v>
      </c>
      <c r="I1100" s="2">
        <v>3</v>
      </c>
      <c r="J1100" s="2">
        <v>31</v>
      </c>
      <c r="K1100" s="2">
        <v>20.5</v>
      </c>
      <c r="L1100" s="2">
        <v>20.88</v>
      </c>
      <c r="M1100" s="55">
        <v>6.3</v>
      </c>
      <c r="N1100" s="55">
        <v>6.16</v>
      </c>
      <c r="O1100" s="2">
        <v>3</v>
      </c>
      <c r="Q1100" s="2">
        <f t="shared" si="81"/>
        <v>2.9957322735539909</v>
      </c>
      <c r="R1100" s="2">
        <v>20</v>
      </c>
      <c r="V1100" s="8">
        <v>2</v>
      </c>
      <c r="AF1100" s="10">
        <f t="shared" si="82"/>
        <v>0</v>
      </c>
    </row>
    <row r="1101" spans="1:35" x14ac:dyDescent="0.35">
      <c r="A1101" s="2" t="s">
        <v>51</v>
      </c>
      <c r="C1101" s="3">
        <v>42927</v>
      </c>
      <c r="D1101" s="4">
        <v>0.57291666666666663</v>
      </c>
      <c r="E1101" s="2" t="s">
        <v>47</v>
      </c>
      <c r="F1101" s="2">
        <v>23.74</v>
      </c>
      <c r="G1101" s="2">
        <v>23.1</v>
      </c>
      <c r="H1101" s="2">
        <v>36</v>
      </c>
      <c r="I1101" s="2">
        <v>3</v>
      </c>
      <c r="J1101" s="2">
        <v>31</v>
      </c>
      <c r="K1101" s="2">
        <v>20.5</v>
      </c>
      <c r="L1101" s="2">
        <v>20.88</v>
      </c>
      <c r="M1101" s="55">
        <v>6.3</v>
      </c>
      <c r="N1101" s="55">
        <v>6.16</v>
      </c>
      <c r="O1101" s="2">
        <v>3</v>
      </c>
      <c r="Q1101" s="2">
        <f t="shared" si="81"/>
        <v>2.9957322735539909</v>
      </c>
      <c r="R1101" s="2">
        <v>20</v>
      </c>
      <c r="V1101" s="8">
        <v>2</v>
      </c>
      <c r="X1101" s="10">
        <v>0.46800000000000003</v>
      </c>
      <c r="Z1101" s="10">
        <v>0.31</v>
      </c>
      <c r="AD1101" s="10">
        <v>0.58699999999999997</v>
      </c>
      <c r="AF1101" s="10">
        <f t="shared" si="82"/>
        <v>1.0549999999999999</v>
      </c>
      <c r="AG1101" s="2">
        <v>10</v>
      </c>
      <c r="AH1101" s="2">
        <v>12</v>
      </c>
      <c r="AI1101" s="12">
        <v>12.9</v>
      </c>
    </row>
    <row r="1102" spans="1:35" x14ac:dyDescent="0.35">
      <c r="A1102" s="2" t="s">
        <v>48</v>
      </c>
      <c r="C1102" s="3">
        <v>42927</v>
      </c>
      <c r="D1102" s="4">
        <v>0.54861111111111105</v>
      </c>
      <c r="E1102" s="2" t="s">
        <v>47</v>
      </c>
      <c r="F1102" s="2">
        <v>23.19</v>
      </c>
      <c r="G1102" s="2">
        <v>21.26</v>
      </c>
      <c r="H1102" s="2">
        <v>43</v>
      </c>
      <c r="I1102" s="2">
        <v>3</v>
      </c>
      <c r="J1102" s="2">
        <v>41</v>
      </c>
      <c r="K1102" s="2">
        <v>22.84</v>
      </c>
      <c r="L1102" s="2">
        <v>24.78</v>
      </c>
      <c r="M1102" s="55">
        <v>5.38</v>
      </c>
      <c r="N1102" s="55">
        <v>5.22</v>
      </c>
      <c r="O1102" s="2">
        <v>4</v>
      </c>
      <c r="Q1102" s="2">
        <f t="shared" si="81"/>
        <v>2.4849066497880004</v>
      </c>
      <c r="R1102" s="2">
        <v>12</v>
      </c>
      <c r="T1102" s="8" t="s">
        <v>43</v>
      </c>
      <c r="V1102" s="8">
        <v>2</v>
      </c>
      <c r="AF1102" s="10">
        <f t="shared" si="82"/>
        <v>0</v>
      </c>
    </row>
    <row r="1103" spans="1:35" x14ac:dyDescent="0.35">
      <c r="A1103" s="2" t="s">
        <v>48</v>
      </c>
      <c r="C1103" s="3">
        <v>42927</v>
      </c>
      <c r="D1103" s="4">
        <v>0.54861111111111105</v>
      </c>
      <c r="E1103" s="2" t="s">
        <v>47</v>
      </c>
      <c r="F1103" s="2">
        <v>23.19</v>
      </c>
      <c r="G1103" s="2">
        <v>21.26</v>
      </c>
      <c r="H1103" s="2">
        <v>43</v>
      </c>
      <c r="I1103" s="2">
        <v>3</v>
      </c>
      <c r="J1103" s="2">
        <v>41</v>
      </c>
      <c r="K1103" s="2">
        <v>22.84</v>
      </c>
      <c r="L1103" s="2">
        <v>24.78</v>
      </c>
      <c r="M1103" s="55">
        <v>5.38</v>
      </c>
      <c r="N1103" s="55">
        <v>5.22</v>
      </c>
      <c r="O1103" s="2">
        <v>4</v>
      </c>
      <c r="Q1103" s="2">
        <f t="shared" si="81"/>
        <v>2.4849066497880004</v>
      </c>
      <c r="R1103" s="2">
        <v>12</v>
      </c>
      <c r="T1103" s="8" t="s">
        <v>43</v>
      </c>
      <c r="V1103" s="8">
        <v>2</v>
      </c>
      <c r="X1103" s="10">
        <v>0.29299999999999998</v>
      </c>
      <c r="Z1103" s="10">
        <v>0.17499999999999999</v>
      </c>
      <c r="AD1103" s="10">
        <v>0.55000000000000004</v>
      </c>
      <c r="AF1103" s="10">
        <f t="shared" si="82"/>
        <v>0.84299999999999997</v>
      </c>
      <c r="AG1103" s="2">
        <v>9</v>
      </c>
      <c r="AH1103" s="2">
        <v>17</v>
      </c>
      <c r="AI1103" s="12">
        <v>15.4</v>
      </c>
    </row>
    <row r="1104" spans="1:35" x14ac:dyDescent="0.35">
      <c r="A1104" t="s">
        <v>84</v>
      </c>
      <c r="C1104" s="13">
        <v>42927</v>
      </c>
      <c r="M1104" s="16">
        <v>7.72</v>
      </c>
      <c r="N1104" s="16">
        <v>7.32</v>
      </c>
      <c r="R1104" s="19" t="s">
        <v>87</v>
      </c>
      <c r="V1104" s="28">
        <v>2</v>
      </c>
      <c r="AI1104" s="16">
        <v>5.48</v>
      </c>
    </row>
    <row r="1105" spans="1:35" x14ac:dyDescent="0.35">
      <c r="A1105" s="37" t="s">
        <v>90</v>
      </c>
      <c r="C1105" s="13">
        <v>42927</v>
      </c>
      <c r="M1105" s="16">
        <v>7.4</v>
      </c>
      <c r="N1105" s="16">
        <v>6.62</v>
      </c>
      <c r="R1105" s="19" t="s">
        <v>87</v>
      </c>
      <c r="V1105" s="19">
        <v>3</v>
      </c>
      <c r="AI1105" s="16">
        <v>6.1</v>
      </c>
    </row>
    <row r="1106" spans="1:35" x14ac:dyDescent="0.35">
      <c r="A1106" s="37" t="s">
        <v>90</v>
      </c>
      <c r="C1106" s="13">
        <v>42927</v>
      </c>
      <c r="M1106" s="16" t="s">
        <v>87</v>
      </c>
      <c r="N1106" s="16" t="s">
        <v>87</v>
      </c>
      <c r="R1106" s="19" t="s">
        <v>87</v>
      </c>
      <c r="V1106" s="19">
        <v>2</v>
      </c>
      <c r="AI1106" s="16">
        <v>5.81</v>
      </c>
    </row>
    <row r="1107" spans="1:35" x14ac:dyDescent="0.35">
      <c r="A1107" s="41" t="s">
        <v>96</v>
      </c>
      <c r="C1107" s="13">
        <v>42927</v>
      </c>
      <c r="M1107" s="16">
        <v>6.8</v>
      </c>
      <c r="N1107" s="16">
        <v>6.87</v>
      </c>
      <c r="R1107" s="19" t="s">
        <v>87</v>
      </c>
      <c r="V1107" s="19">
        <v>2</v>
      </c>
      <c r="AI1107" s="16">
        <v>7.8</v>
      </c>
    </row>
    <row r="1108" spans="1:35" x14ac:dyDescent="0.35">
      <c r="A1108" t="s">
        <v>84</v>
      </c>
      <c r="C1108" s="13">
        <v>42933</v>
      </c>
      <c r="M1108" s="16">
        <v>6.51</v>
      </c>
      <c r="N1108" s="16">
        <v>5.49</v>
      </c>
      <c r="Q1108" s="2">
        <f t="shared" si="81"/>
        <v>3.9512437185814275</v>
      </c>
      <c r="R1108" s="18">
        <v>52</v>
      </c>
      <c r="V1108" s="28">
        <v>2</v>
      </c>
      <c r="AF1108" s="10">
        <v>0.9073</v>
      </c>
      <c r="AI1108" s="16">
        <v>6.22</v>
      </c>
    </row>
    <row r="1109" spans="1:35" x14ac:dyDescent="0.35">
      <c r="A1109" t="s">
        <v>84</v>
      </c>
      <c r="C1109" s="13">
        <v>42933</v>
      </c>
      <c r="M1109" s="16" t="s">
        <v>87</v>
      </c>
      <c r="N1109" s="16" t="s">
        <v>87</v>
      </c>
      <c r="Q1109" s="2">
        <f t="shared" si="81"/>
        <v>3.6888794541139363</v>
      </c>
      <c r="R1109" s="18">
        <v>40</v>
      </c>
      <c r="V1109" s="28">
        <v>3</v>
      </c>
      <c r="AF1109" s="10">
        <v>0.90779999999999994</v>
      </c>
      <c r="AI1109" s="16">
        <v>7.1</v>
      </c>
    </row>
    <row r="1110" spans="1:35" x14ac:dyDescent="0.35">
      <c r="A1110" s="37" t="s">
        <v>90</v>
      </c>
      <c r="C1110" s="13">
        <v>42933</v>
      </c>
      <c r="M1110" s="16">
        <v>5.63</v>
      </c>
      <c r="N1110" s="16">
        <v>5.51</v>
      </c>
      <c r="Q1110" s="2">
        <f t="shared" si="81"/>
        <v>3.6888794541139363</v>
      </c>
      <c r="R1110" s="19">
        <v>40</v>
      </c>
      <c r="V1110" s="19">
        <v>4</v>
      </c>
      <c r="AF1110" s="10">
        <v>0.90550000000000008</v>
      </c>
      <c r="AI1110" s="16">
        <v>7.88</v>
      </c>
    </row>
    <row r="1111" spans="1:35" x14ac:dyDescent="0.35">
      <c r="A1111" s="41" t="s">
        <v>96</v>
      </c>
      <c r="C1111" s="13">
        <v>42933</v>
      </c>
      <c r="M1111" s="16">
        <v>5.36</v>
      </c>
      <c r="N1111" s="16">
        <v>5.17</v>
      </c>
      <c r="Q1111" s="2">
        <f t="shared" si="81"/>
        <v>4.9416424226093039</v>
      </c>
      <c r="R1111" s="19">
        <v>140</v>
      </c>
      <c r="V1111" s="19">
        <v>4</v>
      </c>
      <c r="AF1111" s="10">
        <v>0.9325</v>
      </c>
      <c r="AI1111" s="16">
        <v>5.34</v>
      </c>
    </row>
    <row r="1112" spans="1:35" x14ac:dyDescent="0.35">
      <c r="A1112" s="2" t="s">
        <v>52</v>
      </c>
      <c r="C1112" s="3">
        <v>42934</v>
      </c>
      <c r="D1112" s="4">
        <v>0.43958333333333338</v>
      </c>
      <c r="E1112" s="2" t="s">
        <v>47</v>
      </c>
      <c r="F1112" s="2">
        <v>23.92</v>
      </c>
      <c r="G1112" s="2">
        <v>22.73</v>
      </c>
      <c r="H1112" s="2">
        <v>43</v>
      </c>
      <c r="I1112" s="2">
        <v>3</v>
      </c>
      <c r="J1112" s="2">
        <v>46</v>
      </c>
      <c r="K1112" s="2">
        <v>21.02</v>
      </c>
      <c r="L1112" s="2">
        <v>24.95</v>
      </c>
      <c r="M1112" s="55">
        <v>5</v>
      </c>
      <c r="N1112" s="55">
        <v>4.8600000000000003</v>
      </c>
      <c r="O1112" s="2">
        <v>3</v>
      </c>
      <c r="Q1112" s="2">
        <f t="shared" si="81"/>
        <v>3.6888794541139363</v>
      </c>
      <c r="R1112" s="2">
        <v>40</v>
      </c>
      <c r="T1112" s="8" t="s">
        <v>46</v>
      </c>
      <c r="V1112" s="8">
        <v>1</v>
      </c>
      <c r="AF1112" s="10">
        <f t="shared" ref="AF1112:AF1123" si="83">X1112+AD1112</f>
        <v>0</v>
      </c>
    </row>
    <row r="1113" spans="1:35" x14ac:dyDescent="0.35">
      <c r="A1113" s="2" t="s">
        <v>52</v>
      </c>
      <c r="C1113" s="3">
        <v>42934</v>
      </c>
      <c r="D1113" s="4">
        <v>0.43958333333333338</v>
      </c>
      <c r="E1113" s="2" t="s">
        <v>47</v>
      </c>
      <c r="F1113" s="2">
        <v>23.92</v>
      </c>
      <c r="G1113" s="2">
        <v>22.73</v>
      </c>
      <c r="H1113" s="2">
        <v>43</v>
      </c>
      <c r="I1113" s="2">
        <v>3</v>
      </c>
      <c r="J1113" s="2">
        <v>46</v>
      </c>
      <c r="K1113" s="2">
        <v>21.02</v>
      </c>
      <c r="L1113" s="2">
        <v>24.95</v>
      </c>
      <c r="M1113" s="55">
        <v>5</v>
      </c>
      <c r="N1113" s="55">
        <v>4.8600000000000003</v>
      </c>
      <c r="O1113" s="2">
        <v>3</v>
      </c>
      <c r="Q1113" s="2">
        <f t="shared" si="81"/>
        <v>3.6888794541139363</v>
      </c>
      <c r="R1113" s="2">
        <v>40</v>
      </c>
      <c r="T1113" s="8" t="s">
        <v>46</v>
      </c>
      <c r="V1113" s="8">
        <v>1</v>
      </c>
      <c r="X1113" s="10">
        <v>0.317</v>
      </c>
      <c r="Z1113" s="10">
        <v>0.34200000000000003</v>
      </c>
      <c r="AD1113" s="10">
        <v>0.68600000000000005</v>
      </c>
      <c r="AF1113" s="10">
        <f t="shared" si="83"/>
        <v>1.0030000000000001</v>
      </c>
      <c r="AG1113" s="2">
        <v>16</v>
      </c>
      <c r="AH1113" s="2">
        <v>25</v>
      </c>
      <c r="AI1113" s="12">
        <v>6.96</v>
      </c>
    </row>
    <row r="1114" spans="1:35" x14ac:dyDescent="0.35">
      <c r="A1114" s="2" t="s">
        <v>42</v>
      </c>
      <c r="C1114" s="3">
        <v>42934</v>
      </c>
      <c r="D1114" s="4">
        <v>0.45624999999999999</v>
      </c>
      <c r="E1114" s="2" t="s">
        <v>47</v>
      </c>
      <c r="F1114" s="2">
        <v>24.09</v>
      </c>
      <c r="G1114" s="2">
        <v>23.73</v>
      </c>
      <c r="H1114" s="2">
        <v>42</v>
      </c>
      <c r="I1114" s="2">
        <v>3</v>
      </c>
      <c r="J1114" s="2">
        <v>32</v>
      </c>
      <c r="K1114" s="2">
        <v>19.88</v>
      </c>
      <c r="L1114" s="2">
        <v>20.76</v>
      </c>
      <c r="M1114" s="55">
        <v>4.8099999999999996</v>
      </c>
      <c r="N1114" s="55">
        <v>4.6100000000000003</v>
      </c>
      <c r="O1114" s="2">
        <v>3</v>
      </c>
      <c r="Q1114" s="2">
        <f t="shared" si="81"/>
        <v>2.9957322735539909</v>
      </c>
      <c r="R1114" s="2">
        <v>20</v>
      </c>
      <c r="V1114" s="8">
        <v>1</v>
      </c>
      <c r="AF1114" s="10">
        <f t="shared" si="83"/>
        <v>0</v>
      </c>
    </row>
    <row r="1115" spans="1:35" x14ac:dyDescent="0.35">
      <c r="A1115" s="2" t="s">
        <v>42</v>
      </c>
      <c r="C1115" s="3">
        <v>42934</v>
      </c>
      <c r="D1115" s="4">
        <v>0.45624999999999999</v>
      </c>
      <c r="E1115" s="2" t="s">
        <v>47</v>
      </c>
      <c r="F1115" s="2">
        <v>24.09</v>
      </c>
      <c r="G1115" s="2">
        <v>23.73</v>
      </c>
      <c r="H1115" s="2">
        <v>42</v>
      </c>
      <c r="I1115" s="2">
        <v>3</v>
      </c>
      <c r="J1115" s="2">
        <v>32</v>
      </c>
      <c r="K1115" s="2">
        <v>19.88</v>
      </c>
      <c r="L1115" s="2">
        <v>20.76</v>
      </c>
      <c r="M1115" s="55">
        <v>4.8099999999999996</v>
      </c>
      <c r="N1115" s="55">
        <v>4.6100000000000003</v>
      </c>
      <c r="O1115" s="2">
        <v>3</v>
      </c>
      <c r="Q1115" s="2">
        <f t="shared" si="81"/>
        <v>2.9957322735539909</v>
      </c>
      <c r="R1115" s="2">
        <v>20</v>
      </c>
      <c r="V1115" s="8">
        <v>1</v>
      </c>
      <c r="X1115" s="10">
        <v>0.378</v>
      </c>
      <c r="Z1115" s="10">
        <v>0.28699999999999998</v>
      </c>
      <c r="AD1115" s="10">
        <v>0.57799999999999996</v>
      </c>
      <c r="AF1115" s="10">
        <f t="shared" si="83"/>
        <v>0.95599999999999996</v>
      </c>
      <c r="AG1115" s="2">
        <v>21</v>
      </c>
      <c r="AH1115" s="2">
        <v>25</v>
      </c>
      <c r="AI1115" s="12">
        <v>8.06</v>
      </c>
    </row>
    <row r="1116" spans="1:35" x14ac:dyDescent="0.35">
      <c r="A1116" s="2" t="s">
        <v>50</v>
      </c>
      <c r="C1116" s="3">
        <v>42934</v>
      </c>
      <c r="D1116" s="4">
        <v>0.4694444444444445</v>
      </c>
      <c r="E1116" s="2" t="s">
        <v>47</v>
      </c>
      <c r="F1116" s="2">
        <v>24.44</v>
      </c>
      <c r="G1116" s="2">
        <v>23.75</v>
      </c>
      <c r="H1116" s="2">
        <v>39</v>
      </c>
      <c r="I1116" s="2">
        <v>3</v>
      </c>
      <c r="J1116" s="2">
        <v>37</v>
      </c>
      <c r="K1116" s="2">
        <v>19.940000000000001</v>
      </c>
      <c r="L1116" s="2">
        <v>21.09</v>
      </c>
      <c r="M1116" s="55">
        <v>5.24</v>
      </c>
      <c r="N1116" s="55">
        <v>5.1100000000000003</v>
      </c>
      <c r="O1116" s="2">
        <v>3</v>
      </c>
      <c r="Q1116" s="2">
        <f t="shared" si="81"/>
        <v>3.9512437185814275</v>
      </c>
      <c r="R1116" s="2">
        <v>52</v>
      </c>
      <c r="T1116" s="8" t="s">
        <v>46</v>
      </c>
      <c r="V1116" s="8">
        <v>1</v>
      </c>
      <c r="AF1116" s="10">
        <f t="shared" si="83"/>
        <v>0</v>
      </c>
    </row>
    <row r="1117" spans="1:35" x14ac:dyDescent="0.35">
      <c r="A1117" s="2" t="s">
        <v>50</v>
      </c>
      <c r="C1117" s="3">
        <v>42934</v>
      </c>
      <c r="D1117" s="4">
        <v>0.4694444444444445</v>
      </c>
      <c r="E1117" s="2" t="s">
        <v>47</v>
      </c>
      <c r="F1117" s="2">
        <v>24.44</v>
      </c>
      <c r="G1117" s="2">
        <v>23.75</v>
      </c>
      <c r="H1117" s="2">
        <v>39</v>
      </c>
      <c r="I1117" s="2">
        <v>3</v>
      </c>
      <c r="J1117" s="2">
        <v>37</v>
      </c>
      <c r="K1117" s="2">
        <v>19.940000000000001</v>
      </c>
      <c r="L1117" s="2">
        <v>21.09</v>
      </c>
      <c r="M1117" s="55">
        <v>5.24</v>
      </c>
      <c r="N1117" s="55">
        <v>5.1100000000000003</v>
      </c>
      <c r="O1117" s="2">
        <v>3</v>
      </c>
      <c r="Q1117" s="2">
        <f t="shared" si="81"/>
        <v>3.9512437185814275</v>
      </c>
      <c r="R1117" s="2">
        <v>52</v>
      </c>
      <c r="T1117" s="8" t="s">
        <v>46</v>
      </c>
      <c r="V1117" s="8">
        <v>1</v>
      </c>
      <c r="X1117" s="10">
        <v>0.375</v>
      </c>
      <c r="Z1117" s="10">
        <v>0.27700000000000002</v>
      </c>
      <c r="AD1117" s="10">
        <v>0.621</v>
      </c>
      <c r="AF1117" s="10">
        <f t="shared" si="83"/>
        <v>0.996</v>
      </c>
      <c r="AG1117" s="2">
        <v>16</v>
      </c>
      <c r="AH1117" s="2">
        <v>16</v>
      </c>
      <c r="AI1117" s="12">
        <v>14.3</v>
      </c>
    </row>
    <row r="1118" spans="1:35" x14ac:dyDescent="0.35">
      <c r="A1118" s="2" t="s">
        <v>51</v>
      </c>
      <c r="C1118" s="3">
        <v>42934</v>
      </c>
      <c r="D1118" s="4">
        <v>0.49027777777777781</v>
      </c>
      <c r="E1118" s="2" t="s">
        <v>47</v>
      </c>
      <c r="F1118" s="2">
        <v>25.16</v>
      </c>
      <c r="G1118" s="2">
        <v>24.64</v>
      </c>
      <c r="H1118" s="2">
        <v>35</v>
      </c>
      <c r="I1118" s="2">
        <v>3</v>
      </c>
      <c r="J1118" s="2">
        <v>32</v>
      </c>
      <c r="K1118" s="2">
        <v>20.239999999999998</v>
      </c>
      <c r="L1118" s="2">
        <v>20.41</v>
      </c>
      <c r="M1118" s="55">
        <v>5.31</v>
      </c>
      <c r="N1118" s="55">
        <v>5.16</v>
      </c>
      <c r="O1118" s="2">
        <v>3</v>
      </c>
      <c r="Q1118" s="2">
        <f t="shared" si="81"/>
        <v>3.4657359027997265</v>
      </c>
      <c r="R1118" s="2">
        <v>32</v>
      </c>
      <c r="V1118" s="8">
        <v>47</v>
      </c>
      <c r="AF1118" s="10">
        <f t="shared" si="83"/>
        <v>0</v>
      </c>
    </row>
    <row r="1119" spans="1:35" x14ac:dyDescent="0.35">
      <c r="A1119" s="2" t="s">
        <v>51</v>
      </c>
      <c r="C1119" s="3">
        <v>42934</v>
      </c>
      <c r="D1119" s="4">
        <v>0.49027777777777781</v>
      </c>
      <c r="E1119" s="2" t="s">
        <v>47</v>
      </c>
      <c r="F1119" s="2">
        <v>25.16</v>
      </c>
      <c r="G1119" s="2">
        <v>24.64</v>
      </c>
      <c r="H1119" s="2">
        <v>35</v>
      </c>
      <c r="I1119" s="2">
        <v>3</v>
      </c>
      <c r="J1119" s="2">
        <v>32</v>
      </c>
      <c r="K1119" s="2">
        <v>20.239999999999998</v>
      </c>
      <c r="L1119" s="2">
        <v>20.41</v>
      </c>
      <c r="M1119" s="55">
        <v>5.31</v>
      </c>
      <c r="N1119" s="55">
        <v>5.16</v>
      </c>
      <c r="O1119" s="2">
        <v>3</v>
      </c>
      <c r="Q1119" s="2">
        <f t="shared" si="81"/>
        <v>3.4657359027997265</v>
      </c>
      <c r="R1119" s="2">
        <v>32</v>
      </c>
      <c r="V1119" s="8">
        <v>47</v>
      </c>
      <c r="X1119" s="10">
        <v>0.437</v>
      </c>
      <c r="Z1119" s="10">
        <v>0.43099999999999999</v>
      </c>
      <c r="AD1119" s="10">
        <v>0.64100000000000001</v>
      </c>
      <c r="AF1119" s="10">
        <f t="shared" si="83"/>
        <v>1.0780000000000001</v>
      </c>
      <c r="AG1119" s="2">
        <v>19</v>
      </c>
      <c r="AH1119" s="2">
        <v>18</v>
      </c>
      <c r="AI1119" s="12">
        <v>6.38</v>
      </c>
    </row>
    <row r="1120" spans="1:35" x14ac:dyDescent="0.35">
      <c r="A1120" s="2" t="s">
        <v>48</v>
      </c>
      <c r="C1120" s="3">
        <v>42934</v>
      </c>
      <c r="D1120" s="4">
        <v>0.51458333333333328</v>
      </c>
      <c r="E1120" s="2" t="s">
        <v>47</v>
      </c>
      <c r="F1120" s="2">
        <v>25.28</v>
      </c>
      <c r="G1120" s="2">
        <v>24.07</v>
      </c>
      <c r="H1120" s="2">
        <v>39</v>
      </c>
      <c r="I1120" s="2">
        <v>3</v>
      </c>
      <c r="J1120" s="2">
        <v>37</v>
      </c>
      <c r="K1120" s="2">
        <v>21.84</v>
      </c>
      <c r="L1120" s="2">
        <v>24</v>
      </c>
      <c r="M1120" s="55">
        <v>5.34</v>
      </c>
      <c r="N1120" s="55">
        <v>5.21</v>
      </c>
      <c r="O1120" s="2">
        <v>3.5</v>
      </c>
      <c r="Q1120" s="2">
        <f t="shared" si="81"/>
        <v>2.4849066497880004</v>
      </c>
      <c r="R1120" s="2">
        <v>12</v>
      </c>
      <c r="T1120" s="8" t="s">
        <v>46</v>
      </c>
      <c r="V1120" s="8">
        <v>1</v>
      </c>
      <c r="AF1120" s="10">
        <f t="shared" si="83"/>
        <v>0</v>
      </c>
    </row>
    <row r="1121" spans="1:35" x14ac:dyDescent="0.35">
      <c r="A1121" s="2" t="s">
        <v>48</v>
      </c>
      <c r="B1121" s="2" t="s">
        <v>47</v>
      </c>
      <c r="C1121" s="3">
        <v>42934</v>
      </c>
      <c r="D1121" s="4">
        <v>0.51458333333333328</v>
      </c>
      <c r="E1121" s="2" t="s">
        <v>47</v>
      </c>
      <c r="M1121" s="55">
        <v>5.38</v>
      </c>
      <c r="N1121" s="55">
        <v>5.25</v>
      </c>
      <c r="O1121" s="2">
        <v>3.5</v>
      </c>
      <c r="Q1121" s="2">
        <f t="shared" si="81"/>
        <v>2.0794415416798357</v>
      </c>
      <c r="R1121" s="2">
        <v>8</v>
      </c>
      <c r="T1121" s="8" t="s">
        <v>46</v>
      </c>
      <c r="V1121" s="8">
        <v>1</v>
      </c>
      <c r="AF1121" s="10">
        <f t="shared" si="83"/>
        <v>0</v>
      </c>
    </row>
    <row r="1122" spans="1:35" x14ac:dyDescent="0.35">
      <c r="A1122" s="2" t="s">
        <v>48</v>
      </c>
      <c r="B1122" s="2" t="s">
        <v>47</v>
      </c>
      <c r="C1122" s="3">
        <v>42934</v>
      </c>
      <c r="D1122" s="4">
        <v>0.51458333333333328</v>
      </c>
      <c r="E1122" s="2" t="s">
        <v>47</v>
      </c>
      <c r="M1122" s="55">
        <v>5.38</v>
      </c>
      <c r="N1122" s="55">
        <v>5.25</v>
      </c>
      <c r="O1122" s="2">
        <v>3.5</v>
      </c>
      <c r="Q1122" s="2">
        <f t="shared" si="81"/>
        <v>2.0794415416798357</v>
      </c>
      <c r="R1122" s="2">
        <v>8</v>
      </c>
      <c r="T1122" s="8" t="s">
        <v>46</v>
      </c>
      <c r="V1122" s="8">
        <v>1</v>
      </c>
      <c r="X1122" s="10">
        <v>0.42399999999999999</v>
      </c>
      <c r="Z1122" s="10">
        <v>0.32300000000000001</v>
      </c>
      <c r="AD1122" s="10">
        <v>0.76100000000000001</v>
      </c>
      <c r="AF1122" s="10">
        <f t="shared" si="83"/>
        <v>1.1850000000000001</v>
      </c>
      <c r="AG1122" s="2">
        <v>15</v>
      </c>
      <c r="AH1122" s="2">
        <v>23</v>
      </c>
      <c r="AI1122" s="12">
        <v>15.4</v>
      </c>
    </row>
    <row r="1123" spans="1:35" x14ac:dyDescent="0.35">
      <c r="A1123" s="2" t="s">
        <v>48</v>
      </c>
      <c r="C1123" s="3">
        <v>42934</v>
      </c>
      <c r="D1123" s="4">
        <v>0.51458333333333328</v>
      </c>
      <c r="E1123" s="2" t="s">
        <v>47</v>
      </c>
      <c r="F1123" s="2">
        <v>25.28</v>
      </c>
      <c r="G1123" s="2">
        <v>24.07</v>
      </c>
      <c r="H1123" s="2">
        <v>39</v>
      </c>
      <c r="I1123" s="2">
        <v>3</v>
      </c>
      <c r="J1123" s="2">
        <v>37</v>
      </c>
      <c r="K1123" s="2">
        <v>21.84</v>
      </c>
      <c r="L1123" s="2">
        <v>24</v>
      </c>
      <c r="M1123" s="55">
        <v>5.34</v>
      </c>
      <c r="N1123" s="55">
        <v>5.21</v>
      </c>
      <c r="O1123" s="2">
        <v>3.5</v>
      </c>
      <c r="Q1123" s="2">
        <f t="shared" si="81"/>
        <v>2.4849066497880004</v>
      </c>
      <c r="R1123" s="2">
        <v>12</v>
      </c>
      <c r="T1123" s="8" t="s">
        <v>46</v>
      </c>
      <c r="V1123" s="8">
        <v>1</v>
      </c>
      <c r="X1123" s="10">
        <v>0.40500000000000003</v>
      </c>
      <c r="Z1123" s="10">
        <v>0.29199999999999998</v>
      </c>
      <c r="AD1123" s="10">
        <v>0.65600000000000003</v>
      </c>
      <c r="AF1123" s="10">
        <f t="shared" si="83"/>
        <v>1.0609999999999999</v>
      </c>
      <c r="AG1123" s="2">
        <v>16</v>
      </c>
      <c r="AH1123" s="2">
        <v>19</v>
      </c>
      <c r="AI1123" s="12">
        <v>20.6</v>
      </c>
    </row>
    <row r="1124" spans="1:35" x14ac:dyDescent="0.35">
      <c r="A1124" t="s">
        <v>84</v>
      </c>
      <c r="C1124" s="13">
        <v>42941</v>
      </c>
      <c r="M1124" s="16">
        <v>4.9800000000000004</v>
      </c>
      <c r="N1124" s="16">
        <v>4.97</v>
      </c>
      <c r="Q1124" s="2">
        <f t="shared" si="81"/>
        <v>6.2146080984221914</v>
      </c>
      <c r="R1124" s="18">
        <v>500</v>
      </c>
      <c r="V1124" s="28">
        <v>76</v>
      </c>
      <c r="AF1124" s="10">
        <v>0.87360000000000004</v>
      </c>
      <c r="AI1124" s="16">
        <v>4.8600000000000003</v>
      </c>
    </row>
    <row r="1125" spans="1:35" x14ac:dyDescent="0.35">
      <c r="A1125" s="37" t="s">
        <v>90</v>
      </c>
      <c r="C1125" s="13">
        <v>42941</v>
      </c>
      <c r="M1125" s="16">
        <v>4.54</v>
      </c>
      <c r="N1125" s="16">
        <v>4.3099999999999996</v>
      </c>
      <c r="Q1125" s="2">
        <f t="shared" si="81"/>
        <v>7.3901814282264295</v>
      </c>
      <c r="R1125" s="19">
        <v>1620</v>
      </c>
      <c r="V1125" s="19">
        <v>244</v>
      </c>
      <c r="AF1125" s="10">
        <v>1.0171000000000001</v>
      </c>
      <c r="AI1125" s="16">
        <v>3.23</v>
      </c>
    </row>
    <row r="1126" spans="1:35" x14ac:dyDescent="0.35">
      <c r="A1126" s="37" t="s">
        <v>90</v>
      </c>
      <c r="C1126" s="13">
        <v>42941</v>
      </c>
      <c r="M1126" s="16" t="s">
        <v>87</v>
      </c>
      <c r="N1126" s="16" t="s">
        <v>87</v>
      </c>
      <c r="Q1126" s="2">
        <f t="shared" si="81"/>
        <v>7.0561752841004104</v>
      </c>
      <c r="R1126" s="19">
        <v>1160</v>
      </c>
      <c r="V1126" s="19">
        <v>227</v>
      </c>
      <c r="AF1126" s="10">
        <v>0.9665999999999999</v>
      </c>
      <c r="AI1126" s="16">
        <v>3.54</v>
      </c>
    </row>
    <row r="1127" spans="1:35" x14ac:dyDescent="0.35">
      <c r="A1127" s="41" t="s">
        <v>96</v>
      </c>
      <c r="C1127" s="13">
        <v>42941</v>
      </c>
      <c r="M1127" s="16">
        <v>4.05</v>
      </c>
      <c r="N1127" s="16">
        <v>3.77</v>
      </c>
      <c r="Q1127" s="2">
        <f t="shared" si="81"/>
        <v>5.521460917862246</v>
      </c>
      <c r="R1127" s="19">
        <v>250</v>
      </c>
      <c r="V1127" s="19">
        <v>227</v>
      </c>
      <c r="AF1127" s="10">
        <v>1.1068</v>
      </c>
      <c r="AI1127" s="16">
        <v>4.25</v>
      </c>
    </row>
    <row r="1128" spans="1:35" x14ac:dyDescent="0.35">
      <c r="A1128" t="s">
        <v>84</v>
      </c>
      <c r="C1128" s="13">
        <v>42947</v>
      </c>
      <c r="M1128" s="16">
        <v>6.1</v>
      </c>
      <c r="N1128" s="16">
        <v>5.53</v>
      </c>
      <c r="Q1128" s="2">
        <f t="shared" si="81"/>
        <v>2.7725887222397811</v>
      </c>
      <c r="R1128" s="18">
        <v>16</v>
      </c>
      <c r="V1128" s="28">
        <v>2</v>
      </c>
      <c r="AF1128" s="10">
        <v>1.1827000000000001</v>
      </c>
      <c r="AI1128" s="16">
        <v>5.54</v>
      </c>
    </row>
    <row r="1129" spans="1:35" x14ac:dyDescent="0.35">
      <c r="A1129" s="37" t="s">
        <v>90</v>
      </c>
      <c r="C1129" s="13">
        <v>42947</v>
      </c>
      <c r="M1129" s="16">
        <v>6.15</v>
      </c>
      <c r="N1129" s="16">
        <v>5.93</v>
      </c>
      <c r="Q1129" s="2">
        <f t="shared" si="81"/>
        <v>2.6390573296152584</v>
      </c>
      <c r="R1129" s="19">
        <v>14</v>
      </c>
      <c r="V1129" s="19">
        <v>4</v>
      </c>
      <c r="AF1129" s="10">
        <v>1.1320000000000001</v>
      </c>
      <c r="AI1129" s="16">
        <v>5.19</v>
      </c>
    </row>
    <row r="1130" spans="1:35" x14ac:dyDescent="0.35">
      <c r="A1130" s="41" t="s">
        <v>96</v>
      </c>
      <c r="C1130" s="13">
        <v>42947</v>
      </c>
      <c r="M1130" s="16">
        <v>5.7</v>
      </c>
      <c r="N1130" s="16">
        <v>5.66</v>
      </c>
      <c r="Q1130" s="2">
        <f t="shared" si="81"/>
        <v>3.3322045101752038</v>
      </c>
      <c r="R1130" s="19">
        <v>28</v>
      </c>
      <c r="V1130" s="19">
        <v>2</v>
      </c>
      <c r="AF1130" s="10">
        <v>1.2933000000000001</v>
      </c>
      <c r="AI1130" s="16">
        <v>5.01</v>
      </c>
    </row>
    <row r="1131" spans="1:35" x14ac:dyDescent="0.35">
      <c r="A1131" s="2" t="s">
        <v>52</v>
      </c>
      <c r="C1131" s="3">
        <v>42948</v>
      </c>
      <c r="D1131" s="4">
        <v>0.44236111111111115</v>
      </c>
      <c r="E1131" s="2" t="s">
        <v>47</v>
      </c>
      <c r="F1131" s="2">
        <v>24.15</v>
      </c>
      <c r="G1131" s="2">
        <v>22.47</v>
      </c>
      <c r="H1131" s="2">
        <v>43</v>
      </c>
      <c r="I1131" s="2">
        <v>3</v>
      </c>
      <c r="J1131" s="2">
        <v>48</v>
      </c>
      <c r="K1131" s="2">
        <v>17.739999999999998</v>
      </c>
      <c r="L1131" s="2">
        <v>27.42</v>
      </c>
      <c r="M1131" s="55">
        <v>7.4</v>
      </c>
      <c r="N1131" s="55">
        <v>5.89</v>
      </c>
      <c r="O1131" s="2">
        <v>3</v>
      </c>
      <c r="Q1131" s="2">
        <f t="shared" si="81"/>
        <v>2.0794415416798357</v>
      </c>
      <c r="R1131" s="2">
        <v>8</v>
      </c>
      <c r="V1131" s="8">
        <v>56</v>
      </c>
      <c r="AF1131" s="10">
        <f t="shared" ref="AF1131:AF1166" si="84">X1131+AD1131</f>
        <v>0</v>
      </c>
    </row>
    <row r="1132" spans="1:35" x14ac:dyDescent="0.35">
      <c r="A1132" s="2" t="s">
        <v>52</v>
      </c>
      <c r="C1132" s="3">
        <v>42948</v>
      </c>
      <c r="D1132" s="4">
        <v>0.44236111111111115</v>
      </c>
      <c r="E1132" s="2" t="s">
        <v>47</v>
      </c>
      <c r="F1132" s="2">
        <v>24.15</v>
      </c>
      <c r="G1132" s="2">
        <v>22.47</v>
      </c>
      <c r="H1132" s="2">
        <v>43</v>
      </c>
      <c r="I1132" s="2">
        <v>3</v>
      </c>
      <c r="J1132" s="2">
        <v>48</v>
      </c>
      <c r="K1132" s="2">
        <v>17.739999999999998</v>
      </c>
      <c r="L1132" s="2">
        <v>27.42</v>
      </c>
      <c r="M1132" s="55">
        <v>7.4</v>
      </c>
      <c r="N1132" s="55">
        <v>5.89</v>
      </c>
      <c r="O1132" s="2">
        <v>3</v>
      </c>
      <c r="Q1132" s="2">
        <f t="shared" si="81"/>
        <v>2.0794415416798357</v>
      </c>
      <c r="R1132" s="2">
        <v>8</v>
      </c>
      <c r="V1132" s="8">
        <v>56</v>
      </c>
      <c r="X1132" s="10">
        <v>0.35</v>
      </c>
      <c r="Z1132" s="10">
        <v>0.33500000000000002</v>
      </c>
      <c r="AD1132" s="10">
        <v>0.4</v>
      </c>
      <c r="AF1132" s="10">
        <f t="shared" si="84"/>
        <v>0.75</v>
      </c>
      <c r="AG1132" s="2">
        <v>10</v>
      </c>
      <c r="AH1132" s="2">
        <v>8</v>
      </c>
      <c r="AI1132" s="12">
        <v>6.74</v>
      </c>
    </row>
    <row r="1133" spans="1:35" x14ac:dyDescent="0.35">
      <c r="A1133" s="2" t="s">
        <v>42</v>
      </c>
      <c r="C1133" s="3">
        <v>42948</v>
      </c>
      <c r="D1133" s="4">
        <v>0.45763888888888887</v>
      </c>
      <c r="E1133" s="2" t="s">
        <v>47</v>
      </c>
      <c r="F1133" s="2">
        <v>24.26</v>
      </c>
      <c r="G1133" s="2">
        <v>23.66</v>
      </c>
      <c r="H1133" s="2">
        <v>50</v>
      </c>
      <c r="I1133" s="2">
        <v>3</v>
      </c>
      <c r="J1133" s="2">
        <v>35</v>
      </c>
      <c r="K1133" s="2">
        <v>20.25</v>
      </c>
      <c r="L1133" s="2">
        <v>21.98</v>
      </c>
      <c r="M1133" s="55">
        <v>6.22</v>
      </c>
      <c r="N1133" s="55">
        <v>5.99</v>
      </c>
      <c r="O1133" s="2">
        <v>3.5</v>
      </c>
      <c r="Q1133" s="2">
        <f t="shared" si="81"/>
        <v>3.3322045101752038</v>
      </c>
      <c r="R1133" s="2">
        <v>28</v>
      </c>
      <c r="V1133" s="8">
        <v>2</v>
      </c>
      <c r="AF1133" s="10">
        <f t="shared" si="84"/>
        <v>0</v>
      </c>
    </row>
    <row r="1134" spans="1:35" x14ac:dyDescent="0.35">
      <c r="A1134" s="2" t="s">
        <v>42</v>
      </c>
      <c r="C1134" s="3">
        <v>42948</v>
      </c>
      <c r="D1134" s="4">
        <v>0.45763888888888887</v>
      </c>
      <c r="E1134" s="2" t="s">
        <v>47</v>
      </c>
      <c r="F1134" s="2">
        <v>24.26</v>
      </c>
      <c r="G1134" s="2">
        <v>23.66</v>
      </c>
      <c r="H1134" s="2">
        <v>50</v>
      </c>
      <c r="I1134" s="2">
        <v>3</v>
      </c>
      <c r="J1134" s="2">
        <v>35</v>
      </c>
      <c r="K1134" s="2">
        <v>20.25</v>
      </c>
      <c r="L1134" s="2">
        <v>21.98</v>
      </c>
      <c r="M1134" s="55">
        <v>6.22</v>
      </c>
      <c r="N1134" s="55">
        <v>5.99</v>
      </c>
      <c r="O1134" s="2">
        <v>3.5</v>
      </c>
      <c r="Q1134" s="2">
        <f t="shared" si="81"/>
        <v>3.3322045101752038</v>
      </c>
      <c r="R1134" s="2">
        <v>28</v>
      </c>
      <c r="V1134" s="8">
        <v>2</v>
      </c>
      <c r="X1134" s="10">
        <v>0.44700000000000001</v>
      </c>
      <c r="Z1134" s="10">
        <v>0.33</v>
      </c>
      <c r="AD1134" s="10">
        <v>0.40699999999999997</v>
      </c>
      <c r="AF1134" s="10">
        <f t="shared" si="84"/>
        <v>0.85399999999999998</v>
      </c>
      <c r="AG1134" s="2">
        <v>7</v>
      </c>
      <c r="AH1134" s="2">
        <v>11</v>
      </c>
      <c r="AI1134" s="12">
        <v>6.14</v>
      </c>
    </row>
    <row r="1135" spans="1:35" x14ac:dyDescent="0.35">
      <c r="A1135" s="2" t="s">
        <v>50</v>
      </c>
      <c r="C1135" s="3">
        <v>42948</v>
      </c>
      <c r="D1135" s="4">
        <v>0.4680555555555555</v>
      </c>
      <c r="E1135" s="2" t="s">
        <v>47</v>
      </c>
      <c r="F1135" s="2">
        <v>24.54</v>
      </c>
      <c r="G1135" s="2">
        <v>23.47</v>
      </c>
      <c r="H1135" s="2">
        <v>42</v>
      </c>
      <c r="I1135" s="2">
        <v>3</v>
      </c>
      <c r="J1135" s="2">
        <v>39</v>
      </c>
      <c r="K1135" s="2">
        <v>20.46</v>
      </c>
      <c r="L1135" s="2">
        <v>22.75</v>
      </c>
      <c r="M1135" s="55">
        <v>6.26</v>
      </c>
      <c r="N1135" s="55">
        <v>5.83</v>
      </c>
      <c r="O1135" s="2">
        <v>3.5</v>
      </c>
      <c r="Q1135" s="2">
        <f t="shared" si="81"/>
        <v>2.0794415416798357</v>
      </c>
      <c r="R1135" s="2">
        <v>8</v>
      </c>
      <c r="T1135" s="8" t="s">
        <v>43</v>
      </c>
      <c r="V1135" s="8">
        <v>2</v>
      </c>
      <c r="AF1135" s="10">
        <f t="shared" si="84"/>
        <v>0</v>
      </c>
    </row>
    <row r="1136" spans="1:35" x14ac:dyDescent="0.35">
      <c r="A1136" s="2" t="s">
        <v>50</v>
      </c>
      <c r="C1136" s="3">
        <v>42948</v>
      </c>
      <c r="D1136" s="4">
        <v>0.4680555555555555</v>
      </c>
      <c r="E1136" s="2" t="s">
        <v>47</v>
      </c>
      <c r="F1136" s="2">
        <v>24.54</v>
      </c>
      <c r="G1136" s="2">
        <v>23.47</v>
      </c>
      <c r="H1136" s="2">
        <v>42</v>
      </c>
      <c r="I1136" s="2">
        <v>3</v>
      </c>
      <c r="J1136" s="2">
        <v>39</v>
      </c>
      <c r="K1136" s="2">
        <v>20.46</v>
      </c>
      <c r="L1136" s="2">
        <v>22.75</v>
      </c>
      <c r="M1136" s="55">
        <v>6.26</v>
      </c>
      <c r="N1136" s="55">
        <v>5.83</v>
      </c>
      <c r="O1136" s="2">
        <v>3.5</v>
      </c>
      <c r="Q1136" s="2">
        <f t="shared" si="81"/>
        <v>2.0794415416798357</v>
      </c>
      <c r="R1136" s="2">
        <v>8</v>
      </c>
      <c r="T1136" s="8" t="s">
        <v>43</v>
      </c>
      <c r="V1136" s="8">
        <v>2</v>
      </c>
      <c r="X1136" s="10">
        <v>0.42299999999999999</v>
      </c>
      <c r="Z1136" s="10">
        <v>0.34399999999999997</v>
      </c>
      <c r="AD1136" s="10">
        <v>0.46600000000000003</v>
      </c>
      <c r="AF1136" s="10">
        <f t="shared" si="84"/>
        <v>0.88900000000000001</v>
      </c>
      <c r="AG1136" s="2">
        <v>13</v>
      </c>
      <c r="AH1136" s="2">
        <v>12</v>
      </c>
      <c r="AI1136" s="12">
        <v>9.64</v>
      </c>
    </row>
    <row r="1137" spans="1:35" x14ac:dyDescent="0.35">
      <c r="A1137" s="2" t="s">
        <v>51</v>
      </c>
      <c r="C1137" s="3">
        <v>42948</v>
      </c>
      <c r="D1137" s="4">
        <v>0.4861111111111111</v>
      </c>
      <c r="E1137" s="2" t="s">
        <v>47</v>
      </c>
      <c r="F1137" s="2">
        <v>25.59</v>
      </c>
      <c r="G1137" s="2">
        <v>24.58</v>
      </c>
      <c r="H1137" s="2">
        <v>27</v>
      </c>
      <c r="I1137" s="2">
        <v>3</v>
      </c>
      <c r="J1137" s="2">
        <v>32</v>
      </c>
      <c r="K1137" s="2">
        <v>20.63</v>
      </c>
      <c r="L1137" s="2">
        <v>20.98</v>
      </c>
      <c r="M1137" s="55">
        <v>6.51</v>
      </c>
      <c r="N1137" s="55">
        <v>5.64</v>
      </c>
      <c r="O1137" s="2">
        <v>3</v>
      </c>
      <c r="Q1137" s="2">
        <f t="shared" si="81"/>
        <v>2.7725887222397811</v>
      </c>
      <c r="R1137" s="2">
        <v>16</v>
      </c>
      <c r="T1137" s="8" t="s">
        <v>46</v>
      </c>
      <c r="V1137" s="8">
        <v>1</v>
      </c>
      <c r="AF1137" s="10">
        <f t="shared" si="84"/>
        <v>0</v>
      </c>
    </row>
    <row r="1138" spans="1:35" x14ac:dyDescent="0.35">
      <c r="A1138" s="2" t="s">
        <v>51</v>
      </c>
      <c r="C1138" s="3">
        <v>42948</v>
      </c>
      <c r="D1138" s="4">
        <v>0.4861111111111111</v>
      </c>
      <c r="E1138" s="2" t="s">
        <v>47</v>
      </c>
      <c r="F1138" s="2">
        <v>25.59</v>
      </c>
      <c r="G1138" s="2">
        <v>24.58</v>
      </c>
      <c r="H1138" s="2">
        <v>37</v>
      </c>
      <c r="I1138" s="2">
        <v>3</v>
      </c>
      <c r="J1138" s="2">
        <v>32</v>
      </c>
      <c r="K1138" s="2">
        <v>20.63</v>
      </c>
      <c r="L1138" s="2">
        <v>20.98</v>
      </c>
      <c r="M1138" s="55">
        <v>6.51</v>
      </c>
      <c r="N1138" s="55">
        <v>5.64</v>
      </c>
      <c r="O1138" s="2">
        <v>3</v>
      </c>
      <c r="Q1138" s="2">
        <f t="shared" si="81"/>
        <v>2.7725887222397811</v>
      </c>
      <c r="R1138" s="2">
        <v>16</v>
      </c>
      <c r="T1138" s="8" t="s">
        <v>46</v>
      </c>
      <c r="V1138" s="8">
        <v>1</v>
      </c>
      <c r="X1138" s="10">
        <v>0.50600000000000001</v>
      </c>
      <c r="Z1138" s="10">
        <v>0.46899999999999997</v>
      </c>
      <c r="AD1138" s="10">
        <v>0.63100000000000001</v>
      </c>
      <c r="AF1138" s="10">
        <f t="shared" si="84"/>
        <v>1.137</v>
      </c>
      <c r="AG1138" s="2">
        <v>6</v>
      </c>
      <c r="AH1138" s="2">
        <v>8</v>
      </c>
      <c r="AI1138" s="12">
        <v>12.9</v>
      </c>
    </row>
    <row r="1139" spans="1:35" x14ac:dyDescent="0.35">
      <c r="A1139" s="2" t="s">
        <v>48</v>
      </c>
      <c r="B1139" s="2" t="s">
        <v>47</v>
      </c>
      <c r="C1139" s="3">
        <v>42948</v>
      </c>
      <c r="D1139" s="4">
        <v>0.5083333333333333</v>
      </c>
      <c r="E1139" s="2" t="s">
        <v>47</v>
      </c>
      <c r="M1139" s="55">
        <v>5.6</v>
      </c>
      <c r="N1139" s="55">
        <v>5.26</v>
      </c>
      <c r="O1139" s="2">
        <v>4</v>
      </c>
      <c r="Q1139" s="2">
        <f t="shared" si="81"/>
        <v>1.791759469228055</v>
      </c>
      <c r="R1139" s="2">
        <v>6</v>
      </c>
      <c r="V1139" s="8">
        <v>4</v>
      </c>
      <c r="AF1139" s="10">
        <f t="shared" si="84"/>
        <v>0</v>
      </c>
    </row>
    <row r="1140" spans="1:35" x14ac:dyDescent="0.35">
      <c r="A1140" s="2" t="s">
        <v>48</v>
      </c>
      <c r="C1140" s="3">
        <v>42948</v>
      </c>
      <c r="D1140" s="4">
        <v>0.5083333333333333</v>
      </c>
      <c r="E1140" s="2" t="s">
        <v>47</v>
      </c>
      <c r="F1140" s="2">
        <v>24.99</v>
      </c>
      <c r="G1140" s="2">
        <v>23.28</v>
      </c>
      <c r="H1140" s="2">
        <v>34</v>
      </c>
      <c r="I1140" s="2">
        <v>3</v>
      </c>
      <c r="J1140" s="2">
        <v>39</v>
      </c>
      <c r="K1140" s="2">
        <v>21.67</v>
      </c>
      <c r="L1140" s="2">
        <v>25</v>
      </c>
      <c r="M1140" s="55">
        <v>5.63</v>
      </c>
      <c r="N1140" s="55">
        <v>5.2</v>
      </c>
      <c r="O1140" s="2">
        <v>3.5</v>
      </c>
      <c r="Q1140" s="2">
        <f t="shared" si="81"/>
        <v>1.791759469228055</v>
      </c>
      <c r="R1140" s="2">
        <v>6</v>
      </c>
      <c r="V1140" s="8">
        <v>3</v>
      </c>
      <c r="AF1140" s="10">
        <f t="shared" si="84"/>
        <v>0</v>
      </c>
    </row>
    <row r="1141" spans="1:35" x14ac:dyDescent="0.35">
      <c r="A1141" s="2" t="s">
        <v>48</v>
      </c>
      <c r="B1141" s="2" t="s">
        <v>47</v>
      </c>
      <c r="C1141" s="3">
        <v>42948</v>
      </c>
      <c r="D1141" s="4">
        <v>0.5083333333333333</v>
      </c>
      <c r="E1141" s="2" t="s">
        <v>47</v>
      </c>
      <c r="M1141" s="55">
        <v>5.6</v>
      </c>
      <c r="N1141" s="55">
        <v>5.26</v>
      </c>
      <c r="O1141" s="2">
        <v>4</v>
      </c>
      <c r="Q1141" s="2">
        <f t="shared" si="81"/>
        <v>1.791759469228055</v>
      </c>
      <c r="R1141" s="2">
        <v>6</v>
      </c>
      <c r="V1141" s="8">
        <v>4</v>
      </c>
      <c r="X1141" s="10">
        <v>0.51100000000000001</v>
      </c>
      <c r="Z1141" s="10">
        <v>0.36899999999999999</v>
      </c>
      <c r="AD1141" s="10">
        <v>0.54700000000000004</v>
      </c>
      <c r="AF1141" s="10">
        <f t="shared" si="84"/>
        <v>1.0580000000000001</v>
      </c>
      <c r="AG1141" s="2">
        <v>7</v>
      </c>
      <c r="AH1141" s="2">
        <v>14</v>
      </c>
      <c r="AI1141" s="12">
        <v>9.84</v>
      </c>
    </row>
    <row r="1142" spans="1:35" x14ac:dyDescent="0.35">
      <c r="A1142" s="2" t="s">
        <v>48</v>
      </c>
      <c r="C1142" s="3">
        <v>42948</v>
      </c>
      <c r="D1142" s="4">
        <v>0.5083333333333333</v>
      </c>
      <c r="E1142" s="2" t="s">
        <v>47</v>
      </c>
      <c r="F1142" s="2">
        <v>24.99</v>
      </c>
      <c r="G1142" s="2">
        <v>23.28</v>
      </c>
      <c r="H1142" s="2">
        <v>34</v>
      </c>
      <c r="I1142" s="2">
        <v>3</v>
      </c>
      <c r="J1142" s="2">
        <v>39</v>
      </c>
      <c r="K1142" s="2">
        <v>21.67</v>
      </c>
      <c r="L1142" s="2">
        <v>25</v>
      </c>
      <c r="M1142" s="55">
        <v>5.63</v>
      </c>
      <c r="N1142" s="55">
        <v>5.2</v>
      </c>
      <c r="O1142" s="2">
        <v>3.5</v>
      </c>
      <c r="Q1142" s="2">
        <f t="shared" si="81"/>
        <v>1.791759469228055</v>
      </c>
      <c r="R1142" s="2">
        <v>6</v>
      </c>
      <c r="V1142" s="8">
        <v>3</v>
      </c>
      <c r="X1142" s="10">
        <v>0.49099999999999999</v>
      </c>
      <c r="Z1142" s="10">
        <v>0.371</v>
      </c>
      <c r="AD1142" s="10">
        <v>0.63300000000000001</v>
      </c>
      <c r="AF1142" s="10">
        <f t="shared" si="84"/>
        <v>1.1240000000000001</v>
      </c>
      <c r="AG1142" s="2">
        <v>8</v>
      </c>
      <c r="AH1142" s="2">
        <v>29</v>
      </c>
      <c r="AI1142" s="12">
        <v>9.4</v>
      </c>
    </row>
    <row r="1143" spans="1:35" x14ac:dyDescent="0.35">
      <c r="A1143" s="2" t="s">
        <v>52</v>
      </c>
      <c r="C1143" s="3">
        <v>42955</v>
      </c>
      <c r="D1143" s="4">
        <v>0.63888888888888895</v>
      </c>
      <c r="E1143" s="2" t="s">
        <v>45</v>
      </c>
      <c r="F1143" s="2">
        <v>23.49</v>
      </c>
      <c r="G1143" s="2">
        <v>21.86</v>
      </c>
      <c r="H1143" s="2">
        <v>31</v>
      </c>
      <c r="I1143" s="2">
        <v>3</v>
      </c>
      <c r="J1143" s="2">
        <v>49</v>
      </c>
      <c r="K1143" s="2">
        <v>21.32</v>
      </c>
      <c r="L1143" s="2">
        <v>26.02</v>
      </c>
      <c r="M1143" s="55">
        <v>5.51</v>
      </c>
      <c r="N1143" s="55">
        <v>5.32</v>
      </c>
      <c r="O1143" s="2">
        <v>2.5</v>
      </c>
      <c r="Q1143" s="2">
        <f t="shared" si="81"/>
        <v>5.7990926544605257</v>
      </c>
      <c r="R1143" s="2">
        <v>330</v>
      </c>
      <c r="T1143" s="8" t="s">
        <v>43</v>
      </c>
      <c r="V1143" s="8">
        <v>22</v>
      </c>
      <c r="AF1143" s="10">
        <f t="shared" si="84"/>
        <v>0</v>
      </c>
    </row>
    <row r="1144" spans="1:35" x14ac:dyDescent="0.35">
      <c r="A1144" s="2" t="s">
        <v>52</v>
      </c>
      <c r="C1144" s="3">
        <v>42955</v>
      </c>
      <c r="D1144" s="4">
        <v>0.63888888888888895</v>
      </c>
      <c r="E1144" s="2" t="s">
        <v>45</v>
      </c>
      <c r="F1144" s="2">
        <v>23.49</v>
      </c>
      <c r="G1144" s="2">
        <v>21.86</v>
      </c>
      <c r="H1144" s="2">
        <v>31</v>
      </c>
      <c r="I1144" s="2">
        <v>3</v>
      </c>
      <c r="J1144" s="2">
        <v>49</v>
      </c>
      <c r="K1144" s="2">
        <v>21.32</v>
      </c>
      <c r="L1144" s="2">
        <v>26.02</v>
      </c>
      <c r="M1144" s="55">
        <v>5.51</v>
      </c>
      <c r="N1144" s="55">
        <v>5.32</v>
      </c>
      <c r="O1144" s="2">
        <v>2.5</v>
      </c>
      <c r="Q1144" s="2">
        <f t="shared" si="81"/>
        <v>5.7990926544605257</v>
      </c>
      <c r="R1144" s="2">
        <v>330</v>
      </c>
      <c r="T1144" s="8" t="s">
        <v>43</v>
      </c>
      <c r="V1144" s="8">
        <v>22</v>
      </c>
      <c r="X1144" s="10">
        <v>0.35399999999999998</v>
      </c>
      <c r="Z1144" s="10">
        <v>0.434</v>
      </c>
      <c r="AD1144" s="10">
        <v>0.55000000000000004</v>
      </c>
      <c r="AF1144" s="10">
        <f t="shared" si="84"/>
        <v>0.90400000000000003</v>
      </c>
      <c r="AG1144" s="2">
        <v>7</v>
      </c>
      <c r="AH1144" s="2">
        <v>16</v>
      </c>
      <c r="AI1144" s="12">
        <v>3.04</v>
      </c>
    </row>
    <row r="1145" spans="1:35" x14ac:dyDescent="0.35">
      <c r="A1145" s="2" t="s">
        <v>42</v>
      </c>
      <c r="C1145" s="3">
        <v>42955</v>
      </c>
      <c r="D1145" s="4">
        <v>0.62361111111111112</v>
      </c>
      <c r="E1145" s="2" t="s">
        <v>45</v>
      </c>
      <c r="F1145" s="2">
        <v>23.73</v>
      </c>
      <c r="G1145" s="2">
        <v>23.65</v>
      </c>
      <c r="H1145" s="2">
        <v>25</v>
      </c>
      <c r="I1145" s="2">
        <v>3</v>
      </c>
      <c r="J1145" s="2">
        <v>27</v>
      </c>
      <c r="K1145" s="2">
        <v>20.13</v>
      </c>
      <c r="L1145" s="2">
        <v>20.36</v>
      </c>
      <c r="M1145" s="55">
        <v>5.49</v>
      </c>
      <c r="N1145" s="55">
        <v>5.49</v>
      </c>
      <c r="O1145" s="2">
        <v>3</v>
      </c>
      <c r="Q1145" s="2">
        <f t="shared" si="81"/>
        <v>7.0900768357760917</v>
      </c>
      <c r="R1145" s="5">
        <v>1200</v>
      </c>
      <c r="T1145" s="8" t="s">
        <v>43</v>
      </c>
      <c r="V1145" s="8">
        <v>32</v>
      </c>
      <c r="AF1145" s="10">
        <f t="shared" si="84"/>
        <v>0</v>
      </c>
    </row>
    <row r="1146" spans="1:35" x14ac:dyDescent="0.35">
      <c r="A1146" s="2" t="s">
        <v>42</v>
      </c>
      <c r="C1146" s="3">
        <v>42955</v>
      </c>
      <c r="D1146" s="4">
        <v>0.62361111111111112</v>
      </c>
      <c r="E1146" s="2" t="s">
        <v>45</v>
      </c>
      <c r="F1146" s="2">
        <v>23.73</v>
      </c>
      <c r="G1146" s="2">
        <v>23.65</v>
      </c>
      <c r="H1146" s="2">
        <v>25</v>
      </c>
      <c r="I1146" s="2">
        <v>3</v>
      </c>
      <c r="J1146" s="2">
        <v>27</v>
      </c>
      <c r="K1146" s="2">
        <v>20.13</v>
      </c>
      <c r="L1146" s="2">
        <v>20.36</v>
      </c>
      <c r="M1146" s="55">
        <v>5.49</v>
      </c>
      <c r="N1146" s="55">
        <v>5.49</v>
      </c>
      <c r="O1146" s="2">
        <v>3</v>
      </c>
      <c r="Q1146" s="2">
        <f t="shared" si="81"/>
        <v>4.7874917427820458</v>
      </c>
      <c r="R1146" s="2">
        <v>120</v>
      </c>
      <c r="T1146" s="8" t="s">
        <v>43</v>
      </c>
      <c r="V1146" s="8">
        <v>32</v>
      </c>
      <c r="X1146" s="10">
        <v>0.41099999999999998</v>
      </c>
      <c r="Z1146" s="10">
        <v>0.374</v>
      </c>
      <c r="AD1146" s="10">
        <v>0.59399999999999997</v>
      </c>
      <c r="AF1146" s="10">
        <f t="shared" si="84"/>
        <v>1.0049999999999999</v>
      </c>
      <c r="AG1146" s="2">
        <v>8</v>
      </c>
      <c r="AH1146" s="2">
        <v>6</v>
      </c>
      <c r="AI1146" s="12">
        <v>3.38</v>
      </c>
    </row>
    <row r="1147" spans="1:35" x14ac:dyDescent="0.35">
      <c r="A1147" s="2" t="s">
        <v>50</v>
      </c>
      <c r="C1147" s="3">
        <v>42955</v>
      </c>
      <c r="D1147" s="4">
        <v>0.61041666666666672</v>
      </c>
      <c r="E1147" s="2" t="s">
        <v>45</v>
      </c>
      <c r="F1147" s="2">
        <v>23.84</v>
      </c>
      <c r="G1147" s="2">
        <v>23.41</v>
      </c>
      <c r="H1147" s="2">
        <v>41</v>
      </c>
      <c r="I1147" s="2">
        <v>3</v>
      </c>
      <c r="J1147" s="2">
        <v>38</v>
      </c>
      <c r="K1147" s="2">
        <v>20.5</v>
      </c>
      <c r="L1147" s="2">
        <v>21.69</v>
      </c>
      <c r="M1147" s="55">
        <v>5.32</v>
      </c>
      <c r="N1147" s="55">
        <v>5.24</v>
      </c>
      <c r="O1147" s="2">
        <v>3</v>
      </c>
      <c r="Q1147" s="2">
        <f t="shared" si="81"/>
        <v>8.2160880986323157</v>
      </c>
      <c r="R1147" s="5">
        <v>3700</v>
      </c>
      <c r="V1147" s="8">
        <v>232</v>
      </c>
      <c r="AF1147" s="10">
        <f t="shared" si="84"/>
        <v>0</v>
      </c>
    </row>
    <row r="1148" spans="1:35" x14ac:dyDescent="0.35">
      <c r="A1148" s="2" t="s">
        <v>50</v>
      </c>
      <c r="C1148" s="3">
        <v>42955</v>
      </c>
      <c r="D1148" s="4">
        <v>0.61041666666666672</v>
      </c>
      <c r="E1148" s="2" t="s">
        <v>45</v>
      </c>
      <c r="F1148" s="2">
        <v>23.84</v>
      </c>
      <c r="G1148" s="2">
        <v>23.41</v>
      </c>
      <c r="H1148" s="2">
        <v>41</v>
      </c>
      <c r="I1148" s="2">
        <v>3</v>
      </c>
      <c r="J1148" s="2">
        <v>38</v>
      </c>
      <c r="K1148" s="2">
        <v>20.5</v>
      </c>
      <c r="L1148" s="2">
        <v>21.69</v>
      </c>
      <c r="M1148" s="55">
        <v>5.32</v>
      </c>
      <c r="N1148" s="55">
        <v>5.24</v>
      </c>
      <c r="O1148" s="2">
        <v>3</v>
      </c>
      <c r="Q1148" s="2">
        <f t="shared" si="81"/>
        <v>8.2160880986323157</v>
      </c>
      <c r="R1148" s="5">
        <v>3700</v>
      </c>
      <c r="V1148" s="8">
        <v>232</v>
      </c>
      <c r="X1148" s="10">
        <v>0.437</v>
      </c>
      <c r="Z1148" s="10">
        <v>0.52700000000000002</v>
      </c>
      <c r="AD1148" s="10">
        <v>0.64600000000000002</v>
      </c>
      <c r="AF1148" s="10">
        <f t="shared" si="84"/>
        <v>1.083</v>
      </c>
      <c r="AG1148" s="2">
        <v>8</v>
      </c>
      <c r="AH1148" s="2">
        <v>6</v>
      </c>
      <c r="AI1148" s="12">
        <v>3.41</v>
      </c>
    </row>
    <row r="1149" spans="1:35" x14ac:dyDescent="0.35">
      <c r="A1149" s="2" t="s">
        <v>51</v>
      </c>
      <c r="C1149" s="3">
        <v>42955</v>
      </c>
      <c r="D1149" s="4">
        <v>0.5854166666666667</v>
      </c>
      <c r="E1149" s="2" t="s">
        <v>45</v>
      </c>
      <c r="F1149" s="2">
        <v>24.24</v>
      </c>
      <c r="G1149" s="2">
        <v>24.1</v>
      </c>
      <c r="H1149" s="2">
        <v>35</v>
      </c>
      <c r="I1149" s="2">
        <v>3</v>
      </c>
      <c r="J1149" s="2">
        <v>34</v>
      </c>
      <c r="K1149" s="2">
        <v>19.53</v>
      </c>
      <c r="L1149" s="2">
        <v>20.329999999999998</v>
      </c>
      <c r="M1149" s="55">
        <v>5.15</v>
      </c>
      <c r="N1149" s="55">
        <v>4.8</v>
      </c>
      <c r="O1149" s="2">
        <v>3</v>
      </c>
      <c r="Q1149" s="2">
        <f t="shared" ref="Q1149:Q1206" si="85">LN(R1149)</f>
        <v>5.3844950627890888</v>
      </c>
      <c r="R1149" s="2">
        <v>218</v>
      </c>
      <c r="V1149" s="8">
        <v>70</v>
      </c>
      <c r="AF1149" s="10">
        <f t="shared" si="84"/>
        <v>0</v>
      </c>
    </row>
    <row r="1150" spans="1:35" x14ac:dyDescent="0.35">
      <c r="A1150" s="2" t="s">
        <v>51</v>
      </c>
      <c r="C1150" s="3">
        <v>42955</v>
      </c>
      <c r="D1150" s="4">
        <v>0.5854166666666667</v>
      </c>
      <c r="E1150" s="2" t="s">
        <v>45</v>
      </c>
      <c r="F1150" s="2">
        <v>24.24</v>
      </c>
      <c r="G1150" s="2">
        <v>24.1</v>
      </c>
      <c r="H1150" s="2">
        <v>35</v>
      </c>
      <c r="I1150" s="2">
        <v>3</v>
      </c>
      <c r="J1150" s="2">
        <v>34</v>
      </c>
      <c r="K1150" s="2">
        <v>19.53</v>
      </c>
      <c r="L1150" s="2">
        <v>20.329999999999998</v>
      </c>
      <c r="M1150" s="55">
        <v>5.15</v>
      </c>
      <c r="N1150" s="55">
        <v>4.8</v>
      </c>
      <c r="O1150" s="2">
        <v>3</v>
      </c>
      <c r="Q1150" s="2">
        <f t="shared" si="85"/>
        <v>5.3844950627890888</v>
      </c>
      <c r="R1150" s="2">
        <v>218</v>
      </c>
      <c r="V1150" s="8">
        <v>70</v>
      </c>
      <c r="X1150" s="10">
        <v>0.54600000000000004</v>
      </c>
      <c r="Z1150" s="10">
        <v>0.49299999999999999</v>
      </c>
      <c r="AD1150" s="10">
        <v>0.628</v>
      </c>
      <c r="AF1150" s="10">
        <f t="shared" si="84"/>
        <v>1.1739999999999999</v>
      </c>
      <c r="AG1150" s="2">
        <v>11</v>
      </c>
      <c r="AH1150" s="2">
        <v>12</v>
      </c>
      <c r="AI1150" s="12">
        <v>4.67</v>
      </c>
    </row>
    <row r="1151" spans="1:35" x14ac:dyDescent="0.35">
      <c r="A1151" s="2" t="s">
        <v>48</v>
      </c>
      <c r="B1151" s="2" t="s">
        <v>47</v>
      </c>
      <c r="C1151" s="3">
        <v>42955</v>
      </c>
      <c r="D1151" s="4">
        <v>0.56111111111111112</v>
      </c>
      <c r="E1151" s="2" t="s">
        <v>45</v>
      </c>
      <c r="M1151" s="55">
        <v>4.37</v>
      </c>
      <c r="N1151" s="55">
        <v>4.16</v>
      </c>
      <c r="O1151" s="2">
        <v>3.5</v>
      </c>
      <c r="Q1151" s="2">
        <f t="shared" si="85"/>
        <v>2.9957322735539909</v>
      </c>
      <c r="R1151" s="2">
        <v>20</v>
      </c>
      <c r="T1151" s="8" t="s">
        <v>43</v>
      </c>
      <c r="V1151" s="8">
        <v>12</v>
      </c>
      <c r="AF1151" s="10">
        <f t="shared" si="84"/>
        <v>0</v>
      </c>
    </row>
    <row r="1152" spans="1:35" x14ac:dyDescent="0.35">
      <c r="A1152" s="2" t="s">
        <v>48</v>
      </c>
      <c r="C1152" s="3">
        <v>42955</v>
      </c>
      <c r="D1152" s="4">
        <v>0.56111111111111112</v>
      </c>
      <c r="E1152" s="2" t="s">
        <v>45</v>
      </c>
      <c r="F1152" s="2">
        <v>23.91</v>
      </c>
      <c r="G1152" s="2">
        <v>23.8</v>
      </c>
      <c r="H1152" s="2">
        <v>37</v>
      </c>
      <c r="I1152" s="2">
        <v>3</v>
      </c>
      <c r="J1152" s="2">
        <v>37</v>
      </c>
      <c r="K1152" s="2">
        <v>22.29</v>
      </c>
      <c r="L1152" s="2">
        <v>22.59</v>
      </c>
      <c r="M1152" s="55">
        <v>4.51</v>
      </c>
      <c r="N1152" s="55">
        <v>4.26</v>
      </c>
      <c r="O1152" s="2">
        <v>3</v>
      </c>
      <c r="Q1152" s="2">
        <f t="shared" si="85"/>
        <v>3.4657359027997265</v>
      </c>
      <c r="R1152" s="2">
        <v>32</v>
      </c>
      <c r="T1152" s="8" t="s">
        <v>43</v>
      </c>
      <c r="V1152" s="8">
        <v>14</v>
      </c>
      <c r="AF1152" s="10">
        <f t="shared" si="84"/>
        <v>0</v>
      </c>
    </row>
    <row r="1153" spans="1:35" x14ac:dyDescent="0.35">
      <c r="A1153" s="2" t="s">
        <v>48</v>
      </c>
      <c r="C1153" s="3">
        <v>42955</v>
      </c>
      <c r="D1153" s="4">
        <v>0.56111111111111112</v>
      </c>
      <c r="E1153" s="2" t="s">
        <v>45</v>
      </c>
      <c r="F1153" s="2">
        <v>23.91</v>
      </c>
      <c r="G1153" s="2">
        <v>23.8</v>
      </c>
      <c r="H1153" s="2">
        <v>37</v>
      </c>
      <c r="I1153" s="2">
        <v>3</v>
      </c>
      <c r="J1153" s="2">
        <v>37</v>
      </c>
      <c r="K1153" s="2">
        <v>22.29</v>
      </c>
      <c r="L1153" s="2">
        <v>22.59</v>
      </c>
      <c r="M1153" s="55">
        <v>4.51</v>
      </c>
      <c r="N1153" s="55">
        <v>4.26</v>
      </c>
      <c r="O1153" s="2">
        <v>3</v>
      </c>
      <c r="Q1153" s="2">
        <f t="shared" si="85"/>
        <v>3.4657359027997265</v>
      </c>
      <c r="R1153" s="2">
        <v>32</v>
      </c>
      <c r="T1153" s="8" t="s">
        <v>43</v>
      </c>
      <c r="V1153" s="8">
        <v>14</v>
      </c>
      <c r="X1153" s="10">
        <v>0.30099999999999999</v>
      </c>
      <c r="Z1153" s="10">
        <v>0.4</v>
      </c>
      <c r="AD1153" s="10">
        <v>0.55600000000000005</v>
      </c>
      <c r="AF1153" s="10">
        <f t="shared" si="84"/>
        <v>0.85699999999999998</v>
      </c>
      <c r="AG1153" s="2">
        <v>9</v>
      </c>
      <c r="AH1153" s="2">
        <v>15</v>
      </c>
      <c r="AI1153" s="12">
        <v>7.82</v>
      </c>
    </row>
    <row r="1154" spans="1:35" x14ac:dyDescent="0.35">
      <c r="A1154" s="2" t="s">
        <v>48</v>
      </c>
      <c r="B1154" s="2" t="s">
        <v>47</v>
      </c>
      <c r="C1154" s="3">
        <v>42955</v>
      </c>
      <c r="D1154" s="4">
        <v>0.56111111111111112</v>
      </c>
      <c r="E1154" s="2" t="s">
        <v>45</v>
      </c>
      <c r="M1154" s="55">
        <v>4.37</v>
      </c>
      <c r="N1154" s="55">
        <v>4.16</v>
      </c>
      <c r="O1154" s="2">
        <v>3.5</v>
      </c>
      <c r="Q1154" s="2">
        <f t="shared" si="85"/>
        <v>2.9957322735539909</v>
      </c>
      <c r="R1154" s="2">
        <v>20</v>
      </c>
      <c r="T1154" s="8" t="s">
        <v>43</v>
      </c>
      <c r="V1154" s="8">
        <v>12</v>
      </c>
      <c r="X1154" s="10">
        <v>0.313</v>
      </c>
      <c r="Z1154" s="10">
        <v>0.4</v>
      </c>
      <c r="AD1154" s="10">
        <v>0.498</v>
      </c>
      <c r="AF1154" s="10">
        <f t="shared" si="84"/>
        <v>0.81099999999999994</v>
      </c>
      <c r="AG1154" s="2">
        <v>8</v>
      </c>
      <c r="AH1154" s="2">
        <v>13</v>
      </c>
      <c r="AI1154" s="12">
        <v>7.94</v>
      </c>
    </row>
    <row r="1155" spans="1:35" x14ac:dyDescent="0.35">
      <c r="A1155" s="2" t="s">
        <v>52</v>
      </c>
      <c r="C1155" s="3">
        <v>42962</v>
      </c>
      <c r="D1155" s="4">
        <v>0.45833333333333331</v>
      </c>
      <c r="E1155" s="2" t="s">
        <v>45</v>
      </c>
      <c r="F1155" s="2">
        <v>23.5</v>
      </c>
      <c r="G1155" s="2">
        <v>22.86</v>
      </c>
      <c r="H1155" s="2">
        <v>51</v>
      </c>
      <c r="I1155" s="2">
        <v>3</v>
      </c>
      <c r="J1155" s="2">
        <v>49</v>
      </c>
      <c r="K1155" s="2">
        <v>22.4</v>
      </c>
      <c r="L1155" s="2">
        <v>25.93</v>
      </c>
      <c r="M1155" s="55">
        <v>5.3</v>
      </c>
      <c r="N1155" s="55">
        <v>5.29</v>
      </c>
      <c r="O1155" s="2">
        <v>3.5</v>
      </c>
      <c r="Q1155" s="2">
        <f t="shared" si="85"/>
        <v>5.7037824746562009</v>
      </c>
      <c r="R1155" s="2">
        <v>300</v>
      </c>
      <c r="V1155" s="8">
        <v>106</v>
      </c>
      <c r="AF1155" s="10">
        <f t="shared" si="84"/>
        <v>0</v>
      </c>
    </row>
    <row r="1156" spans="1:35" x14ac:dyDescent="0.35">
      <c r="A1156" s="2" t="s">
        <v>52</v>
      </c>
      <c r="C1156" s="3">
        <v>42962</v>
      </c>
      <c r="D1156" s="4">
        <v>0.45833333333333331</v>
      </c>
      <c r="E1156" s="2" t="s">
        <v>45</v>
      </c>
      <c r="F1156" s="2">
        <v>23.5</v>
      </c>
      <c r="G1156" s="2">
        <v>22.86</v>
      </c>
      <c r="H1156" s="2">
        <v>51</v>
      </c>
      <c r="I1156" s="2">
        <v>3</v>
      </c>
      <c r="J1156" s="2">
        <v>49</v>
      </c>
      <c r="K1156" s="2">
        <v>22.4</v>
      </c>
      <c r="L1156" s="2">
        <v>25.93</v>
      </c>
      <c r="M1156" s="55">
        <v>5.3</v>
      </c>
      <c r="N1156" s="55">
        <v>5.29</v>
      </c>
      <c r="O1156" s="2">
        <v>3.5</v>
      </c>
      <c r="Q1156" s="2">
        <f t="shared" si="85"/>
        <v>5.7037824746562009</v>
      </c>
      <c r="R1156" s="2">
        <v>300</v>
      </c>
      <c r="V1156" s="8">
        <v>106</v>
      </c>
      <c r="X1156" s="10">
        <v>0.29199999999999998</v>
      </c>
      <c r="Z1156" s="10">
        <v>0.40500000000000003</v>
      </c>
      <c r="AD1156" s="10">
        <v>0.80500000000000005</v>
      </c>
      <c r="AF1156" s="10">
        <f t="shared" si="84"/>
        <v>1.097</v>
      </c>
      <c r="AG1156" s="2">
        <v>13</v>
      </c>
      <c r="AH1156" s="2">
        <v>24</v>
      </c>
      <c r="AI1156" s="12">
        <v>4.08</v>
      </c>
    </row>
    <row r="1157" spans="1:35" x14ac:dyDescent="0.35">
      <c r="A1157" s="2" t="s">
        <v>42</v>
      </c>
      <c r="C1157" s="3">
        <v>42962</v>
      </c>
      <c r="D1157" s="4">
        <v>0.47291666666666665</v>
      </c>
      <c r="E1157" s="2" t="s">
        <v>45</v>
      </c>
      <c r="F1157" s="2">
        <v>23.81</v>
      </c>
      <c r="G1157" s="2">
        <v>23.57</v>
      </c>
      <c r="H1157" s="2">
        <v>29</v>
      </c>
      <c r="I1157" s="2">
        <v>3</v>
      </c>
      <c r="J1157" s="2">
        <v>26</v>
      </c>
      <c r="K1157" s="2">
        <v>21.71</v>
      </c>
      <c r="L1157" s="2">
        <v>22.9</v>
      </c>
      <c r="M1157" s="55">
        <v>5.23</v>
      </c>
      <c r="N1157" s="55">
        <v>5.29</v>
      </c>
      <c r="O1157" s="2">
        <v>3</v>
      </c>
      <c r="Q1157" s="2">
        <f t="shared" si="85"/>
        <v>3.6888794541139363</v>
      </c>
      <c r="R1157" s="2">
        <v>40</v>
      </c>
      <c r="T1157" s="8" t="s">
        <v>43</v>
      </c>
      <c r="V1157" s="8">
        <v>28</v>
      </c>
      <c r="AF1157" s="10">
        <f t="shared" si="84"/>
        <v>0</v>
      </c>
    </row>
    <row r="1158" spans="1:35" x14ac:dyDescent="0.35">
      <c r="A1158" s="2" t="s">
        <v>42</v>
      </c>
      <c r="C1158" s="3">
        <v>42962</v>
      </c>
      <c r="D1158" s="4">
        <v>0.47291666666666665</v>
      </c>
      <c r="E1158" s="2" t="s">
        <v>45</v>
      </c>
      <c r="F1158" s="2">
        <v>23.81</v>
      </c>
      <c r="G1158" s="2">
        <v>23.57</v>
      </c>
      <c r="H1158" s="2">
        <v>29</v>
      </c>
      <c r="I1158" s="2">
        <v>3</v>
      </c>
      <c r="J1158" s="2">
        <v>26</v>
      </c>
      <c r="K1158" s="2">
        <v>21.71</v>
      </c>
      <c r="L1158" s="2">
        <v>22.9</v>
      </c>
      <c r="M1158" s="55">
        <v>5.23</v>
      </c>
      <c r="N1158" s="55">
        <v>5.29</v>
      </c>
      <c r="O1158" s="2">
        <v>3</v>
      </c>
      <c r="Q1158" s="2">
        <f t="shared" si="85"/>
        <v>3.6888794541139363</v>
      </c>
      <c r="R1158" s="2">
        <v>40</v>
      </c>
      <c r="T1158" s="8" t="s">
        <v>43</v>
      </c>
      <c r="V1158" s="8">
        <v>28</v>
      </c>
      <c r="X1158" s="10">
        <v>0.4</v>
      </c>
      <c r="Z1158" s="10">
        <v>0.373</v>
      </c>
      <c r="AD1158" s="10">
        <v>0.70499999999999996</v>
      </c>
      <c r="AF1158" s="10">
        <f t="shared" si="84"/>
        <v>1.105</v>
      </c>
      <c r="AG1158" s="2">
        <v>16</v>
      </c>
      <c r="AH1158" s="2">
        <v>20</v>
      </c>
      <c r="AI1158" s="12">
        <v>4.49</v>
      </c>
    </row>
    <row r="1159" spans="1:35" x14ac:dyDescent="0.35">
      <c r="A1159" s="2" t="s">
        <v>50</v>
      </c>
      <c r="C1159" s="3">
        <v>42962</v>
      </c>
      <c r="D1159" s="4">
        <v>0.48680555555555555</v>
      </c>
      <c r="E1159" s="2" t="s">
        <v>45</v>
      </c>
      <c r="F1159" s="2">
        <v>24.07</v>
      </c>
      <c r="G1159" s="2">
        <v>23.75</v>
      </c>
      <c r="H1159" s="2">
        <v>43</v>
      </c>
      <c r="I1159" s="2">
        <v>3</v>
      </c>
      <c r="J1159" s="2">
        <v>41</v>
      </c>
      <c r="K1159" s="2">
        <v>20.7</v>
      </c>
      <c r="L1159" s="2">
        <v>22.68</v>
      </c>
      <c r="M1159" s="55">
        <v>5.18</v>
      </c>
      <c r="N1159" s="55">
        <v>5.24</v>
      </c>
      <c r="O1159" s="2">
        <v>4</v>
      </c>
      <c r="Q1159" s="2">
        <f t="shared" si="85"/>
        <v>7.0900768357760917</v>
      </c>
      <c r="R1159" s="5">
        <v>1200</v>
      </c>
      <c r="V1159" s="8">
        <v>440</v>
      </c>
      <c r="AF1159" s="10">
        <f t="shared" si="84"/>
        <v>0</v>
      </c>
    </row>
    <row r="1160" spans="1:35" x14ac:dyDescent="0.35">
      <c r="A1160" s="2" t="s">
        <v>50</v>
      </c>
      <c r="C1160" s="3">
        <v>42962</v>
      </c>
      <c r="D1160" s="4">
        <v>0.48680555555555555</v>
      </c>
      <c r="E1160" s="2" t="s">
        <v>45</v>
      </c>
      <c r="F1160" s="2">
        <v>24.07</v>
      </c>
      <c r="G1160" s="2">
        <v>23.75</v>
      </c>
      <c r="H1160" s="2">
        <v>43</v>
      </c>
      <c r="I1160" s="2">
        <v>3</v>
      </c>
      <c r="J1160" s="2">
        <v>41</v>
      </c>
      <c r="K1160" s="2">
        <v>20.7</v>
      </c>
      <c r="L1160" s="2">
        <v>22.68</v>
      </c>
      <c r="M1160" s="55">
        <v>5.18</v>
      </c>
      <c r="N1160" s="55">
        <v>5.24</v>
      </c>
      <c r="O1160" s="2">
        <v>4</v>
      </c>
      <c r="Q1160" s="2">
        <f t="shared" si="85"/>
        <v>7.0900768357760917</v>
      </c>
      <c r="R1160" s="5">
        <v>1200</v>
      </c>
      <c r="V1160" s="8">
        <v>440</v>
      </c>
      <c r="X1160" s="10">
        <v>0.42499999999999999</v>
      </c>
      <c r="Z1160" s="10">
        <v>0.58399999999999996</v>
      </c>
      <c r="AD1160" s="10">
        <v>0.98699999999999999</v>
      </c>
      <c r="AF1160" s="10">
        <f t="shared" si="84"/>
        <v>1.4119999999999999</v>
      </c>
      <c r="AG1160" s="2">
        <v>6</v>
      </c>
      <c r="AH1160" s="2">
        <v>7</v>
      </c>
      <c r="AI1160" s="12">
        <v>3.32</v>
      </c>
    </row>
    <row r="1161" spans="1:35" x14ac:dyDescent="0.35">
      <c r="A1161" s="2" t="s">
        <v>51</v>
      </c>
      <c r="C1161" s="3">
        <v>42962</v>
      </c>
      <c r="D1161" s="4">
        <v>0.50902777777777775</v>
      </c>
      <c r="E1161" s="2" t="s">
        <v>45</v>
      </c>
      <c r="F1161" s="2">
        <v>24.83</v>
      </c>
      <c r="G1161" s="2">
        <v>24.81</v>
      </c>
      <c r="H1161" s="2">
        <v>38</v>
      </c>
      <c r="I1161" s="2">
        <v>3</v>
      </c>
      <c r="J1161" s="2">
        <v>35</v>
      </c>
      <c r="K1161" s="2">
        <v>21.32</v>
      </c>
      <c r="L1161" s="2">
        <v>21.34</v>
      </c>
      <c r="M1161" s="55">
        <v>4.91</v>
      </c>
      <c r="N1161" s="55">
        <v>4.99</v>
      </c>
      <c r="O1161" s="2">
        <v>3</v>
      </c>
      <c r="Q1161" s="2">
        <f t="shared" si="85"/>
        <v>2.0794415416798357</v>
      </c>
      <c r="R1161" s="2">
        <v>8</v>
      </c>
      <c r="T1161" s="8" t="s">
        <v>43</v>
      </c>
      <c r="V1161" s="8">
        <v>16</v>
      </c>
      <c r="AF1161" s="10">
        <f t="shared" si="84"/>
        <v>0</v>
      </c>
    </row>
    <row r="1162" spans="1:35" x14ac:dyDescent="0.35">
      <c r="A1162" s="2" t="s">
        <v>51</v>
      </c>
      <c r="C1162" s="3">
        <v>42962</v>
      </c>
      <c r="D1162" s="4">
        <v>0.50902777777777775</v>
      </c>
      <c r="E1162" s="2" t="s">
        <v>45</v>
      </c>
      <c r="F1162" s="2">
        <v>24.83</v>
      </c>
      <c r="G1162" s="2">
        <v>24.81</v>
      </c>
      <c r="H1162" s="2">
        <v>38</v>
      </c>
      <c r="I1162" s="2">
        <v>3</v>
      </c>
      <c r="J1162" s="2">
        <v>35</v>
      </c>
      <c r="K1162" s="2">
        <v>21.32</v>
      </c>
      <c r="L1162" s="2">
        <v>21.34</v>
      </c>
      <c r="M1162" s="55">
        <v>4.91</v>
      </c>
      <c r="N1162" s="55">
        <v>4.99</v>
      </c>
      <c r="O1162" s="2">
        <v>3</v>
      </c>
      <c r="Q1162" s="2">
        <f t="shared" si="85"/>
        <v>2.0794415416798357</v>
      </c>
      <c r="R1162" s="2">
        <v>8</v>
      </c>
      <c r="T1162" s="8" t="s">
        <v>43</v>
      </c>
      <c r="V1162" s="8">
        <v>16</v>
      </c>
      <c r="X1162" s="10">
        <v>0.58599999999999997</v>
      </c>
      <c r="Z1162" s="10">
        <v>0.51300000000000001</v>
      </c>
      <c r="AD1162" s="10">
        <v>0.78400000000000003</v>
      </c>
      <c r="AF1162" s="10">
        <f t="shared" si="84"/>
        <v>1.37</v>
      </c>
      <c r="AG1162" s="2">
        <v>9</v>
      </c>
      <c r="AH1162" s="2">
        <v>11</v>
      </c>
      <c r="AI1162" s="12">
        <v>18</v>
      </c>
    </row>
    <row r="1163" spans="1:35" x14ac:dyDescent="0.35">
      <c r="A1163" s="2" t="s">
        <v>48</v>
      </c>
      <c r="B1163" s="2" t="s">
        <v>47</v>
      </c>
      <c r="C1163" s="3">
        <v>42962</v>
      </c>
      <c r="D1163" s="4">
        <v>0.53194444444444444</v>
      </c>
      <c r="E1163" s="2" t="s">
        <v>45</v>
      </c>
      <c r="M1163" s="55">
        <v>5.21</v>
      </c>
      <c r="N1163" s="55">
        <v>4.03</v>
      </c>
      <c r="O1163" s="2">
        <v>3</v>
      </c>
      <c r="Q1163" s="2">
        <f t="shared" si="85"/>
        <v>2.0794415416798357</v>
      </c>
      <c r="R1163" s="2">
        <v>8</v>
      </c>
      <c r="T1163" s="8" t="s">
        <v>43</v>
      </c>
      <c r="V1163" s="8">
        <v>8</v>
      </c>
      <c r="AF1163" s="10">
        <f t="shared" si="84"/>
        <v>0</v>
      </c>
    </row>
    <row r="1164" spans="1:35" x14ac:dyDescent="0.35">
      <c r="A1164" s="2" t="s">
        <v>48</v>
      </c>
      <c r="C1164" s="3">
        <v>42962</v>
      </c>
      <c r="D1164" s="4">
        <v>0.53194444444444444</v>
      </c>
      <c r="E1164" s="2" t="s">
        <v>45</v>
      </c>
      <c r="F1164" s="2">
        <v>24.13</v>
      </c>
      <c r="G1164" s="2">
        <v>23.51</v>
      </c>
      <c r="H1164" s="2">
        <v>41</v>
      </c>
      <c r="I1164" s="2">
        <v>3</v>
      </c>
      <c r="J1164" s="2">
        <v>39</v>
      </c>
      <c r="K1164" s="2">
        <v>23.18</v>
      </c>
      <c r="L1164" s="2">
        <v>25.4</v>
      </c>
      <c r="M1164" s="55">
        <v>5.1100000000000003</v>
      </c>
      <c r="N1164" s="55">
        <v>3.96</v>
      </c>
      <c r="O1164" s="2">
        <v>3</v>
      </c>
      <c r="Q1164" s="2">
        <f t="shared" si="85"/>
        <v>2.7725887222397811</v>
      </c>
      <c r="R1164" s="2">
        <v>16</v>
      </c>
      <c r="T1164" s="8" t="s">
        <v>43</v>
      </c>
      <c r="V1164" s="8">
        <v>8</v>
      </c>
      <c r="AF1164" s="10">
        <f t="shared" si="84"/>
        <v>0</v>
      </c>
    </row>
    <row r="1165" spans="1:35" x14ac:dyDescent="0.35">
      <c r="A1165" s="2" t="s">
        <v>48</v>
      </c>
      <c r="B1165" s="2" t="s">
        <v>47</v>
      </c>
      <c r="C1165" s="3">
        <v>42962</v>
      </c>
      <c r="D1165" s="4">
        <v>0.53194444444444444</v>
      </c>
      <c r="E1165" s="2" t="s">
        <v>45</v>
      </c>
      <c r="M1165" s="55">
        <v>5.21</v>
      </c>
      <c r="N1165" s="55">
        <v>4.03</v>
      </c>
      <c r="O1165" s="2">
        <v>3</v>
      </c>
      <c r="Q1165" s="2">
        <f t="shared" si="85"/>
        <v>2.0794415416798357</v>
      </c>
      <c r="R1165" s="2">
        <v>8</v>
      </c>
      <c r="T1165" s="8" t="s">
        <v>43</v>
      </c>
      <c r="V1165" s="8">
        <v>8</v>
      </c>
      <c r="X1165" s="10">
        <v>0.315</v>
      </c>
      <c r="Z1165" s="10">
        <v>0.24199999999999999</v>
      </c>
      <c r="AD1165" s="10">
        <v>1.1910000000000001</v>
      </c>
      <c r="AF1165" s="10">
        <f t="shared" si="84"/>
        <v>1.506</v>
      </c>
      <c r="AG1165" s="2">
        <v>20</v>
      </c>
      <c r="AH1165" s="2">
        <v>19</v>
      </c>
      <c r="AI1165" s="12">
        <v>17.600000000000001</v>
      </c>
    </row>
    <row r="1166" spans="1:35" x14ac:dyDescent="0.35">
      <c r="A1166" s="2" t="s">
        <v>48</v>
      </c>
      <c r="C1166" s="3">
        <v>42962</v>
      </c>
      <c r="D1166" s="4">
        <v>0.53194444444444444</v>
      </c>
      <c r="E1166" s="2" t="s">
        <v>45</v>
      </c>
      <c r="F1166" s="2">
        <v>24.13</v>
      </c>
      <c r="G1166" s="2">
        <v>23.51</v>
      </c>
      <c r="H1166" s="2">
        <v>41</v>
      </c>
      <c r="I1166" s="2">
        <v>3</v>
      </c>
      <c r="J1166" s="2">
        <v>39</v>
      </c>
      <c r="K1166" s="2">
        <v>23.18</v>
      </c>
      <c r="L1166" s="2">
        <v>25.4</v>
      </c>
      <c r="M1166" s="55">
        <v>5.1100000000000003</v>
      </c>
      <c r="N1166" s="55">
        <v>3.96</v>
      </c>
      <c r="O1166" s="2">
        <v>3</v>
      </c>
      <c r="Q1166" s="2">
        <f t="shared" si="85"/>
        <v>2.7725887222397811</v>
      </c>
      <c r="R1166" s="2">
        <v>16</v>
      </c>
      <c r="T1166" s="8" t="s">
        <v>43</v>
      </c>
      <c r="V1166" s="8">
        <v>8</v>
      </c>
      <c r="X1166" s="10">
        <v>0.312</v>
      </c>
      <c r="Z1166" s="10">
        <v>0.24199999999999999</v>
      </c>
      <c r="AD1166" s="10">
        <v>1.448</v>
      </c>
      <c r="AF1166" s="10">
        <f t="shared" si="84"/>
        <v>1.76</v>
      </c>
      <c r="AG1166" s="2">
        <v>7</v>
      </c>
      <c r="AH1166" s="2">
        <v>11</v>
      </c>
      <c r="AI1166" s="12">
        <v>38</v>
      </c>
    </row>
    <row r="1167" spans="1:35" x14ac:dyDescent="0.35">
      <c r="A1167" t="s">
        <v>84</v>
      </c>
      <c r="C1167" s="13">
        <v>42968</v>
      </c>
      <c r="M1167" s="16">
        <v>5.09</v>
      </c>
      <c r="N1167" s="16">
        <v>5.14</v>
      </c>
      <c r="Q1167" s="2">
        <f t="shared" si="85"/>
        <v>4.219507705176107</v>
      </c>
      <c r="R1167" s="18">
        <v>68</v>
      </c>
      <c r="V1167" s="28">
        <v>8</v>
      </c>
      <c r="AF1167" s="10">
        <v>1.3340000000000001</v>
      </c>
      <c r="AI1167" s="16">
        <v>3.88</v>
      </c>
    </row>
    <row r="1168" spans="1:35" x14ac:dyDescent="0.35">
      <c r="A1168" t="s">
        <v>84</v>
      </c>
      <c r="C1168" s="13">
        <v>42968</v>
      </c>
      <c r="M1168" s="16" t="s">
        <v>87</v>
      </c>
      <c r="N1168" s="16" t="s">
        <v>87</v>
      </c>
      <c r="Q1168" s="2">
        <f t="shared" si="85"/>
        <v>4.1588830833596715</v>
      </c>
      <c r="R1168" s="18">
        <v>64</v>
      </c>
      <c r="V1168" s="28">
        <v>6</v>
      </c>
      <c r="AF1168" s="10">
        <v>1.3152000000000001</v>
      </c>
      <c r="AI1168" s="16">
        <v>3.39</v>
      </c>
    </row>
    <row r="1169" spans="1:35" x14ac:dyDescent="0.35">
      <c r="A1169" s="37" t="s">
        <v>90</v>
      </c>
      <c r="C1169" s="13">
        <v>42968</v>
      </c>
      <c r="M1169" s="16">
        <v>4.68</v>
      </c>
      <c r="N1169" s="16">
        <v>4.82</v>
      </c>
      <c r="Q1169" s="2">
        <f t="shared" si="85"/>
        <v>4.6821312271242199</v>
      </c>
      <c r="R1169" s="19">
        <v>108</v>
      </c>
      <c r="V1169" s="19">
        <v>70</v>
      </c>
      <c r="AF1169" s="10">
        <v>1.2793999999999999</v>
      </c>
      <c r="AI1169" s="16">
        <v>3.77</v>
      </c>
    </row>
    <row r="1170" spans="1:35" x14ac:dyDescent="0.35">
      <c r="A1170" s="41" t="s">
        <v>96</v>
      </c>
      <c r="C1170" s="13">
        <v>42968</v>
      </c>
      <c r="M1170" s="16">
        <v>4.79</v>
      </c>
      <c r="N1170" s="16">
        <v>4.8099999999999996</v>
      </c>
      <c r="Q1170" s="2">
        <f t="shared" si="85"/>
        <v>3.9512437185814275</v>
      </c>
      <c r="R1170" s="19">
        <v>52</v>
      </c>
      <c r="V1170" s="19">
        <v>12</v>
      </c>
      <c r="AF1170" s="10">
        <v>1.5226</v>
      </c>
      <c r="AI1170" s="16">
        <v>4.71</v>
      </c>
    </row>
    <row r="1171" spans="1:35" x14ac:dyDescent="0.35">
      <c r="A1171" s="2" t="s">
        <v>52</v>
      </c>
      <c r="C1171" s="3">
        <v>42969</v>
      </c>
      <c r="D1171" s="4">
        <v>0.63680555555555551</v>
      </c>
      <c r="E1171" s="2" t="s">
        <v>47</v>
      </c>
      <c r="F1171" s="2">
        <v>24.77</v>
      </c>
      <c r="G1171" s="2">
        <v>24.18</v>
      </c>
      <c r="H1171" s="2">
        <v>49</v>
      </c>
      <c r="I1171" s="2">
        <v>3</v>
      </c>
      <c r="J1171" s="2">
        <v>46</v>
      </c>
      <c r="K1171" s="2">
        <v>22.76</v>
      </c>
      <c r="L1171" s="2">
        <v>24.4</v>
      </c>
      <c r="M1171" s="55">
        <v>5.1100000000000003</v>
      </c>
      <c r="N1171" s="55">
        <v>5.2</v>
      </c>
      <c r="O1171" s="2">
        <v>3.5</v>
      </c>
      <c r="Q1171" s="2">
        <f t="shared" si="85"/>
        <v>2.0794415416798357</v>
      </c>
      <c r="R1171" s="2">
        <v>8</v>
      </c>
      <c r="T1171" s="8" t="s">
        <v>46</v>
      </c>
      <c r="V1171" s="8">
        <v>1</v>
      </c>
      <c r="AF1171" s="10">
        <f t="shared" ref="AF1171:AF1192" si="86">X1171+AD1171</f>
        <v>0</v>
      </c>
    </row>
    <row r="1172" spans="1:35" x14ac:dyDescent="0.35">
      <c r="A1172" s="2" t="s">
        <v>52</v>
      </c>
      <c r="C1172" s="3">
        <v>42969</v>
      </c>
      <c r="D1172" s="4">
        <v>0.63680555555555551</v>
      </c>
      <c r="E1172" s="2" t="s">
        <v>47</v>
      </c>
      <c r="F1172" s="2">
        <v>24.77</v>
      </c>
      <c r="G1172" s="2">
        <v>24.18</v>
      </c>
      <c r="H1172" s="2">
        <v>49</v>
      </c>
      <c r="I1172" s="2">
        <v>3</v>
      </c>
      <c r="J1172" s="2">
        <v>46</v>
      </c>
      <c r="K1172" s="2">
        <v>22.76</v>
      </c>
      <c r="L1172" s="2">
        <v>24.4</v>
      </c>
      <c r="M1172" s="55">
        <v>5.1100000000000003</v>
      </c>
      <c r="N1172" s="55">
        <v>5.2</v>
      </c>
      <c r="O1172" s="2">
        <v>3.5</v>
      </c>
      <c r="Q1172" s="2">
        <f t="shared" si="85"/>
        <v>2.0794415416798357</v>
      </c>
      <c r="R1172" s="2">
        <v>8</v>
      </c>
      <c r="T1172" s="8" t="s">
        <v>46</v>
      </c>
      <c r="V1172" s="8">
        <v>1</v>
      </c>
      <c r="X1172" s="10">
        <v>0.39700000000000002</v>
      </c>
      <c r="Z1172" s="10">
        <v>0.46100000000000002</v>
      </c>
      <c r="AD1172" s="10">
        <v>0.59199999999999997</v>
      </c>
      <c r="AF1172" s="10">
        <f t="shared" si="86"/>
        <v>0.98899999999999999</v>
      </c>
      <c r="AG1172" s="2">
        <v>19</v>
      </c>
      <c r="AH1172" s="2">
        <v>28</v>
      </c>
      <c r="AI1172" s="12">
        <v>4.82</v>
      </c>
    </row>
    <row r="1173" spans="1:35" x14ac:dyDescent="0.35">
      <c r="A1173" s="2" t="s">
        <v>42</v>
      </c>
      <c r="C1173" s="3">
        <v>42969</v>
      </c>
      <c r="D1173" s="4">
        <v>0.62222222222222223</v>
      </c>
      <c r="E1173" s="2" t="s">
        <v>47</v>
      </c>
      <c r="F1173" s="2">
        <v>25.1</v>
      </c>
      <c r="G1173" s="2">
        <v>24.44</v>
      </c>
      <c r="H1173" s="2">
        <v>27</v>
      </c>
      <c r="I1173" s="2">
        <v>3</v>
      </c>
      <c r="J1173" s="2">
        <v>23</v>
      </c>
      <c r="K1173" s="2">
        <v>21.73</v>
      </c>
      <c r="L1173" s="2">
        <v>22.71</v>
      </c>
      <c r="M1173" s="55">
        <v>5.93</v>
      </c>
      <c r="N1173" s="55">
        <v>5.17</v>
      </c>
      <c r="O1173" s="2">
        <v>3</v>
      </c>
      <c r="Q1173" s="2">
        <f t="shared" si="85"/>
        <v>2.0794415416798357</v>
      </c>
      <c r="R1173" s="2">
        <v>8</v>
      </c>
      <c r="T1173" s="8" t="s">
        <v>43</v>
      </c>
      <c r="V1173" s="8">
        <v>2</v>
      </c>
      <c r="AF1173" s="10">
        <f t="shared" si="86"/>
        <v>0</v>
      </c>
    </row>
    <row r="1174" spans="1:35" x14ac:dyDescent="0.35">
      <c r="A1174" s="2" t="s">
        <v>42</v>
      </c>
      <c r="C1174" s="3">
        <v>42969</v>
      </c>
      <c r="D1174" s="4">
        <v>0.62222222222222223</v>
      </c>
      <c r="E1174" s="2" t="s">
        <v>47</v>
      </c>
      <c r="F1174" s="2">
        <v>25.1</v>
      </c>
      <c r="G1174" s="2">
        <v>24.44</v>
      </c>
      <c r="H1174" s="2">
        <v>27</v>
      </c>
      <c r="I1174" s="2">
        <v>3</v>
      </c>
      <c r="J1174" s="2">
        <v>23</v>
      </c>
      <c r="K1174" s="2">
        <v>21.73</v>
      </c>
      <c r="L1174" s="2">
        <v>22.71</v>
      </c>
      <c r="M1174" s="55">
        <v>5.93</v>
      </c>
      <c r="N1174" s="55">
        <v>5.17</v>
      </c>
      <c r="O1174" s="2">
        <v>3</v>
      </c>
      <c r="Q1174" s="2">
        <f t="shared" si="85"/>
        <v>2.0794415416798357</v>
      </c>
      <c r="R1174" s="2">
        <v>8</v>
      </c>
      <c r="T1174" s="8" t="s">
        <v>43</v>
      </c>
      <c r="V1174" s="8">
        <v>2</v>
      </c>
      <c r="X1174" s="10">
        <v>0.44400000000000001</v>
      </c>
      <c r="Z1174" s="10">
        <v>0.23400000000000001</v>
      </c>
      <c r="AD1174" s="10">
        <v>0.6</v>
      </c>
      <c r="AF1174" s="10">
        <f t="shared" si="86"/>
        <v>1.044</v>
      </c>
      <c r="AG1174" s="2">
        <v>16</v>
      </c>
      <c r="AH1174" s="2">
        <v>39</v>
      </c>
      <c r="AI1174" s="12">
        <v>9.8000000000000007</v>
      </c>
    </row>
    <row r="1175" spans="1:35" x14ac:dyDescent="0.35">
      <c r="A1175" s="2" t="s">
        <v>50</v>
      </c>
      <c r="C1175" s="3">
        <v>42969</v>
      </c>
      <c r="D1175" s="4">
        <v>0.60902777777777783</v>
      </c>
      <c r="E1175" s="2" t="s">
        <v>47</v>
      </c>
      <c r="F1175" s="2">
        <v>25.62</v>
      </c>
      <c r="G1175" s="2">
        <v>24.22</v>
      </c>
      <c r="H1175" s="2">
        <v>41</v>
      </c>
      <c r="I1175" s="2">
        <v>3</v>
      </c>
      <c r="J1175" s="2">
        <v>37</v>
      </c>
      <c r="K1175" s="2">
        <v>21.96</v>
      </c>
      <c r="L1175" s="2">
        <v>23.56</v>
      </c>
      <c r="M1175" s="55">
        <v>5.62</v>
      </c>
      <c r="N1175" s="55">
        <v>5.24</v>
      </c>
      <c r="O1175" s="2">
        <v>3.5</v>
      </c>
      <c r="Q1175" s="2">
        <f t="shared" si="85"/>
        <v>3.3322045101752038</v>
      </c>
      <c r="R1175" s="2">
        <v>28</v>
      </c>
      <c r="V1175" s="8">
        <v>13</v>
      </c>
      <c r="AF1175" s="10">
        <f t="shared" si="86"/>
        <v>0</v>
      </c>
    </row>
    <row r="1176" spans="1:35" x14ac:dyDescent="0.35">
      <c r="A1176" s="2" t="s">
        <v>50</v>
      </c>
      <c r="C1176" s="3">
        <v>42969</v>
      </c>
      <c r="D1176" s="4">
        <v>0.60902777777777783</v>
      </c>
      <c r="E1176" s="2" t="s">
        <v>47</v>
      </c>
      <c r="F1176" s="2">
        <v>25.62</v>
      </c>
      <c r="G1176" s="2">
        <v>24.22</v>
      </c>
      <c r="H1176" s="2">
        <v>41</v>
      </c>
      <c r="I1176" s="2">
        <v>3</v>
      </c>
      <c r="J1176" s="2">
        <v>37</v>
      </c>
      <c r="K1176" s="2">
        <v>21.96</v>
      </c>
      <c r="L1176" s="2">
        <v>23.56</v>
      </c>
      <c r="M1176" s="55">
        <v>5.62</v>
      </c>
      <c r="N1176" s="55">
        <v>5.24</v>
      </c>
      <c r="O1176" s="2">
        <v>3.5</v>
      </c>
      <c r="Q1176" s="2">
        <f t="shared" si="85"/>
        <v>3.3322045101752038</v>
      </c>
      <c r="R1176" s="2">
        <v>28</v>
      </c>
      <c r="V1176" s="8">
        <v>13</v>
      </c>
      <c r="X1176" s="10">
        <v>0.46400000000000002</v>
      </c>
      <c r="Z1176" s="10">
        <v>0.40100000000000002</v>
      </c>
      <c r="AD1176" s="10">
        <v>0.78400000000000003</v>
      </c>
      <c r="AF1176" s="10">
        <f t="shared" si="86"/>
        <v>1.248</v>
      </c>
      <c r="AG1176" s="2">
        <v>19</v>
      </c>
      <c r="AH1176" s="2">
        <v>20</v>
      </c>
      <c r="AI1176" s="12">
        <v>14.2</v>
      </c>
    </row>
    <row r="1177" spans="1:35" x14ac:dyDescent="0.35">
      <c r="A1177" s="2" t="s">
        <v>51</v>
      </c>
      <c r="C1177" s="3">
        <v>42969</v>
      </c>
      <c r="D1177" s="4">
        <v>0.5854166666666667</v>
      </c>
      <c r="E1177" s="2" t="s">
        <v>47</v>
      </c>
      <c r="F1177" s="2">
        <v>26.83</v>
      </c>
      <c r="G1177" s="2">
        <v>25.77</v>
      </c>
      <c r="H1177" s="2">
        <v>34</v>
      </c>
      <c r="I1177" s="2">
        <v>3</v>
      </c>
      <c r="J1177" s="2">
        <v>30</v>
      </c>
      <c r="K1177" s="2">
        <v>21.37</v>
      </c>
      <c r="L1177" s="2">
        <v>21.45</v>
      </c>
      <c r="M1177" s="55">
        <v>5.24</v>
      </c>
      <c r="N1177" s="55">
        <v>4.79</v>
      </c>
      <c r="O1177" s="2">
        <v>3</v>
      </c>
      <c r="Q1177" s="2">
        <f t="shared" si="85"/>
        <v>2.9957322735539909</v>
      </c>
      <c r="R1177" s="2">
        <v>20</v>
      </c>
      <c r="V1177" s="8">
        <v>1</v>
      </c>
      <c r="AF1177" s="10">
        <f t="shared" si="86"/>
        <v>0</v>
      </c>
    </row>
    <row r="1178" spans="1:35" x14ac:dyDescent="0.35">
      <c r="A1178" s="2" t="s">
        <v>51</v>
      </c>
      <c r="C1178" s="3">
        <v>42969</v>
      </c>
      <c r="D1178" s="4">
        <v>0.5854166666666667</v>
      </c>
      <c r="E1178" s="2" t="s">
        <v>47</v>
      </c>
      <c r="F1178" s="2">
        <v>26.83</v>
      </c>
      <c r="G1178" s="2">
        <v>25.77</v>
      </c>
      <c r="H1178" s="2">
        <v>34</v>
      </c>
      <c r="I1178" s="2">
        <v>3</v>
      </c>
      <c r="J1178" s="2">
        <v>30</v>
      </c>
      <c r="K1178" s="2">
        <v>21.37</v>
      </c>
      <c r="L1178" s="2">
        <v>21.45</v>
      </c>
      <c r="M1178" s="55">
        <v>5.24</v>
      </c>
      <c r="N1178" s="55">
        <v>4.79</v>
      </c>
      <c r="O1178" s="2">
        <v>3</v>
      </c>
      <c r="Q1178" s="2">
        <f t="shared" si="85"/>
        <v>2.9957322735539909</v>
      </c>
      <c r="R1178" s="2">
        <v>20</v>
      </c>
      <c r="V1178" s="8">
        <v>1</v>
      </c>
      <c r="X1178" s="10">
        <v>0.629</v>
      </c>
      <c r="Z1178" s="10">
        <v>0.36799999999999999</v>
      </c>
      <c r="AD1178" s="10">
        <v>0.75600000000000001</v>
      </c>
      <c r="AF1178" s="10">
        <f t="shared" si="86"/>
        <v>1.385</v>
      </c>
      <c r="AG1178" s="2">
        <v>18</v>
      </c>
      <c r="AH1178" s="2">
        <v>27</v>
      </c>
      <c r="AI1178" s="12">
        <v>18.3</v>
      </c>
    </row>
    <row r="1179" spans="1:35" x14ac:dyDescent="0.35">
      <c r="A1179" s="2" t="s">
        <v>48</v>
      </c>
      <c r="C1179" s="3">
        <v>42969</v>
      </c>
      <c r="D1179" s="4">
        <v>0.56111111111111112</v>
      </c>
      <c r="E1179" s="2" t="s">
        <v>47</v>
      </c>
      <c r="F1179" s="2">
        <v>25.52</v>
      </c>
      <c r="G1179" s="2">
        <v>25.14</v>
      </c>
      <c r="H1179" s="2">
        <v>40</v>
      </c>
      <c r="I1179" s="2">
        <v>3</v>
      </c>
      <c r="J1179" s="2">
        <v>36</v>
      </c>
      <c r="K1179" s="2">
        <v>22.93</v>
      </c>
      <c r="L1179" s="2">
        <v>23.36</v>
      </c>
      <c r="M1179" s="55">
        <v>5.01</v>
      </c>
      <c r="N1179" s="55">
        <v>4.62</v>
      </c>
      <c r="O1179" s="2">
        <v>3</v>
      </c>
      <c r="Q1179" s="2">
        <f t="shared" si="85"/>
        <v>2.0794415416798357</v>
      </c>
      <c r="R1179" s="2">
        <v>8</v>
      </c>
      <c r="V1179" s="8">
        <v>1</v>
      </c>
      <c r="AF1179" s="10">
        <f t="shared" si="86"/>
        <v>0</v>
      </c>
    </row>
    <row r="1180" spans="1:35" x14ac:dyDescent="0.35">
      <c r="A1180" s="2" t="s">
        <v>48</v>
      </c>
      <c r="C1180" s="3">
        <v>42969</v>
      </c>
      <c r="D1180" s="4">
        <v>0.56111111111111112</v>
      </c>
      <c r="E1180" s="2" t="s">
        <v>47</v>
      </c>
      <c r="F1180" s="2">
        <v>25.52</v>
      </c>
      <c r="G1180" s="2">
        <v>25.14</v>
      </c>
      <c r="H1180" s="2">
        <v>40</v>
      </c>
      <c r="I1180" s="2">
        <v>3</v>
      </c>
      <c r="J1180" s="2">
        <v>36</v>
      </c>
      <c r="K1180" s="2">
        <v>22.93</v>
      </c>
      <c r="L1180" s="2">
        <v>23.36</v>
      </c>
      <c r="M1180" s="55">
        <v>5.01</v>
      </c>
      <c r="N1180" s="55">
        <v>4.62</v>
      </c>
      <c r="O1180" s="2">
        <v>3</v>
      </c>
      <c r="Q1180" s="2">
        <f t="shared" si="85"/>
        <v>2.0794415416798357</v>
      </c>
      <c r="R1180" s="2">
        <v>8</v>
      </c>
      <c r="V1180" s="8">
        <v>1</v>
      </c>
      <c r="X1180" s="10">
        <v>0.439</v>
      </c>
      <c r="Z1180" s="10">
        <v>0.249</v>
      </c>
      <c r="AD1180" s="10">
        <v>0.61299999999999999</v>
      </c>
      <c r="AF1180" s="10">
        <f t="shared" si="86"/>
        <v>1.052</v>
      </c>
      <c r="AG1180" s="2">
        <v>26</v>
      </c>
      <c r="AH1180" s="2">
        <v>25</v>
      </c>
      <c r="AI1180" s="12">
        <v>12.5</v>
      </c>
    </row>
    <row r="1181" spans="1:35" x14ac:dyDescent="0.35">
      <c r="A1181" s="2" t="s">
        <v>52</v>
      </c>
      <c r="C1181" s="3">
        <v>42976</v>
      </c>
      <c r="D1181" s="4">
        <v>0.50694444444444442</v>
      </c>
      <c r="E1181" s="2" t="s">
        <v>47</v>
      </c>
      <c r="H1181" s="2">
        <v>54</v>
      </c>
      <c r="M1181" s="55">
        <v>6.29</v>
      </c>
      <c r="N1181" s="55">
        <v>5.58</v>
      </c>
      <c r="O1181" s="2">
        <v>4</v>
      </c>
      <c r="Q1181" s="2">
        <f t="shared" si="85"/>
        <v>3.5835189384561099</v>
      </c>
      <c r="R1181" s="2">
        <v>36</v>
      </c>
      <c r="T1181" s="8" t="s">
        <v>46</v>
      </c>
      <c r="V1181" s="8">
        <v>1</v>
      </c>
      <c r="AF1181" s="10">
        <f t="shared" si="86"/>
        <v>0</v>
      </c>
    </row>
    <row r="1182" spans="1:35" x14ac:dyDescent="0.35">
      <c r="A1182" s="2" t="s">
        <v>52</v>
      </c>
      <c r="C1182" s="3">
        <v>42976</v>
      </c>
      <c r="D1182" s="4">
        <v>0.50694444444444442</v>
      </c>
      <c r="E1182" s="2" t="s">
        <v>47</v>
      </c>
      <c r="F1182" s="2">
        <v>22.57</v>
      </c>
      <c r="G1182" s="2">
        <v>22.21</v>
      </c>
      <c r="H1182" s="2">
        <v>54</v>
      </c>
      <c r="I1182" s="2">
        <v>3</v>
      </c>
      <c r="J1182" s="2">
        <v>49</v>
      </c>
      <c r="K1182" s="2">
        <v>21.68</v>
      </c>
      <c r="L1182" s="2">
        <v>26.11</v>
      </c>
      <c r="M1182" s="55">
        <v>6.29</v>
      </c>
      <c r="N1182" s="55">
        <v>5.58</v>
      </c>
      <c r="O1182" s="2">
        <v>4</v>
      </c>
      <c r="Q1182" s="2">
        <f t="shared" si="85"/>
        <v>3.5835189384561099</v>
      </c>
      <c r="R1182" s="2">
        <v>36</v>
      </c>
      <c r="T1182" s="8" t="s">
        <v>46</v>
      </c>
      <c r="V1182" s="8">
        <v>1</v>
      </c>
      <c r="X1182" s="10">
        <v>0.38400000000000001</v>
      </c>
      <c r="Z1182" s="10">
        <v>0.376</v>
      </c>
      <c r="AD1182" s="10">
        <v>0.41</v>
      </c>
      <c r="AF1182" s="10">
        <f t="shared" si="86"/>
        <v>0.79400000000000004</v>
      </c>
      <c r="AG1182" s="2">
        <v>6</v>
      </c>
      <c r="AH1182" s="2">
        <v>13</v>
      </c>
      <c r="AI1182" s="12">
        <v>6.46</v>
      </c>
    </row>
    <row r="1183" spans="1:35" x14ac:dyDescent="0.35">
      <c r="A1183" s="2" t="s">
        <v>42</v>
      </c>
      <c r="C1183" s="3">
        <v>42976</v>
      </c>
      <c r="D1183" s="4">
        <v>0.52638888888888891</v>
      </c>
      <c r="E1183" s="2" t="s">
        <v>47</v>
      </c>
      <c r="H1183" s="2">
        <v>32</v>
      </c>
      <c r="M1183" s="55">
        <v>5.87</v>
      </c>
      <c r="N1183" s="55">
        <v>5.76</v>
      </c>
      <c r="O1183" s="2">
        <v>4.5</v>
      </c>
      <c r="Q1183" s="2">
        <f t="shared" si="85"/>
        <v>1.3862943611198906</v>
      </c>
      <c r="R1183" s="2">
        <v>4</v>
      </c>
      <c r="T1183" s="8" t="s">
        <v>43</v>
      </c>
      <c r="V1183" s="8">
        <v>2</v>
      </c>
      <c r="AF1183" s="10">
        <f t="shared" si="86"/>
        <v>0</v>
      </c>
    </row>
    <row r="1184" spans="1:35" x14ac:dyDescent="0.35">
      <c r="A1184" s="2" t="s">
        <v>42</v>
      </c>
      <c r="B1184" s="2" t="s">
        <v>47</v>
      </c>
      <c r="C1184" s="3">
        <v>42976</v>
      </c>
      <c r="D1184" s="4">
        <v>0.52638888888888891</v>
      </c>
      <c r="E1184" s="2" t="s">
        <v>47</v>
      </c>
      <c r="M1184" s="55">
        <v>5.88</v>
      </c>
      <c r="N1184" s="55">
        <v>5.81</v>
      </c>
      <c r="O1184" s="2">
        <v>5</v>
      </c>
      <c r="Q1184" s="2">
        <f t="shared" si="85"/>
        <v>1.3862943611198906</v>
      </c>
      <c r="R1184" s="2">
        <v>4</v>
      </c>
      <c r="V1184" s="8">
        <v>2</v>
      </c>
      <c r="AF1184" s="10">
        <f t="shared" si="86"/>
        <v>0</v>
      </c>
    </row>
    <row r="1185" spans="1:35" x14ac:dyDescent="0.35">
      <c r="A1185" s="2" t="s">
        <v>42</v>
      </c>
      <c r="B1185" s="2" t="s">
        <v>47</v>
      </c>
      <c r="C1185" s="3">
        <v>42976</v>
      </c>
      <c r="D1185" s="4">
        <v>0.52638888888888891</v>
      </c>
      <c r="E1185" s="2" t="s">
        <v>47</v>
      </c>
      <c r="M1185" s="55">
        <v>5.88</v>
      </c>
      <c r="N1185" s="55">
        <v>5.81</v>
      </c>
      <c r="O1185" s="2">
        <v>5</v>
      </c>
      <c r="Q1185" s="2">
        <f t="shared" si="85"/>
        <v>1.3862943611198906</v>
      </c>
      <c r="R1185" s="2">
        <v>4</v>
      </c>
      <c r="V1185" s="8">
        <v>2</v>
      </c>
      <c r="X1185" s="10">
        <v>0.49099999999999999</v>
      </c>
      <c r="Z1185" s="10">
        <v>0.33100000000000002</v>
      </c>
      <c r="AD1185" s="10">
        <v>0.5</v>
      </c>
      <c r="AF1185" s="10">
        <f t="shared" si="86"/>
        <v>0.99099999999999999</v>
      </c>
      <c r="AG1185" s="2">
        <v>20</v>
      </c>
      <c r="AH1185" s="2">
        <v>21</v>
      </c>
      <c r="AI1185" s="12">
        <v>6.85</v>
      </c>
    </row>
    <row r="1186" spans="1:35" x14ac:dyDescent="0.35">
      <c r="A1186" s="2" t="s">
        <v>42</v>
      </c>
      <c r="C1186" s="3">
        <v>42976</v>
      </c>
      <c r="D1186" s="4">
        <v>0.52638888888888891</v>
      </c>
      <c r="E1186" s="2" t="s">
        <v>47</v>
      </c>
      <c r="F1186" s="2">
        <v>23.27</v>
      </c>
      <c r="G1186" s="2">
        <v>23.15</v>
      </c>
      <c r="H1186" s="2">
        <v>32</v>
      </c>
      <c r="I1186" s="2">
        <v>4</v>
      </c>
      <c r="J1186" s="2">
        <v>28</v>
      </c>
      <c r="K1186" s="2">
        <v>22.89</v>
      </c>
      <c r="L1186" s="2">
        <v>23.27</v>
      </c>
      <c r="M1186" s="55">
        <v>5.87</v>
      </c>
      <c r="N1186" s="55">
        <v>5.76</v>
      </c>
      <c r="O1186" s="2">
        <v>4.5</v>
      </c>
      <c r="Q1186" s="2">
        <f t="shared" si="85"/>
        <v>1.3862943611198906</v>
      </c>
      <c r="R1186" s="2">
        <v>4</v>
      </c>
      <c r="T1186" s="8" t="s">
        <v>43</v>
      </c>
      <c r="V1186" s="8">
        <v>2</v>
      </c>
      <c r="X1186" s="10">
        <v>0.48499999999999999</v>
      </c>
      <c r="Z1186" s="10">
        <v>0.39800000000000002</v>
      </c>
      <c r="AD1186" s="10">
        <v>0.45400000000000001</v>
      </c>
      <c r="AF1186" s="10">
        <f t="shared" si="86"/>
        <v>0.93900000000000006</v>
      </c>
      <c r="AG1186" s="2">
        <v>9</v>
      </c>
      <c r="AH1186" s="2">
        <v>8</v>
      </c>
      <c r="AI1186" s="12">
        <v>7.01</v>
      </c>
    </row>
    <row r="1187" spans="1:35" x14ac:dyDescent="0.35">
      <c r="A1187" s="2" t="s">
        <v>50</v>
      </c>
      <c r="C1187" s="3">
        <v>42976</v>
      </c>
      <c r="D1187" s="4">
        <v>0.5395833333333333</v>
      </c>
      <c r="E1187" s="2" t="s">
        <v>47</v>
      </c>
      <c r="H1187" s="2">
        <v>52</v>
      </c>
      <c r="M1187" s="55">
        <v>5.94</v>
      </c>
      <c r="N1187" s="55">
        <v>5.07</v>
      </c>
      <c r="O1187" s="2">
        <v>4.5</v>
      </c>
      <c r="Q1187" s="2">
        <f t="shared" si="85"/>
        <v>2.7725887222397811</v>
      </c>
      <c r="R1187" s="2">
        <v>16</v>
      </c>
      <c r="V1187" s="8">
        <v>3</v>
      </c>
      <c r="AF1187" s="10">
        <f t="shared" si="86"/>
        <v>0</v>
      </c>
    </row>
    <row r="1188" spans="1:35" x14ac:dyDescent="0.35">
      <c r="A1188" s="2" t="s">
        <v>50</v>
      </c>
      <c r="C1188" s="3">
        <v>42976</v>
      </c>
      <c r="D1188" s="4">
        <v>0.5395833333333333</v>
      </c>
      <c r="E1188" s="2" t="s">
        <v>47</v>
      </c>
      <c r="F1188" s="2">
        <v>25.16</v>
      </c>
      <c r="G1188" s="2">
        <v>23.91</v>
      </c>
      <c r="H1188" s="2">
        <v>52</v>
      </c>
      <c r="I1188" s="2">
        <v>3</v>
      </c>
      <c r="J1188" s="2">
        <v>50</v>
      </c>
      <c r="K1188" s="2">
        <v>22.14</v>
      </c>
      <c r="L1188" s="2">
        <v>23.12</v>
      </c>
      <c r="M1188" s="55">
        <v>5.94</v>
      </c>
      <c r="N1188" s="55">
        <v>5.07</v>
      </c>
      <c r="O1188" s="2">
        <v>4.5</v>
      </c>
      <c r="Q1188" s="2">
        <f t="shared" si="85"/>
        <v>2.7725887222397811</v>
      </c>
      <c r="R1188" s="2">
        <v>16</v>
      </c>
      <c r="V1188" s="8">
        <v>3</v>
      </c>
      <c r="X1188" s="10">
        <v>0.76</v>
      </c>
      <c r="Z1188" s="10">
        <v>0.626</v>
      </c>
      <c r="AD1188" s="10">
        <v>0.71</v>
      </c>
      <c r="AF1188" s="10">
        <f t="shared" si="86"/>
        <v>1.47</v>
      </c>
      <c r="AG1188" s="2">
        <v>9</v>
      </c>
      <c r="AH1188" s="2">
        <v>7</v>
      </c>
      <c r="AI1188" s="12">
        <v>10</v>
      </c>
    </row>
    <row r="1189" spans="1:35" x14ac:dyDescent="0.35">
      <c r="A1189" s="2" t="s">
        <v>51</v>
      </c>
      <c r="C1189" s="3">
        <v>42976</v>
      </c>
      <c r="D1189" s="4">
        <v>0.56180555555555556</v>
      </c>
      <c r="E1189" s="2" t="s">
        <v>47</v>
      </c>
      <c r="H1189" s="2">
        <v>40</v>
      </c>
      <c r="M1189" s="55">
        <v>6.42</v>
      </c>
      <c r="N1189" s="55">
        <v>5.7</v>
      </c>
      <c r="O1189" s="2">
        <v>3</v>
      </c>
      <c r="Q1189" s="2">
        <f t="shared" si="85"/>
        <v>1.3862943611198906</v>
      </c>
      <c r="R1189" s="2">
        <v>4</v>
      </c>
      <c r="V1189" s="8">
        <v>25</v>
      </c>
      <c r="AF1189" s="10">
        <f t="shared" si="86"/>
        <v>0</v>
      </c>
    </row>
    <row r="1190" spans="1:35" x14ac:dyDescent="0.35">
      <c r="A1190" s="2" t="s">
        <v>51</v>
      </c>
      <c r="C1190" s="3">
        <v>42976</v>
      </c>
      <c r="D1190" s="4">
        <v>0.56180555555555556</v>
      </c>
      <c r="E1190" s="2" t="s">
        <v>47</v>
      </c>
      <c r="F1190" s="2">
        <v>23.77</v>
      </c>
      <c r="G1190" s="2">
        <v>23.88</v>
      </c>
      <c r="H1190" s="2">
        <v>40</v>
      </c>
      <c r="I1190" s="2">
        <v>3</v>
      </c>
      <c r="J1190" s="2">
        <v>37</v>
      </c>
      <c r="K1190" s="2">
        <v>23.37</v>
      </c>
      <c r="L1190" s="2">
        <v>23.6</v>
      </c>
      <c r="M1190" s="55">
        <v>6.42</v>
      </c>
      <c r="N1190" s="55">
        <v>5.7</v>
      </c>
      <c r="O1190" s="2">
        <v>3</v>
      </c>
      <c r="Q1190" s="2">
        <f t="shared" si="85"/>
        <v>1.3862943611198906</v>
      </c>
      <c r="R1190" s="2">
        <v>4</v>
      </c>
      <c r="V1190" s="8">
        <v>25</v>
      </c>
      <c r="X1190" s="10">
        <v>0.54200000000000004</v>
      </c>
      <c r="Z1190" s="10">
        <v>0.32</v>
      </c>
      <c r="AD1190" s="10">
        <v>0.48899999999999999</v>
      </c>
      <c r="AF1190" s="10">
        <f t="shared" si="86"/>
        <v>1.0310000000000001</v>
      </c>
      <c r="AG1190" s="2">
        <v>10</v>
      </c>
      <c r="AH1190" s="2">
        <v>12</v>
      </c>
      <c r="AI1190" s="12">
        <v>19.600000000000001</v>
      </c>
    </row>
    <row r="1191" spans="1:35" x14ac:dyDescent="0.35">
      <c r="A1191" s="2" t="s">
        <v>48</v>
      </c>
      <c r="C1191" s="3">
        <v>42976</v>
      </c>
      <c r="D1191" s="4">
        <v>0.58472222222222225</v>
      </c>
      <c r="E1191" s="2" t="s">
        <v>47</v>
      </c>
      <c r="H1191" s="2">
        <v>41</v>
      </c>
      <c r="M1191" s="55">
        <v>5.99</v>
      </c>
      <c r="N1191" s="55">
        <v>6.15</v>
      </c>
      <c r="O1191" s="2">
        <v>2.5</v>
      </c>
      <c r="Q1191" s="2">
        <f t="shared" si="85"/>
        <v>1.3862943611198906</v>
      </c>
      <c r="R1191" s="2">
        <v>4</v>
      </c>
      <c r="V1191" s="8">
        <v>7</v>
      </c>
      <c r="AF1191" s="10">
        <f t="shared" si="86"/>
        <v>0</v>
      </c>
    </row>
    <row r="1192" spans="1:35" x14ac:dyDescent="0.35">
      <c r="A1192" s="2" t="s">
        <v>48</v>
      </c>
      <c r="C1192" s="3">
        <v>42976</v>
      </c>
      <c r="D1192" s="4">
        <v>0.58472222222222225</v>
      </c>
      <c r="E1192" s="2" t="s">
        <v>47</v>
      </c>
      <c r="F1192" s="2">
        <v>22.84</v>
      </c>
      <c r="G1192" s="2">
        <v>23.19</v>
      </c>
      <c r="H1192" s="2">
        <v>41</v>
      </c>
      <c r="I1192" s="2">
        <v>3</v>
      </c>
      <c r="J1192" s="2">
        <v>38</v>
      </c>
      <c r="K1192" s="2">
        <v>23.36</v>
      </c>
      <c r="L1192" s="2">
        <v>24.2</v>
      </c>
      <c r="M1192" s="55">
        <v>5.99</v>
      </c>
      <c r="N1192" s="55">
        <v>6.15</v>
      </c>
      <c r="O1192" s="2">
        <v>2.5</v>
      </c>
      <c r="Q1192" s="2">
        <f t="shared" si="85"/>
        <v>1.3862943611198906</v>
      </c>
      <c r="R1192" s="2">
        <v>4</v>
      </c>
      <c r="V1192" s="8">
        <v>7</v>
      </c>
      <c r="X1192" s="10">
        <v>0.41399999999999998</v>
      </c>
      <c r="Z1192" s="10">
        <v>0.29799999999999999</v>
      </c>
      <c r="AD1192" s="10">
        <v>0.70699999999999996</v>
      </c>
      <c r="AF1192" s="10">
        <f t="shared" si="86"/>
        <v>1.121</v>
      </c>
      <c r="AG1192" s="2">
        <v>12</v>
      </c>
      <c r="AH1192" s="2">
        <v>25</v>
      </c>
      <c r="AI1192" s="12">
        <v>31.4</v>
      </c>
    </row>
    <row r="1193" spans="1:35" x14ac:dyDescent="0.35">
      <c r="A1193" t="s">
        <v>84</v>
      </c>
      <c r="C1193" s="13">
        <v>42977</v>
      </c>
      <c r="M1193" s="16">
        <v>5.79</v>
      </c>
      <c r="N1193" s="16">
        <v>5.94</v>
      </c>
      <c r="Q1193" s="2">
        <f t="shared" si="85"/>
        <v>4.3820266346738812</v>
      </c>
      <c r="R1193" s="18">
        <v>80</v>
      </c>
      <c r="V1193" s="28" t="s">
        <v>87</v>
      </c>
      <c r="AF1193" s="10">
        <v>1.4769999999999999</v>
      </c>
      <c r="AI1193" s="16">
        <v>5.7</v>
      </c>
    </row>
    <row r="1194" spans="1:35" x14ac:dyDescent="0.35">
      <c r="A1194" s="37" t="s">
        <v>90</v>
      </c>
      <c r="C1194" s="13">
        <v>42977</v>
      </c>
      <c r="M1194" s="16">
        <v>5.56</v>
      </c>
      <c r="N1194" s="16">
        <v>5.53</v>
      </c>
      <c r="Q1194" s="2">
        <f t="shared" si="85"/>
        <v>6.0520891689244172</v>
      </c>
      <c r="R1194" s="19">
        <v>425</v>
      </c>
      <c r="V1194" s="19" t="s">
        <v>87</v>
      </c>
      <c r="AF1194" s="10">
        <v>1.4132000000000002</v>
      </c>
      <c r="AI1194" s="16">
        <v>5.66</v>
      </c>
    </row>
    <row r="1195" spans="1:35" x14ac:dyDescent="0.35">
      <c r="A1195" s="37" t="s">
        <v>90</v>
      </c>
      <c r="C1195" s="13">
        <v>42977</v>
      </c>
      <c r="M1195" s="16" t="s">
        <v>87</v>
      </c>
      <c r="N1195" s="16" t="s">
        <v>87</v>
      </c>
      <c r="Q1195" s="2">
        <f t="shared" si="85"/>
        <v>6.3801225368997647</v>
      </c>
      <c r="R1195" s="19">
        <v>590</v>
      </c>
      <c r="V1195" s="19" t="s">
        <v>87</v>
      </c>
      <c r="AF1195" s="10">
        <v>1.6379999999999999</v>
      </c>
      <c r="AI1195" s="16">
        <v>5.48</v>
      </c>
    </row>
    <row r="1196" spans="1:35" x14ac:dyDescent="0.35">
      <c r="A1196" s="41" t="s">
        <v>96</v>
      </c>
      <c r="C1196" s="13">
        <v>42977</v>
      </c>
      <c r="M1196" s="16">
        <v>5.9</v>
      </c>
      <c r="N1196" s="16">
        <v>5.62</v>
      </c>
      <c r="Q1196" s="2">
        <f t="shared" si="85"/>
        <v>4.0943445622221004</v>
      </c>
      <c r="R1196" s="19">
        <v>60</v>
      </c>
      <c r="V1196" s="19" t="s">
        <v>87</v>
      </c>
      <c r="AF1196" s="10">
        <v>1.1727000000000001</v>
      </c>
      <c r="AI1196" s="16">
        <v>5.93</v>
      </c>
    </row>
    <row r="1197" spans="1:35" x14ac:dyDescent="0.35">
      <c r="A1197" s="2" t="s">
        <v>52</v>
      </c>
      <c r="C1197" s="3">
        <v>42990</v>
      </c>
      <c r="D1197" s="4">
        <v>0.62916666666666665</v>
      </c>
      <c r="E1197" s="2" t="s">
        <v>47</v>
      </c>
      <c r="H1197" s="2">
        <v>53</v>
      </c>
      <c r="M1197" s="55">
        <v>6.35</v>
      </c>
      <c r="N1197" s="55">
        <v>6.31</v>
      </c>
      <c r="O1197" s="2">
        <v>5</v>
      </c>
      <c r="Q1197" s="2">
        <f t="shared" si="85"/>
        <v>2.9957322735539909</v>
      </c>
      <c r="R1197" s="2">
        <v>20</v>
      </c>
      <c r="T1197" s="8" t="s">
        <v>46</v>
      </c>
      <c r="V1197" s="8">
        <v>1</v>
      </c>
      <c r="AF1197" s="10">
        <f t="shared" ref="AF1197:AF1206" si="87">X1197+AD1197</f>
        <v>0</v>
      </c>
    </row>
    <row r="1198" spans="1:35" x14ac:dyDescent="0.35">
      <c r="A1198" s="2" t="s">
        <v>52</v>
      </c>
      <c r="C1198" s="3">
        <v>42990</v>
      </c>
      <c r="D1198" s="4">
        <v>0.62916666666666665</v>
      </c>
      <c r="E1198" s="2" t="s">
        <v>47</v>
      </c>
      <c r="F1198" s="2">
        <v>20.83</v>
      </c>
      <c r="G1198" s="2">
        <v>19.739999999999998</v>
      </c>
      <c r="H1198" s="2">
        <v>53</v>
      </c>
      <c r="I1198" s="2">
        <v>3</v>
      </c>
      <c r="J1198" s="2">
        <v>52</v>
      </c>
      <c r="K1198" s="2">
        <v>23.6</v>
      </c>
      <c r="L1198" s="2">
        <v>27.21</v>
      </c>
      <c r="M1198" s="55">
        <v>6.35</v>
      </c>
      <c r="N1198" s="55">
        <v>6.31</v>
      </c>
      <c r="O1198" s="2">
        <v>5</v>
      </c>
      <c r="Q1198" s="2">
        <f t="shared" si="85"/>
        <v>2.9957322735539909</v>
      </c>
      <c r="R1198" s="2">
        <v>20</v>
      </c>
      <c r="T1198" s="8" t="s">
        <v>46</v>
      </c>
      <c r="V1198" s="8">
        <v>1</v>
      </c>
      <c r="X1198" s="10">
        <v>0.36599999999999999</v>
      </c>
      <c r="Z1198" s="10">
        <v>0.39800000000000002</v>
      </c>
      <c r="AD1198" s="10">
        <v>0.67600000000000005</v>
      </c>
      <c r="AF1198" s="10">
        <f t="shared" si="87"/>
        <v>1.042</v>
      </c>
      <c r="AG1198" s="2">
        <v>32</v>
      </c>
      <c r="AH1198" s="2">
        <v>40</v>
      </c>
      <c r="AI1198" s="12">
        <v>5.82</v>
      </c>
    </row>
    <row r="1199" spans="1:35" x14ac:dyDescent="0.35">
      <c r="A1199" s="2" t="s">
        <v>42</v>
      </c>
      <c r="C1199" s="3">
        <v>42990</v>
      </c>
      <c r="D1199" s="4">
        <v>0.61458333333333337</v>
      </c>
      <c r="E1199" s="2" t="s">
        <v>47</v>
      </c>
      <c r="H1199" s="2">
        <v>31</v>
      </c>
      <c r="M1199" s="55">
        <v>6.41</v>
      </c>
      <c r="N1199" s="55">
        <v>6.18</v>
      </c>
      <c r="O1199" s="2">
        <v>5</v>
      </c>
      <c r="Q1199" s="2">
        <f t="shared" si="85"/>
        <v>2.4849066497880004</v>
      </c>
      <c r="R1199" s="2">
        <v>12</v>
      </c>
      <c r="V1199" s="8">
        <v>1</v>
      </c>
      <c r="AF1199" s="10">
        <f t="shared" si="87"/>
        <v>0</v>
      </c>
    </row>
    <row r="1200" spans="1:35" x14ac:dyDescent="0.35">
      <c r="A1200" s="2" t="s">
        <v>42</v>
      </c>
      <c r="C1200" s="3">
        <v>42990</v>
      </c>
      <c r="D1200" s="4">
        <v>0.61458333333333337</v>
      </c>
      <c r="E1200" s="2" t="s">
        <v>47</v>
      </c>
      <c r="F1200" s="2">
        <v>21.32</v>
      </c>
      <c r="G1200" s="2">
        <v>20.6</v>
      </c>
      <c r="H1200" s="2">
        <v>31</v>
      </c>
      <c r="I1200" s="2">
        <v>3</v>
      </c>
      <c r="J1200" s="2">
        <v>29</v>
      </c>
      <c r="K1200" s="2">
        <v>22.56</v>
      </c>
      <c r="L1200" s="2">
        <v>23.74</v>
      </c>
      <c r="M1200" s="55">
        <v>6.41</v>
      </c>
      <c r="N1200" s="55">
        <v>6.18</v>
      </c>
      <c r="O1200" s="2">
        <v>5</v>
      </c>
      <c r="Q1200" s="2">
        <f t="shared" si="85"/>
        <v>2.4849066497880004</v>
      </c>
      <c r="R1200" s="2">
        <v>12</v>
      </c>
      <c r="V1200" s="8">
        <v>1</v>
      </c>
      <c r="X1200" s="10">
        <v>0.51400000000000001</v>
      </c>
      <c r="Z1200" s="10">
        <v>0.48699999999999999</v>
      </c>
      <c r="AD1200" s="10">
        <v>0.86699999999999999</v>
      </c>
      <c r="AF1200" s="10">
        <f t="shared" si="87"/>
        <v>1.381</v>
      </c>
      <c r="AG1200" s="2">
        <v>20</v>
      </c>
      <c r="AH1200" s="2">
        <v>30</v>
      </c>
      <c r="AI1200" s="12">
        <v>8.14</v>
      </c>
    </row>
    <row r="1201" spans="1:35" x14ac:dyDescent="0.35">
      <c r="A1201" s="2" t="s">
        <v>50</v>
      </c>
      <c r="C1201" s="3">
        <v>42990</v>
      </c>
      <c r="D1201" s="4">
        <v>0.60138888888888886</v>
      </c>
      <c r="E1201" s="2" t="s">
        <v>47</v>
      </c>
      <c r="H1201" s="2">
        <v>45</v>
      </c>
      <c r="M1201" s="55">
        <v>6.21</v>
      </c>
      <c r="N1201" s="55">
        <v>6.15</v>
      </c>
      <c r="O1201" s="2">
        <v>5</v>
      </c>
      <c r="Q1201" s="2">
        <f t="shared" si="85"/>
        <v>2.0794415416798357</v>
      </c>
      <c r="R1201" s="2">
        <v>8</v>
      </c>
      <c r="V1201" s="8">
        <v>2</v>
      </c>
      <c r="AF1201" s="10">
        <f t="shared" si="87"/>
        <v>0</v>
      </c>
    </row>
    <row r="1202" spans="1:35" x14ac:dyDescent="0.35">
      <c r="A1202" s="2" t="s">
        <v>50</v>
      </c>
      <c r="C1202" s="3">
        <v>42990</v>
      </c>
      <c r="D1202" s="4">
        <v>0.60138888888888886</v>
      </c>
      <c r="E1202" s="2" t="s">
        <v>47</v>
      </c>
      <c r="F1202" s="2">
        <v>21.8</v>
      </c>
      <c r="G1202" s="2">
        <v>21.68</v>
      </c>
      <c r="H1202" s="2">
        <v>45</v>
      </c>
      <c r="I1202" s="2">
        <v>3</v>
      </c>
      <c r="J1202" s="2">
        <v>41</v>
      </c>
      <c r="K1202" s="2">
        <v>22.42</v>
      </c>
      <c r="L1202" s="2">
        <v>22.5</v>
      </c>
      <c r="M1202" s="55">
        <v>6.21</v>
      </c>
      <c r="N1202" s="55">
        <v>6.15</v>
      </c>
      <c r="O1202" s="2">
        <v>5</v>
      </c>
      <c r="Q1202" s="2">
        <f t="shared" si="85"/>
        <v>2.0794415416798357</v>
      </c>
      <c r="R1202" s="2">
        <v>8</v>
      </c>
      <c r="V1202" s="8">
        <v>2</v>
      </c>
      <c r="X1202" s="10">
        <v>0.57899999999999996</v>
      </c>
      <c r="Z1202" s="10">
        <v>0.622</v>
      </c>
      <c r="AD1202" s="10">
        <v>1.018</v>
      </c>
      <c r="AF1202" s="10">
        <f t="shared" si="87"/>
        <v>1.597</v>
      </c>
      <c r="AG1202" s="2">
        <v>18</v>
      </c>
      <c r="AH1202" s="2">
        <v>26</v>
      </c>
      <c r="AI1202" s="12">
        <v>8.9</v>
      </c>
    </row>
    <row r="1203" spans="1:35" x14ac:dyDescent="0.35">
      <c r="A1203" s="2" t="s">
        <v>51</v>
      </c>
      <c r="C1203" s="3">
        <v>42990</v>
      </c>
      <c r="D1203" s="4">
        <v>0.5805555555555556</v>
      </c>
      <c r="E1203" s="2" t="s">
        <v>47</v>
      </c>
      <c r="H1203" s="2">
        <v>41</v>
      </c>
      <c r="M1203" s="55">
        <v>6.47</v>
      </c>
      <c r="N1203" s="55">
        <v>6.21</v>
      </c>
      <c r="O1203" s="2">
        <v>3.5</v>
      </c>
      <c r="Q1203" s="2">
        <f t="shared" si="85"/>
        <v>1.3862943611198906</v>
      </c>
      <c r="R1203" s="2">
        <v>4</v>
      </c>
      <c r="T1203" s="8" t="s">
        <v>46</v>
      </c>
      <c r="V1203" s="8">
        <v>1</v>
      </c>
      <c r="AF1203" s="10">
        <f t="shared" si="87"/>
        <v>0</v>
      </c>
    </row>
    <row r="1204" spans="1:35" x14ac:dyDescent="0.35">
      <c r="A1204" s="2" t="s">
        <v>51</v>
      </c>
      <c r="C1204" s="3">
        <v>42990</v>
      </c>
      <c r="D1204" s="4">
        <v>0.5805555555555556</v>
      </c>
      <c r="E1204" s="2" t="s">
        <v>47</v>
      </c>
      <c r="F1204" s="2">
        <v>22.22</v>
      </c>
      <c r="G1204" s="2">
        <v>21.66</v>
      </c>
      <c r="H1204" s="2">
        <v>41</v>
      </c>
      <c r="I1204" s="2">
        <v>3</v>
      </c>
      <c r="J1204" s="2">
        <v>38</v>
      </c>
      <c r="K1204" s="2">
        <v>22.22</v>
      </c>
      <c r="L1204" s="2">
        <v>22.41</v>
      </c>
      <c r="M1204" s="55">
        <v>6.47</v>
      </c>
      <c r="N1204" s="55">
        <v>6.21</v>
      </c>
      <c r="O1204" s="2">
        <v>3.5</v>
      </c>
      <c r="Q1204" s="2">
        <f t="shared" si="85"/>
        <v>1.3862943611198906</v>
      </c>
      <c r="R1204" s="2">
        <v>4</v>
      </c>
      <c r="T1204" s="8" t="s">
        <v>46</v>
      </c>
      <c r="V1204" s="8">
        <v>1</v>
      </c>
      <c r="X1204" s="10">
        <v>0.70899999999999996</v>
      </c>
      <c r="Z1204" s="10">
        <v>0.40200000000000002</v>
      </c>
      <c r="AD1204" s="10">
        <v>0.94899999999999995</v>
      </c>
      <c r="AF1204" s="10">
        <f t="shared" si="87"/>
        <v>1.6579999999999999</v>
      </c>
      <c r="AG1204" s="2">
        <v>49</v>
      </c>
      <c r="AH1204" s="2">
        <v>57</v>
      </c>
      <c r="AI1204" s="12">
        <v>17.600000000000001</v>
      </c>
    </row>
    <row r="1205" spans="1:35" x14ac:dyDescent="0.35">
      <c r="A1205" s="2" t="s">
        <v>48</v>
      </c>
      <c r="C1205" s="3">
        <v>42990</v>
      </c>
      <c r="D1205" s="4">
        <v>0.55902777777777779</v>
      </c>
      <c r="E1205" s="2" t="s">
        <v>47</v>
      </c>
      <c r="H1205" s="2">
        <v>43</v>
      </c>
      <c r="M1205" s="55">
        <v>7.52</v>
      </c>
      <c r="N1205" s="55">
        <v>6.86</v>
      </c>
      <c r="O1205" s="2">
        <v>3.5</v>
      </c>
      <c r="Q1205" s="2">
        <f t="shared" si="85"/>
        <v>2.0794415416798357</v>
      </c>
      <c r="R1205" s="2">
        <v>8</v>
      </c>
      <c r="T1205" s="8" t="s">
        <v>46</v>
      </c>
      <c r="V1205" s="8">
        <v>1</v>
      </c>
      <c r="AF1205" s="10">
        <f t="shared" si="87"/>
        <v>0</v>
      </c>
    </row>
    <row r="1206" spans="1:35" x14ac:dyDescent="0.35">
      <c r="A1206" s="2" t="s">
        <v>48</v>
      </c>
      <c r="C1206" s="3">
        <v>42990</v>
      </c>
      <c r="D1206" s="4">
        <v>0.55902777777777779</v>
      </c>
      <c r="E1206" s="2" t="s">
        <v>47</v>
      </c>
      <c r="F1206" s="2">
        <v>20.94</v>
      </c>
      <c r="G1206" s="2">
        <v>20.309999999999999</v>
      </c>
      <c r="H1206" s="2">
        <v>43</v>
      </c>
      <c r="I1206" s="2">
        <v>3</v>
      </c>
      <c r="J1206" s="2">
        <v>41</v>
      </c>
      <c r="K1206" s="2">
        <v>24.39</v>
      </c>
      <c r="L1206" s="2">
        <v>25.66</v>
      </c>
      <c r="M1206" s="55">
        <v>7.52</v>
      </c>
      <c r="N1206" s="55">
        <v>6.86</v>
      </c>
      <c r="O1206" s="2">
        <v>3.5</v>
      </c>
      <c r="Q1206" s="2">
        <f t="shared" si="85"/>
        <v>2.0794415416798357</v>
      </c>
      <c r="R1206" s="2">
        <v>8</v>
      </c>
      <c r="T1206" s="8" t="s">
        <v>46</v>
      </c>
      <c r="V1206" s="8">
        <v>1</v>
      </c>
      <c r="X1206" s="10">
        <v>0.46400000000000002</v>
      </c>
      <c r="Z1206" s="10">
        <v>0.24</v>
      </c>
      <c r="AD1206" s="10">
        <v>0.746</v>
      </c>
      <c r="AF1206" s="10">
        <f t="shared" si="87"/>
        <v>1.21</v>
      </c>
      <c r="AG1206" s="2">
        <v>19</v>
      </c>
      <c r="AH1206" s="2">
        <v>25</v>
      </c>
      <c r="AI1206" s="12">
        <v>27.4</v>
      </c>
    </row>
    <row r="1207" spans="1:35" x14ac:dyDescent="0.35">
      <c r="A1207" t="s">
        <v>84</v>
      </c>
      <c r="C1207" s="13">
        <v>42991</v>
      </c>
      <c r="M1207" s="16">
        <v>5.99</v>
      </c>
      <c r="N1207" s="16">
        <v>5.79</v>
      </c>
      <c r="R1207" s="19" t="s">
        <v>87</v>
      </c>
      <c r="V1207" s="28" t="s">
        <v>87</v>
      </c>
      <c r="AI1207" s="16">
        <v>5</v>
      </c>
    </row>
    <row r="1208" spans="1:35" x14ac:dyDescent="0.35">
      <c r="A1208" s="37" t="s">
        <v>90</v>
      </c>
      <c r="C1208" s="13">
        <v>42991</v>
      </c>
      <c r="M1208" s="16">
        <v>5.62</v>
      </c>
      <c r="N1208" s="16">
        <v>5.83</v>
      </c>
      <c r="R1208" s="19" t="s">
        <v>87</v>
      </c>
      <c r="V1208" s="19" t="s">
        <v>87</v>
      </c>
      <c r="AI1208" s="16">
        <v>5.32</v>
      </c>
    </row>
    <row r="1209" spans="1:35" x14ac:dyDescent="0.35">
      <c r="A1209" s="41" t="s">
        <v>96</v>
      </c>
      <c r="C1209" s="13">
        <v>42991</v>
      </c>
      <c r="M1209" s="16">
        <v>5.67</v>
      </c>
      <c r="N1209" s="16">
        <v>5.77</v>
      </c>
      <c r="R1209" s="19" t="s">
        <v>87</v>
      </c>
      <c r="V1209" s="19" t="s">
        <v>87</v>
      </c>
      <c r="AI1209" s="16">
        <v>6.39</v>
      </c>
    </row>
    <row r="1210" spans="1:35" x14ac:dyDescent="0.35">
      <c r="A1210" t="s">
        <v>84</v>
      </c>
      <c r="C1210" s="13">
        <v>42996</v>
      </c>
      <c r="M1210" s="16">
        <v>5.59</v>
      </c>
      <c r="N1210" s="16">
        <v>5.63</v>
      </c>
      <c r="R1210" s="19" t="s">
        <v>87</v>
      </c>
      <c r="V1210" s="28" t="s">
        <v>87</v>
      </c>
      <c r="AF1210" s="10">
        <v>1.5899999999999999</v>
      </c>
      <c r="AI1210" s="16">
        <v>4.92</v>
      </c>
    </row>
    <row r="1211" spans="1:35" x14ac:dyDescent="0.35">
      <c r="A1211" s="37" t="s">
        <v>90</v>
      </c>
      <c r="C1211" s="13">
        <v>42996</v>
      </c>
      <c r="M1211" s="16">
        <v>5.47</v>
      </c>
      <c r="N1211" s="16">
        <v>5.41</v>
      </c>
      <c r="R1211" s="19" t="s">
        <v>87</v>
      </c>
      <c r="V1211" s="19" t="s">
        <v>87</v>
      </c>
      <c r="AF1211" s="10">
        <v>1.6590000000000003</v>
      </c>
      <c r="AI1211" s="16">
        <v>5.25</v>
      </c>
    </row>
    <row r="1212" spans="1:35" x14ac:dyDescent="0.35">
      <c r="A1212" s="41" t="s">
        <v>96</v>
      </c>
      <c r="C1212" s="13">
        <v>42996</v>
      </c>
      <c r="M1212" s="16">
        <v>5.32</v>
      </c>
      <c r="N1212" s="16">
        <v>5.22</v>
      </c>
      <c r="R1212" s="19" t="s">
        <v>87</v>
      </c>
      <c r="V1212" s="19" t="s">
        <v>87</v>
      </c>
      <c r="AF1212" s="10">
        <v>1.5834999999999999</v>
      </c>
      <c r="AI1212" s="16">
        <v>4.1399999999999997</v>
      </c>
    </row>
    <row r="1213" spans="1:35" x14ac:dyDescent="0.35">
      <c r="A1213" s="2" t="s">
        <v>52</v>
      </c>
      <c r="C1213" s="3">
        <v>42997</v>
      </c>
      <c r="D1213" s="4">
        <v>0.49027777777777781</v>
      </c>
      <c r="H1213" s="2">
        <v>51</v>
      </c>
      <c r="M1213" s="55">
        <v>9.64</v>
      </c>
      <c r="N1213" s="55">
        <v>9.5</v>
      </c>
      <c r="O1213" s="2">
        <v>3.5</v>
      </c>
      <c r="AF1213" s="10">
        <f t="shared" ref="AF1213:AF1229" si="88">X1213+AD1213</f>
        <v>0</v>
      </c>
    </row>
    <row r="1214" spans="1:35" x14ac:dyDescent="0.35">
      <c r="A1214" s="2" t="s">
        <v>52</v>
      </c>
      <c r="C1214" s="3">
        <v>42997</v>
      </c>
      <c r="D1214" s="4">
        <v>0.49027777777777781</v>
      </c>
      <c r="E1214" s="2" t="s">
        <v>47</v>
      </c>
      <c r="F1214" s="2">
        <v>21.76</v>
      </c>
      <c r="G1214" s="2">
        <v>21.63</v>
      </c>
      <c r="H1214" s="2">
        <v>51</v>
      </c>
      <c r="I1214" s="2">
        <v>3</v>
      </c>
      <c r="J1214" s="2">
        <v>51</v>
      </c>
      <c r="K1214" s="2">
        <v>24.22</v>
      </c>
      <c r="L1214" s="2">
        <v>24.46</v>
      </c>
      <c r="M1214" s="55">
        <v>9.64</v>
      </c>
      <c r="N1214" s="55">
        <v>9.5</v>
      </c>
      <c r="O1214" s="2">
        <v>3.5</v>
      </c>
      <c r="Q1214" s="2">
        <f t="shared" ref="Q1214:Q1229" si="89">LN(R1214)</f>
        <v>1.3862943611198906</v>
      </c>
      <c r="R1214" s="2">
        <v>4</v>
      </c>
      <c r="V1214" s="8">
        <v>3</v>
      </c>
      <c r="X1214" s="10">
        <v>0.436</v>
      </c>
      <c r="Z1214" s="10">
        <v>0.36299999999999999</v>
      </c>
      <c r="AD1214" s="10">
        <v>0.72299999999999998</v>
      </c>
      <c r="AF1214" s="10">
        <f t="shared" si="88"/>
        <v>1.159</v>
      </c>
      <c r="AG1214" s="2">
        <v>22</v>
      </c>
      <c r="AH1214" s="2">
        <v>31</v>
      </c>
      <c r="AI1214" s="12">
        <v>5.81</v>
      </c>
    </row>
    <row r="1215" spans="1:35" x14ac:dyDescent="0.35">
      <c r="A1215" s="2" t="s">
        <v>42</v>
      </c>
      <c r="C1215" s="3">
        <v>42997</v>
      </c>
      <c r="D1215" s="4">
        <v>0.63055555555555554</v>
      </c>
      <c r="H1215" s="2">
        <v>34</v>
      </c>
      <c r="M1215" s="55">
        <v>10.16</v>
      </c>
      <c r="N1215" s="55">
        <v>10.02</v>
      </c>
      <c r="O1215" s="2">
        <v>4</v>
      </c>
      <c r="AF1215" s="10">
        <f t="shared" si="88"/>
        <v>0</v>
      </c>
    </row>
    <row r="1216" spans="1:35" x14ac:dyDescent="0.35">
      <c r="A1216" s="2" t="s">
        <v>42</v>
      </c>
      <c r="C1216" s="3">
        <v>42997</v>
      </c>
      <c r="D1216" s="4">
        <v>0.63055555555555554</v>
      </c>
      <c r="E1216" s="2" t="s">
        <v>47</v>
      </c>
      <c r="F1216" s="2">
        <v>22.01</v>
      </c>
      <c r="G1216" s="2">
        <v>22.01</v>
      </c>
      <c r="H1216" s="2">
        <v>34</v>
      </c>
      <c r="I1216" s="2">
        <v>3</v>
      </c>
      <c r="J1216" s="2">
        <v>27</v>
      </c>
      <c r="K1216" s="2">
        <v>23.41</v>
      </c>
      <c r="L1216" s="2">
        <v>23.41</v>
      </c>
      <c r="M1216" s="55">
        <v>10.16</v>
      </c>
      <c r="N1216" s="55">
        <v>10.02</v>
      </c>
      <c r="O1216" s="2">
        <v>4</v>
      </c>
      <c r="Q1216" s="2">
        <f t="shared" si="89"/>
        <v>1.3862943611198906</v>
      </c>
      <c r="R1216" s="2">
        <v>4</v>
      </c>
      <c r="V1216" s="8">
        <v>1</v>
      </c>
      <c r="X1216" s="10">
        <v>0.495</v>
      </c>
      <c r="Z1216" s="10">
        <v>0.34200000000000003</v>
      </c>
      <c r="AD1216" s="10">
        <v>0.83799999999999997</v>
      </c>
      <c r="AF1216" s="10">
        <f t="shared" si="88"/>
        <v>1.333</v>
      </c>
      <c r="AG1216" s="2">
        <v>23</v>
      </c>
      <c r="AH1216" s="2">
        <v>21</v>
      </c>
      <c r="AI1216" s="12">
        <v>4.9800000000000004</v>
      </c>
    </row>
    <row r="1217" spans="1:35" x14ac:dyDescent="0.35">
      <c r="A1217" s="2" t="s">
        <v>50</v>
      </c>
      <c r="C1217" s="3">
        <v>42997</v>
      </c>
      <c r="D1217" s="4">
        <v>0.61805555555555558</v>
      </c>
      <c r="H1217" s="2">
        <v>41</v>
      </c>
      <c r="M1217" s="55">
        <v>9.1300000000000008</v>
      </c>
      <c r="N1217" s="55">
        <v>9.1300000000000008</v>
      </c>
      <c r="O1217" s="2">
        <v>4</v>
      </c>
      <c r="AF1217" s="10">
        <f t="shared" si="88"/>
        <v>0</v>
      </c>
    </row>
    <row r="1218" spans="1:35" x14ac:dyDescent="0.35">
      <c r="A1218" s="2" t="s">
        <v>50</v>
      </c>
      <c r="B1218" s="2" t="s">
        <v>47</v>
      </c>
      <c r="C1218" s="3">
        <v>42997</v>
      </c>
      <c r="D1218" s="4">
        <v>0.61805555555555558</v>
      </c>
      <c r="M1218" s="55">
        <v>9.27</v>
      </c>
      <c r="N1218" s="55">
        <v>9.14</v>
      </c>
      <c r="O1218" s="2">
        <v>4.5</v>
      </c>
      <c r="AF1218" s="10">
        <f t="shared" si="88"/>
        <v>0</v>
      </c>
    </row>
    <row r="1219" spans="1:35" x14ac:dyDescent="0.35">
      <c r="A1219" s="2" t="s">
        <v>50</v>
      </c>
      <c r="B1219" s="2" t="s">
        <v>47</v>
      </c>
      <c r="C1219" s="3">
        <v>42997</v>
      </c>
      <c r="D1219" s="4">
        <v>0.61805555555555558</v>
      </c>
      <c r="E1219" s="2" t="s">
        <v>47</v>
      </c>
      <c r="M1219" s="55">
        <v>9.27</v>
      </c>
      <c r="N1219" s="55">
        <v>9.14</v>
      </c>
      <c r="O1219" s="2">
        <v>4.5</v>
      </c>
      <c r="Q1219" s="2">
        <f t="shared" si="89"/>
        <v>3.8712010109078911</v>
      </c>
      <c r="R1219" s="2">
        <v>48</v>
      </c>
      <c r="V1219" s="8">
        <v>15</v>
      </c>
      <c r="X1219" s="10">
        <v>0.69599999999999995</v>
      </c>
      <c r="Z1219" s="10">
        <v>0.86799999999999999</v>
      </c>
      <c r="AD1219" s="10">
        <v>1.3480000000000001</v>
      </c>
      <c r="AF1219" s="10">
        <f t="shared" si="88"/>
        <v>2.044</v>
      </c>
      <c r="AG1219" s="2">
        <v>17</v>
      </c>
      <c r="AH1219" s="2">
        <v>16</v>
      </c>
      <c r="AI1219" s="12">
        <v>6.02</v>
      </c>
    </row>
    <row r="1220" spans="1:35" x14ac:dyDescent="0.35">
      <c r="A1220" s="2" t="s">
        <v>50</v>
      </c>
      <c r="C1220" s="3">
        <v>42997</v>
      </c>
      <c r="D1220" s="4">
        <v>0.61805555555555558</v>
      </c>
      <c r="E1220" s="2" t="s">
        <v>47</v>
      </c>
      <c r="F1220" s="2">
        <v>22.92</v>
      </c>
      <c r="G1220" s="2">
        <v>22.07</v>
      </c>
      <c r="H1220" s="2">
        <v>41</v>
      </c>
      <c r="I1220" s="2">
        <v>3</v>
      </c>
      <c r="J1220" s="2">
        <v>38</v>
      </c>
      <c r="K1220" s="2">
        <v>22.35</v>
      </c>
      <c r="L1220" s="2">
        <v>23.74</v>
      </c>
      <c r="M1220" s="55">
        <v>9.1300000000000008</v>
      </c>
      <c r="N1220" s="55">
        <v>9.1300000000000008</v>
      </c>
      <c r="O1220" s="2">
        <v>4</v>
      </c>
      <c r="Q1220" s="2">
        <f t="shared" si="89"/>
        <v>3.5835189384561099</v>
      </c>
      <c r="R1220" s="2">
        <v>36</v>
      </c>
      <c r="V1220" s="8">
        <v>16</v>
      </c>
      <c r="X1220" s="10">
        <v>0.67700000000000005</v>
      </c>
      <c r="Z1220" s="10">
        <v>0.85099999999999998</v>
      </c>
      <c r="AD1220" s="10">
        <v>1.42</v>
      </c>
      <c r="AF1220" s="10">
        <f t="shared" si="88"/>
        <v>2.097</v>
      </c>
      <c r="AG1220" s="2">
        <v>26</v>
      </c>
      <c r="AH1220" s="2">
        <v>17</v>
      </c>
      <c r="AI1220" s="12">
        <v>5.22</v>
      </c>
    </row>
    <row r="1221" spans="1:35" x14ac:dyDescent="0.35">
      <c r="A1221" s="2" t="s">
        <v>51</v>
      </c>
      <c r="C1221" s="3">
        <v>42997</v>
      </c>
      <c r="D1221" s="4">
        <v>0.59513888888888888</v>
      </c>
      <c r="H1221" s="2">
        <v>37</v>
      </c>
      <c r="M1221" s="55">
        <v>8.94</v>
      </c>
      <c r="N1221" s="55">
        <v>8.6</v>
      </c>
      <c r="O1221" s="2">
        <v>5</v>
      </c>
      <c r="AF1221" s="10">
        <f t="shared" si="88"/>
        <v>0</v>
      </c>
    </row>
    <row r="1222" spans="1:35" x14ac:dyDescent="0.35">
      <c r="A1222" s="2" t="s">
        <v>51</v>
      </c>
      <c r="C1222" s="3">
        <v>42997</v>
      </c>
      <c r="D1222" s="4">
        <v>0.59513888888888888</v>
      </c>
      <c r="E1222" s="2" t="s">
        <v>47</v>
      </c>
      <c r="F1222" s="2">
        <v>23.21</v>
      </c>
      <c r="G1222" s="2">
        <v>23.02</v>
      </c>
      <c r="H1222" s="2">
        <v>37</v>
      </c>
      <c r="I1222" s="2">
        <v>3</v>
      </c>
      <c r="J1222" s="2">
        <v>33</v>
      </c>
      <c r="K1222" s="2">
        <v>22.95</v>
      </c>
      <c r="L1222" s="2">
        <v>23.18</v>
      </c>
      <c r="M1222" s="55">
        <v>8.94</v>
      </c>
      <c r="N1222" s="55">
        <v>8.6</v>
      </c>
      <c r="O1222" s="2">
        <v>5</v>
      </c>
      <c r="Q1222" s="2">
        <f t="shared" si="89"/>
        <v>3.8712010109078911</v>
      </c>
      <c r="R1222" s="2">
        <v>48</v>
      </c>
      <c r="V1222" s="8">
        <v>36</v>
      </c>
      <c r="X1222" s="10">
        <v>0.71099999999999997</v>
      </c>
      <c r="Z1222" s="10">
        <v>0.38800000000000001</v>
      </c>
      <c r="AD1222" s="10">
        <v>0.73099999999999998</v>
      </c>
      <c r="AF1222" s="10">
        <f t="shared" si="88"/>
        <v>1.4419999999999999</v>
      </c>
      <c r="AG1222" s="2">
        <v>24</v>
      </c>
      <c r="AH1222" s="2">
        <v>41</v>
      </c>
      <c r="AI1222" s="12">
        <v>6.48</v>
      </c>
    </row>
    <row r="1223" spans="1:35" x14ac:dyDescent="0.35">
      <c r="A1223" s="2" t="s">
        <v>48</v>
      </c>
      <c r="C1223" s="3">
        <v>42997</v>
      </c>
      <c r="D1223" s="4">
        <v>0.57013888888888886</v>
      </c>
      <c r="H1223" s="2">
        <v>39</v>
      </c>
      <c r="M1223" s="55">
        <v>9.2100000000000009</v>
      </c>
      <c r="N1223" s="55">
        <v>8.9700000000000006</v>
      </c>
      <c r="O1223" s="2">
        <v>6</v>
      </c>
      <c r="AF1223" s="10">
        <f t="shared" si="88"/>
        <v>0</v>
      </c>
    </row>
    <row r="1224" spans="1:35" x14ac:dyDescent="0.35">
      <c r="A1224" s="2" t="s">
        <v>48</v>
      </c>
      <c r="C1224" s="3">
        <v>42997</v>
      </c>
      <c r="D1224" s="4">
        <v>0.57013888888888886</v>
      </c>
      <c r="E1224" s="2" t="s">
        <v>47</v>
      </c>
      <c r="F1224" s="2">
        <v>22.58</v>
      </c>
      <c r="G1224" s="2">
        <v>22.57</v>
      </c>
      <c r="H1224" s="2">
        <v>39</v>
      </c>
      <c r="I1224" s="2">
        <v>3</v>
      </c>
      <c r="J1224" s="2">
        <v>38</v>
      </c>
      <c r="K1224" s="2">
        <v>24.74</v>
      </c>
      <c r="L1224" s="2">
        <v>24.8</v>
      </c>
      <c r="M1224" s="55">
        <v>9.2100000000000009</v>
      </c>
      <c r="N1224" s="55">
        <v>8.9700000000000006</v>
      </c>
      <c r="O1224" s="2">
        <v>6</v>
      </c>
      <c r="Q1224" s="2">
        <f t="shared" si="89"/>
        <v>1.791759469228055</v>
      </c>
      <c r="R1224" s="2">
        <v>6</v>
      </c>
      <c r="V1224" s="8">
        <v>5</v>
      </c>
      <c r="X1224" s="10">
        <v>0.45900000000000002</v>
      </c>
      <c r="Z1224" s="10">
        <v>0.25900000000000001</v>
      </c>
      <c r="AD1224" s="10">
        <v>0.60799999999999998</v>
      </c>
      <c r="AF1224" s="10">
        <f t="shared" si="88"/>
        <v>1.0669999999999999</v>
      </c>
      <c r="AG1224" s="2">
        <v>22</v>
      </c>
      <c r="AH1224" s="2">
        <v>22</v>
      </c>
      <c r="AI1224" s="12">
        <v>6.44</v>
      </c>
    </row>
    <row r="1225" spans="1:35" x14ac:dyDescent="0.35">
      <c r="A1225" s="2" t="s">
        <v>52</v>
      </c>
      <c r="C1225" s="3">
        <v>43005</v>
      </c>
      <c r="D1225" s="4">
        <v>0.62638888888888888</v>
      </c>
      <c r="E1225" s="2" t="s">
        <v>47</v>
      </c>
      <c r="F1225" s="2">
        <v>22.47</v>
      </c>
      <c r="G1225" s="2">
        <v>21.88</v>
      </c>
      <c r="H1225" s="2">
        <v>54</v>
      </c>
      <c r="I1225" s="2">
        <v>3</v>
      </c>
      <c r="J1225" s="2">
        <v>50</v>
      </c>
      <c r="K1225" s="2">
        <v>25.03</v>
      </c>
      <c r="L1225" s="2">
        <v>28.29</v>
      </c>
      <c r="M1225" s="55">
        <v>5.83</v>
      </c>
      <c r="N1225" s="55">
        <v>5.51</v>
      </c>
      <c r="O1225" s="2">
        <v>5</v>
      </c>
      <c r="Q1225" s="2">
        <f t="shared" si="89"/>
        <v>2.9957322735539909</v>
      </c>
      <c r="R1225" s="2">
        <v>20</v>
      </c>
      <c r="T1225" s="8" t="s">
        <v>43</v>
      </c>
      <c r="V1225" s="8">
        <v>4</v>
      </c>
      <c r="X1225" s="10">
        <v>0.42199999999999999</v>
      </c>
      <c r="Z1225" s="10">
        <v>0.47599999999999998</v>
      </c>
      <c r="AD1225" s="10">
        <v>0.65600000000000003</v>
      </c>
      <c r="AF1225" s="10">
        <f t="shared" si="88"/>
        <v>1.0780000000000001</v>
      </c>
      <c r="AG1225" s="2">
        <v>8</v>
      </c>
      <c r="AH1225" s="2">
        <v>9</v>
      </c>
      <c r="AI1225" s="12">
        <v>3.05</v>
      </c>
    </row>
    <row r="1226" spans="1:35" x14ac:dyDescent="0.35">
      <c r="A1226" s="2" t="s">
        <v>42</v>
      </c>
      <c r="C1226" s="3">
        <v>43005</v>
      </c>
      <c r="D1226" s="4">
        <v>0.61249999999999993</v>
      </c>
      <c r="E1226" s="2" t="s">
        <v>47</v>
      </c>
      <c r="F1226" s="2">
        <v>23.18</v>
      </c>
      <c r="G1226" s="2">
        <v>22.75</v>
      </c>
      <c r="H1226" s="2">
        <v>33</v>
      </c>
      <c r="I1226" s="2">
        <v>3</v>
      </c>
      <c r="J1226" s="2">
        <v>35</v>
      </c>
      <c r="K1226" s="2">
        <v>23.74</v>
      </c>
      <c r="L1226" s="2">
        <v>24.14</v>
      </c>
      <c r="M1226" s="55">
        <v>4.68</v>
      </c>
      <c r="N1226" s="55">
        <v>5.42</v>
      </c>
      <c r="O1226" s="2">
        <v>5</v>
      </c>
      <c r="Q1226" s="2">
        <f t="shared" si="89"/>
        <v>2.0794415416798357</v>
      </c>
      <c r="R1226" s="2">
        <v>8</v>
      </c>
      <c r="V1226" s="8">
        <v>1</v>
      </c>
      <c r="X1226" s="10">
        <v>0.55300000000000005</v>
      </c>
      <c r="Z1226" s="10">
        <v>0.40300000000000002</v>
      </c>
      <c r="AD1226" s="10">
        <v>0.66</v>
      </c>
      <c r="AF1226" s="10">
        <f t="shared" si="88"/>
        <v>1.2130000000000001</v>
      </c>
      <c r="AG1226" s="2">
        <v>4</v>
      </c>
      <c r="AH1226" s="2">
        <v>10</v>
      </c>
      <c r="AI1226" s="12">
        <v>3.74</v>
      </c>
    </row>
    <row r="1227" spans="1:35" x14ac:dyDescent="0.35">
      <c r="A1227" s="2" t="s">
        <v>50</v>
      </c>
      <c r="C1227" s="3">
        <v>43005</v>
      </c>
      <c r="D1227" s="4">
        <v>0.60138888888888886</v>
      </c>
      <c r="E1227" s="2" t="s">
        <v>47</v>
      </c>
      <c r="F1227" s="2">
        <v>24.1</v>
      </c>
      <c r="G1227" s="2">
        <v>23.69</v>
      </c>
      <c r="H1227" s="2">
        <v>44</v>
      </c>
      <c r="I1227" s="2">
        <v>3</v>
      </c>
      <c r="J1227" s="2">
        <v>42</v>
      </c>
      <c r="K1227" s="2">
        <v>23.66</v>
      </c>
      <c r="L1227" s="2">
        <v>23.71</v>
      </c>
      <c r="M1227" s="55">
        <v>5.47</v>
      </c>
      <c r="N1227" s="55">
        <v>5.07</v>
      </c>
      <c r="O1227" s="2">
        <v>6</v>
      </c>
      <c r="Q1227" s="2">
        <f t="shared" si="89"/>
        <v>2.3025850929940459</v>
      </c>
      <c r="R1227" s="2">
        <v>10</v>
      </c>
      <c r="T1227" s="8" t="s">
        <v>43</v>
      </c>
      <c r="V1227" s="8">
        <v>2</v>
      </c>
      <c r="X1227" s="10">
        <v>0.64800000000000002</v>
      </c>
      <c r="Z1227" s="10">
        <v>0.61899999999999999</v>
      </c>
      <c r="AD1227" s="10">
        <v>0.91400000000000003</v>
      </c>
      <c r="AF1227" s="10">
        <f t="shared" si="88"/>
        <v>1.5620000000000001</v>
      </c>
      <c r="AG1227" s="2">
        <v>7</v>
      </c>
      <c r="AH1227" s="2">
        <v>5</v>
      </c>
      <c r="AI1227" s="12">
        <v>5.26</v>
      </c>
    </row>
    <row r="1228" spans="1:35" x14ac:dyDescent="0.35">
      <c r="A1228" s="2" t="s">
        <v>51</v>
      </c>
      <c r="C1228" s="3">
        <v>43005</v>
      </c>
      <c r="D1228" s="4">
        <v>0.58194444444444449</v>
      </c>
      <c r="E1228" s="2" t="s">
        <v>47</v>
      </c>
      <c r="F1228" s="2">
        <v>24.3</v>
      </c>
      <c r="G1228" s="2">
        <v>23.75</v>
      </c>
      <c r="H1228" s="2">
        <v>40</v>
      </c>
      <c r="I1228" s="2">
        <v>3</v>
      </c>
      <c r="J1228" s="2">
        <v>38</v>
      </c>
      <c r="K1228" s="2">
        <v>23.88</v>
      </c>
      <c r="L1228" s="2">
        <v>24.18</v>
      </c>
      <c r="M1228" s="55">
        <v>5.95</v>
      </c>
      <c r="N1228" s="55">
        <v>5.14</v>
      </c>
      <c r="O1228" s="2">
        <v>6.5</v>
      </c>
      <c r="Q1228" s="2">
        <f t="shared" si="89"/>
        <v>2.0794415416798357</v>
      </c>
      <c r="R1228" s="2">
        <v>8</v>
      </c>
      <c r="V1228" s="8">
        <v>3</v>
      </c>
      <c r="X1228" s="10">
        <v>0.747</v>
      </c>
      <c r="Z1228" s="10">
        <v>0.35099999999999998</v>
      </c>
      <c r="AD1228" s="10">
        <v>0.64500000000000002</v>
      </c>
      <c r="AF1228" s="10">
        <f t="shared" si="88"/>
        <v>1.3919999999999999</v>
      </c>
      <c r="AG1228" s="2">
        <v>7</v>
      </c>
      <c r="AH1228" s="2">
        <v>4</v>
      </c>
      <c r="AI1228" s="12">
        <v>14.2</v>
      </c>
    </row>
    <row r="1229" spans="1:35" x14ac:dyDescent="0.35">
      <c r="A1229" s="2" t="s">
        <v>48</v>
      </c>
      <c r="C1229" s="3">
        <v>43005</v>
      </c>
      <c r="D1229" s="4">
        <v>0.55763888888888891</v>
      </c>
      <c r="E1229" s="2" t="s">
        <v>47</v>
      </c>
      <c r="F1229" s="2">
        <v>23.99</v>
      </c>
      <c r="G1229" s="2">
        <v>22.48</v>
      </c>
      <c r="H1229" s="2">
        <v>41</v>
      </c>
      <c r="I1229" s="2">
        <v>3</v>
      </c>
      <c r="J1229" s="2">
        <v>40</v>
      </c>
      <c r="K1229" s="2">
        <v>25.06</v>
      </c>
      <c r="L1229" s="2">
        <v>26.65</v>
      </c>
      <c r="M1229" s="55">
        <v>8.17</v>
      </c>
      <c r="N1229" s="55">
        <v>5.98</v>
      </c>
      <c r="O1229" s="2">
        <v>3</v>
      </c>
      <c r="Q1229" s="2">
        <f t="shared" si="89"/>
        <v>0.69314718055994529</v>
      </c>
      <c r="R1229" s="2">
        <v>2</v>
      </c>
      <c r="T1229" s="8" t="s">
        <v>46</v>
      </c>
      <c r="V1229" s="8">
        <v>1</v>
      </c>
      <c r="X1229" s="10">
        <v>0.46200000000000002</v>
      </c>
      <c r="Z1229" s="10">
        <v>0.124</v>
      </c>
      <c r="AD1229" s="10">
        <v>0.56599999999999995</v>
      </c>
      <c r="AF1229" s="10">
        <f t="shared" si="88"/>
        <v>1.028</v>
      </c>
      <c r="AG1229" s="2">
        <v>5</v>
      </c>
      <c r="AH1229" s="2">
        <v>5</v>
      </c>
      <c r="AI1229" s="12">
        <v>31.6</v>
      </c>
    </row>
    <row r="1230" spans="1:35" x14ac:dyDescent="0.35">
      <c r="A1230" t="s">
        <v>84</v>
      </c>
      <c r="C1230" s="13">
        <v>43005</v>
      </c>
      <c r="M1230" s="16">
        <v>6.21</v>
      </c>
      <c r="N1230" s="16">
        <v>5.83</v>
      </c>
      <c r="R1230" s="19" t="s">
        <v>87</v>
      </c>
      <c r="V1230" s="28">
        <v>2</v>
      </c>
      <c r="AF1230" s="10">
        <v>1.4198</v>
      </c>
      <c r="AI1230" s="16">
        <v>4.7</v>
      </c>
    </row>
    <row r="1231" spans="1:35" x14ac:dyDescent="0.35">
      <c r="A1231" t="s">
        <v>84</v>
      </c>
      <c r="C1231" s="13">
        <v>43005</v>
      </c>
      <c r="M1231" s="16" t="s">
        <v>87</v>
      </c>
      <c r="N1231" s="55"/>
      <c r="R1231" s="19" t="s">
        <v>87</v>
      </c>
      <c r="V1231" s="28">
        <v>2</v>
      </c>
      <c r="AF1231" s="10">
        <v>1.4134</v>
      </c>
      <c r="AI1231" s="16">
        <v>4.76</v>
      </c>
    </row>
    <row r="1232" spans="1:35" x14ac:dyDescent="0.35">
      <c r="A1232" s="37" t="s">
        <v>90</v>
      </c>
      <c r="C1232" s="13">
        <v>43005</v>
      </c>
      <c r="M1232" s="16">
        <v>6.06</v>
      </c>
      <c r="N1232" s="16">
        <v>5.97</v>
      </c>
      <c r="R1232" s="19" t="s">
        <v>87</v>
      </c>
      <c r="V1232" s="19">
        <v>3</v>
      </c>
      <c r="AF1232" s="10">
        <v>1.5333000000000001</v>
      </c>
      <c r="AI1232" s="16">
        <v>5.21</v>
      </c>
    </row>
    <row r="1233" spans="1:35" x14ac:dyDescent="0.35">
      <c r="A1233" s="41" t="s">
        <v>96</v>
      </c>
      <c r="C1233" s="13">
        <v>43005</v>
      </c>
      <c r="M1233" s="16">
        <v>5.75</v>
      </c>
      <c r="N1233" s="16">
        <v>5.63</v>
      </c>
      <c r="R1233" s="19" t="s">
        <v>87</v>
      </c>
      <c r="V1233" s="19">
        <v>4</v>
      </c>
      <c r="AF1233" s="10">
        <v>1.7658999999999998</v>
      </c>
      <c r="AI1233" s="16">
        <v>4.25</v>
      </c>
    </row>
    <row r="1236" spans="1:35" x14ac:dyDescent="0.35">
      <c r="G1236" s="48" t="e">
        <f>_xlfn.PERCENTRANK.EXC( L2:L165,2.3)*100</f>
        <v>#N/A</v>
      </c>
      <c r="H1236" s="48">
        <f>_xlfn.PERCENTRANK.EXC( M2:M165,4.8)*100</f>
        <v>18.5</v>
      </c>
      <c r="I1236" s="48" t="e">
        <f>_xlfn.PERCENTRANK.EXC( K2:K165,5)</f>
        <v>#N/A</v>
      </c>
      <c r="J1236" s="2">
        <f>K1236*100</f>
        <v>25.900000000000002</v>
      </c>
      <c r="K1236" s="48">
        <f>_xlfn.PERCENTRANK.EXC( M2:M165,5)</f>
        <v>0.25900000000000001</v>
      </c>
      <c r="M1236" s="48">
        <f>AVERAGE( M2:M165)</f>
        <v>6.0976870748299294</v>
      </c>
      <c r="N1236" s="48">
        <f>AVERAGE( M2:M165)</f>
        <v>6.0976870748299294</v>
      </c>
      <c r="Q1236" s="48">
        <f>AVERAGE( Q2:Q165)</f>
        <v>3.379487836103642</v>
      </c>
      <c r="R1236" s="2">
        <f>EXP(Q1236)</f>
        <v>29.355732316210208</v>
      </c>
      <c r="T1236" s="48">
        <f>_xlfn.PERCENTRANK.EXC(V2:V165,130)</f>
        <v>0.92600000000000005</v>
      </c>
      <c r="U1236" s="48">
        <f>_xlfn.PERCENTRANK.EXC( V2:V165,35)</f>
        <v>0.81</v>
      </c>
      <c r="V1236" s="48">
        <f>_xlfn.PERCENTRANK.EXC(V2:V165,110)</f>
        <v>0.92500000000000004</v>
      </c>
      <c r="W1236" s="48">
        <f>_xlfn.PERCENTRANK.EXC(V2:V165,35)</f>
        <v>0.81</v>
      </c>
      <c r="X1236" s="10">
        <f>(1-T1236)*100</f>
        <v>7.399999999999995</v>
      </c>
      <c r="Y1236" s="10">
        <f>(1-U1236)*100</f>
        <v>18.999999999999993</v>
      </c>
      <c r="AF1236" s="48">
        <f>AVERAGE( AF2:AF165)</f>
        <v>1.3657208588957062</v>
      </c>
      <c r="AH1236" s="48">
        <f>_xlfn.PERCENTILE.INC( AI2:AI165,0.9)</f>
        <v>21.000000000000046</v>
      </c>
      <c r="AI1236" s="48">
        <f>_xlfn.PERCENTILE.INC( AI2:AI165,0.5)</f>
        <v>5.6</v>
      </c>
    </row>
    <row r="1237" spans="1:35" x14ac:dyDescent="0.35">
      <c r="G1237" s="48" t="e">
        <f>PERCENTRANK( L166:L314,2.3)*100</f>
        <v>#N/A</v>
      </c>
      <c r="H1237" s="48">
        <f>PERCENTRANK( M166:M314,4.8)*100</f>
        <v>12.8</v>
      </c>
      <c r="I1237" s="48">
        <f>PERCENTRANK( K166:K314,5)</f>
        <v>3.1E-2</v>
      </c>
      <c r="J1237" s="2">
        <f t="shared" ref="J1237:J1243" si="90">K1237*100</f>
        <v>18.899999999999999</v>
      </c>
      <c r="K1237" s="48">
        <f>PERCENTRANK( M166:M314,5)</f>
        <v>0.189</v>
      </c>
      <c r="M1237" s="48">
        <f>AVERAGE( M166:M314)</f>
        <v>5.9250381679389328</v>
      </c>
      <c r="N1237" s="48">
        <f>AVERAGE( M166:M314)</f>
        <v>5.9250381679389328</v>
      </c>
      <c r="Q1237" s="48">
        <f>AVERAGE( Q166:Q314)</f>
        <v>4.9949129635375131</v>
      </c>
      <c r="R1237" s="2">
        <f t="shared" ref="R1237:R1243" si="91">EXP(Q1237)</f>
        <v>147.66009301202214</v>
      </c>
      <c r="T1237" s="48">
        <f>PERCENTRANK( V166:V314,130)</f>
        <v>0.94699999999999995</v>
      </c>
      <c r="U1237" s="48">
        <f>PERCENTRANK( V166:V314,35)</f>
        <v>0.81100000000000005</v>
      </c>
      <c r="X1237" s="10">
        <f t="shared" ref="X1237:X1243" si="92">(1-T1237)*100</f>
        <v>5.3000000000000043</v>
      </c>
      <c r="Y1237" s="10">
        <f t="shared" ref="Y1237:Y1243" si="93">(1-U1237)*100</f>
        <v>18.899999999999995</v>
      </c>
      <c r="AF1237" s="48">
        <f>AVERAGE( AF166:AF314)</f>
        <v>1.2669020270270266</v>
      </c>
      <c r="AH1237" s="48">
        <f>_xlfn.PERCENTILE.INC( AI166:AI314,0.9)</f>
        <v>9.73</v>
      </c>
      <c r="AI1237" s="48">
        <f>_xlfn.PERCENTILE.INC( AI166:AI314,0.5)</f>
        <v>5.05</v>
      </c>
    </row>
    <row r="1238" spans="1:35" x14ac:dyDescent="0.35">
      <c r="G1238" s="48" t="e">
        <f>PERCENTRANK( L315:L456,2.3)*100</f>
        <v>#N/A</v>
      </c>
      <c r="H1238" s="48">
        <f>PERCENTRANK( M315:M456,4.8)*100</f>
        <v>29.7</v>
      </c>
      <c r="I1238" s="48" t="e">
        <f>PERCENTRANK( K315:K456,5)</f>
        <v>#N/A</v>
      </c>
      <c r="J1238" s="2">
        <f t="shared" si="90"/>
        <v>35.6</v>
      </c>
      <c r="K1238" s="48">
        <f>PERCENTRANK( M315:M456,5)</f>
        <v>0.35599999999999998</v>
      </c>
      <c r="M1238" s="48">
        <f>AVERAGE( M315:M456)</f>
        <v>5.4183076923076943</v>
      </c>
      <c r="N1238" s="48">
        <f>AVERAGE( M315:M456)</f>
        <v>5.4183076923076943</v>
      </c>
      <c r="Q1238" s="48">
        <f>AVERAGE( Q315:Q456)</f>
        <v>4.3114934916215439</v>
      </c>
      <c r="R1238" s="2">
        <f t="shared" si="91"/>
        <v>74.551748248623369</v>
      </c>
      <c r="T1238" s="48">
        <f>PERCENTRANK( V315:V456,130)</f>
        <v>0.97099999999999997</v>
      </c>
      <c r="U1238" s="48">
        <f>PERCENTRANK( V315:V456,35)</f>
        <v>0.90100000000000002</v>
      </c>
      <c r="X1238" s="10">
        <f t="shared" si="92"/>
        <v>2.9000000000000026</v>
      </c>
      <c r="Y1238" s="10">
        <f t="shared" si="93"/>
        <v>9.8999999999999986</v>
      </c>
      <c r="AF1238" s="48">
        <f>AVERAGE( AF315:AF456)</f>
        <v>1.3375266187050354</v>
      </c>
      <c r="AH1238" s="48">
        <f>_xlfn.PERCENTILE.INC( AI315:AI456,0.9)</f>
        <v>8.99</v>
      </c>
      <c r="AI1238" s="48">
        <f>_xlfn.PERCENTILE.INC( AI315:AI456,0.5)</f>
        <v>3.7450000000000001</v>
      </c>
    </row>
    <row r="1239" spans="1:35" x14ac:dyDescent="0.35">
      <c r="G1239" s="48" t="e">
        <f>PERCENTRANK( L457:L597,2.3)*100</f>
        <v>#N/A</v>
      </c>
      <c r="H1239" s="48">
        <f>PERCENTRANK( M457:M597,4.8)*100</f>
        <v>9</v>
      </c>
      <c r="I1239" s="48" t="e">
        <f>PERCENTRANK( K457:K597,5)</f>
        <v>#N/A</v>
      </c>
      <c r="J1239" s="2">
        <f t="shared" si="90"/>
        <v>13.200000000000001</v>
      </c>
      <c r="K1239" s="48">
        <f>PERCENTRANK( M457:M597,5)</f>
        <v>0.13200000000000001</v>
      </c>
      <c r="M1239" s="48">
        <f>AVERAGE( M457:M597)</f>
        <v>5.8116393442622947</v>
      </c>
      <c r="N1239" s="48">
        <f>AVERAGE( M457:M597)</f>
        <v>5.8116393442622947</v>
      </c>
      <c r="Q1239" s="48">
        <f>AVERAGE( Q457:Q597)</f>
        <v>4.1433943749483362</v>
      </c>
      <c r="R1239" s="2">
        <f t="shared" si="91"/>
        <v>63.016359982909684</v>
      </c>
      <c r="T1239" s="48">
        <f>PERCENTRANK( V457:V597,130)</f>
        <v>0.95799999999999996</v>
      </c>
      <c r="U1239" s="48">
        <f>PERCENTRANK( V457:V597,35)</f>
        <v>0.872</v>
      </c>
      <c r="X1239" s="10">
        <f t="shared" si="92"/>
        <v>4.2000000000000037</v>
      </c>
      <c r="Y1239" s="10">
        <f t="shared" si="93"/>
        <v>12.8</v>
      </c>
      <c r="AF1239" s="48">
        <f>AVERAGE( AF457:AF597)</f>
        <v>1.4001626984126991</v>
      </c>
      <c r="AH1239" s="48">
        <f>_xlfn.PERCENTILE.INC( AI457:AI597,0.9)</f>
        <v>8.6649999999999991</v>
      </c>
      <c r="AI1239" s="48">
        <f>_xlfn.PERCENTILE.INC( AI457:AI597,0.5)</f>
        <v>3.51</v>
      </c>
    </row>
    <row r="1240" spans="1:35" x14ac:dyDescent="0.35">
      <c r="G1240" s="48" t="e">
        <f>PERCENTRANK( L598:L766,2.3)*100</f>
        <v>#N/A</v>
      </c>
      <c r="H1240" s="48">
        <f>PERCENTRANK( M598:M766,4.8)*100</f>
        <v>1.7000000000000002</v>
      </c>
      <c r="I1240" s="48" t="e">
        <f>PERCENTRANK( K598:K766,5)</f>
        <v>#N/A</v>
      </c>
      <c r="J1240" s="2">
        <f t="shared" si="90"/>
        <v>4.5999999999999996</v>
      </c>
      <c r="K1240" s="48">
        <f>PERCENTRANK( M598:M766,5)</f>
        <v>4.5999999999999999E-2</v>
      </c>
      <c r="M1240" s="48">
        <f>AVERAGE( M598:M766)</f>
        <v>6.3010457516339855</v>
      </c>
      <c r="N1240" s="48">
        <f>AVERAGE( M598:M766)</f>
        <v>6.3010457516339855</v>
      </c>
      <c r="Q1240" s="48">
        <f>AVERAGE( Q598:Q766)</f>
        <v>3.1936193956443009</v>
      </c>
      <c r="R1240" s="2">
        <f t="shared" si="91"/>
        <v>24.376496153200051</v>
      </c>
      <c r="T1240" s="48">
        <f>PERCENTRANK( V598:V766,130)</f>
        <v>0.93300000000000005</v>
      </c>
      <c r="U1240" s="48">
        <f>PERCENTRANK( V598:V766,35)</f>
        <v>0.86799999999999999</v>
      </c>
      <c r="X1240" s="10">
        <f t="shared" si="92"/>
        <v>6.6999999999999948</v>
      </c>
      <c r="Y1240" s="10">
        <f t="shared" si="93"/>
        <v>13.200000000000001</v>
      </c>
      <c r="AF1240" s="48">
        <f>AVERAGE( AF598:AF766)</f>
        <v>1.237181656804734</v>
      </c>
      <c r="AH1240" s="48">
        <f>_xlfn.PERCENTILE.INC( AI598:AI766,0.9)</f>
        <v>14.820000000000027</v>
      </c>
      <c r="AI1240" s="48">
        <f>_xlfn.PERCENTILE.INC( AI598:AI766,0.5)</f>
        <v>5.7</v>
      </c>
    </row>
    <row r="1241" spans="1:35" x14ac:dyDescent="0.35">
      <c r="G1241" s="48" t="e">
        <f>PERCENTRANK( L767:L898,2.3)*100</f>
        <v>#N/A</v>
      </c>
      <c r="H1241" s="48">
        <f>PERCENTRANK( M767:M898,4.8)*100</f>
        <v>8</v>
      </c>
      <c r="I1241" s="48" t="e">
        <f>PERCENTRANK( K767:K898,5)</f>
        <v>#N/A</v>
      </c>
      <c r="J1241" s="2">
        <f t="shared" si="90"/>
        <v>9.7000000000000011</v>
      </c>
      <c r="K1241" s="48">
        <f>PERCENTRANK( M767:M898,5)</f>
        <v>9.7000000000000003E-2</v>
      </c>
      <c r="M1241" s="48">
        <f>AVERAGE( M767:M898)</f>
        <v>6.1014049586776906</v>
      </c>
      <c r="N1241" s="48">
        <f>AVERAGE( M767:M898)</f>
        <v>6.1014049586776906</v>
      </c>
      <c r="Q1241" s="48">
        <f>AVERAGE( Q767:Q898)</f>
        <v>3.1192599943108212</v>
      </c>
      <c r="R1241" s="2">
        <f t="shared" si="91"/>
        <v>22.629627392545004</v>
      </c>
      <c r="T1241" s="48">
        <f>PERCENTRANK( V767:V898,130)</f>
        <v>0.93</v>
      </c>
      <c r="U1241" s="48">
        <f>PERCENTRANK( V767:V898,35)</f>
        <v>0.88400000000000001</v>
      </c>
      <c r="X1241" s="10">
        <f t="shared" si="92"/>
        <v>6.9999999999999947</v>
      </c>
      <c r="Y1241" s="10">
        <f t="shared" si="93"/>
        <v>11.6</v>
      </c>
      <c r="AF1241" s="48">
        <f>AVERAGE( AF767:AF898)</f>
        <v>0.67685606060606085</v>
      </c>
      <c r="AH1241" s="48">
        <f>_xlfn.PERCENTILE.INC( AI767:AI898,0.9)</f>
        <v>14.95</v>
      </c>
      <c r="AI1241" s="48">
        <f>_xlfn.PERCENTILE.INC( AI767:AI898,0.5)</f>
        <v>3.9350000000000001</v>
      </c>
    </row>
    <row r="1242" spans="1:35" x14ac:dyDescent="0.35">
      <c r="G1242" s="48" t="e">
        <f>PERCENTRANK( L899:L1037,2.3)*100</f>
        <v>#N/A</v>
      </c>
      <c r="H1242" s="48">
        <f>PERCENTRANK( M899:M1037,4.8)*100</f>
        <v>8.4</v>
      </c>
      <c r="I1242" s="48" t="e">
        <f>PERCENTRANK( K899:K1037,5)</f>
        <v>#N/A</v>
      </c>
      <c r="J1242" s="2">
        <f t="shared" si="90"/>
        <v>13.600000000000001</v>
      </c>
      <c r="K1242" s="48">
        <f>PERCENTRANK( M899:M1037,5)</f>
        <v>0.13600000000000001</v>
      </c>
      <c r="M1242" s="48">
        <f>AVERAGE( M899:M1037)</f>
        <v>5.8864615384615346</v>
      </c>
      <c r="N1242" s="48">
        <f>AVERAGE( M899:M1037)</f>
        <v>5.8864615384615346</v>
      </c>
      <c r="Q1242" s="48">
        <f>AVERAGE( Q899:Q1037)</f>
        <v>3.4374727296707306</v>
      </c>
      <c r="R1242" s="2">
        <f t="shared" si="91"/>
        <v>31.108239807457871</v>
      </c>
      <c r="T1242" s="48">
        <f>PERCENTRANK( V899:V1037,130)</f>
        <v>0.96</v>
      </c>
      <c r="U1242" s="48">
        <f>PERCENTRANK( V899:V1037,35)</f>
        <v>0.92300000000000004</v>
      </c>
      <c r="X1242" s="10">
        <f t="shared" si="92"/>
        <v>4.0000000000000036</v>
      </c>
      <c r="Y1242" s="10">
        <f t="shared" si="93"/>
        <v>7.6999999999999957</v>
      </c>
      <c r="AF1242" s="48">
        <f>AVERAGE( AF899:AF1037)</f>
        <v>1.3509618705035977</v>
      </c>
      <c r="AH1242" s="48">
        <f>_xlfn.PERCENTILE.INC( AI899:AI1037,0.9)</f>
        <v>14.24</v>
      </c>
      <c r="AI1242" s="48">
        <f>_xlfn.PERCENTILE.INC( AI899:AI1037,0.5)</f>
        <v>5.04</v>
      </c>
    </row>
    <row r="1243" spans="1:35" x14ac:dyDescent="0.35">
      <c r="G1243" s="48" t="e">
        <f>PERCENTRANK( L1038:L1233,2.3)*100</f>
        <v>#N/A</v>
      </c>
      <c r="H1243" s="48">
        <f>PERCENTRANK( M1038:M1233,4.8)*100</f>
        <v>4.5</v>
      </c>
      <c r="I1243" s="48" t="e">
        <f>PERCENTRANK( K1038:K1233,5)</f>
        <v>#N/A</v>
      </c>
      <c r="J1243" s="2">
        <f t="shared" si="90"/>
        <v>7.3999999999999995</v>
      </c>
      <c r="K1243" s="48">
        <f>PERCENTRANK( M1038:M1233,5)</f>
        <v>7.3999999999999996E-2</v>
      </c>
      <c r="M1243" s="48">
        <f>AVERAGE( M1038:M1233)</f>
        <v>6.2121693121693156</v>
      </c>
      <c r="N1243" s="48">
        <f>AVERAGE( M1038:M1233)</f>
        <v>6.2121693121693156</v>
      </c>
      <c r="Q1243" s="48">
        <f>AVERAGE( Q1038:Q1233)</f>
        <v>3.525866561413407</v>
      </c>
      <c r="R1243" s="2">
        <f t="shared" si="91"/>
        <v>33.983209398417429</v>
      </c>
      <c r="T1243" s="48">
        <f>PERCENTRANK( V1038:V1233,130)</f>
        <v>0.94799999999999995</v>
      </c>
      <c r="U1243" s="48">
        <f>PERCENTRANK( V1038:V1233,35)</f>
        <v>0.83199999999999996</v>
      </c>
      <c r="X1243" s="10">
        <f t="shared" si="92"/>
        <v>5.2000000000000046</v>
      </c>
      <c r="Y1243" s="10">
        <f t="shared" si="93"/>
        <v>16.800000000000004</v>
      </c>
      <c r="AF1243" s="48">
        <f>AVERAGE( AF1038:AF1233)</f>
        <v>0.85339567567567598</v>
      </c>
      <c r="AH1243" s="48">
        <f>_xlfn.PERCENTILE.INC( AI1038:AI1233,0.9)</f>
        <v>15.4</v>
      </c>
      <c r="AI1243" s="48">
        <f>_xlfn.PERCENTILE.INC( AI1038:AI1233,0.5)</f>
        <v>5.48</v>
      </c>
    </row>
    <row r="1245" spans="1:35" x14ac:dyDescent="0.35">
      <c r="Q1245" s="48">
        <f>AVERAGE( Q1038:Q1093)</f>
        <v>4.0934351810141241</v>
      </c>
      <c r="R1245" s="2">
        <f t="shared" ref="R1245:R1248" si="94">EXP(Q1245)</f>
        <v>59.945461929228209</v>
      </c>
    </row>
    <row r="1246" spans="1:35" x14ac:dyDescent="0.35">
      <c r="Q1246" s="48">
        <f>AVERAGE(Q1094:Q1130)</f>
        <v>3.6521230229057289</v>
      </c>
      <c r="R1246" s="2">
        <f t="shared" si="94"/>
        <v>38.556435414749942</v>
      </c>
    </row>
    <row r="1247" spans="1:35" x14ac:dyDescent="0.35">
      <c r="Q1247" s="48">
        <f>AVERAGE(Q1131:Q1196)</f>
        <v>3.4087592405550353</v>
      </c>
      <c r="R1247" s="2">
        <f t="shared" si="94"/>
        <v>30.227715658528616</v>
      </c>
    </row>
    <row r="1248" spans="1:35" x14ac:dyDescent="0.35">
      <c r="Q1248" s="48">
        <f>AVERAGE(Q1197:Q1233)</f>
        <v>2.2901071198976419</v>
      </c>
      <c r="R1248" s="2">
        <f t="shared" si="94"/>
        <v>9.8759955401446717</v>
      </c>
    </row>
  </sheetData>
  <sortState ref="A2:AL2073">
    <sortCondition ref="C2:C207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Pathogens</vt:lpstr>
      <vt:lpstr>DO</vt:lpstr>
      <vt:lpstr>Total Nitrogen</vt:lpstr>
      <vt:lpstr>Chlorophyll-a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DaSilva</dc:creator>
  <cp:lastModifiedBy>Rosana</cp:lastModifiedBy>
  <dcterms:created xsi:type="dcterms:W3CDTF">2018-10-25T14:04:40Z</dcterms:created>
  <dcterms:modified xsi:type="dcterms:W3CDTF">2020-04-03T03:15:53Z</dcterms:modified>
</cp:coreProperties>
</file>