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na\Desktop\HarborWide2019\Visualization\"/>
    </mc:Choice>
  </mc:AlternateContent>
  <bookViews>
    <workbookView xWindow="0" yWindow="0" windowWidth="17540" windowHeight="14240"/>
  </bookViews>
  <sheets>
    <sheet name="Pathogens" sheetId="3" r:id="rId1"/>
    <sheet name="DO" sheetId="6" r:id="rId2"/>
    <sheet name="Total Nitrogen" sheetId="4" r:id="rId3"/>
    <sheet name="Chlorohpyll-a" sheetId="5" r:id="rId4"/>
    <sheet name="Raw Data" sheetId="1" r:id="rId5"/>
  </sheets>
  <calcPr calcId="162913" iterate="1" iterateCount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2" i="6" l="1"/>
  <c r="J761" i="6"/>
  <c r="N761" i="6"/>
  <c r="M761" i="6"/>
  <c r="K761" i="6"/>
  <c r="L761" i="6" s="1"/>
  <c r="I761" i="6"/>
  <c r="N760" i="6"/>
  <c r="M760" i="6"/>
  <c r="K760" i="6"/>
  <c r="L760" i="6" s="1"/>
  <c r="J760" i="6"/>
  <c r="I760" i="6"/>
  <c r="N759" i="6"/>
  <c r="M759" i="6"/>
  <c r="K759" i="6"/>
  <c r="L759" i="6" s="1"/>
  <c r="J759" i="6"/>
  <c r="I759" i="6"/>
  <c r="N758" i="6"/>
  <c r="M758" i="6"/>
  <c r="K758" i="6"/>
  <c r="L758" i="6" s="1"/>
  <c r="J758" i="6"/>
  <c r="I758" i="6"/>
  <c r="N757" i="6"/>
  <c r="M757" i="6"/>
  <c r="K757" i="6"/>
  <c r="L757" i="6" s="1"/>
  <c r="J757" i="6"/>
  <c r="I757" i="6"/>
  <c r="N756" i="6"/>
  <c r="M756" i="6"/>
  <c r="K756" i="6"/>
  <c r="L756" i="6" s="1"/>
  <c r="J756" i="6"/>
  <c r="N755" i="6"/>
  <c r="M755" i="6"/>
  <c r="K755" i="6"/>
  <c r="L755" i="6" s="1"/>
  <c r="J755" i="6"/>
  <c r="I755" i="6"/>
  <c r="N754" i="6"/>
  <c r="M754" i="6"/>
  <c r="K754" i="6"/>
  <c r="L754" i="6" s="1"/>
  <c r="J754" i="6"/>
  <c r="I754" i="6"/>
  <c r="F761" i="6"/>
  <c r="G761" i="6" s="1"/>
  <c r="E761" i="6"/>
  <c r="H757" i="6"/>
  <c r="F757" i="6"/>
  <c r="E757" i="6"/>
  <c r="D757" i="6"/>
  <c r="C757" i="6"/>
  <c r="I756" i="6"/>
  <c r="H761" i="6" l="1"/>
  <c r="D761" i="6"/>
  <c r="C761" i="6"/>
  <c r="H760" i="6"/>
  <c r="F760" i="6"/>
  <c r="G760" i="6" s="1"/>
  <c r="E760" i="6"/>
  <c r="D760" i="6"/>
  <c r="C760" i="6"/>
  <c r="H759" i="6"/>
  <c r="F759" i="6"/>
  <c r="G759" i="6" s="1"/>
  <c r="E759" i="6"/>
  <c r="D759" i="6"/>
  <c r="C759" i="6"/>
  <c r="H758" i="6"/>
  <c r="F758" i="6"/>
  <c r="G758" i="6" s="1"/>
  <c r="E758" i="6"/>
  <c r="D758" i="6"/>
  <c r="C758" i="6"/>
  <c r="G757" i="6"/>
  <c r="H756" i="6"/>
  <c r="F756" i="6"/>
  <c r="G756" i="6" s="1"/>
  <c r="E756" i="6"/>
  <c r="D756" i="6"/>
  <c r="C756" i="6"/>
  <c r="H755" i="6"/>
  <c r="F755" i="6"/>
  <c r="G755" i="6" s="1"/>
  <c r="E755" i="6"/>
  <c r="D755" i="6"/>
  <c r="C755" i="6"/>
  <c r="H754" i="6"/>
  <c r="F754" i="6"/>
  <c r="G754" i="6" s="1"/>
  <c r="E754" i="6"/>
  <c r="D754" i="6"/>
  <c r="C754" i="6"/>
  <c r="E759" i="5"/>
  <c r="E760" i="5"/>
  <c r="E761" i="5"/>
  <c r="F761" i="5"/>
  <c r="F760" i="5"/>
  <c r="F759" i="5"/>
  <c r="F758" i="5"/>
  <c r="E758" i="5"/>
  <c r="F757" i="5"/>
  <c r="E757" i="5"/>
  <c r="F756" i="5"/>
  <c r="E756" i="5"/>
  <c r="F755" i="5"/>
  <c r="E755" i="5"/>
  <c r="F754" i="5"/>
  <c r="E754" i="5"/>
  <c r="M751" i="4"/>
  <c r="M750" i="4"/>
  <c r="M747" i="4"/>
  <c r="M746" i="4"/>
  <c r="M745" i="4"/>
  <c r="M744" i="4"/>
  <c r="M743" i="4"/>
  <c r="M741" i="4"/>
  <c r="M740" i="4"/>
  <c r="M739" i="4"/>
  <c r="M736" i="4"/>
  <c r="M735" i="4"/>
  <c r="M734" i="4"/>
  <c r="M733" i="4"/>
  <c r="M730" i="4"/>
  <c r="M729" i="4"/>
  <c r="M728" i="4"/>
  <c r="M727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08" i="4"/>
  <c r="M707" i="4"/>
  <c r="M706" i="4"/>
  <c r="M705" i="4"/>
  <c r="M704" i="4"/>
  <c r="M703" i="4"/>
  <c r="M702" i="4"/>
  <c r="M701" i="4"/>
  <c r="M700" i="4"/>
  <c r="M699" i="4"/>
  <c r="M698" i="4"/>
  <c r="M694" i="4"/>
  <c r="M693" i="4"/>
  <c r="M692" i="4"/>
  <c r="M691" i="4"/>
  <c r="M687" i="4"/>
  <c r="M686" i="4"/>
  <c r="M685" i="4"/>
  <c r="M684" i="4"/>
  <c r="M683" i="4"/>
  <c r="M682" i="4"/>
  <c r="M681" i="4"/>
  <c r="M678" i="4"/>
  <c r="M677" i="4"/>
  <c r="M676" i="4"/>
  <c r="M675" i="4"/>
  <c r="M671" i="4"/>
  <c r="M670" i="4"/>
  <c r="M669" i="4"/>
  <c r="M668" i="4"/>
  <c r="M667" i="4"/>
  <c r="M666" i="4"/>
  <c r="M665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6" i="4"/>
  <c r="M625" i="4"/>
  <c r="M624" i="4"/>
  <c r="M623" i="4"/>
  <c r="M620" i="4"/>
  <c r="M619" i="4"/>
  <c r="M618" i="4"/>
  <c r="M617" i="4"/>
  <c r="M616" i="4"/>
  <c r="M615" i="4"/>
  <c r="M614" i="4"/>
  <c r="M613" i="4"/>
  <c r="M610" i="4"/>
  <c r="M609" i="4"/>
  <c r="M608" i="4"/>
  <c r="M605" i="4"/>
  <c r="M604" i="4"/>
  <c r="M603" i="4"/>
  <c r="M602" i="4"/>
  <c r="M598" i="4"/>
  <c r="M597" i="4"/>
  <c r="M596" i="4"/>
  <c r="M595" i="4"/>
  <c r="M592" i="4"/>
  <c r="M591" i="4"/>
  <c r="M590" i="4"/>
  <c r="M589" i="4"/>
  <c r="M586" i="4"/>
  <c r="M585" i="4"/>
  <c r="M584" i="4"/>
  <c r="M578" i="4"/>
  <c r="M577" i="4"/>
  <c r="M576" i="4"/>
  <c r="M575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1" i="4"/>
  <c r="M540" i="4"/>
  <c r="M539" i="4"/>
  <c r="M538" i="4"/>
  <c r="M537" i="4"/>
  <c r="M534" i="4"/>
  <c r="M533" i="4"/>
  <c r="M532" i="4"/>
  <c r="M531" i="4"/>
  <c r="M530" i="4"/>
  <c r="M529" i="4"/>
  <c r="M526" i="4"/>
  <c r="M525" i="4"/>
  <c r="M521" i="4"/>
  <c r="M520" i="4"/>
  <c r="M519" i="4"/>
  <c r="M518" i="4"/>
  <c r="M517" i="4"/>
  <c r="M516" i="4"/>
  <c r="M513" i="4"/>
  <c r="M512" i="4"/>
  <c r="M509" i="4"/>
  <c r="M508" i="4"/>
  <c r="M507" i="4"/>
  <c r="M506" i="4"/>
  <c r="M505" i="4"/>
  <c r="M504" i="4"/>
  <c r="M503" i="4"/>
  <c r="M502" i="4"/>
  <c r="M499" i="4"/>
  <c r="M498" i="4"/>
  <c r="M497" i="4"/>
  <c r="M496" i="4"/>
  <c r="M495" i="4"/>
  <c r="M494" i="4"/>
  <c r="M493" i="4"/>
  <c r="M492" i="4"/>
  <c r="M489" i="4"/>
  <c r="M488" i="4"/>
  <c r="M485" i="4"/>
  <c r="M484" i="4"/>
  <c r="M483" i="4"/>
  <c r="M482" i="4"/>
  <c r="M478" i="4"/>
  <c r="M477" i="4"/>
  <c r="M476" i="4"/>
  <c r="M475" i="4"/>
  <c r="M474" i="4"/>
  <c r="M473" i="4"/>
  <c r="M472" i="4"/>
  <c r="M469" i="4"/>
  <c r="M468" i="4"/>
  <c r="M467" i="4"/>
  <c r="M466" i="4"/>
  <c r="M465" i="4"/>
  <c r="M464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5" i="4"/>
  <c r="M434" i="4"/>
  <c r="M433" i="4"/>
  <c r="M432" i="4"/>
  <c r="M431" i="4"/>
  <c r="M430" i="4"/>
  <c r="M426" i="4"/>
  <c r="M425" i="4"/>
  <c r="M424" i="4"/>
  <c r="M423" i="4"/>
  <c r="M422" i="4"/>
  <c r="M421" i="4"/>
  <c r="M420" i="4"/>
  <c r="M419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1" i="4"/>
  <c r="M400" i="4"/>
  <c r="M399" i="4"/>
  <c r="M398" i="4"/>
  <c r="M397" i="4"/>
  <c r="M396" i="4"/>
  <c r="M395" i="4"/>
  <c r="M394" i="4"/>
  <c r="M390" i="4"/>
  <c r="M389" i="4"/>
  <c r="M388" i="4"/>
  <c r="M387" i="4"/>
  <c r="M386" i="4"/>
  <c r="M385" i="4"/>
  <c r="M382" i="4"/>
  <c r="M381" i="4"/>
  <c r="M380" i="4"/>
  <c r="M379" i="4"/>
  <c r="M378" i="4"/>
  <c r="M377" i="4"/>
  <c r="M376" i="4"/>
  <c r="M375" i="4"/>
  <c r="M372" i="4"/>
  <c r="M371" i="4"/>
  <c r="M370" i="4"/>
  <c r="M369" i="4"/>
  <c r="M368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49" i="4"/>
  <c r="M348" i="4"/>
  <c r="M347" i="4"/>
  <c r="M346" i="4"/>
  <c r="M345" i="4"/>
  <c r="M342" i="4"/>
  <c r="M341" i="4"/>
  <c r="M340" i="4"/>
  <c r="M339" i="4"/>
  <c r="M338" i="4"/>
  <c r="M337" i="4"/>
  <c r="M336" i="4"/>
  <c r="M335" i="4"/>
  <c r="M334" i="4"/>
  <c r="M333" i="4"/>
  <c r="M332" i="4"/>
  <c r="M329" i="4"/>
  <c r="M328" i="4"/>
  <c r="M325" i="4"/>
  <c r="M324" i="4"/>
  <c r="M323" i="4"/>
  <c r="M322" i="4"/>
  <c r="M321" i="4"/>
  <c r="M320" i="4"/>
  <c r="M317" i="4"/>
  <c r="M316" i="4"/>
  <c r="M315" i="4"/>
  <c r="M314" i="4"/>
  <c r="M313" i="4"/>
  <c r="M310" i="4"/>
  <c r="M309" i="4"/>
  <c r="M308" i="4"/>
  <c r="M307" i="4"/>
  <c r="M304" i="4"/>
  <c r="M303" i="4"/>
  <c r="M302" i="4"/>
  <c r="M301" i="4"/>
  <c r="M300" i="4"/>
  <c r="M299" i="4"/>
  <c r="M298" i="4"/>
  <c r="M296" i="4"/>
  <c r="M295" i="4"/>
  <c r="M294" i="4"/>
  <c r="M293" i="4"/>
  <c r="M290" i="4"/>
  <c r="M289" i="4"/>
  <c r="M288" i="4"/>
  <c r="M287" i="4"/>
  <c r="M285" i="4"/>
  <c r="M284" i="4"/>
  <c r="M280" i="4"/>
  <c r="M279" i="4"/>
  <c r="M278" i="4"/>
  <c r="M277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2" i="4"/>
  <c r="M241" i="4"/>
  <c r="M238" i="4"/>
  <c r="M237" i="4"/>
  <c r="M236" i="4"/>
  <c r="M235" i="4"/>
  <c r="M234" i="4"/>
  <c r="M233" i="4"/>
  <c r="M229" i="4"/>
  <c r="M228" i="4"/>
  <c r="M227" i="4"/>
  <c r="M226" i="4"/>
  <c r="M225" i="4"/>
  <c r="M224" i="4"/>
  <c r="M221" i="4"/>
  <c r="M220" i="4"/>
  <c r="M219" i="4"/>
  <c r="M218" i="4"/>
  <c r="M217" i="4"/>
  <c r="M214" i="4"/>
  <c r="M213" i="4"/>
  <c r="M212" i="4"/>
  <c r="M211" i="4"/>
  <c r="M210" i="4"/>
  <c r="M207" i="4"/>
  <c r="M206" i="4"/>
  <c r="M205" i="4"/>
  <c r="M204" i="4"/>
  <c r="M201" i="4"/>
  <c r="M200" i="4"/>
  <c r="M199" i="4"/>
  <c r="M198" i="4"/>
  <c r="M194" i="4"/>
  <c r="M193" i="4"/>
  <c r="M192" i="4"/>
  <c r="M191" i="4"/>
  <c r="M188" i="4"/>
  <c r="M187" i="4"/>
  <c r="M186" i="4"/>
  <c r="M185" i="4"/>
  <c r="M182" i="4"/>
  <c r="M181" i="4"/>
  <c r="M180" i="4"/>
  <c r="M179" i="4"/>
  <c r="M178" i="4"/>
  <c r="M177" i="4"/>
  <c r="M176" i="4"/>
  <c r="M175" i="4"/>
  <c r="M174" i="4"/>
  <c r="M173" i="4"/>
  <c r="M172" i="4"/>
  <c r="M168" i="4"/>
  <c r="M167" i="4"/>
  <c r="M166" i="4"/>
  <c r="M165" i="4"/>
  <c r="M162" i="4"/>
  <c r="M161" i="4"/>
  <c r="M160" i="4"/>
  <c r="M159" i="4"/>
  <c r="M158" i="4"/>
  <c r="M157" i="4"/>
  <c r="M156" i="4"/>
  <c r="M155" i="4"/>
  <c r="M152" i="4"/>
  <c r="M151" i="4"/>
  <c r="M150" i="4"/>
  <c r="M149" i="4"/>
  <c r="M148" i="4"/>
  <c r="M145" i="4"/>
  <c r="M144" i="4"/>
  <c r="M143" i="4"/>
  <c r="M142" i="4"/>
  <c r="M141" i="4"/>
  <c r="M140" i="4"/>
  <c r="M137" i="4"/>
  <c r="M136" i="4"/>
  <c r="M132" i="4"/>
  <c r="M131" i="4"/>
  <c r="M130" i="4"/>
  <c r="M129" i="4"/>
  <c r="M128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0" i="4"/>
  <c r="M109" i="4"/>
  <c r="M108" i="4"/>
  <c r="M107" i="4"/>
  <c r="M106" i="4"/>
  <c r="M105" i="4"/>
  <c r="M104" i="4"/>
  <c r="M101" i="4"/>
  <c r="M100" i="4"/>
  <c r="M99" i="4"/>
  <c r="M98" i="4"/>
  <c r="M95" i="4"/>
  <c r="M94" i="4"/>
  <c r="M93" i="4"/>
  <c r="M92" i="4"/>
  <c r="M91" i="4"/>
  <c r="M88" i="4"/>
  <c r="M87" i="4"/>
  <c r="M86" i="4"/>
  <c r="M85" i="4"/>
  <c r="M84" i="4"/>
  <c r="M80" i="4"/>
  <c r="M79" i="4"/>
  <c r="M78" i="4"/>
  <c r="M77" i="4"/>
  <c r="M74" i="4"/>
  <c r="M73" i="4"/>
  <c r="M72" i="4"/>
  <c r="M71" i="4"/>
  <c r="M70" i="4"/>
  <c r="M69" i="4"/>
  <c r="M68" i="4"/>
  <c r="M65" i="4"/>
  <c r="M64" i="4"/>
  <c r="M61" i="4"/>
  <c r="M60" i="4"/>
  <c r="M59" i="4"/>
  <c r="M58" i="4"/>
  <c r="M54" i="4"/>
  <c r="M53" i="4"/>
  <c r="M52" i="4"/>
  <c r="M51" i="4"/>
  <c r="M47" i="4"/>
  <c r="M46" i="4"/>
  <c r="M45" i="4"/>
  <c r="M44" i="4"/>
  <c r="M43" i="4"/>
  <c r="M39" i="4"/>
  <c r="M38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19" i="4"/>
  <c r="M18" i="4"/>
  <c r="M17" i="4"/>
  <c r="M16" i="4"/>
  <c r="M15" i="4"/>
  <c r="M14" i="4"/>
  <c r="M11" i="4"/>
  <c r="M10" i="4"/>
  <c r="M7" i="4"/>
  <c r="M6" i="4"/>
  <c r="M5" i="4"/>
  <c r="M4" i="4"/>
  <c r="M3" i="4"/>
  <c r="M2" i="4"/>
  <c r="H763" i="3"/>
  <c r="J761" i="3"/>
  <c r="L761" i="3" s="1"/>
  <c r="I761" i="3"/>
  <c r="K761" i="3" s="1"/>
  <c r="J760" i="3"/>
  <c r="L760" i="3" s="1"/>
  <c r="I760" i="3"/>
  <c r="K760" i="3" s="1"/>
  <c r="J759" i="3"/>
  <c r="L759" i="3" s="1"/>
  <c r="I759" i="3"/>
  <c r="K759" i="3" s="1"/>
  <c r="J758" i="3"/>
  <c r="L758" i="3" s="1"/>
  <c r="I758" i="3"/>
  <c r="K758" i="3" s="1"/>
  <c r="J757" i="3"/>
  <c r="L757" i="3" s="1"/>
  <c r="I757" i="3"/>
  <c r="K757" i="3" s="1"/>
  <c r="J756" i="3"/>
  <c r="L756" i="3" s="1"/>
  <c r="I756" i="3"/>
  <c r="K756" i="3" s="1"/>
  <c r="J755" i="3"/>
  <c r="L755" i="3" s="1"/>
  <c r="I755" i="3"/>
  <c r="K755" i="3" s="1"/>
  <c r="J754" i="3"/>
  <c r="L754" i="3" s="1"/>
  <c r="I754" i="3"/>
  <c r="K754" i="3" s="1"/>
  <c r="F751" i="3"/>
  <c r="F750" i="3"/>
  <c r="F747" i="3"/>
  <c r="F746" i="3"/>
  <c r="F745" i="3"/>
  <c r="F744" i="3"/>
  <c r="F742" i="3"/>
  <c r="F741" i="3"/>
  <c r="F740" i="3"/>
  <c r="F739" i="3"/>
  <c r="F738" i="3"/>
  <c r="F736" i="3"/>
  <c r="F735" i="3"/>
  <c r="F734" i="3"/>
  <c r="F733" i="3"/>
  <c r="F732" i="3"/>
  <c r="F731" i="3"/>
  <c r="F730" i="3"/>
  <c r="F729" i="3"/>
  <c r="F728" i="3"/>
  <c r="F727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4" i="3"/>
  <c r="F533" i="3"/>
  <c r="F532" i="3"/>
  <c r="F531" i="3"/>
  <c r="F530" i="3"/>
  <c r="F529" i="3"/>
  <c r="F528" i="3"/>
  <c r="F527" i="3"/>
  <c r="F526" i="3"/>
  <c r="F525" i="3"/>
  <c r="F521" i="3"/>
  <c r="F520" i="3"/>
  <c r="F519" i="3"/>
  <c r="F518" i="3"/>
  <c r="F517" i="3"/>
  <c r="F516" i="3"/>
  <c r="F513" i="3"/>
  <c r="F512" i="3"/>
  <c r="F510" i="3"/>
  <c r="F509" i="3"/>
  <c r="F508" i="3"/>
  <c r="F507" i="3"/>
  <c r="F506" i="3"/>
  <c r="F505" i="3"/>
  <c r="F504" i="3"/>
  <c r="F503" i="3"/>
  <c r="F502" i="3"/>
  <c r="F499" i="3"/>
  <c r="F498" i="3"/>
  <c r="F497" i="3"/>
  <c r="F496" i="3"/>
  <c r="F495" i="3"/>
  <c r="F494" i="3"/>
  <c r="F493" i="3"/>
  <c r="F492" i="3"/>
  <c r="F489" i="3"/>
  <c r="F488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6" i="3"/>
  <c r="F425" i="3"/>
  <c r="F424" i="3"/>
  <c r="F423" i="3"/>
  <c r="F422" i="3"/>
  <c r="F421" i="3"/>
  <c r="F420" i="3"/>
  <c r="F419" i="3"/>
  <c r="F416" i="3"/>
  <c r="F415" i="3"/>
  <c r="F414" i="3"/>
  <c r="F413" i="3"/>
  <c r="F412" i="3"/>
  <c r="F411" i="3"/>
  <c r="F410" i="3"/>
  <c r="F409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29" i="3"/>
  <c r="F328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6" i="3"/>
  <c r="F305" i="3"/>
  <c r="F304" i="3"/>
  <c r="F303" i="3"/>
  <c r="F302" i="3"/>
  <c r="F301" i="3"/>
  <c r="F300" i="3"/>
  <c r="F296" i="3"/>
  <c r="F295" i="3"/>
  <c r="F294" i="3"/>
  <c r="F293" i="3"/>
  <c r="F291" i="3"/>
  <c r="F290" i="3"/>
  <c r="F289" i="3"/>
  <c r="F288" i="3"/>
  <c r="F287" i="3"/>
  <c r="F286" i="3"/>
  <c r="F285" i="3"/>
  <c r="F284" i="3"/>
  <c r="F283" i="3"/>
  <c r="F282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5" i="3"/>
  <c r="F241" i="3"/>
  <c r="F238" i="3"/>
  <c r="F237" i="3"/>
  <c r="F236" i="3"/>
  <c r="F235" i="3"/>
  <c r="F234" i="3"/>
  <c r="F233" i="3"/>
  <c r="F229" i="3"/>
  <c r="F228" i="3"/>
  <c r="F227" i="3"/>
  <c r="F226" i="3"/>
  <c r="F225" i="3"/>
  <c r="F224" i="3"/>
  <c r="F221" i="3"/>
  <c r="F220" i="3"/>
  <c r="F219" i="3"/>
  <c r="F218" i="3"/>
  <c r="F217" i="3"/>
  <c r="F214" i="3"/>
  <c r="F213" i="3"/>
  <c r="F212" i="3"/>
  <c r="F211" i="3"/>
  <c r="F210" i="3"/>
  <c r="F206" i="3"/>
  <c r="F204" i="3"/>
  <c r="F203" i="3"/>
  <c r="F201" i="3"/>
  <c r="F200" i="3"/>
  <c r="F199" i="3"/>
  <c r="F198" i="3"/>
  <c r="F197" i="3"/>
  <c r="F195" i="3"/>
  <c r="F193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5" i="3"/>
  <c r="F114" i="3"/>
  <c r="F113" i="3"/>
  <c r="F111" i="3"/>
  <c r="F110" i="3"/>
  <c r="F109" i="3"/>
  <c r="F108" i="3"/>
  <c r="F107" i="3"/>
  <c r="F106" i="3"/>
  <c r="F105" i="3"/>
  <c r="F104" i="3"/>
  <c r="F103" i="3"/>
  <c r="F102" i="3"/>
  <c r="F100" i="3"/>
  <c r="F99" i="3"/>
  <c r="F98" i="3"/>
  <c r="F97" i="3"/>
  <c r="F96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1" i="3"/>
  <c r="F10" i="3"/>
  <c r="F9" i="3"/>
  <c r="F8" i="3"/>
  <c r="F7" i="3"/>
  <c r="F6" i="3"/>
  <c r="F5" i="3"/>
  <c r="F4" i="3"/>
  <c r="F2" i="3"/>
  <c r="M755" i="4" l="1"/>
  <c r="M754" i="4"/>
  <c r="M759" i="4"/>
  <c r="M757" i="4"/>
  <c r="M756" i="4"/>
  <c r="M761" i="4"/>
  <c r="M758" i="4"/>
  <c r="M760" i="4"/>
  <c r="F764" i="3"/>
  <c r="G764" i="3" s="1"/>
  <c r="F755" i="3"/>
  <c r="G755" i="3" s="1"/>
  <c r="F757" i="3"/>
  <c r="G757" i="3" s="1"/>
  <c r="F758" i="3"/>
  <c r="G758" i="3" s="1"/>
  <c r="F759" i="3"/>
  <c r="G759" i="3" s="1"/>
  <c r="F763" i="3"/>
  <c r="G763" i="3" s="1"/>
  <c r="F754" i="3"/>
  <c r="G754" i="3" s="1"/>
  <c r="F756" i="3"/>
  <c r="G756" i="3" s="1"/>
  <c r="F765" i="3"/>
  <c r="G765" i="3" s="1"/>
  <c r="F766" i="3"/>
  <c r="G766" i="3" s="1"/>
  <c r="F760" i="3"/>
  <c r="G760" i="3" s="1"/>
  <c r="F761" i="3"/>
  <c r="G761" i="3" s="1"/>
  <c r="S763" i="1"/>
  <c r="W761" i="1" l="1"/>
  <c r="W760" i="1"/>
  <c r="W759" i="1"/>
  <c r="W758" i="1"/>
  <c r="W757" i="1"/>
  <c r="W756" i="1"/>
  <c r="W755" i="1"/>
  <c r="W754" i="1"/>
  <c r="H761" i="1" l="1"/>
  <c r="H760" i="1"/>
  <c r="H758" i="1"/>
  <c r="H757" i="1"/>
  <c r="H756" i="1"/>
  <c r="H755" i="1"/>
  <c r="H754" i="1"/>
  <c r="H759" i="1"/>
  <c r="I761" i="1"/>
  <c r="I760" i="1"/>
  <c r="I759" i="1"/>
  <c r="I758" i="1"/>
  <c r="I757" i="1"/>
  <c r="I756" i="1"/>
  <c r="I755" i="1"/>
  <c r="I754" i="1"/>
  <c r="M755" i="1"/>
  <c r="AJ761" i="1" l="1"/>
  <c r="AJ760" i="1"/>
  <c r="AJ759" i="1"/>
  <c r="AJ758" i="1"/>
  <c r="AJ757" i="1"/>
  <c r="AJ756" i="1"/>
  <c r="AJ755" i="1"/>
  <c r="AJ754" i="1"/>
  <c r="AI761" i="1"/>
  <c r="AI760" i="1"/>
  <c r="AI759" i="1"/>
  <c r="AI758" i="1"/>
  <c r="AI757" i="1"/>
  <c r="AI756" i="1"/>
  <c r="AI755" i="1"/>
  <c r="AI754" i="1"/>
  <c r="Y761" i="1"/>
  <c r="Y760" i="1"/>
  <c r="Y759" i="1"/>
  <c r="Y758" i="1"/>
  <c r="Y757" i="1"/>
  <c r="Y756" i="1"/>
  <c r="Y755" i="1"/>
  <c r="Y754" i="1"/>
  <c r="V761" i="1" l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J760" i="1"/>
  <c r="J759" i="1"/>
  <c r="J758" i="1"/>
  <c r="J757" i="1"/>
  <c r="J755" i="1"/>
  <c r="J756" i="1"/>
  <c r="Q751" i="1" l="1"/>
  <c r="Q750" i="1"/>
  <c r="Q747" i="1"/>
  <c r="Q746" i="1"/>
  <c r="Q745" i="1"/>
  <c r="Q744" i="1"/>
  <c r="Q742" i="1"/>
  <c r="Q741" i="1"/>
  <c r="Q740" i="1"/>
  <c r="Q739" i="1"/>
  <c r="Q738" i="1"/>
  <c r="Q736" i="1"/>
  <c r="Q735" i="1"/>
  <c r="Q734" i="1"/>
  <c r="Q733" i="1"/>
  <c r="Q732" i="1"/>
  <c r="Q731" i="1"/>
  <c r="Q730" i="1"/>
  <c r="Q729" i="1"/>
  <c r="Q728" i="1"/>
  <c r="Q727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4" i="1"/>
  <c r="Q533" i="1"/>
  <c r="Q532" i="1"/>
  <c r="Q531" i="1"/>
  <c r="Q530" i="1"/>
  <c r="Q529" i="1"/>
  <c r="Q528" i="1"/>
  <c r="Q527" i="1"/>
  <c r="Q526" i="1"/>
  <c r="Q525" i="1"/>
  <c r="Q521" i="1"/>
  <c r="Q520" i="1"/>
  <c r="Q519" i="1"/>
  <c r="Q518" i="1"/>
  <c r="Q517" i="1"/>
  <c r="Q516" i="1"/>
  <c r="Q513" i="1"/>
  <c r="Q512" i="1"/>
  <c r="Q510" i="1"/>
  <c r="Q509" i="1"/>
  <c r="Q508" i="1"/>
  <c r="Q507" i="1"/>
  <c r="Q506" i="1"/>
  <c r="Q505" i="1"/>
  <c r="Q504" i="1"/>
  <c r="Q503" i="1"/>
  <c r="Q502" i="1"/>
  <c r="Q499" i="1"/>
  <c r="Q498" i="1"/>
  <c r="Q497" i="1"/>
  <c r="Q496" i="1"/>
  <c r="Q495" i="1"/>
  <c r="Q494" i="1"/>
  <c r="Q493" i="1"/>
  <c r="Q492" i="1"/>
  <c r="Q489" i="1"/>
  <c r="Q488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6" i="1"/>
  <c r="Q425" i="1"/>
  <c r="Q424" i="1"/>
  <c r="Q423" i="1"/>
  <c r="Q422" i="1"/>
  <c r="Q421" i="1"/>
  <c r="Q420" i="1"/>
  <c r="Q419" i="1"/>
  <c r="Q416" i="1"/>
  <c r="Q415" i="1"/>
  <c r="Q414" i="1"/>
  <c r="Q413" i="1"/>
  <c r="Q412" i="1"/>
  <c r="Q411" i="1"/>
  <c r="Q410" i="1"/>
  <c r="Q409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29" i="1"/>
  <c r="Q328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6" i="1"/>
  <c r="Q305" i="1"/>
  <c r="Q304" i="1"/>
  <c r="Q303" i="1"/>
  <c r="Q302" i="1"/>
  <c r="Q301" i="1"/>
  <c r="Q300" i="1"/>
  <c r="Q296" i="1"/>
  <c r="Q295" i="1"/>
  <c r="Q294" i="1"/>
  <c r="Q293" i="1"/>
  <c r="Q291" i="1"/>
  <c r="Q290" i="1"/>
  <c r="Q289" i="1"/>
  <c r="Q288" i="1"/>
  <c r="Q287" i="1"/>
  <c r="Q286" i="1"/>
  <c r="Q285" i="1"/>
  <c r="Q284" i="1"/>
  <c r="Q283" i="1"/>
  <c r="Q282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5" i="1"/>
  <c r="Q241" i="1"/>
  <c r="Q238" i="1"/>
  <c r="Q237" i="1"/>
  <c r="Q236" i="1"/>
  <c r="Q235" i="1"/>
  <c r="Q234" i="1"/>
  <c r="Q233" i="1"/>
  <c r="Q229" i="1"/>
  <c r="Q228" i="1"/>
  <c r="Q227" i="1"/>
  <c r="Q226" i="1"/>
  <c r="Q225" i="1"/>
  <c r="Q224" i="1"/>
  <c r="Q221" i="1"/>
  <c r="Q220" i="1"/>
  <c r="Q219" i="1"/>
  <c r="Q218" i="1"/>
  <c r="Q217" i="1"/>
  <c r="Q214" i="1"/>
  <c r="Q213" i="1"/>
  <c r="Q212" i="1"/>
  <c r="Q211" i="1"/>
  <c r="Q210" i="1"/>
  <c r="Q206" i="1"/>
  <c r="Q204" i="1"/>
  <c r="Q203" i="1"/>
  <c r="Q201" i="1"/>
  <c r="Q200" i="1"/>
  <c r="Q199" i="1"/>
  <c r="Q198" i="1"/>
  <c r="Q197" i="1"/>
  <c r="Q195" i="1"/>
  <c r="Q193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5" i="1"/>
  <c r="Q114" i="1"/>
  <c r="Q113" i="1"/>
  <c r="Q111" i="1"/>
  <c r="Q110" i="1"/>
  <c r="Q109" i="1"/>
  <c r="Q108" i="1"/>
  <c r="Q107" i="1"/>
  <c r="Q106" i="1"/>
  <c r="Q105" i="1"/>
  <c r="Q104" i="1"/>
  <c r="Q103" i="1"/>
  <c r="Q102" i="1"/>
  <c r="Q100" i="1"/>
  <c r="Q99" i="1"/>
  <c r="Q98" i="1"/>
  <c r="Q97" i="1"/>
  <c r="Q96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1" i="1"/>
  <c r="Q10" i="1"/>
  <c r="Q9" i="1"/>
  <c r="Q8" i="1"/>
  <c r="Q7" i="1"/>
  <c r="Q6" i="1"/>
  <c r="Q5" i="1"/>
  <c r="Q4" i="1"/>
  <c r="Q2" i="1"/>
  <c r="G761" i="1"/>
  <c r="G760" i="1"/>
  <c r="G759" i="1"/>
  <c r="G758" i="1"/>
  <c r="G757" i="1"/>
  <c r="G756" i="1"/>
  <c r="G755" i="1"/>
  <c r="G754" i="1"/>
  <c r="K761" i="1"/>
  <c r="K760" i="1"/>
  <c r="K759" i="1"/>
  <c r="K758" i="1"/>
  <c r="K757" i="1"/>
  <c r="K756" i="1"/>
  <c r="K755" i="1"/>
  <c r="J754" i="1"/>
  <c r="K754" i="1" s="1"/>
  <c r="M761" i="1"/>
  <c r="M760" i="1"/>
  <c r="M759" i="1"/>
  <c r="M758" i="1"/>
  <c r="M757" i="1"/>
  <c r="M756" i="1"/>
  <c r="M754" i="1"/>
  <c r="Q756" i="1" l="1"/>
  <c r="R756" i="1" s="1"/>
  <c r="Q757" i="1"/>
  <c r="R757" i="1" s="1"/>
  <c r="Q760" i="1"/>
  <c r="R760" i="1" s="1"/>
  <c r="Q755" i="1"/>
  <c r="R755" i="1" s="1"/>
  <c r="Q758" i="1"/>
  <c r="R758" i="1" s="1"/>
  <c r="Q759" i="1"/>
  <c r="R759" i="1" s="1"/>
  <c r="Q754" i="1"/>
  <c r="R754" i="1" s="1"/>
  <c r="Q763" i="1"/>
  <c r="R763" i="1" s="1"/>
  <c r="Q766" i="1"/>
  <c r="R766" i="1" s="1"/>
  <c r="Q764" i="1"/>
  <c r="R764" i="1" s="1"/>
  <c r="Q765" i="1"/>
  <c r="R765" i="1" s="1"/>
  <c r="Q761" i="1"/>
  <c r="R761" i="1" s="1"/>
  <c r="AF3" i="1"/>
  <c r="AF7" i="1"/>
  <c r="AF15" i="1"/>
  <c r="AF19" i="1"/>
  <c r="AF23" i="1"/>
  <c r="AF28" i="1"/>
  <c r="AF32" i="1"/>
  <c r="AF39" i="1"/>
  <c r="AF47" i="1"/>
  <c r="AF54" i="1"/>
  <c r="AF61" i="1"/>
  <c r="AF69" i="1"/>
  <c r="AF74" i="1"/>
  <c r="AF80" i="1"/>
  <c r="AF88" i="1"/>
  <c r="AF95" i="1"/>
  <c r="AF101" i="1"/>
  <c r="AF105" i="1"/>
  <c r="AF110" i="1"/>
  <c r="AF116" i="1"/>
  <c r="AF120" i="1"/>
  <c r="AF125" i="1"/>
  <c r="AF132" i="1"/>
  <c r="AF137" i="1"/>
  <c r="AF143" i="1"/>
  <c r="AF152" i="1"/>
  <c r="AF158" i="1"/>
  <c r="AF162" i="1"/>
  <c r="AF168" i="1"/>
  <c r="AF176" i="1"/>
  <c r="AF178" i="1"/>
  <c r="AF182" i="1"/>
  <c r="AF188" i="1"/>
  <c r="AF194" i="1"/>
  <c r="AF201" i="1"/>
  <c r="AF207" i="1"/>
  <c r="AF214" i="1"/>
  <c r="AF221" i="1"/>
  <c r="AF225" i="1"/>
  <c r="AF229" i="1"/>
  <c r="AF236" i="1"/>
  <c r="AF238" i="1"/>
  <c r="AF242" i="1"/>
  <c r="AF250" i="1"/>
  <c r="AF255" i="1"/>
  <c r="AF259" i="1"/>
  <c r="AF267" i="1"/>
  <c r="AF272" i="1"/>
  <c r="AF278" i="1"/>
  <c r="AF280" i="1"/>
  <c r="AF288" i="1"/>
  <c r="AF294" i="1"/>
  <c r="AF299" i="1"/>
  <c r="AF304" i="1"/>
  <c r="AF310" i="1"/>
  <c r="AF315" i="1"/>
  <c r="AF321" i="1"/>
  <c r="AF325" i="1"/>
  <c r="AF333" i="1"/>
  <c r="AF337" i="1"/>
  <c r="AF342" i="1"/>
  <c r="AF349" i="1"/>
  <c r="AF357" i="1"/>
  <c r="AF359" i="1"/>
  <c r="AF364" i="1"/>
  <c r="AF372" i="1"/>
  <c r="AF376" i="1"/>
  <c r="AF382" i="1"/>
  <c r="AF388" i="1"/>
  <c r="AF395" i="1"/>
  <c r="AF401" i="1"/>
  <c r="AF408" i="1"/>
  <c r="AF410" i="1"/>
  <c r="AF414" i="1"/>
  <c r="AF420" i="1"/>
  <c r="AF431" i="1"/>
  <c r="AF435" i="1"/>
  <c r="AF442" i="1"/>
  <c r="AF448" i="1"/>
  <c r="AF453" i="1"/>
  <c r="AF457" i="1"/>
  <c r="AF467" i="1"/>
  <c r="AF476" i="1"/>
  <c r="AF478" i="1"/>
  <c r="AF485" i="1"/>
  <c r="AF495" i="1"/>
  <c r="AF497" i="1"/>
  <c r="AF505" i="1"/>
  <c r="AF509" i="1"/>
  <c r="AF517" i="1"/>
  <c r="AF519" i="1"/>
  <c r="AF530" i="1"/>
  <c r="AF532" i="1"/>
  <c r="AF538" i="1"/>
  <c r="AF548" i="1"/>
  <c r="AF555" i="1"/>
  <c r="AF558" i="1"/>
  <c r="AF564" i="1"/>
  <c r="AF568" i="1"/>
  <c r="AF572" i="1"/>
  <c r="AF578" i="1"/>
  <c r="AF590" i="1"/>
  <c r="AF596" i="1"/>
  <c r="AF603" i="1"/>
  <c r="AF616" i="1"/>
  <c r="AF620" i="1"/>
  <c r="AF626" i="1"/>
  <c r="AF648" i="1"/>
  <c r="AF647" i="1"/>
  <c r="AF661" i="1"/>
  <c r="AF671" i="1"/>
  <c r="AF684" i="1"/>
  <c r="AF683" i="1"/>
  <c r="AF687" i="1"/>
  <c r="AF701" i="1"/>
  <c r="AF700" i="1"/>
  <c r="AF708" i="1"/>
  <c r="AF723" i="1"/>
  <c r="AF722" i="1"/>
  <c r="AF741" i="1"/>
  <c r="AF746" i="1"/>
  <c r="AF2" i="1"/>
  <c r="AF6" i="1"/>
  <c r="AF14" i="1"/>
  <c r="AF18" i="1"/>
  <c r="AF22" i="1"/>
  <c r="AF27" i="1"/>
  <c r="AF31" i="1"/>
  <c r="AF38" i="1"/>
  <c r="AF46" i="1"/>
  <c r="AF53" i="1"/>
  <c r="AF60" i="1"/>
  <c r="AF68" i="1"/>
  <c r="AF73" i="1"/>
  <c r="AF79" i="1"/>
  <c r="AF87" i="1"/>
  <c r="AF94" i="1"/>
  <c r="AF100" i="1"/>
  <c r="AF104" i="1"/>
  <c r="AF109" i="1"/>
  <c r="AF115" i="1"/>
  <c r="AF119" i="1"/>
  <c r="AF124" i="1"/>
  <c r="AF131" i="1"/>
  <c r="AF136" i="1"/>
  <c r="AF142" i="1"/>
  <c r="AF151" i="1"/>
  <c r="AF157" i="1"/>
  <c r="AF161" i="1"/>
  <c r="AF167" i="1"/>
  <c r="AF175" i="1"/>
  <c r="AF177" i="1"/>
  <c r="AF181" i="1"/>
  <c r="AF187" i="1"/>
  <c r="AF193" i="1"/>
  <c r="AF200" i="1"/>
  <c r="AF206" i="1"/>
  <c r="AF213" i="1"/>
  <c r="AF220" i="1"/>
  <c r="AF224" i="1"/>
  <c r="AF228" i="1"/>
  <c r="AF235" i="1"/>
  <c r="AF237" i="1"/>
  <c r="AF241" i="1"/>
  <c r="AF249" i="1"/>
  <c r="AF254" i="1"/>
  <c r="AF258" i="1"/>
  <c r="AF266" i="1"/>
  <c r="AF271" i="1"/>
  <c r="AF277" i="1"/>
  <c r="AF279" i="1"/>
  <c r="AF287" i="1"/>
  <c r="AF293" i="1"/>
  <c r="AF298" i="1"/>
  <c r="AF303" i="1"/>
  <c r="AF309" i="1"/>
  <c r="AF313" i="1"/>
  <c r="AF314" i="1"/>
  <c r="AF320" i="1"/>
  <c r="AF324" i="1"/>
  <c r="AF332" i="1"/>
  <c r="AF336" i="1"/>
  <c r="AF341" i="1"/>
  <c r="AF348" i="1"/>
  <c r="AF356" i="1"/>
  <c r="AF358" i="1"/>
  <c r="AF363" i="1"/>
  <c r="AF371" i="1"/>
  <c r="AF375" i="1"/>
  <c r="AF381" i="1"/>
  <c r="AF387" i="1"/>
  <c r="AF394" i="1"/>
  <c r="AF400" i="1"/>
  <c r="AF407" i="1"/>
  <c r="AF409" i="1"/>
  <c r="AF413" i="1"/>
  <c r="AF419" i="1"/>
  <c r="AF430" i="1"/>
  <c r="AF434" i="1"/>
  <c r="AF441" i="1"/>
  <c r="AF443" i="1"/>
  <c r="AF447" i="1"/>
  <c r="AF452" i="1"/>
  <c r="AF456" i="1"/>
  <c r="AF458" i="1"/>
  <c r="AF466" i="1"/>
  <c r="AF472" i="1"/>
  <c r="AF475" i="1"/>
  <c r="AF477" i="1"/>
  <c r="AF484" i="1"/>
  <c r="AF494" i="1"/>
  <c r="AF496" i="1"/>
  <c r="AF504" i="1"/>
  <c r="AF508" i="1"/>
  <c r="AF516" i="1"/>
  <c r="AF518" i="1"/>
  <c r="AF529" i="1"/>
  <c r="AF531" i="1"/>
  <c r="AF537" i="1"/>
  <c r="AF541" i="1"/>
  <c r="AF547" i="1"/>
  <c r="AF551" i="1"/>
  <c r="AF554" i="1"/>
  <c r="AF557" i="1"/>
  <c r="AF563" i="1"/>
  <c r="AF567" i="1"/>
  <c r="AF571" i="1"/>
  <c r="AF577" i="1"/>
  <c r="AF586" i="1"/>
  <c r="AF589" i="1"/>
  <c r="AF595" i="1"/>
  <c r="AF602" i="1"/>
  <c r="AF608" i="1"/>
  <c r="AF615" i="1"/>
  <c r="AF619" i="1"/>
  <c r="AF625" i="1"/>
  <c r="AF631" i="1"/>
  <c r="AF640" i="1"/>
  <c r="AF639" i="1"/>
  <c r="AF646" i="1"/>
  <c r="AF645" i="1"/>
  <c r="AF654" i="1"/>
  <c r="AF653" i="1"/>
  <c r="AF660" i="1"/>
  <c r="AF659" i="1"/>
  <c r="AF670" i="1"/>
  <c r="AF669" i="1"/>
  <c r="AF682" i="1"/>
  <c r="AF681" i="1"/>
  <c r="AF686" i="1"/>
  <c r="AF685" i="1"/>
  <c r="AF699" i="1"/>
  <c r="AF698" i="1"/>
  <c r="AF707" i="1"/>
  <c r="AF706" i="1"/>
  <c r="AF721" i="1"/>
  <c r="AF720" i="1"/>
  <c r="AF730" i="1"/>
  <c r="AF729" i="1"/>
  <c r="AF740" i="1"/>
  <c r="AF739" i="1"/>
  <c r="AF745" i="1"/>
  <c r="AF747" i="1"/>
  <c r="AF5" i="1"/>
  <c r="AF11" i="1"/>
  <c r="AF17" i="1"/>
  <c r="AF26" i="1"/>
  <c r="AF30" i="1"/>
  <c r="AF35" i="1"/>
  <c r="AF45" i="1"/>
  <c r="AF44" i="1"/>
  <c r="AF52" i="1"/>
  <c r="AF59" i="1"/>
  <c r="AF65" i="1"/>
  <c r="AF72" i="1"/>
  <c r="AF78" i="1"/>
  <c r="AF86" i="1"/>
  <c r="AF93" i="1"/>
  <c r="AF99" i="1"/>
  <c r="AF108" i="1"/>
  <c r="AF114" i="1"/>
  <c r="AF118" i="1"/>
  <c r="AF123" i="1"/>
  <c r="AF130" i="1"/>
  <c r="AF141" i="1"/>
  <c r="AF145" i="1"/>
  <c r="AF150" i="1"/>
  <c r="AF156" i="1"/>
  <c r="AF160" i="1"/>
  <c r="AF166" i="1"/>
  <c r="AF174" i="1"/>
  <c r="AF180" i="1"/>
  <c r="AF186" i="1"/>
  <c r="AF192" i="1"/>
  <c r="AF199" i="1"/>
  <c r="AF205" i="1"/>
  <c r="AF212" i="1"/>
  <c r="AF219" i="1"/>
  <c r="AF227" i="1"/>
  <c r="AF234" i="1"/>
  <c r="AF246" i="1"/>
  <c r="AF248" i="1"/>
  <c r="AF253" i="1"/>
  <c r="AF257" i="1"/>
  <c r="AF265" i="1"/>
  <c r="AF270" i="1"/>
  <c r="AF274" i="1"/>
  <c r="AF285" i="1"/>
  <c r="AF290" i="1"/>
  <c r="AF296" i="1"/>
  <c r="AF302" i="1"/>
  <c r="AF308" i="1"/>
  <c r="AF317" i="1"/>
  <c r="AF323" i="1"/>
  <c r="AF329" i="1"/>
  <c r="AF335" i="1"/>
  <c r="AF340" i="1"/>
  <c r="AF347" i="1"/>
  <c r="AF355" i="1"/>
  <c r="AF362" i="1"/>
  <c r="AF370" i="1"/>
  <c r="AF379" i="1"/>
  <c r="AF386" i="1"/>
  <c r="AF390" i="1"/>
  <c r="AF397" i="1"/>
  <c r="AF399" i="1"/>
  <c r="AF406" i="1"/>
  <c r="AF412" i="1"/>
  <c r="AF416" i="1"/>
  <c r="AF423" i="1"/>
  <c r="AF426" i="1"/>
  <c r="AF433" i="1"/>
  <c r="AF440" i="1"/>
  <c r="AF446" i="1"/>
  <c r="AF451" i="1"/>
  <c r="AF455" i="1"/>
  <c r="AF460" i="1"/>
  <c r="AF465" i="1"/>
  <c r="AF469" i="1"/>
  <c r="AF474" i="1"/>
  <c r="AF483" i="1"/>
  <c r="AF489" i="1"/>
  <c r="AF493" i="1"/>
  <c r="AF499" i="1"/>
  <c r="AF503" i="1"/>
  <c r="AF507" i="1"/>
  <c r="AF513" i="1"/>
  <c r="AF521" i="1"/>
  <c r="AF526" i="1"/>
  <c r="AF534" i="1"/>
  <c r="AF540" i="1"/>
  <c r="AF546" i="1"/>
  <c r="AF550" i="1"/>
  <c r="AF553" i="1"/>
  <c r="AF556" i="1"/>
  <c r="AF562" i="1"/>
  <c r="AF566" i="1"/>
  <c r="AF570" i="1"/>
  <c r="AF576" i="1"/>
  <c r="AF585" i="1"/>
  <c r="AF592" i="1"/>
  <c r="AF598" i="1"/>
  <c r="AF605" i="1"/>
  <c r="AF610" i="1"/>
  <c r="AF614" i="1"/>
  <c r="AF618" i="1"/>
  <c r="AF624" i="1"/>
  <c r="AF630" i="1"/>
  <c r="AF634" i="1"/>
  <c r="AF633" i="1"/>
  <c r="AF638" i="1"/>
  <c r="AF637" i="1"/>
  <c r="AF644" i="1"/>
  <c r="AF643" i="1"/>
  <c r="AF652" i="1"/>
  <c r="AF651" i="1"/>
  <c r="AF658" i="1"/>
  <c r="AF657" i="1"/>
  <c r="AF668" i="1"/>
  <c r="AF667" i="1"/>
  <c r="AF678" i="1"/>
  <c r="AF677" i="1"/>
  <c r="AF694" i="1"/>
  <c r="AF693" i="1"/>
  <c r="AF705" i="1"/>
  <c r="AF704" i="1"/>
  <c r="AF715" i="1"/>
  <c r="AF714" i="1"/>
  <c r="AF719" i="1"/>
  <c r="AF718" i="1"/>
  <c r="AF736" i="1"/>
  <c r="AF735" i="1"/>
  <c r="AF751" i="1"/>
  <c r="AF4" i="1"/>
  <c r="AF10" i="1"/>
  <c r="AF16" i="1"/>
  <c r="AF25" i="1"/>
  <c r="AF24" i="1"/>
  <c r="AF29" i="1"/>
  <c r="AF34" i="1"/>
  <c r="AF33" i="1"/>
  <c r="AF43" i="1"/>
  <c r="AF51" i="1"/>
  <c r="AF58" i="1"/>
  <c r="AF64" i="1"/>
  <c r="AF71" i="1"/>
  <c r="AF70" i="1"/>
  <c r="AF77" i="1"/>
  <c r="AF85" i="1"/>
  <c r="AF84" i="1"/>
  <c r="AF92" i="1"/>
  <c r="AF91" i="1"/>
  <c r="AF98" i="1"/>
  <c r="AF107" i="1"/>
  <c r="AF106" i="1"/>
  <c r="AF113" i="1"/>
  <c r="AF117" i="1"/>
  <c r="AF122" i="1"/>
  <c r="AF121" i="1"/>
  <c r="AF129" i="1"/>
  <c r="AF128" i="1"/>
  <c r="AF140" i="1"/>
  <c r="AF144" i="1"/>
  <c r="AF149" i="1"/>
  <c r="AF148" i="1"/>
  <c r="AF155" i="1"/>
  <c r="AF159" i="1"/>
  <c r="AF165" i="1"/>
  <c r="AF173" i="1"/>
  <c r="AF172" i="1"/>
  <c r="AF179" i="1"/>
  <c r="AF185" i="1"/>
  <c r="AF191" i="1"/>
  <c r="AF198" i="1"/>
  <c r="AF204" i="1"/>
  <c r="AF211" i="1"/>
  <c r="AF210" i="1"/>
  <c r="AF218" i="1"/>
  <c r="AF217" i="1"/>
  <c r="AF226" i="1"/>
  <c r="AF233" i="1"/>
  <c r="AF245" i="1"/>
  <c r="AF247" i="1"/>
  <c r="AF252" i="1"/>
  <c r="AF251" i="1"/>
  <c r="AF256" i="1"/>
  <c r="AF264" i="1"/>
  <c r="AF263" i="1"/>
  <c r="AF269" i="1"/>
  <c r="AF268" i="1"/>
  <c r="AF273" i="1"/>
  <c r="AF284" i="1"/>
  <c r="AF289" i="1"/>
  <c r="AF295" i="1"/>
  <c r="AF301" i="1"/>
  <c r="AF300" i="1"/>
  <c r="AF307" i="1"/>
  <c r="AF316" i="1"/>
  <c r="AF322" i="1"/>
  <c r="AF328" i="1"/>
  <c r="AF334" i="1"/>
  <c r="AF339" i="1"/>
  <c r="AF338" i="1"/>
  <c r="AF346" i="1"/>
  <c r="AF345" i="1"/>
  <c r="AF354" i="1"/>
  <c r="AF353" i="1"/>
  <c r="AF361" i="1"/>
  <c r="AF360" i="1"/>
  <c r="AF369" i="1"/>
  <c r="AF368" i="1"/>
  <c r="AF378" i="1"/>
  <c r="AF377" i="1"/>
  <c r="AF380" i="1"/>
  <c r="AF385" i="1"/>
  <c r="AF389" i="1"/>
  <c r="AF396" i="1"/>
  <c r="AF398" i="1"/>
  <c r="AF405" i="1"/>
  <c r="AF404" i="1"/>
  <c r="AF411" i="1"/>
  <c r="AF415" i="1"/>
  <c r="AF422" i="1"/>
  <c r="AF421" i="1"/>
  <c r="AF425" i="1"/>
  <c r="AF424" i="1"/>
  <c r="AF432" i="1"/>
  <c r="AF439" i="1"/>
  <c r="AF438" i="1"/>
  <c r="AF445" i="1"/>
  <c r="AF444" i="1"/>
  <c r="AF450" i="1"/>
  <c r="AF449" i="1"/>
  <c r="AF454" i="1"/>
  <c r="AF459" i="1"/>
  <c r="AF464" i="1"/>
  <c r="AF468" i="1"/>
  <c r="AF473" i="1"/>
  <c r="AF482" i="1"/>
  <c r="AF488" i="1"/>
  <c r="AF492" i="1"/>
  <c r="AF498" i="1"/>
  <c r="AF502" i="1"/>
  <c r="AF506" i="1"/>
  <c r="AF512" i="1"/>
  <c r="AF520" i="1"/>
  <c r="AF525" i="1"/>
  <c r="AF533" i="1"/>
  <c r="AF539" i="1"/>
  <c r="AF545" i="1"/>
  <c r="AF549" i="1"/>
  <c r="AF552" i="1"/>
  <c r="AF561" i="1"/>
  <c r="AF565" i="1"/>
  <c r="AF569" i="1"/>
  <c r="AF575" i="1"/>
  <c r="AF584" i="1"/>
  <c r="AF591" i="1"/>
  <c r="AF597" i="1"/>
  <c r="AF604" i="1"/>
  <c r="AF609" i="1"/>
  <c r="AF613" i="1"/>
  <c r="AF617" i="1"/>
  <c r="AF623" i="1"/>
  <c r="AF629" i="1"/>
  <c r="AF632" i="1"/>
  <c r="AF636" i="1"/>
  <c r="AF635" i="1"/>
  <c r="AF642" i="1"/>
  <c r="AF641" i="1"/>
  <c r="AF650" i="1"/>
  <c r="AF649" i="1"/>
  <c r="AF656" i="1"/>
  <c r="AF655" i="1"/>
  <c r="AF666" i="1"/>
  <c r="AF665" i="1"/>
  <c r="AF676" i="1"/>
  <c r="AF675" i="1"/>
  <c r="AF692" i="1"/>
  <c r="AF691" i="1"/>
  <c r="AF703" i="1"/>
  <c r="AF702" i="1"/>
  <c r="AF713" i="1"/>
  <c r="AF712" i="1"/>
  <c r="AF717" i="1"/>
  <c r="AF716" i="1"/>
  <c r="AF728" i="1"/>
  <c r="AF727" i="1"/>
  <c r="AF734" i="1"/>
  <c r="AF733" i="1"/>
  <c r="AF744" i="1"/>
  <c r="AF743" i="1"/>
  <c r="AF750" i="1"/>
  <c r="AF760" i="1" l="1"/>
  <c r="AF757" i="1"/>
  <c r="AF756" i="1"/>
  <c r="AF759" i="1"/>
  <c r="AF755" i="1"/>
  <c r="AF761" i="1"/>
  <c r="AF758" i="1"/>
  <c r="AF754" i="1"/>
</calcChain>
</file>

<file path=xl/sharedStrings.xml><?xml version="1.0" encoding="utf-8"?>
<sst xmlns="http://schemas.openxmlformats.org/spreadsheetml/2006/main" count="8380" uniqueCount="123">
  <si>
    <t>Sampling Location</t>
  </si>
  <si>
    <t>Duplicate Sample</t>
  </si>
  <si>
    <t>Sample Date</t>
  </si>
  <si>
    <t>Sample Time</t>
  </si>
  <si>
    <t>Weather Condition (Dry or Wet)</t>
  </si>
  <si>
    <t>Top Sample Temperature (ºC)</t>
  </si>
  <si>
    <t>Bottom Sample Temperature (ºC)</t>
  </si>
  <si>
    <t>Site Actual Depth (ft)</t>
  </si>
  <si>
    <t>Top Sample Depth(ft)</t>
  </si>
  <si>
    <t>Bottom Sample Depth (ft)</t>
  </si>
  <si>
    <t>Top Salinity  (psu)</t>
  </si>
  <si>
    <t>Bottom Salinity  (psu)</t>
  </si>
  <si>
    <t>Winkler Method Top Dissolved Oxygen (mg/L)</t>
  </si>
  <si>
    <t>Winkler Method Bottom Dissolved Oxygen (mg/L)</t>
  </si>
  <si>
    <t>Secchi Depth (ft)</t>
  </si>
  <si>
    <t>Top Total Coliform Cells/100 mL</t>
  </si>
  <si>
    <t>Top Fecal Coliform Bacteria (Cells/100mL)</t>
  </si>
  <si>
    <t>Bottom Fecal Coliform Bacteria (Cells/100mL)</t>
  </si>
  <si>
    <t>Enterococcus Top Sample Less Than or Greater Than Result</t>
  </si>
  <si>
    <t>Enterococcus Bottom Sample Less Than or Greater Than Result</t>
  </si>
  <si>
    <t>Top Enterococci Bacteria (Cells/100mL)</t>
  </si>
  <si>
    <t>Bottom Enterococci Bacteria (Cells/100mL)</t>
  </si>
  <si>
    <t>Top Nitrate/Nitrite (mg/L)</t>
  </si>
  <si>
    <t>Bottom Nitrate/Nitrite (mg/L)</t>
  </si>
  <si>
    <t>Top Ammonium (mg/L)</t>
  </si>
  <si>
    <t>Bottom Ammonium (mg/L)</t>
  </si>
  <si>
    <t>Top Ortho-Phosphorus (mg/L)</t>
  </si>
  <si>
    <t>Bottom Ortho-Phosphorus (mg/L)</t>
  </si>
  <si>
    <t>Top Total Kjeldhal Nitrogen (mg/L)</t>
  </si>
  <si>
    <t>Bottom Total Kjeldhal Nitrogen (mg/L)</t>
  </si>
  <si>
    <t>Top Total Suspended Solid (mg/L)</t>
  </si>
  <si>
    <t>Bottom Total Suspended Solid (mg/L)</t>
  </si>
  <si>
    <t>Top Active Chlorophyll 'A' (µg/L)</t>
  </si>
  <si>
    <t>Bottom Active Chlorophyll 'A' (µg/L)</t>
  </si>
  <si>
    <t>Chlorophyll Top Sample Field (u/L (YSI)</t>
  </si>
  <si>
    <t>Chlorophyll Bottom Sample Field (u/L (YSI)</t>
  </si>
  <si>
    <t>Sampling Comment</t>
  </si>
  <si>
    <t>Long</t>
  </si>
  <si>
    <t>Lat</t>
  </si>
  <si>
    <t>Type</t>
  </si>
  <si>
    <t>K5A</t>
  </si>
  <si>
    <t>D</t>
  </si>
  <si>
    <t>Permanent</t>
  </si>
  <si>
    <t>W</t>
  </si>
  <si>
    <t>&lt;</t>
  </si>
  <si>
    <t>Dark green water</t>
  </si>
  <si>
    <t>Brown water</t>
  </si>
  <si>
    <t>E</t>
  </si>
  <si>
    <t>dark green water</t>
  </si>
  <si>
    <t>Wet</t>
  </si>
  <si>
    <t>Dry</t>
  </si>
  <si>
    <t>Chlorophyll a - samples were analyzed outside the holding time. Instead of 11/14/16 analysis was performed on 11/16/16. Data are questionable.</t>
  </si>
  <si>
    <t>Choppy; muddy water</t>
  </si>
  <si>
    <t>No bottom due to malfunction of overhead winch.</t>
  </si>
  <si>
    <t>All readings were taken using EXO instrument. Chlorophyll-a- high result was observed.  All QC controls were met. No bottom due to malfunction of overhead winch.</t>
  </si>
  <si>
    <t>Green water.</t>
  </si>
  <si>
    <t>Muddy water.</t>
  </si>
  <si>
    <t>Windy,Choppy.</t>
  </si>
  <si>
    <t>Rough Seas.</t>
  </si>
  <si>
    <t>Brown Water.</t>
  </si>
  <si>
    <t>Choppy.</t>
  </si>
  <si>
    <t>Windy / Choppy.</t>
  </si>
  <si>
    <t>Windy and choppy.</t>
  </si>
  <si>
    <t>Very Rough.</t>
  </si>
  <si>
    <t>Dark Green Water</t>
  </si>
  <si>
    <t>Brown Water</t>
  </si>
  <si>
    <t>The MEI Agar was compromised.Samples can not be reliable.</t>
  </si>
  <si>
    <t>brown water</t>
  </si>
  <si>
    <t>brown/red water</t>
  </si>
  <si>
    <t>bottom samples taken with kemmerer max depth 50ft (rope 60 ft)</t>
  </si>
  <si>
    <t>top samples only with kemmerer</t>
  </si>
  <si>
    <t>brown water something blooming (YR)</t>
  </si>
  <si>
    <t>K6</t>
  </si>
  <si>
    <t>Brown water.</t>
  </si>
  <si>
    <t>choppy water</t>
  </si>
  <si>
    <t>all readings were taken at surface 3 ft and Actual depth readings taken from  Cap log sheet; survey was done using Donna Miller boat</t>
  </si>
  <si>
    <t>light house is ashed out by sandy storm.</t>
  </si>
  <si>
    <t>rough sea</t>
  </si>
  <si>
    <t>too rough and windy; site cancelled</t>
  </si>
  <si>
    <t>N9</t>
  </si>
  <si>
    <t>DO value is really high the concentration of Na2S2O3  should be tested.</t>
  </si>
  <si>
    <t>&lt;0.018</t>
  </si>
  <si>
    <t>Choppy</t>
  </si>
  <si>
    <t>Chlorophyll a - samples were analyzed outside the holding time. Instead of 11/15/16 analysis was performed on 11/16/16. Data are questionable.</t>
  </si>
  <si>
    <t>A group of dolphins was spotted</t>
  </si>
  <si>
    <t>Extremely calm conditio for the run.</t>
  </si>
  <si>
    <t>(TP &amp; TKN) preservative non-conformance-sample was found to be not acidifed therefore, result was not reported.</t>
  </si>
  <si>
    <t>Choppy water.</t>
  </si>
  <si>
    <t>heavy seas high winds weather conditio to worsen remainder of day activity was cancelled</t>
  </si>
  <si>
    <t>N16</t>
  </si>
  <si>
    <t>cancel, due to Swells</t>
  </si>
  <si>
    <t>Rough</t>
  </si>
  <si>
    <t>Secchi skipped due to rough water. No bottom due to malfunction of overhead winch.</t>
  </si>
  <si>
    <t>Very choppy.</t>
  </si>
  <si>
    <t>Very Rough Water.</t>
  </si>
  <si>
    <t>Secchi True</t>
  </si>
  <si>
    <t>Choppy Waters - Very</t>
  </si>
  <si>
    <t>rough</t>
  </si>
  <si>
    <t>rough and strong current</t>
  </si>
  <si>
    <t>Rough sea</t>
  </si>
  <si>
    <t>NJ29U</t>
  </si>
  <si>
    <t>─</t>
  </si>
  <si>
    <t>—</t>
  </si>
  <si>
    <t>Total N</t>
  </si>
  <si>
    <t>&lt;0.231</t>
  </si>
  <si>
    <r>
      <t>NJ30</t>
    </r>
    <r>
      <rPr>
        <u/>
        <sz val="11"/>
        <color theme="1"/>
        <rFont val="Calibri"/>
        <family val="2"/>
        <scheme val="minor"/>
      </rPr>
      <t>U</t>
    </r>
  </si>
  <si>
    <t>Year</t>
  </si>
  <si>
    <t>Fecal Coliform Summer Mean</t>
  </si>
  <si>
    <t>Entero Summer Percentile &gt;35</t>
  </si>
  <si>
    <t>Entero Summer Percentile &gt;130</t>
  </si>
  <si>
    <t>Summer Mean</t>
  </si>
  <si>
    <t>90th Percentile</t>
  </si>
  <si>
    <t>50th Percentile</t>
  </si>
  <si>
    <t>Surface %&lt;2.3</t>
  </si>
  <si>
    <t>Surface %&lt;4.8</t>
  </si>
  <si>
    <t>Surface Summer Mean</t>
  </si>
  <si>
    <t>Bottom Summer Mean</t>
  </si>
  <si>
    <t>Bottom %&lt;4.8</t>
  </si>
  <si>
    <t>Bottom %&lt;2.3</t>
  </si>
  <si>
    <t>Bottom - Min Discrete Sample</t>
  </si>
  <si>
    <t>Surface %&lt;3</t>
  </si>
  <si>
    <t>Surface DO</t>
  </si>
  <si>
    <t>Lower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</si>
</sst>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49"/>
      <name val="Arial"/>
      <family val="2"/>
    </font>
    <font>
      <u/>
      <sz val="11"/>
      <color theme="1"/>
      <name val="Calibri"/>
      <family val="2"/>
      <scheme val="minor"/>
    </font>
    <font>
      <b/>
      <sz val="10"/>
      <color theme="0" tint="-0.34998626667073579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8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3" fontId="0" fillId="0" borderId="0" xfId="0" applyNumberFormat="1" applyAlignment="1">
      <alignment vertical="center"/>
    </xf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right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2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6"/>
  <sheetViews>
    <sheetView tabSelected="1" workbookViewId="0">
      <pane ySplit="1" topLeftCell="A2" activePane="bottomLeft" state="frozen"/>
      <selection activeCell="C1" sqref="C1"/>
      <selection pane="bottomLeft" activeCell="H756" sqref="H756"/>
    </sheetView>
  </sheetViews>
  <sheetFormatPr defaultRowHeight="14.5" x14ac:dyDescent="0.35"/>
  <cols>
    <col min="1" max="1" width="8.36328125" bestFit="1" customWidth="1"/>
    <col min="2" max="2" width="17.453125" bestFit="1" customWidth="1"/>
    <col min="4" max="4" width="8.1796875" bestFit="1" customWidth="1"/>
    <col min="5" max="5" width="8.6328125" bestFit="1" customWidth="1"/>
    <col min="6" max="6" width="11.81640625" bestFit="1" customWidth="1"/>
    <col min="7" max="8" width="12.1796875" bestFit="1" customWidth="1"/>
    <col min="9" max="9" width="14.54296875" bestFit="1" customWidth="1"/>
    <col min="10" max="10" width="17.54296875" bestFit="1" customWidth="1"/>
    <col min="11" max="12" width="12.1796875" bestFit="1" customWidth="1"/>
  </cols>
  <sheetData>
    <row r="1" spans="1:12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15</v>
      </c>
      <c r="G1" s="1" t="s">
        <v>16</v>
      </c>
      <c r="H1" s="1" t="s">
        <v>17</v>
      </c>
      <c r="I1" s="3" t="s">
        <v>18</v>
      </c>
      <c r="J1" s="3" t="s">
        <v>19</v>
      </c>
      <c r="K1" s="3" t="s">
        <v>20</v>
      </c>
      <c r="L1" s="3" t="s">
        <v>21</v>
      </c>
    </row>
    <row r="2" spans="1:12" s="6" customFormat="1" x14ac:dyDescent="0.35">
      <c r="A2" s="6" t="s">
        <v>79</v>
      </c>
      <c r="B2" s="7">
        <v>40331</v>
      </c>
      <c r="C2" s="8">
        <v>0.4694444444444445</v>
      </c>
      <c r="D2" s="6" t="s">
        <v>50</v>
      </c>
      <c r="F2" s="6">
        <f t="shared" ref="F2:F65" si="0">LN(G2)</f>
        <v>2.6390573296152584</v>
      </c>
      <c r="G2" s="6">
        <v>14</v>
      </c>
      <c r="I2" s="10"/>
      <c r="J2" s="10"/>
      <c r="K2" s="10">
        <v>6</v>
      </c>
      <c r="L2" s="10"/>
    </row>
    <row r="3" spans="1:12" s="6" customFormat="1" x14ac:dyDescent="0.35">
      <c r="A3" s="6" t="s">
        <v>89</v>
      </c>
      <c r="B3" s="7">
        <v>40331</v>
      </c>
      <c r="D3" s="6" t="s">
        <v>50</v>
      </c>
      <c r="I3" s="10"/>
      <c r="J3" s="10"/>
      <c r="K3" s="10"/>
      <c r="L3" s="10"/>
    </row>
    <row r="4" spans="1:12" s="6" customFormat="1" x14ac:dyDescent="0.35">
      <c r="A4" s="6" t="s">
        <v>40</v>
      </c>
      <c r="B4" s="7">
        <v>40332</v>
      </c>
      <c r="C4" s="8">
        <v>0.57708333333333328</v>
      </c>
      <c r="D4" s="6" t="s">
        <v>50</v>
      </c>
      <c r="F4" s="6">
        <f t="shared" si="0"/>
        <v>2.7725887222397811</v>
      </c>
      <c r="G4" s="6">
        <v>16</v>
      </c>
      <c r="I4" s="10"/>
      <c r="J4" s="10"/>
      <c r="K4" s="10">
        <v>190</v>
      </c>
      <c r="L4" s="10"/>
    </row>
    <row r="5" spans="1:12" s="6" customFormat="1" x14ac:dyDescent="0.35">
      <c r="A5" s="6" t="s">
        <v>72</v>
      </c>
      <c r="B5" s="7">
        <v>40332</v>
      </c>
      <c r="C5" s="8">
        <v>0.54861111111111105</v>
      </c>
      <c r="D5" s="6" t="s">
        <v>50</v>
      </c>
      <c r="F5" s="6">
        <f t="shared" si="0"/>
        <v>3.044522437723423</v>
      </c>
      <c r="G5" s="6">
        <v>21</v>
      </c>
      <c r="I5" s="10" t="s">
        <v>47</v>
      </c>
      <c r="J5" s="10"/>
      <c r="K5" s="10">
        <v>1750</v>
      </c>
      <c r="L5" s="10"/>
    </row>
    <row r="6" spans="1:12" s="6" customFormat="1" x14ac:dyDescent="0.35">
      <c r="A6" s="6" t="s">
        <v>79</v>
      </c>
      <c r="B6" s="7">
        <v>40337</v>
      </c>
      <c r="C6" s="8">
        <v>0.48055555555555557</v>
      </c>
      <c r="D6" s="6" t="s">
        <v>50</v>
      </c>
      <c r="F6" s="6">
        <f t="shared" si="0"/>
        <v>3.9512437185814275</v>
      </c>
      <c r="G6" s="6">
        <v>52</v>
      </c>
      <c r="I6" s="10" t="s">
        <v>44</v>
      </c>
      <c r="J6" s="10"/>
      <c r="K6" s="10">
        <v>1</v>
      </c>
      <c r="L6" s="10"/>
    </row>
    <row r="7" spans="1:12" s="6" customFormat="1" x14ac:dyDescent="0.35">
      <c r="A7" s="6" t="s">
        <v>89</v>
      </c>
      <c r="B7" s="7">
        <v>40337</v>
      </c>
      <c r="C7" s="8">
        <v>0.49513888888888885</v>
      </c>
      <c r="D7" s="6" t="s">
        <v>50</v>
      </c>
      <c r="F7" s="6">
        <f t="shared" si="0"/>
        <v>0.69314718055994529</v>
      </c>
      <c r="G7" s="6">
        <v>2</v>
      </c>
      <c r="I7" s="10"/>
      <c r="J7" s="10"/>
      <c r="K7" s="10">
        <v>1</v>
      </c>
      <c r="L7" s="10"/>
    </row>
    <row r="8" spans="1:12" s="6" customFormat="1" x14ac:dyDescent="0.35">
      <c r="A8" s="6" t="s">
        <v>100</v>
      </c>
      <c r="B8" s="14">
        <v>40337</v>
      </c>
      <c r="C8"/>
      <c r="D8"/>
      <c r="E8"/>
      <c r="F8" s="6">
        <f t="shared" si="0"/>
        <v>0.69314718055994529</v>
      </c>
      <c r="G8" s="23">
        <v>2</v>
      </c>
      <c r="H8"/>
      <c r="I8"/>
      <c r="J8"/>
      <c r="K8" s="23">
        <v>2</v>
      </c>
      <c r="L8"/>
    </row>
    <row r="9" spans="1:12" s="6" customFormat="1" x14ac:dyDescent="0.35">
      <c r="A9" s="6" t="s">
        <v>105</v>
      </c>
      <c r="B9" s="14">
        <v>40337</v>
      </c>
      <c r="C9"/>
      <c r="D9"/>
      <c r="E9"/>
      <c r="F9" s="6">
        <f t="shared" si="0"/>
        <v>0.69314718055994529</v>
      </c>
      <c r="G9" s="23">
        <v>2</v>
      </c>
      <c r="H9"/>
      <c r="I9"/>
      <c r="J9"/>
      <c r="K9" s="23">
        <v>2</v>
      </c>
      <c r="L9"/>
    </row>
    <row r="10" spans="1:12" s="6" customFormat="1" x14ac:dyDescent="0.35">
      <c r="A10" s="6" t="s">
        <v>40</v>
      </c>
      <c r="B10" s="7">
        <v>40338</v>
      </c>
      <c r="C10" s="8">
        <v>0.58680555555555558</v>
      </c>
      <c r="D10" s="6" t="s">
        <v>50</v>
      </c>
      <c r="F10" s="6">
        <f t="shared" si="0"/>
        <v>3.7376696182833684</v>
      </c>
      <c r="G10" s="6">
        <v>42</v>
      </c>
      <c r="I10" s="10" t="s">
        <v>47</v>
      </c>
      <c r="J10" s="10"/>
      <c r="K10" s="10">
        <v>12</v>
      </c>
      <c r="L10" s="10"/>
    </row>
    <row r="11" spans="1:12" s="6" customFormat="1" x14ac:dyDescent="0.35">
      <c r="A11" s="6" t="s">
        <v>72</v>
      </c>
      <c r="B11" s="7">
        <v>40338</v>
      </c>
      <c r="C11" s="8">
        <v>0.55694444444444446</v>
      </c>
      <c r="D11" s="6" t="s">
        <v>50</v>
      </c>
      <c r="F11" s="6">
        <f t="shared" si="0"/>
        <v>0</v>
      </c>
      <c r="G11" s="6">
        <v>1</v>
      </c>
      <c r="I11" s="10" t="s">
        <v>47</v>
      </c>
      <c r="J11" s="10"/>
      <c r="K11" s="10">
        <v>6</v>
      </c>
      <c r="L11" s="10"/>
    </row>
    <row r="12" spans="1:12" s="6" customFormat="1" x14ac:dyDescent="0.35">
      <c r="A12" s="6" t="s">
        <v>100</v>
      </c>
      <c r="B12" s="14">
        <v>40343</v>
      </c>
      <c r="C12"/>
      <c r="D12"/>
      <c r="E12"/>
      <c r="G12" s="24"/>
      <c r="H12"/>
      <c r="I12"/>
      <c r="J12"/>
      <c r="K12" s="23">
        <v>4</v>
      </c>
      <c r="L12"/>
    </row>
    <row r="13" spans="1:12" s="6" customFormat="1" x14ac:dyDescent="0.35">
      <c r="A13" s="6" t="s">
        <v>105</v>
      </c>
      <c r="B13" s="14">
        <v>40343</v>
      </c>
      <c r="C13"/>
      <c r="D13"/>
      <c r="E13"/>
      <c r="G13" s="24"/>
      <c r="H13"/>
      <c r="I13"/>
      <c r="J13"/>
      <c r="K13" s="21">
        <v>4</v>
      </c>
      <c r="L13"/>
    </row>
    <row r="14" spans="1:12" s="6" customFormat="1" x14ac:dyDescent="0.35">
      <c r="A14" s="6" t="s">
        <v>79</v>
      </c>
      <c r="B14" s="7">
        <v>40344</v>
      </c>
      <c r="C14" s="8">
        <v>0.47361111111111115</v>
      </c>
      <c r="D14" s="6" t="s">
        <v>50</v>
      </c>
      <c r="F14" s="6">
        <f t="shared" si="0"/>
        <v>1.0986122886681098</v>
      </c>
      <c r="G14" s="6">
        <v>3</v>
      </c>
      <c r="I14" s="10" t="s">
        <v>47</v>
      </c>
      <c r="J14" s="10"/>
      <c r="K14" s="10">
        <v>4</v>
      </c>
      <c r="L14" s="10"/>
    </row>
    <row r="15" spans="1:12" s="6" customFormat="1" x14ac:dyDescent="0.35">
      <c r="A15" s="6" t="s">
        <v>89</v>
      </c>
      <c r="B15" s="7">
        <v>40344</v>
      </c>
      <c r="C15" s="8">
        <v>0.48888888888888887</v>
      </c>
      <c r="D15" s="6" t="s">
        <v>50</v>
      </c>
      <c r="F15" s="6">
        <f t="shared" si="0"/>
        <v>1.0986122886681098</v>
      </c>
      <c r="G15" s="6">
        <v>3</v>
      </c>
      <c r="I15" s="10" t="s">
        <v>44</v>
      </c>
      <c r="J15" s="10"/>
      <c r="K15" s="10">
        <v>1</v>
      </c>
      <c r="L15" s="10"/>
    </row>
    <row r="16" spans="1:12" s="6" customFormat="1" x14ac:dyDescent="0.35">
      <c r="A16" s="6" t="s">
        <v>40</v>
      </c>
      <c r="B16" s="7">
        <v>40345</v>
      </c>
      <c r="C16" s="8">
        <v>0.56527777777777777</v>
      </c>
      <c r="D16" s="6" t="s">
        <v>50</v>
      </c>
      <c r="F16" s="6">
        <f t="shared" si="0"/>
        <v>3.4657359027997265</v>
      </c>
      <c r="G16" s="6">
        <v>32</v>
      </c>
      <c r="I16" s="10"/>
      <c r="J16" s="10"/>
      <c r="K16" s="10">
        <v>12</v>
      </c>
      <c r="L16" s="10"/>
    </row>
    <row r="17" spans="1:12" s="6" customFormat="1" x14ac:dyDescent="0.35">
      <c r="A17" s="6" t="s">
        <v>72</v>
      </c>
      <c r="B17" s="7">
        <v>40345</v>
      </c>
      <c r="C17" s="8">
        <v>0.53680555555555554</v>
      </c>
      <c r="D17" s="6" t="s">
        <v>50</v>
      </c>
      <c r="F17" s="6">
        <f t="shared" si="0"/>
        <v>3.4965075614664802</v>
      </c>
      <c r="G17" s="6">
        <v>33</v>
      </c>
      <c r="I17" s="10" t="s">
        <v>47</v>
      </c>
      <c r="J17" s="10"/>
      <c r="K17" s="10">
        <v>50</v>
      </c>
      <c r="L17" s="10"/>
    </row>
    <row r="18" spans="1:12" s="6" customFormat="1" x14ac:dyDescent="0.35">
      <c r="A18" s="6" t="s">
        <v>79</v>
      </c>
      <c r="B18" s="7">
        <v>40351</v>
      </c>
      <c r="C18" s="8">
        <v>0.46319444444444446</v>
      </c>
      <c r="D18" s="6" t="s">
        <v>50</v>
      </c>
      <c r="F18" s="6">
        <f t="shared" si="0"/>
        <v>2.0794415416798357</v>
      </c>
      <c r="G18" s="6">
        <v>8</v>
      </c>
      <c r="I18" s="10" t="s">
        <v>44</v>
      </c>
      <c r="J18" s="10"/>
      <c r="K18" s="10">
        <v>1</v>
      </c>
      <c r="L18" s="10"/>
    </row>
    <row r="19" spans="1:12" s="6" customFormat="1" x14ac:dyDescent="0.35">
      <c r="A19" s="6" t="s">
        <v>89</v>
      </c>
      <c r="B19" s="7">
        <v>40351</v>
      </c>
      <c r="C19" s="8">
        <v>0.48125000000000001</v>
      </c>
      <c r="D19" s="6" t="s">
        <v>50</v>
      </c>
      <c r="F19" s="6">
        <f t="shared" si="0"/>
        <v>1.0986122886681098</v>
      </c>
      <c r="G19" s="6">
        <v>3</v>
      </c>
      <c r="I19" s="10"/>
      <c r="J19" s="10"/>
      <c r="K19" s="10">
        <v>1</v>
      </c>
      <c r="L19" s="10"/>
    </row>
    <row r="20" spans="1:12" s="6" customFormat="1" x14ac:dyDescent="0.35">
      <c r="A20" s="6" t="s">
        <v>100</v>
      </c>
      <c r="B20" s="14">
        <v>40353</v>
      </c>
      <c r="C20"/>
      <c r="D20"/>
      <c r="E20"/>
      <c r="F20" s="6">
        <f t="shared" si="0"/>
        <v>3.4657359027997265</v>
      </c>
      <c r="G20" s="21">
        <v>32</v>
      </c>
      <c r="H20"/>
      <c r="I20"/>
      <c r="J20"/>
      <c r="K20" s="23">
        <v>2</v>
      </c>
      <c r="L20"/>
    </row>
    <row r="21" spans="1:12" s="6" customFormat="1" x14ac:dyDescent="0.35">
      <c r="A21" s="6" t="s">
        <v>105</v>
      </c>
      <c r="B21" s="14">
        <v>40353</v>
      </c>
      <c r="C21"/>
      <c r="D21"/>
      <c r="E21"/>
      <c r="F21" s="6">
        <f t="shared" si="0"/>
        <v>0.69314718055994529</v>
      </c>
      <c r="G21" s="21">
        <v>2</v>
      </c>
      <c r="H21"/>
      <c r="I21"/>
      <c r="J21"/>
      <c r="K21" s="21">
        <v>2</v>
      </c>
      <c r="L21"/>
    </row>
    <row r="22" spans="1:12" s="6" customFormat="1" x14ac:dyDescent="0.35">
      <c r="A22" s="6" t="s">
        <v>79</v>
      </c>
      <c r="B22" s="7">
        <v>40358</v>
      </c>
      <c r="C22" s="8">
        <v>0.44930555555555557</v>
      </c>
      <c r="D22" s="6" t="s">
        <v>50</v>
      </c>
      <c r="F22" s="6">
        <f t="shared" si="0"/>
        <v>4.5325994931532563</v>
      </c>
      <c r="G22" s="6">
        <v>93</v>
      </c>
      <c r="I22" s="10" t="s">
        <v>47</v>
      </c>
      <c r="J22" s="10"/>
      <c r="K22" s="10">
        <v>8</v>
      </c>
      <c r="L22" s="10"/>
    </row>
    <row r="23" spans="1:12" s="6" customFormat="1" x14ac:dyDescent="0.35">
      <c r="A23" s="6" t="s">
        <v>89</v>
      </c>
      <c r="B23" s="7">
        <v>40358</v>
      </c>
      <c r="C23" s="8">
        <v>0.46388888888888885</v>
      </c>
      <c r="D23" s="6" t="s">
        <v>50</v>
      </c>
      <c r="F23" s="6">
        <f t="shared" si="0"/>
        <v>0</v>
      </c>
      <c r="G23" s="6">
        <v>1</v>
      </c>
      <c r="I23" s="10"/>
      <c r="J23" s="10"/>
      <c r="K23" s="10">
        <v>1</v>
      </c>
      <c r="L23" s="10"/>
    </row>
    <row r="24" spans="1:12" s="6" customFormat="1" x14ac:dyDescent="0.35">
      <c r="A24" s="6" t="s">
        <v>40</v>
      </c>
      <c r="B24" s="7">
        <v>40360</v>
      </c>
      <c r="C24" s="8">
        <v>0.58333333333333337</v>
      </c>
      <c r="D24" s="6" t="s">
        <v>50</v>
      </c>
      <c r="F24" s="6">
        <f t="shared" si="0"/>
        <v>2.8903717578961645</v>
      </c>
      <c r="G24" s="6">
        <v>18</v>
      </c>
      <c r="I24" s="10" t="s">
        <v>44</v>
      </c>
      <c r="J24" s="10"/>
      <c r="K24" s="10">
        <v>1</v>
      </c>
      <c r="L24" s="10"/>
    </row>
    <row r="25" spans="1:12" s="6" customFormat="1" x14ac:dyDescent="0.35">
      <c r="A25" s="6" t="s">
        <v>40</v>
      </c>
      <c r="B25" s="7">
        <v>40360</v>
      </c>
      <c r="C25" s="8">
        <v>0.58333333333333337</v>
      </c>
      <c r="D25" s="6" t="s">
        <v>50</v>
      </c>
      <c r="F25" s="6">
        <f t="shared" si="0"/>
        <v>2.5649493574615367</v>
      </c>
      <c r="G25" s="6">
        <v>13</v>
      </c>
      <c r="I25" s="10" t="s">
        <v>44</v>
      </c>
      <c r="J25" s="10"/>
      <c r="K25" s="10">
        <v>1</v>
      </c>
      <c r="L25" s="10"/>
    </row>
    <row r="26" spans="1:12" s="6" customFormat="1" x14ac:dyDescent="0.35">
      <c r="A26" s="6" t="s">
        <v>72</v>
      </c>
      <c r="B26" s="7">
        <v>40360</v>
      </c>
      <c r="C26" s="8">
        <v>0.5541666666666667</v>
      </c>
      <c r="D26" s="6" t="s">
        <v>50</v>
      </c>
      <c r="F26" s="6">
        <f t="shared" si="0"/>
        <v>1.0986122886681098</v>
      </c>
      <c r="G26" s="6">
        <v>3</v>
      </c>
      <c r="I26" s="10" t="s">
        <v>47</v>
      </c>
      <c r="J26" s="10"/>
      <c r="K26" s="10">
        <v>10</v>
      </c>
      <c r="L26" s="10"/>
    </row>
    <row r="27" spans="1:12" s="6" customFormat="1" x14ac:dyDescent="0.35">
      <c r="A27" s="6" t="s">
        <v>79</v>
      </c>
      <c r="B27" s="7">
        <v>40366</v>
      </c>
      <c r="C27" s="8">
        <v>0.44722222222222219</v>
      </c>
      <c r="D27" s="6" t="s">
        <v>50</v>
      </c>
      <c r="F27" s="6">
        <f t="shared" si="0"/>
        <v>3.3672958299864741</v>
      </c>
      <c r="G27" s="6">
        <v>29</v>
      </c>
      <c r="I27" s="10" t="s">
        <v>44</v>
      </c>
      <c r="J27" s="10"/>
      <c r="K27" s="10">
        <v>1</v>
      </c>
      <c r="L27" s="10"/>
    </row>
    <row r="28" spans="1:12" s="6" customFormat="1" x14ac:dyDescent="0.35">
      <c r="A28" s="6" t="s">
        <v>89</v>
      </c>
      <c r="B28" s="7">
        <v>40366</v>
      </c>
      <c r="C28" s="8">
        <v>0.46249999999999997</v>
      </c>
      <c r="D28" s="6" t="s">
        <v>50</v>
      </c>
      <c r="F28" s="6">
        <f t="shared" si="0"/>
        <v>0.69314718055994529</v>
      </c>
      <c r="G28" s="6">
        <v>2</v>
      </c>
      <c r="I28" s="10" t="s">
        <v>44</v>
      </c>
      <c r="J28" s="10"/>
      <c r="K28" s="10">
        <v>1</v>
      </c>
      <c r="L28" s="10"/>
    </row>
    <row r="29" spans="1:12" s="6" customFormat="1" x14ac:dyDescent="0.35">
      <c r="A29" s="6" t="s">
        <v>40</v>
      </c>
      <c r="B29" s="7">
        <v>40367</v>
      </c>
      <c r="C29" s="8">
        <v>0.54513888888888895</v>
      </c>
      <c r="D29" s="6" t="s">
        <v>50</v>
      </c>
      <c r="F29" s="6">
        <f t="shared" si="0"/>
        <v>6.6592939196836376</v>
      </c>
      <c r="G29" s="6">
        <v>780</v>
      </c>
      <c r="I29" s="10"/>
      <c r="J29" s="10"/>
      <c r="K29" s="10">
        <v>2</v>
      </c>
      <c r="L29" s="10"/>
    </row>
    <row r="30" spans="1:12" s="6" customFormat="1" x14ac:dyDescent="0.35">
      <c r="A30" s="6" t="s">
        <v>72</v>
      </c>
      <c r="B30" s="7">
        <v>40367</v>
      </c>
      <c r="C30" s="8">
        <v>0.51666666666666672</v>
      </c>
      <c r="D30" s="6" t="s">
        <v>50</v>
      </c>
      <c r="F30" s="6">
        <f t="shared" si="0"/>
        <v>1.6094379124341003</v>
      </c>
      <c r="G30" s="6">
        <v>5</v>
      </c>
      <c r="I30" s="10" t="s">
        <v>44</v>
      </c>
      <c r="J30" s="10"/>
      <c r="K30" s="10">
        <v>1</v>
      </c>
      <c r="L30" s="10"/>
    </row>
    <row r="31" spans="1:12" s="6" customFormat="1" x14ac:dyDescent="0.35">
      <c r="A31" s="6" t="s">
        <v>79</v>
      </c>
      <c r="B31" s="7">
        <v>40372</v>
      </c>
      <c r="C31" s="8">
        <v>0.44861111111111113</v>
      </c>
      <c r="D31" s="6" t="s">
        <v>50</v>
      </c>
      <c r="F31" s="6">
        <f t="shared" si="0"/>
        <v>1.3862943611198906</v>
      </c>
      <c r="G31" s="6">
        <v>4</v>
      </c>
      <c r="I31" s="10"/>
      <c r="J31" s="10"/>
      <c r="K31" s="10">
        <v>74</v>
      </c>
      <c r="L31" s="10"/>
    </row>
    <row r="32" spans="1:12" s="6" customFormat="1" x14ac:dyDescent="0.35">
      <c r="A32" s="6" t="s">
        <v>89</v>
      </c>
      <c r="B32" s="7">
        <v>40372</v>
      </c>
      <c r="C32" s="8">
        <v>0.46319444444444446</v>
      </c>
      <c r="D32" s="6" t="s">
        <v>50</v>
      </c>
      <c r="F32" s="6">
        <f t="shared" si="0"/>
        <v>3.044522437723423</v>
      </c>
      <c r="G32" s="6">
        <v>21</v>
      </c>
      <c r="I32" s="10"/>
      <c r="J32" s="10"/>
      <c r="K32" s="10">
        <v>40</v>
      </c>
      <c r="L32" s="10"/>
    </row>
    <row r="33" spans="1:12" s="6" customFormat="1" x14ac:dyDescent="0.35">
      <c r="A33" s="6" t="s">
        <v>40</v>
      </c>
      <c r="B33" s="7">
        <v>40373</v>
      </c>
      <c r="C33" s="8">
        <v>0.58333333333333337</v>
      </c>
      <c r="D33" s="6" t="s">
        <v>49</v>
      </c>
      <c r="F33" s="6">
        <f t="shared" si="0"/>
        <v>4.9487598903781684</v>
      </c>
      <c r="G33" s="6">
        <v>141</v>
      </c>
      <c r="I33" s="10"/>
      <c r="J33" s="10"/>
      <c r="K33" s="10">
        <v>4</v>
      </c>
      <c r="L33" s="10"/>
    </row>
    <row r="34" spans="1:12" s="6" customFormat="1" x14ac:dyDescent="0.35">
      <c r="A34" s="6" t="s">
        <v>40</v>
      </c>
      <c r="B34" s="7">
        <v>40373</v>
      </c>
      <c r="C34" s="8">
        <v>0.58333333333333337</v>
      </c>
      <c r="D34" s="6" t="s">
        <v>49</v>
      </c>
      <c r="F34" s="6">
        <f t="shared" si="0"/>
        <v>4.3174881135363101</v>
      </c>
      <c r="G34" s="6">
        <v>75</v>
      </c>
      <c r="I34" s="10" t="s">
        <v>47</v>
      </c>
      <c r="J34" s="10"/>
      <c r="K34" s="10">
        <v>2</v>
      </c>
      <c r="L34" s="10"/>
    </row>
    <row r="35" spans="1:12" s="6" customFormat="1" x14ac:dyDescent="0.35">
      <c r="A35" s="6" t="s">
        <v>72</v>
      </c>
      <c r="B35" s="7">
        <v>40373</v>
      </c>
      <c r="C35" s="8">
        <v>0.55208333333333337</v>
      </c>
      <c r="D35" s="6" t="s">
        <v>49</v>
      </c>
      <c r="F35" s="6">
        <f t="shared" si="0"/>
        <v>2.1972245773362196</v>
      </c>
      <c r="G35" s="6">
        <v>9</v>
      </c>
      <c r="I35" s="10" t="s">
        <v>47</v>
      </c>
      <c r="J35" s="10"/>
      <c r="K35" s="10">
        <v>24</v>
      </c>
      <c r="L35" s="10"/>
    </row>
    <row r="36" spans="1:12" s="6" customFormat="1" x14ac:dyDescent="0.35">
      <c r="A36" s="6" t="s">
        <v>100</v>
      </c>
      <c r="B36" s="14">
        <v>40374</v>
      </c>
      <c r="C36"/>
      <c r="D36"/>
      <c r="E36"/>
      <c r="F36" s="6">
        <f t="shared" si="0"/>
        <v>0.69314718055994529</v>
      </c>
      <c r="G36" s="21">
        <v>2</v>
      </c>
      <c r="H36"/>
      <c r="I36"/>
      <c r="J36"/>
      <c r="K36" s="21">
        <v>12</v>
      </c>
      <c r="L36"/>
    </row>
    <row r="37" spans="1:12" s="6" customFormat="1" x14ac:dyDescent="0.35">
      <c r="A37" s="6" t="s">
        <v>105</v>
      </c>
      <c r="B37" s="14">
        <v>40374</v>
      </c>
      <c r="C37"/>
      <c r="D37"/>
      <c r="E37"/>
      <c r="F37" s="6">
        <f t="shared" si="0"/>
        <v>2.6390573296152584</v>
      </c>
      <c r="G37" s="21">
        <v>14</v>
      </c>
      <c r="H37"/>
      <c r="I37"/>
      <c r="J37"/>
      <c r="K37" s="21">
        <v>2</v>
      </c>
      <c r="L37"/>
    </row>
    <row r="38" spans="1:12" s="6" customFormat="1" x14ac:dyDescent="0.35">
      <c r="A38" s="6" t="s">
        <v>79</v>
      </c>
      <c r="B38" s="7">
        <v>40379</v>
      </c>
      <c r="C38" s="8">
        <v>0.46249999999999997</v>
      </c>
      <c r="D38" s="6" t="s">
        <v>49</v>
      </c>
      <c r="F38" s="6">
        <f t="shared" si="0"/>
        <v>3.5835189384561099</v>
      </c>
      <c r="G38" s="6">
        <v>36</v>
      </c>
      <c r="I38" s="10" t="s">
        <v>44</v>
      </c>
      <c r="J38" s="10"/>
      <c r="K38" s="10">
        <v>2</v>
      </c>
      <c r="L38" s="10"/>
    </row>
    <row r="39" spans="1:12" s="6" customFormat="1" x14ac:dyDescent="0.35">
      <c r="A39" s="6" t="s">
        <v>89</v>
      </c>
      <c r="B39" s="7">
        <v>40379</v>
      </c>
      <c r="C39" s="8">
        <v>0.48125000000000001</v>
      </c>
      <c r="D39" s="6" t="s">
        <v>49</v>
      </c>
      <c r="F39" s="6">
        <f t="shared" si="0"/>
        <v>2.3025850929940459</v>
      </c>
      <c r="G39" s="6">
        <v>10</v>
      </c>
      <c r="I39" s="10" t="s">
        <v>47</v>
      </c>
      <c r="J39" s="10"/>
      <c r="K39" s="10">
        <v>4</v>
      </c>
      <c r="L39" s="10"/>
    </row>
    <row r="40" spans="1:12" s="6" customFormat="1" x14ac:dyDescent="0.35">
      <c r="A40" s="6" t="s">
        <v>100</v>
      </c>
      <c r="B40" s="14">
        <v>40379</v>
      </c>
      <c r="C40"/>
      <c r="D40"/>
      <c r="E40"/>
      <c r="F40" s="6">
        <f t="shared" si="0"/>
        <v>0.69314718055994529</v>
      </c>
      <c r="G40" s="21">
        <v>2</v>
      </c>
      <c r="H40"/>
      <c r="I40"/>
      <c r="J40"/>
      <c r="K40" s="21">
        <v>104</v>
      </c>
      <c r="L40"/>
    </row>
    <row r="41" spans="1:12" s="6" customFormat="1" x14ac:dyDescent="0.35">
      <c r="A41" s="6" t="s">
        <v>100</v>
      </c>
      <c r="B41" s="14">
        <v>40379</v>
      </c>
      <c r="C41"/>
      <c r="D41"/>
      <c r="E41"/>
      <c r="F41" s="6">
        <f t="shared" si="0"/>
        <v>2.0794415416798357</v>
      </c>
      <c r="G41" s="21">
        <v>8</v>
      </c>
      <c r="H41"/>
      <c r="I41"/>
      <c r="J41"/>
      <c r="K41" s="21">
        <v>76</v>
      </c>
      <c r="L41"/>
    </row>
    <row r="42" spans="1:12" s="6" customFormat="1" x14ac:dyDescent="0.35">
      <c r="A42" s="6" t="s">
        <v>105</v>
      </c>
      <c r="B42" s="14">
        <v>40379</v>
      </c>
      <c r="C42"/>
      <c r="D42"/>
      <c r="E42"/>
      <c r="F42" s="6">
        <f t="shared" si="0"/>
        <v>2.3025850929940459</v>
      </c>
      <c r="G42" s="21">
        <v>10</v>
      </c>
      <c r="H42"/>
      <c r="I42"/>
      <c r="J42"/>
      <c r="K42" s="23">
        <v>4</v>
      </c>
      <c r="L42"/>
    </row>
    <row r="43" spans="1:12" s="6" customFormat="1" x14ac:dyDescent="0.35">
      <c r="A43" s="6" t="s">
        <v>40</v>
      </c>
      <c r="B43" s="7">
        <v>40380</v>
      </c>
      <c r="C43" s="8">
        <v>0.54861111111111105</v>
      </c>
      <c r="D43" s="6" t="s">
        <v>50</v>
      </c>
      <c r="F43" s="6">
        <f t="shared" si="0"/>
        <v>2.9444389791664403</v>
      </c>
      <c r="G43" s="6">
        <v>19</v>
      </c>
      <c r="I43" s="10"/>
      <c r="J43" s="10"/>
      <c r="K43" s="10">
        <v>2</v>
      </c>
      <c r="L43" s="10"/>
    </row>
    <row r="44" spans="1:12" s="6" customFormat="1" x14ac:dyDescent="0.35">
      <c r="A44" s="6" t="s">
        <v>72</v>
      </c>
      <c r="B44" s="7">
        <v>40380</v>
      </c>
      <c r="C44" s="8">
        <v>0.51874999999999993</v>
      </c>
      <c r="D44" s="6" t="s">
        <v>50</v>
      </c>
      <c r="F44" s="6">
        <f t="shared" si="0"/>
        <v>2.7725887222397811</v>
      </c>
      <c r="G44" s="6">
        <v>16</v>
      </c>
      <c r="I44" s="10" t="s">
        <v>44</v>
      </c>
      <c r="J44" s="10"/>
      <c r="K44" s="10">
        <v>1</v>
      </c>
      <c r="L44" s="10"/>
    </row>
    <row r="45" spans="1:12" s="6" customFormat="1" x14ac:dyDescent="0.35">
      <c r="A45" s="6" t="s">
        <v>72</v>
      </c>
      <c r="B45" s="7">
        <v>40380</v>
      </c>
      <c r="C45" s="8">
        <v>0.51874999999999993</v>
      </c>
      <c r="D45" s="6" t="s">
        <v>50</v>
      </c>
      <c r="F45" s="6">
        <f t="shared" si="0"/>
        <v>2.5649493574615367</v>
      </c>
      <c r="G45" s="6">
        <v>13</v>
      </c>
      <c r="I45" s="10" t="s">
        <v>44</v>
      </c>
      <c r="J45" s="10"/>
      <c r="K45" s="10">
        <v>1</v>
      </c>
      <c r="L45" s="10"/>
    </row>
    <row r="46" spans="1:12" s="6" customFormat="1" x14ac:dyDescent="0.35">
      <c r="A46" s="6" t="s">
        <v>79</v>
      </c>
      <c r="B46" s="7">
        <v>40386</v>
      </c>
      <c r="C46" s="8">
        <v>0.46736111111111112</v>
      </c>
      <c r="D46" s="6" t="s">
        <v>50</v>
      </c>
      <c r="F46" s="6">
        <f t="shared" si="0"/>
        <v>0.69314718055994529</v>
      </c>
      <c r="G46" s="6">
        <v>2</v>
      </c>
      <c r="I46" s="10" t="s">
        <v>44</v>
      </c>
      <c r="J46" s="10"/>
      <c r="K46" s="10">
        <v>1</v>
      </c>
      <c r="L46" s="10"/>
    </row>
    <row r="47" spans="1:12" s="6" customFormat="1" x14ac:dyDescent="0.35">
      <c r="A47" s="6" t="s">
        <v>89</v>
      </c>
      <c r="B47" s="7">
        <v>40386</v>
      </c>
      <c r="C47" s="8">
        <v>0.48055555555555557</v>
      </c>
      <c r="D47" s="6" t="s">
        <v>50</v>
      </c>
      <c r="F47" s="6">
        <f t="shared" si="0"/>
        <v>0</v>
      </c>
      <c r="G47" s="6">
        <v>1</v>
      </c>
      <c r="I47" s="10" t="s">
        <v>44</v>
      </c>
      <c r="J47" s="10"/>
      <c r="K47" s="10">
        <v>1</v>
      </c>
      <c r="L47" s="10"/>
    </row>
    <row r="48" spans="1:12" s="6" customFormat="1" x14ac:dyDescent="0.35">
      <c r="A48" s="6" t="s">
        <v>100</v>
      </c>
      <c r="B48" s="14">
        <v>40386</v>
      </c>
      <c r="C48"/>
      <c r="D48"/>
      <c r="E48"/>
      <c r="G48" s="24"/>
      <c r="H48"/>
      <c r="I48"/>
      <c r="J48"/>
      <c r="K48" s="21">
        <v>8</v>
      </c>
      <c r="L48"/>
    </row>
    <row r="49" spans="1:12" s="6" customFormat="1" x14ac:dyDescent="0.35">
      <c r="A49" s="6" t="s">
        <v>105</v>
      </c>
      <c r="B49" s="14">
        <v>40386</v>
      </c>
      <c r="C49"/>
      <c r="D49"/>
      <c r="E49"/>
      <c r="F49" s="6">
        <f t="shared" si="0"/>
        <v>0.69314718055994529</v>
      </c>
      <c r="G49" s="23">
        <v>2</v>
      </c>
      <c r="H49"/>
      <c r="I49"/>
      <c r="J49"/>
      <c r="K49" s="21">
        <v>6</v>
      </c>
      <c r="L49"/>
    </row>
    <row r="50" spans="1:12" s="6" customFormat="1" x14ac:dyDescent="0.35">
      <c r="A50" s="6" t="s">
        <v>105</v>
      </c>
      <c r="B50" s="14">
        <v>40386</v>
      </c>
      <c r="C50"/>
      <c r="D50"/>
      <c r="E50"/>
      <c r="F50" s="6">
        <f t="shared" si="0"/>
        <v>0.69314718055994529</v>
      </c>
      <c r="G50" s="23">
        <v>2</v>
      </c>
      <c r="H50"/>
      <c r="I50"/>
      <c r="J50"/>
      <c r="K50" s="21">
        <v>14</v>
      </c>
      <c r="L50"/>
    </row>
    <row r="51" spans="1:12" s="6" customFormat="1" x14ac:dyDescent="0.35">
      <c r="A51" s="6" t="s">
        <v>40</v>
      </c>
      <c r="B51" s="7">
        <v>40387</v>
      </c>
      <c r="C51" s="8">
        <v>0.54513888888888895</v>
      </c>
      <c r="D51" s="6" t="s">
        <v>50</v>
      </c>
      <c r="F51" s="6">
        <f t="shared" si="0"/>
        <v>2.9444389791664403</v>
      </c>
      <c r="G51" s="6">
        <v>19</v>
      </c>
      <c r="I51" s="10"/>
      <c r="J51" s="10"/>
      <c r="K51" s="10">
        <v>1</v>
      </c>
      <c r="L51" s="10"/>
    </row>
    <row r="52" spans="1:12" s="6" customFormat="1" x14ac:dyDescent="0.35">
      <c r="A52" s="6" t="s">
        <v>72</v>
      </c>
      <c r="B52" s="7">
        <v>40387</v>
      </c>
      <c r="C52" s="8">
        <v>0.51388888888888895</v>
      </c>
      <c r="D52" s="6" t="s">
        <v>50</v>
      </c>
      <c r="F52" s="6">
        <f t="shared" si="0"/>
        <v>1.0986122886681098</v>
      </c>
      <c r="G52" s="6">
        <v>3</v>
      </c>
      <c r="I52" s="10" t="s">
        <v>44</v>
      </c>
      <c r="J52" s="10"/>
      <c r="K52" s="10">
        <v>1</v>
      </c>
      <c r="L52" s="10"/>
    </row>
    <row r="53" spans="1:12" s="6" customFormat="1" x14ac:dyDescent="0.35">
      <c r="A53" s="6" t="s">
        <v>79</v>
      </c>
      <c r="B53" s="7">
        <v>40393</v>
      </c>
      <c r="C53" s="8">
        <v>0.45347222222222222</v>
      </c>
      <c r="D53" s="6" t="s">
        <v>50</v>
      </c>
      <c r="F53" s="6">
        <f t="shared" si="0"/>
        <v>2.6390573296152584</v>
      </c>
      <c r="G53" s="6">
        <v>14</v>
      </c>
      <c r="I53" s="10" t="s">
        <v>47</v>
      </c>
      <c r="J53" s="10"/>
      <c r="K53" s="10">
        <v>2</v>
      </c>
      <c r="L53" s="10"/>
    </row>
    <row r="54" spans="1:12" s="6" customFormat="1" x14ac:dyDescent="0.35">
      <c r="A54" s="6" t="s">
        <v>89</v>
      </c>
      <c r="B54" s="7">
        <v>40393</v>
      </c>
      <c r="C54" s="8">
        <v>0.47013888888888888</v>
      </c>
      <c r="D54" s="6" t="s">
        <v>50</v>
      </c>
      <c r="F54" s="6">
        <f t="shared" si="0"/>
        <v>0</v>
      </c>
      <c r="G54" s="6">
        <v>1</v>
      </c>
      <c r="I54" s="10"/>
      <c r="J54" s="10"/>
      <c r="K54" s="10">
        <v>1</v>
      </c>
      <c r="L54" s="10"/>
    </row>
    <row r="55" spans="1:12" s="6" customFormat="1" x14ac:dyDescent="0.35">
      <c r="A55" s="6" t="s">
        <v>100</v>
      </c>
      <c r="B55" s="14">
        <v>40393</v>
      </c>
      <c r="C55"/>
      <c r="D55"/>
      <c r="E55"/>
      <c r="F55" s="6">
        <f t="shared" si="0"/>
        <v>0.69314718055994529</v>
      </c>
      <c r="G55" s="23">
        <v>2</v>
      </c>
      <c r="H55"/>
      <c r="I55"/>
      <c r="J55"/>
      <c r="K55" s="23">
        <v>2</v>
      </c>
      <c r="L55"/>
    </row>
    <row r="56" spans="1:12" s="6" customFormat="1" x14ac:dyDescent="0.35">
      <c r="A56" s="6" t="s">
        <v>100</v>
      </c>
      <c r="B56" s="14">
        <v>40393</v>
      </c>
      <c r="C56"/>
      <c r="D56"/>
      <c r="E56"/>
      <c r="F56" s="6">
        <f t="shared" si="0"/>
        <v>0.69314718055994529</v>
      </c>
      <c r="G56" s="23">
        <v>2</v>
      </c>
      <c r="H56"/>
      <c r="I56"/>
      <c r="J56"/>
      <c r="K56" s="23">
        <v>2</v>
      </c>
      <c r="L56"/>
    </row>
    <row r="57" spans="1:12" s="6" customFormat="1" x14ac:dyDescent="0.35">
      <c r="A57" s="6" t="s">
        <v>105</v>
      </c>
      <c r="B57" s="14">
        <v>40393</v>
      </c>
      <c r="C57"/>
      <c r="D57"/>
      <c r="E57"/>
      <c r="F57" s="6">
        <f t="shared" si="0"/>
        <v>0.69314718055994529</v>
      </c>
      <c r="G57" s="21">
        <v>2</v>
      </c>
      <c r="H57"/>
      <c r="I57"/>
      <c r="J57"/>
      <c r="K57" s="23">
        <v>2</v>
      </c>
      <c r="L57"/>
    </row>
    <row r="58" spans="1:12" s="6" customFormat="1" x14ac:dyDescent="0.35">
      <c r="A58" s="6" t="s">
        <v>40</v>
      </c>
      <c r="B58" s="7">
        <v>40394</v>
      </c>
      <c r="C58" s="8">
        <v>0.57500000000000007</v>
      </c>
      <c r="D58" s="6" t="s">
        <v>50</v>
      </c>
      <c r="F58" s="6">
        <f t="shared" si="0"/>
        <v>0</v>
      </c>
      <c r="G58" s="6">
        <v>1</v>
      </c>
      <c r="I58" s="10" t="s">
        <v>44</v>
      </c>
      <c r="J58" s="10"/>
      <c r="K58" s="10">
        <v>1</v>
      </c>
      <c r="L58" s="10"/>
    </row>
    <row r="59" spans="1:12" s="6" customFormat="1" x14ac:dyDescent="0.35">
      <c r="A59" s="6" t="s">
        <v>72</v>
      </c>
      <c r="B59" s="7">
        <v>40394</v>
      </c>
      <c r="C59" s="8">
        <v>0.54722222222222217</v>
      </c>
      <c r="D59" s="6" t="s">
        <v>50</v>
      </c>
      <c r="F59" s="6">
        <f t="shared" si="0"/>
        <v>1.3862943611198906</v>
      </c>
      <c r="G59" s="6">
        <v>4</v>
      </c>
      <c r="I59" s="10"/>
      <c r="J59" s="10"/>
      <c r="K59" s="10">
        <v>1</v>
      </c>
      <c r="L59" s="10"/>
    </row>
    <row r="60" spans="1:12" s="6" customFormat="1" x14ac:dyDescent="0.35">
      <c r="A60" s="6" t="s">
        <v>79</v>
      </c>
      <c r="B60" s="7">
        <v>40400</v>
      </c>
      <c r="C60" s="8">
        <v>0.44791666666666669</v>
      </c>
      <c r="D60" s="6" t="s">
        <v>50</v>
      </c>
      <c r="F60" s="6">
        <f t="shared" si="0"/>
        <v>2.8332133440562162</v>
      </c>
      <c r="G60" s="6">
        <v>17</v>
      </c>
      <c r="I60" s="10"/>
      <c r="J60" s="10"/>
      <c r="K60" s="10">
        <v>2</v>
      </c>
      <c r="L60" s="10"/>
    </row>
    <row r="61" spans="1:12" s="6" customFormat="1" x14ac:dyDescent="0.35">
      <c r="A61" s="6" t="s">
        <v>89</v>
      </c>
      <c r="B61" s="7">
        <v>40400</v>
      </c>
      <c r="C61" s="8">
        <v>0.46249999999999997</v>
      </c>
      <c r="D61" s="6" t="s">
        <v>50</v>
      </c>
      <c r="F61" s="6">
        <f t="shared" si="0"/>
        <v>0.69314718055994529</v>
      </c>
      <c r="G61" s="6">
        <v>2</v>
      </c>
      <c r="I61" s="10" t="s">
        <v>44</v>
      </c>
      <c r="J61" s="10"/>
      <c r="K61" s="10">
        <v>1</v>
      </c>
      <c r="L61" s="10"/>
    </row>
    <row r="62" spans="1:12" s="6" customFormat="1" x14ac:dyDescent="0.35">
      <c r="A62" s="6" t="s">
        <v>100</v>
      </c>
      <c r="B62" s="14">
        <v>40400</v>
      </c>
      <c r="C62"/>
      <c r="D62"/>
      <c r="E62"/>
      <c r="F62" s="6">
        <f t="shared" si="0"/>
        <v>0.69314718055994529</v>
      </c>
      <c r="G62" s="23">
        <v>2</v>
      </c>
      <c r="H62"/>
      <c r="I62"/>
      <c r="J62"/>
      <c r="K62" s="23">
        <v>2</v>
      </c>
      <c r="L62"/>
    </row>
    <row r="63" spans="1:12" s="6" customFormat="1" x14ac:dyDescent="0.35">
      <c r="A63" s="6" t="s">
        <v>105</v>
      </c>
      <c r="B63" s="14">
        <v>40400</v>
      </c>
      <c r="C63"/>
      <c r="D63"/>
      <c r="E63"/>
      <c r="F63" s="6">
        <f t="shared" si="0"/>
        <v>0.69314718055994529</v>
      </c>
      <c r="G63" s="23">
        <v>2</v>
      </c>
      <c r="H63"/>
      <c r="I63"/>
      <c r="J63"/>
      <c r="K63" s="23">
        <v>2</v>
      </c>
      <c r="L63"/>
    </row>
    <row r="64" spans="1:12" s="6" customFormat="1" x14ac:dyDescent="0.35">
      <c r="A64" s="6" t="s">
        <v>40</v>
      </c>
      <c r="B64" s="7">
        <v>40401</v>
      </c>
      <c r="C64" s="8">
        <v>0.56041666666666667</v>
      </c>
      <c r="D64" s="6" t="s">
        <v>50</v>
      </c>
      <c r="F64" s="6">
        <f t="shared" si="0"/>
        <v>2.8903717578961645</v>
      </c>
      <c r="G64" s="6">
        <v>18</v>
      </c>
      <c r="I64" s="10"/>
      <c r="J64" s="10"/>
      <c r="K64" s="10">
        <v>5</v>
      </c>
      <c r="L64" s="10"/>
    </row>
    <row r="65" spans="1:12" s="6" customFormat="1" x14ac:dyDescent="0.35">
      <c r="A65" s="6" t="s">
        <v>72</v>
      </c>
      <c r="B65" s="7">
        <v>40401</v>
      </c>
      <c r="C65" s="8">
        <v>0.52777777777777779</v>
      </c>
      <c r="D65" s="6" t="s">
        <v>50</v>
      </c>
      <c r="F65" s="6">
        <f t="shared" si="0"/>
        <v>1.9459101490553132</v>
      </c>
      <c r="G65" s="6">
        <v>7</v>
      </c>
      <c r="I65" s="10" t="s">
        <v>44</v>
      </c>
      <c r="J65" s="10"/>
      <c r="K65" s="10">
        <v>1</v>
      </c>
      <c r="L65" s="10"/>
    </row>
    <row r="66" spans="1:12" s="6" customFormat="1" x14ac:dyDescent="0.35">
      <c r="A66" s="6" t="s">
        <v>100</v>
      </c>
      <c r="B66" s="14">
        <v>40407</v>
      </c>
      <c r="C66"/>
      <c r="D66"/>
      <c r="E66"/>
      <c r="F66" s="6">
        <f t="shared" ref="F66:F94" si="1">LN(G66)</f>
        <v>0.69314718055994529</v>
      </c>
      <c r="G66" s="23">
        <v>2</v>
      </c>
      <c r="H66"/>
      <c r="I66"/>
      <c r="J66"/>
      <c r="K66" s="23">
        <v>4</v>
      </c>
      <c r="L66"/>
    </row>
    <row r="67" spans="1:12" s="6" customFormat="1" x14ac:dyDescent="0.35">
      <c r="A67" s="6" t="s">
        <v>105</v>
      </c>
      <c r="B67" s="14">
        <v>40407</v>
      </c>
      <c r="C67"/>
      <c r="D67"/>
      <c r="E67"/>
      <c r="F67" s="6">
        <f t="shared" si="1"/>
        <v>0.69314718055994529</v>
      </c>
      <c r="G67" s="23">
        <v>2</v>
      </c>
      <c r="H67"/>
      <c r="I67"/>
      <c r="J67"/>
      <c r="K67" s="21">
        <v>10</v>
      </c>
      <c r="L67"/>
    </row>
    <row r="68" spans="1:12" s="6" customFormat="1" x14ac:dyDescent="0.35">
      <c r="A68" s="6" t="s">
        <v>79</v>
      </c>
      <c r="B68" s="7">
        <v>40414</v>
      </c>
      <c r="C68" s="8">
        <v>0.46319444444444446</v>
      </c>
      <c r="D68" s="6" t="s">
        <v>49</v>
      </c>
      <c r="F68" s="6">
        <f t="shared" si="1"/>
        <v>4.1896547420264252</v>
      </c>
      <c r="G68" s="6">
        <v>66</v>
      </c>
      <c r="I68" s="10" t="s">
        <v>47</v>
      </c>
      <c r="J68" s="10"/>
      <c r="K68" s="10">
        <v>8</v>
      </c>
      <c r="L68" s="10"/>
    </row>
    <row r="69" spans="1:12" s="6" customFormat="1" x14ac:dyDescent="0.35">
      <c r="A69" s="6" t="s">
        <v>89</v>
      </c>
      <c r="B69" s="7">
        <v>40414</v>
      </c>
      <c r="D69" s="6" t="s">
        <v>49</v>
      </c>
      <c r="I69" s="10"/>
      <c r="J69" s="10"/>
      <c r="K69" s="10"/>
      <c r="L69" s="10"/>
    </row>
    <row r="70" spans="1:12" s="6" customFormat="1" x14ac:dyDescent="0.35">
      <c r="A70" s="6" t="s">
        <v>40</v>
      </c>
      <c r="B70" s="7">
        <v>40415</v>
      </c>
      <c r="C70" s="8">
        <v>0.5708333333333333</v>
      </c>
      <c r="D70" s="6" t="s">
        <v>49</v>
      </c>
      <c r="F70" s="6">
        <f t="shared" si="1"/>
        <v>4.2484952420493594</v>
      </c>
      <c r="G70" s="6">
        <v>70</v>
      </c>
      <c r="I70" s="10" t="s">
        <v>47</v>
      </c>
      <c r="J70" s="10"/>
      <c r="K70" s="10">
        <v>2</v>
      </c>
      <c r="L70" s="10"/>
    </row>
    <row r="71" spans="1:12" s="6" customFormat="1" x14ac:dyDescent="0.35">
      <c r="A71" s="6" t="s">
        <v>40</v>
      </c>
      <c r="B71" s="7">
        <v>40415</v>
      </c>
      <c r="C71" s="8">
        <v>0.5708333333333333</v>
      </c>
      <c r="D71" s="6" t="s">
        <v>49</v>
      </c>
      <c r="F71" s="6">
        <f t="shared" si="1"/>
        <v>3.6888794541139363</v>
      </c>
      <c r="G71" s="6">
        <v>40</v>
      </c>
      <c r="I71" s="10"/>
      <c r="J71" s="10"/>
      <c r="K71" s="10">
        <v>1</v>
      </c>
      <c r="L71" s="10"/>
    </row>
    <row r="72" spans="1:12" s="6" customFormat="1" x14ac:dyDescent="0.35">
      <c r="A72" s="6" t="s">
        <v>72</v>
      </c>
      <c r="B72" s="7">
        <v>40415</v>
      </c>
      <c r="C72" s="8">
        <v>0.53888888888888886</v>
      </c>
      <c r="D72" s="6" t="s">
        <v>49</v>
      </c>
      <c r="F72" s="6">
        <f t="shared" si="1"/>
        <v>3.4965075614664802</v>
      </c>
      <c r="G72" s="6">
        <v>33</v>
      </c>
      <c r="I72" s="10" t="s">
        <v>44</v>
      </c>
      <c r="J72" s="10"/>
      <c r="K72" s="10">
        <v>2</v>
      </c>
      <c r="L72" s="10"/>
    </row>
    <row r="73" spans="1:12" s="6" customFormat="1" x14ac:dyDescent="0.35">
      <c r="A73" s="6" t="s">
        <v>79</v>
      </c>
      <c r="B73" s="7">
        <v>40421</v>
      </c>
      <c r="C73" s="8">
        <v>0.46388888888888885</v>
      </c>
      <c r="D73" s="6" t="s">
        <v>50</v>
      </c>
      <c r="F73" s="6">
        <f t="shared" si="1"/>
        <v>1.0986122886681098</v>
      </c>
      <c r="G73" s="6">
        <v>3</v>
      </c>
      <c r="I73" s="10" t="s">
        <v>44</v>
      </c>
      <c r="J73" s="10"/>
      <c r="K73" s="10">
        <v>1</v>
      </c>
      <c r="L73" s="10"/>
    </row>
    <row r="74" spans="1:12" s="6" customFormat="1" x14ac:dyDescent="0.35">
      <c r="A74" s="6" t="s">
        <v>89</v>
      </c>
      <c r="B74" s="7">
        <v>40421</v>
      </c>
      <c r="C74" s="8">
        <v>0.47916666666666669</v>
      </c>
      <c r="D74" s="6" t="s">
        <v>50</v>
      </c>
      <c r="F74" s="6">
        <f t="shared" si="1"/>
        <v>0</v>
      </c>
      <c r="G74" s="6">
        <v>1</v>
      </c>
      <c r="I74" s="10" t="s">
        <v>44</v>
      </c>
      <c r="J74" s="10"/>
      <c r="K74" s="10">
        <v>1</v>
      </c>
      <c r="L74" s="10"/>
    </row>
    <row r="75" spans="1:12" s="6" customFormat="1" x14ac:dyDescent="0.35">
      <c r="A75" s="6" t="s">
        <v>100</v>
      </c>
      <c r="B75" s="14">
        <v>40421</v>
      </c>
      <c r="C75"/>
      <c r="D75"/>
      <c r="E75"/>
      <c r="F75" s="6">
        <f t="shared" si="1"/>
        <v>0.69314718055994529</v>
      </c>
      <c r="G75" s="23">
        <v>2</v>
      </c>
      <c r="H75"/>
      <c r="I75"/>
      <c r="J75"/>
      <c r="K75" s="23">
        <v>2</v>
      </c>
      <c r="L75"/>
    </row>
    <row r="76" spans="1:12" s="6" customFormat="1" x14ac:dyDescent="0.35">
      <c r="A76" s="6" t="s">
        <v>105</v>
      </c>
      <c r="B76" s="14">
        <v>40421</v>
      </c>
      <c r="C76"/>
      <c r="D76"/>
      <c r="E76"/>
      <c r="F76" s="6">
        <f t="shared" si="1"/>
        <v>0.69314718055994529</v>
      </c>
      <c r="G76" s="21">
        <v>2</v>
      </c>
      <c r="H76"/>
      <c r="I76"/>
      <c r="J76"/>
      <c r="K76" s="21">
        <v>2</v>
      </c>
      <c r="L76"/>
    </row>
    <row r="77" spans="1:12" s="6" customFormat="1" x14ac:dyDescent="0.35">
      <c r="A77" s="6" t="s">
        <v>40</v>
      </c>
      <c r="B77" s="7">
        <v>40422</v>
      </c>
      <c r="C77" s="8">
        <v>0.55347222222222225</v>
      </c>
      <c r="D77" s="6" t="s">
        <v>50</v>
      </c>
      <c r="F77" s="6">
        <f t="shared" si="1"/>
        <v>0</v>
      </c>
      <c r="G77" s="6">
        <v>1</v>
      </c>
      <c r="I77" s="10"/>
      <c r="J77" s="10"/>
      <c r="K77" s="10">
        <v>1</v>
      </c>
      <c r="L77" s="10"/>
    </row>
    <row r="78" spans="1:12" s="6" customFormat="1" x14ac:dyDescent="0.35">
      <c r="A78" s="6" t="s">
        <v>72</v>
      </c>
      <c r="B78" s="7">
        <v>40422</v>
      </c>
      <c r="C78" s="8">
        <v>0.52430555555555558</v>
      </c>
      <c r="D78" s="6" t="s">
        <v>50</v>
      </c>
      <c r="F78" s="6">
        <f t="shared" si="1"/>
        <v>2.3025850929940459</v>
      </c>
      <c r="G78" s="6">
        <v>10</v>
      </c>
      <c r="I78" s="10"/>
      <c r="J78" s="10"/>
      <c r="K78" s="10">
        <v>1</v>
      </c>
      <c r="L78" s="10"/>
    </row>
    <row r="79" spans="1:12" s="6" customFormat="1" x14ac:dyDescent="0.35">
      <c r="A79" s="6" t="s">
        <v>79</v>
      </c>
      <c r="B79" s="7">
        <v>40429</v>
      </c>
      <c r="C79" s="8">
        <v>0.4826388888888889</v>
      </c>
      <c r="D79" s="6" t="s">
        <v>50</v>
      </c>
      <c r="F79" s="6">
        <f t="shared" si="1"/>
        <v>1.6094379124341003</v>
      </c>
      <c r="G79" s="6">
        <v>5</v>
      </c>
      <c r="I79" s="10"/>
      <c r="J79" s="10"/>
      <c r="K79" s="10">
        <v>1</v>
      </c>
      <c r="L79" s="10"/>
    </row>
    <row r="80" spans="1:12" s="6" customFormat="1" x14ac:dyDescent="0.35">
      <c r="A80" s="6" t="s">
        <v>89</v>
      </c>
      <c r="B80" s="7">
        <v>40429</v>
      </c>
      <c r="C80" s="8">
        <v>0.49791666666666662</v>
      </c>
      <c r="D80" s="6" t="s">
        <v>50</v>
      </c>
      <c r="F80" s="6">
        <f t="shared" si="1"/>
        <v>0.69314718055994529</v>
      </c>
      <c r="G80" s="6">
        <v>2</v>
      </c>
      <c r="I80" s="10" t="s">
        <v>44</v>
      </c>
      <c r="J80" s="10"/>
      <c r="K80" s="10">
        <v>1</v>
      </c>
      <c r="L80" s="10"/>
    </row>
    <row r="81" spans="1:12" s="6" customFormat="1" x14ac:dyDescent="0.35">
      <c r="A81" s="6" t="s">
        <v>100</v>
      </c>
      <c r="B81" s="14">
        <v>40429</v>
      </c>
      <c r="C81"/>
      <c r="D81"/>
      <c r="E81"/>
      <c r="F81" s="6">
        <f t="shared" si="1"/>
        <v>0.69314718055994529</v>
      </c>
      <c r="G81" s="23">
        <v>2</v>
      </c>
      <c r="H81"/>
      <c r="I81"/>
      <c r="J81"/>
      <c r="K81" s="21">
        <v>2</v>
      </c>
      <c r="L81"/>
    </row>
    <row r="82" spans="1:12" s="6" customFormat="1" x14ac:dyDescent="0.35">
      <c r="A82" s="6" t="s">
        <v>100</v>
      </c>
      <c r="B82" s="14">
        <v>40429</v>
      </c>
      <c r="C82"/>
      <c r="D82"/>
      <c r="E82"/>
      <c r="F82" s="6">
        <f t="shared" si="1"/>
        <v>0.69314718055994529</v>
      </c>
      <c r="G82" s="23">
        <v>2</v>
      </c>
      <c r="H82"/>
      <c r="I82"/>
      <c r="J82"/>
      <c r="K82" s="23">
        <v>2</v>
      </c>
      <c r="L82"/>
    </row>
    <row r="83" spans="1:12" s="6" customFormat="1" x14ac:dyDescent="0.35">
      <c r="A83" s="6" t="s">
        <v>105</v>
      </c>
      <c r="B83" s="14">
        <v>40429</v>
      </c>
      <c r="C83"/>
      <c r="D83"/>
      <c r="E83"/>
      <c r="F83" s="6">
        <f t="shared" si="1"/>
        <v>0.69314718055994529</v>
      </c>
      <c r="G83" s="23">
        <v>2</v>
      </c>
      <c r="H83"/>
      <c r="I83"/>
      <c r="J83"/>
      <c r="K83" s="23">
        <v>2</v>
      </c>
      <c r="L83"/>
    </row>
    <row r="84" spans="1:12" s="6" customFormat="1" x14ac:dyDescent="0.35">
      <c r="A84" s="6" t="s">
        <v>40</v>
      </c>
      <c r="B84" s="7">
        <v>40430</v>
      </c>
      <c r="C84" s="8">
        <v>0.55138888888888882</v>
      </c>
      <c r="D84" s="6" t="s">
        <v>50</v>
      </c>
      <c r="F84" s="6">
        <f t="shared" si="1"/>
        <v>2.5649493574615367</v>
      </c>
      <c r="G84" s="6">
        <v>13</v>
      </c>
      <c r="I84" s="10" t="s">
        <v>47</v>
      </c>
      <c r="J84" s="10"/>
      <c r="K84" s="10">
        <v>2</v>
      </c>
      <c r="L84" s="10"/>
    </row>
    <row r="85" spans="1:12" s="6" customFormat="1" x14ac:dyDescent="0.35">
      <c r="A85" s="6" t="s">
        <v>40</v>
      </c>
      <c r="B85" s="7">
        <v>40430</v>
      </c>
      <c r="C85" s="8">
        <v>0.55138888888888882</v>
      </c>
      <c r="D85" s="6" t="s">
        <v>50</v>
      </c>
      <c r="F85" s="6">
        <f t="shared" si="1"/>
        <v>0.69314718055994529</v>
      </c>
      <c r="G85" s="6">
        <v>2</v>
      </c>
      <c r="I85" s="10" t="s">
        <v>44</v>
      </c>
      <c r="J85" s="10"/>
      <c r="K85" s="10">
        <v>1</v>
      </c>
      <c r="L85" s="10"/>
    </row>
    <row r="86" spans="1:12" s="6" customFormat="1" x14ac:dyDescent="0.35">
      <c r="A86" s="6" t="s">
        <v>72</v>
      </c>
      <c r="B86" s="7">
        <v>40430</v>
      </c>
      <c r="C86" s="8">
        <v>0.51736111111111105</v>
      </c>
      <c r="D86" s="6" t="s">
        <v>50</v>
      </c>
      <c r="F86" s="6">
        <f t="shared" si="1"/>
        <v>0</v>
      </c>
      <c r="G86" s="6">
        <v>1</v>
      </c>
      <c r="I86" s="10" t="s">
        <v>44</v>
      </c>
      <c r="J86" s="10"/>
      <c r="K86" s="10">
        <v>1</v>
      </c>
      <c r="L86" s="10"/>
    </row>
    <row r="87" spans="1:12" s="6" customFormat="1" x14ac:dyDescent="0.35">
      <c r="A87" s="6" t="s">
        <v>79</v>
      </c>
      <c r="B87" s="7">
        <v>40435</v>
      </c>
      <c r="C87" s="8">
        <v>0.47083333333333338</v>
      </c>
      <c r="D87" s="6" t="s">
        <v>50</v>
      </c>
      <c r="F87" s="6">
        <f t="shared" si="1"/>
        <v>3.912023005428146</v>
      </c>
      <c r="G87" s="6">
        <v>50</v>
      </c>
      <c r="I87" s="10"/>
      <c r="J87" s="10"/>
      <c r="K87" s="10">
        <v>2</v>
      </c>
      <c r="L87" s="10"/>
    </row>
    <row r="88" spans="1:12" s="6" customFormat="1" x14ac:dyDescent="0.35">
      <c r="A88" s="6" t="s">
        <v>89</v>
      </c>
      <c r="B88" s="7">
        <v>40435</v>
      </c>
      <c r="C88" s="8">
        <v>0.48680555555555555</v>
      </c>
      <c r="D88" s="6" t="s">
        <v>50</v>
      </c>
      <c r="F88" s="6">
        <f t="shared" si="1"/>
        <v>0</v>
      </c>
      <c r="G88" s="6">
        <v>1</v>
      </c>
      <c r="I88" s="10" t="s">
        <v>44</v>
      </c>
      <c r="J88" s="10"/>
      <c r="K88" s="10">
        <v>1</v>
      </c>
      <c r="L88" s="10"/>
    </row>
    <row r="89" spans="1:12" s="6" customFormat="1" x14ac:dyDescent="0.35">
      <c r="A89" s="6" t="s">
        <v>100</v>
      </c>
      <c r="B89" s="14">
        <v>40435</v>
      </c>
      <c r="C89"/>
      <c r="D89"/>
      <c r="E89"/>
      <c r="F89" s="6">
        <f t="shared" si="1"/>
        <v>0.69314718055994529</v>
      </c>
      <c r="G89" s="21">
        <v>2</v>
      </c>
      <c r="H89"/>
      <c r="I89"/>
      <c r="J89"/>
      <c r="K89" s="27" t="s">
        <v>101</v>
      </c>
      <c r="L89"/>
    </row>
    <row r="90" spans="1:12" s="6" customFormat="1" x14ac:dyDescent="0.35">
      <c r="A90" s="6" t="s">
        <v>105</v>
      </c>
      <c r="B90" s="14">
        <v>40435</v>
      </c>
      <c r="C90"/>
      <c r="D90"/>
      <c r="E90"/>
      <c r="F90" s="6">
        <f t="shared" si="1"/>
        <v>0.69314718055994529</v>
      </c>
      <c r="G90" s="21">
        <v>2</v>
      </c>
      <c r="H90"/>
      <c r="I90"/>
      <c r="J90"/>
      <c r="K90" s="27" t="s">
        <v>101</v>
      </c>
      <c r="L90"/>
    </row>
    <row r="91" spans="1:12" s="6" customFormat="1" x14ac:dyDescent="0.35">
      <c r="A91" s="6" t="s">
        <v>40</v>
      </c>
      <c r="B91" s="7">
        <v>40436</v>
      </c>
      <c r="C91" s="8">
        <v>0.57222222222222219</v>
      </c>
      <c r="D91" s="6" t="s">
        <v>50</v>
      </c>
      <c r="F91" s="6">
        <f t="shared" si="1"/>
        <v>2.4849066497880004</v>
      </c>
      <c r="G91" s="6">
        <v>12</v>
      </c>
      <c r="I91" s="10"/>
      <c r="J91" s="10"/>
      <c r="K91" s="10">
        <v>2</v>
      </c>
      <c r="L91" s="10"/>
    </row>
    <row r="92" spans="1:12" s="6" customFormat="1" x14ac:dyDescent="0.35">
      <c r="A92" s="6" t="s">
        <v>40</v>
      </c>
      <c r="B92" s="7">
        <v>40436</v>
      </c>
      <c r="C92" s="8">
        <v>0.57222222222222219</v>
      </c>
      <c r="D92" s="6" t="s">
        <v>50</v>
      </c>
      <c r="F92" s="6">
        <f t="shared" si="1"/>
        <v>2.1972245773362196</v>
      </c>
      <c r="G92" s="6">
        <v>9</v>
      </c>
      <c r="I92" s="10"/>
      <c r="J92" s="10"/>
      <c r="K92" s="10">
        <v>1</v>
      </c>
      <c r="L92" s="10"/>
    </row>
    <row r="93" spans="1:12" s="6" customFormat="1" x14ac:dyDescent="0.35">
      <c r="A93" s="6" t="s">
        <v>72</v>
      </c>
      <c r="B93" s="7">
        <v>40436</v>
      </c>
      <c r="C93" s="8">
        <v>0.54027777777777775</v>
      </c>
      <c r="D93" s="6" t="s">
        <v>50</v>
      </c>
      <c r="F93" s="6">
        <f t="shared" si="1"/>
        <v>1.0986122886681098</v>
      </c>
      <c r="G93" s="6">
        <v>3</v>
      </c>
      <c r="I93" s="10" t="s">
        <v>44</v>
      </c>
      <c r="J93" s="10"/>
      <c r="K93" s="10">
        <v>1</v>
      </c>
      <c r="L93" s="10"/>
    </row>
    <row r="94" spans="1:12" s="6" customFormat="1" x14ac:dyDescent="0.35">
      <c r="A94" s="6" t="s">
        <v>79</v>
      </c>
      <c r="B94" s="7">
        <v>40442</v>
      </c>
      <c r="C94" s="8">
        <v>0.46249999999999997</v>
      </c>
      <c r="D94" s="6" t="s">
        <v>50</v>
      </c>
      <c r="F94" s="6">
        <f t="shared" si="1"/>
        <v>1.9459101490553132</v>
      </c>
      <c r="G94" s="6">
        <v>7</v>
      </c>
      <c r="I94" s="10" t="s">
        <v>47</v>
      </c>
      <c r="J94" s="10"/>
      <c r="K94" s="10">
        <v>10</v>
      </c>
      <c r="L94" s="10"/>
    </row>
    <row r="95" spans="1:12" s="6" customFormat="1" x14ac:dyDescent="0.35">
      <c r="A95" s="6" t="s">
        <v>89</v>
      </c>
      <c r="B95" s="7">
        <v>40442</v>
      </c>
      <c r="D95" s="6" t="s">
        <v>50</v>
      </c>
      <c r="I95" s="10"/>
      <c r="J95" s="10"/>
      <c r="K95" s="10"/>
      <c r="L95" s="10"/>
    </row>
    <row r="96" spans="1:12" s="6" customFormat="1" x14ac:dyDescent="0.35">
      <c r="A96" s="6" t="s">
        <v>100</v>
      </c>
      <c r="B96" s="14">
        <v>40442</v>
      </c>
      <c r="C96"/>
      <c r="D96"/>
      <c r="E96"/>
      <c r="F96" s="6">
        <f t="shared" ref="F96:F159" si="2">LN(G96)</f>
        <v>0.69314718055994529</v>
      </c>
      <c r="G96" s="23">
        <v>2</v>
      </c>
      <c r="H96"/>
      <c r="I96"/>
      <c r="J96"/>
      <c r="K96" s="23">
        <v>2</v>
      </c>
      <c r="L96"/>
    </row>
    <row r="97" spans="1:12" s="6" customFormat="1" x14ac:dyDescent="0.35">
      <c r="A97" s="6" t="s">
        <v>105</v>
      </c>
      <c r="B97" s="14">
        <v>40442</v>
      </c>
      <c r="C97"/>
      <c r="D97"/>
      <c r="E97"/>
      <c r="F97" s="6">
        <f t="shared" si="2"/>
        <v>0.69314718055994529</v>
      </c>
      <c r="G97" s="23">
        <v>2</v>
      </c>
      <c r="H97"/>
      <c r="I97"/>
      <c r="J97"/>
      <c r="K97" s="23">
        <v>2</v>
      </c>
      <c r="L97"/>
    </row>
    <row r="98" spans="1:12" s="6" customFormat="1" x14ac:dyDescent="0.35">
      <c r="A98" s="6" t="s">
        <v>40</v>
      </c>
      <c r="B98" s="7">
        <v>40443</v>
      </c>
      <c r="C98" s="8">
        <v>0.55069444444444449</v>
      </c>
      <c r="D98" s="6" t="s">
        <v>50</v>
      </c>
      <c r="F98" s="6">
        <f t="shared" si="2"/>
        <v>5.9135030056382698</v>
      </c>
      <c r="G98" s="6">
        <v>370</v>
      </c>
      <c r="I98" s="10"/>
      <c r="J98" s="10"/>
      <c r="K98" s="10">
        <v>1</v>
      </c>
      <c r="L98" s="10"/>
    </row>
    <row r="99" spans="1:12" s="6" customFormat="1" x14ac:dyDescent="0.35">
      <c r="A99" s="6" t="s">
        <v>72</v>
      </c>
      <c r="B99" s="7">
        <v>40443</v>
      </c>
      <c r="C99" s="8">
        <v>0.51874999999999993</v>
      </c>
      <c r="D99" s="6" t="s">
        <v>50</v>
      </c>
      <c r="F99" s="6">
        <f t="shared" si="2"/>
        <v>1.791759469228055</v>
      </c>
      <c r="G99" s="6">
        <v>6</v>
      </c>
      <c r="I99" s="10" t="s">
        <v>47</v>
      </c>
      <c r="J99" s="10"/>
      <c r="K99" s="10">
        <v>2</v>
      </c>
      <c r="L99" s="10"/>
    </row>
    <row r="100" spans="1:12" s="6" customFormat="1" x14ac:dyDescent="0.35">
      <c r="A100" s="6" t="s">
        <v>79</v>
      </c>
      <c r="B100" s="7">
        <v>40450</v>
      </c>
      <c r="C100" s="8">
        <v>0.47152777777777777</v>
      </c>
      <c r="D100" s="6" t="s">
        <v>49</v>
      </c>
      <c r="F100" s="6">
        <f t="shared" si="2"/>
        <v>3.1354942159291497</v>
      </c>
      <c r="G100" s="6">
        <v>23</v>
      </c>
      <c r="I100" s="10" t="s">
        <v>47</v>
      </c>
      <c r="J100" s="10"/>
      <c r="K100" s="10">
        <v>4</v>
      </c>
      <c r="L100" s="10"/>
    </row>
    <row r="101" spans="1:12" s="6" customFormat="1" x14ac:dyDescent="0.35">
      <c r="A101" s="6" t="s">
        <v>89</v>
      </c>
      <c r="B101" s="7">
        <v>40450</v>
      </c>
      <c r="D101" s="6" t="s">
        <v>49</v>
      </c>
      <c r="I101" s="10"/>
      <c r="J101" s="10"/>
      <c r="K101" s="10"/>
      <c r="L101" s="10"/>
    </row>
    <row r="102" spans="1:12" s="6" customFormat="1" x14ac:dyDescent="0.35">
      <c r="A102" s="6" t="s">
        <v>100</v>
      </c>
      <c r="B102" s="14">
        <v>40450</v>
      </c>
      <c r="C102"/>
      <c r="D102"/>
      <c r="E102"/>
      <c r="F102" s="6">
        <f t="shared" si="2"/>
        <v>1.3862943611198906</v>
      </c>
      <c r="G102" s="21">
        <v>4</v>
      </c>
      <c r="H102"/>
      <c r="I102"/>
      <c r="J102"/>
      <c r="K102" s="23">
        <v>4</v>
      </c>
      <c r="L102"/>
    </row>
    <row r="103" spans="1:12" s="6" customFormat="1" x14ac:dyDescent="0.35">
      <c r="A103" s="6" t="s">
        <v>105</v>
      </c>
      <c r="B103" s="14">
        <v>40450</v>
      </c>
      <c r="C103"/>
      <c r="D103"/>
      <c r="E103"/>
      <c r="F103" s="6">
        <f t="shared" si="2"/>
        <v>0.69314718055994529</v>
      </c>
      <c r="G103" s="23">
        <v>2</v>
      </c>
      <c r="H103"/>
      <c r="I103"/>
      <c r="J103"/>
      <c r="K103" s="23">
        <v>4</v>
      </c>
      <c r="L103"/>
    </row>
    <row r="104" spans="1:12" s="6" customFormat="1" x14ac:dyDescent="0.35">
      <c r="A104" s="6" t="s">
        <v>79</v>
      </c>
      <c r="B104" s="7">
        <v>40695</v>
      </c>
      <c r="C104" s="8">
        <v>0.53611111111111109</v>
      </c>
      <c r="D104" s="6" t="s">
        <v>50</v>
      </c>
      <c r="F104" s="6">
        <f t="shared" si="2"/>
        <v>4.6821312271242199</v>
      </c>
      <c r="G104" s="6">
        <v>108</v>
      </c>
      <c r="I104" s="10"/>
      <c r="J104" s="10"/>
      <c r="K104" s="10">
        <v>8</v>
      </c>
      <c r="L104" s="10"/>
    </row>
    <row r="105" spans="1:12" s="6" customFormat="1" x14ac:dyDescent="0.35">
      <c r="A105" s="6" t="s">
        <v>89</v>
      </c>
      <c r="B105" s="7">
        <v>40695</v>
      </c>
      <c r="C105" s="8">
        <v>0.55208333333333337</v>
      </c>
      <c r="D105" s="6" t="s">
        <v>50</v>
      </c>
      <c r="F105" s="6">
        <f t="shared" si="2"/>
        <v>1.3862943611198906</v>
      </c>
      <c r="G105" s="6">
        <v>4</v>
      </c>
      <c r="I105" s="10" t="s">
        <v>44</v>
      </c>
      <c r="J105" s="10"/>
      <c r="K105" s="10">
        <v>1</v>
      </c>
      <c r="L105" s="10"/>
    </row>
    <row r="106" spans="1:12" s="6" customFormat="1" x14ac:dyDescent="0.35">
      <c r="A106" s="6" t="s">
        <v>40</v>
      </c>
      <c r="B106" s="7">
        <v>40696</v>
      </c>
      <c r="C106" s="8">
        <v>0.58194444444444449</v>
      </c>
      <c r="D106" s="6" t="s">
        <v>50</v>
      </c>
      <c r="F106" s="6">
        <f t="shared" si="2"/>
        <v>4.1271343850450917</v>
      </c>
      <c r="G106" s="6">
        <v>62</v>
      </c>
      <c r="I106" s="10" t="s">
        <v>44</v>
      </c>
      <c r="J106" s="10"/>
      <c r="K106" s="10">
        <v>1</v>
      </c>
      <c r="L106" s="10"/>
    </row>
    <row r="107" spans="1:12" s="6" customFormat="1" x14ac:dyDescent="0.35">
      <c r="A107" s="6" t="s">
        <v>40</v>
      </c>
      <c r="B107" s="7">
        <v>40696</v>
      </c>
      <c r="D107" s="6" t="s">
        <v>50</v>
      </c>
      <c r="F107" s="6">
        <f t="shared" si="2"/>
        <v>4.290459441148391</v>
      </c>
      <c r="G107" s="6">
        <v>73</v>
      </c>
      <c r="I107" s="10" t="s">
        <v>44</v>
      </c>
      <c r="J107" s="10"/>
      <c r="K107" s="10">
        <v>1</v>
      </c>
      <c r="L107" s="10"/>
    </row>
    <row r="108" spans="1:12" s="6" customFormat="1" x14ac:dyDescent="0.35">
      <c r="A108" s="6" t="s">
        <v>72</v>
      </c>
      <c r="B108" s="7">
        <v>40696</v>
      </c>
      <c r="C108" s="8">
        <v>0.54791666666666672</v>
      </c>
      <c r="D108" s="6" t="s">
        <v>50</v>
      </c>
      <c r="F108" s="6">
        <f t="shared" si="2"/>
        <v>2.0794415416798357</v>
      </c>
      <c r="G108" s="6">
        <v>8</v>
      </c>
      <c r="I108" s="10" t="s">
        <v>44</v>
      </c>
      <c r="J108" s="10"/>
      <c r="K108" s="10">
        <v>1</v>
      </c>
      <c r="L108" s="10"/>
    </row>
    <row r="109" spans="1:12" s="6" customFormat="1" x14ac:dyDescent="0.35">
      <c r="A109" s="6" t="s">
        <v>79</v>
      </c>
      <c r="B109" s="7">
        <v>40701</v>
      </c>
      <c r="C109" s="8">
        <v>0.48333333333333334</v>
      </c>
      <c r="D109" s="6" t="s">
        <v>50</v>
      </c>
      <c r="F109" s="6">
        <f t="shared" si="2"/>
        <v>1.6094379124341003</v>
      </c>
      <c r="G109" s="6">
        <v>5</v>
      </c>
      <c r="I109" s="10" t="s">
        <v>44</v>
      </c>
      <c r="J109" s="10"/>
      <c r="K109" s="10">
        <v>1</v>
      </c>
      <c r="L109" s="10"/>
    </row>
    <row r="110" spans="1:12" s="6" customFormat="1" x14ac:dyDescent="0.35">
      <c r="A110" s="6" t="s">
        <v>89</v>
      </c>
      <c r="B110" s="7">
        <v>40701</v>
      </c>
      <c r="C110" s="8">
        <v>0.49861111111111112</v>
      </c>
      <c r="D110" s="6" t="s">
        <v>50</v>
      </c>
      <c r="F110" s="6">
        <f t="shared" si="2"/>
        <v>1.3862943611198906</v>
      </c>
      <c r="G110" s="6">
        <v>4</v>
      </c>
      <c r="I110" s="10" t="s">
        <v>44</v>
      </c>
      <c r="J110" s="10"/>
      <c r="K110" s="10">
        <v>1</v>
      </c>
      <c r="L110" s="10"/>
    </row>
    <row r="111" spans="1:12" s="6" customFormat="1" x14ac:dyDescent="0.35">
      <c r="A111" s="6" t="s">
        <v>100</v>
      </c>
      <c r="B111" s="14">
        <v>40701</v>
      </c>
      <c r="C111"/>
      <c r="D111"/>
      <c r="E111"/>
      <c r="F111" s="6">
        <f t="shared" si="2"/>
        <v>1.3862943611198906</v>
      </c>
      <c r="G111" s="22">
        <v>4</v>
      </c>
      <c r="H111"/>
      <c r="I111"/>
      <c r="J111"/>
      <c r="K111" s="23">
        <v>2</v>
      </c>
      <c r="L111"/>
    </row>
    <row r="112" spans="1:12" s="6" customFormat="1" x14ac:dyDescent="0.35">
      <c r="A112" s="6" t="s">
        <v>105</v>
      </c>
      <c r="B112" s="14">
        <v>40701</v>
      </c>
      <c r="C112"/>
      <c r="D112"/>
      <c r="E112"/>
      <c r="G112" s="23"/>
      <c r="H112"/>
      <c r="I112"/>
      <c r="J112"/>
      <c r="K112" s="23">
        <v>2</v>
      </c>
      <c r="L112"/>
    </row>
    <row r="113" spans="1:12" s="6" customFormat="1" x14ac:dyDescent="0.35">
      <c r="A113" s="6" t="s">
        <v>40</v>
      </c>
      <c r="B113" s="7">
        <v>40702</v>
      </c>
      <c r="C113" s="8">
        <v>0.56388888888888888</v>
      </c>
      <c r="D113" s="6" t="s">
        <v>50</v>
      </c>
      <c r="F113" s="6">
        <f t="shared" si="2"/>
        <v>0.69314718055994529</v>
      </c>
      <c r="G113" s="6">
        <v>2</v>
      </c>
      <c r="I113" s="10" t="s">
        <v>44</v>
      </c>
      <c r="J113" s="10"/>
      <c r="K113" s="10">
        <v>1</v>
      </c>
      <c r="L113" s="10"/>
    </row>
    <row r="114" spans="1:12" s="6" customFormat="1" x14ac:dyDescent="0.35">
      <c r="A114" s="6" t="s">
        <v>72</v>
      </c>
      <c r="B114" s="7">
        <v>40702</v>
      </c>
      <c r="C114" s="8">
        <v>0.53472222222222221</v>
      </c>
      <c r="D114" s="6" t="s">
        <v>50</v>
      </c>
      <c r="F114" s="6">
        <f t="shared" si="2"/>
        <v>1.0986122886681098</v>
      </c>
      <c r="G114" s="6">
        <v>3</v>
      </c>
      <c r="I114" s="10"/>
      <c r="J114" s="10"/>
      <c r="K114" s="10">
        <v>1</v>
      </c>
      <c r="L114" s="10"/>
    </row>
    <row r="115" spans="1:12" s="6" customFormat="1" x14ac:dyDescent="0.35">
      <c r="A115" s="6" t="s">
        <v>79</v>
      </c>
      <c r="B115" s="7">
        <v>40708</v>
      </c>
      <c r="C115" s="8">
        <v>0.47638888888888892</v>
      </c>
      <c r="D115" s="6" t="s">
        <v>50</v>
      </c>
      <c r="F115" s="6">
        <f t="shared" si="2"/>
        <v>2.1972245773362196</v>
      </c>
      <c r="G115" s="6">
        <v>9</v>
      </c>
      <c r="I115" s="10"/>
      <c r="J115" s="10"/>
      <c r="K115" s="10">
        <v>1</v>
      </c>
      <c r="L115" s="10"/>
    </row>
    <row r="116" spans="1:12" s="6" customFormat="1" x14ac:dyDescent="0.35">
      <c r="A116" s="6" t="s">
        <v>89</v>
      </c>
      <c r="B116" s="7">
        <v>40708</v>
      </c>
      <c r="I116" s="10"/>
      <c r="J116" s="10"/>
      <c r="K116" s="10"/>
      <c r="L116" s="10"/>
    </row>
    <row r="117" spans="1:12" s="6" customFormat="1" x14ac:dyDescent="0.35">
      <c r="A117" s="6" t="s">
        <v>40</v>
      </c>
      <c r="B117" s="7">
        <v>40709</v>
      </c>
      <c r="C117" s="8">
        <v>0.56041666666666667</v>
      </c>
      <c r="D117" s="6" t="s">
        <v>49</v>
      </c>
      <c r="F117" s="6">
        <f t="shared" si="2"/>
        <v>3.3672958299864741</v>
      </c>
      <c r="G117" s="6">
        <v>29</v>
      </c>
      <c r="I117" s="10" t="s">
        <v>47</v>
      </c>
      <c r="J117" s="10"/>
      <c r="K117" s="10">
        <v>4</v>
      </c>
      <c r="L117" s="10"/>
    </row>
    <row r="118" spans="1:12" s="6" customFormat="1" x14ac:dyDescent="0.35">
      <c r="A118" s="6" t="s">
        <v>72</v>
      </c>
      <c r="B118" s="7">
        <v>40709</v>
      </c>
      <c r="C118" s="8">
        <v>0.53055555555555556</v>
      </c>
      <c r="D118" s="6" t="s">
        <v>49</v>
      </c>
      <c r="F118" s="6">
        <f t="shared" si="2"/>
        <v>0.69314718055994529</v>
      </c>
      <c r="G118" s="6">
        <v>2</v>
      </c>
      <c r="I118" s="10" t="s">
        <v>44</v>
      </c>
      <c r="J118" s="10"/>
      <c r="K118" s="10">
        <v>2</v>
      </c>
      <c r="L118" s="10"/>
    </row>
    <row r="119" spans="1:12" s="6" customFormat="1" x14ac:dyDescent="0.35">
      <c r="A119" s="6" t="s">
        <v>79</v>
      </c>
      <c r="B119" s="7">
        <v>40715</v>
      </c>
      <c r="C119" s="8">
        <v>0.50069444444444444</v>
      </c>
      <c r="D119" s="6" t="s">
        <v>50</v>
      </c>
      <c r="F119" s="6">
        <f t="shared" si="2"/>
        <v>1.6094379124341003</v>
      </c>
      <c r="G119" s="6">
        <v>5</v>
      </c>
      <c r="I119" s="10" t="s">
        <v>44</v>
      </c>
      <c r="J119" s="10"/>
      <c r="K119" s="10">
        <v>1</v>
      </c>
      <c r="L119" s="10"/>
    </row>
    <row r="120" spans="1:12" s="6" customFormat="1" x14ac:dyDescent="0.35">
      <c r="A120" s="6" t="s">
        <v>89</v>
      </c>
      <c r="B120" s="7">
        <v>40715</v>
      </c>
      <c r="C120" s="8">
        <v>0.51458333333333328</v>
      </c>
      <c r="D120" s="6" t="s">
        <v>50</v>
      </c>
      <c r="F120" s="6">
        <f t="shared" si="2"/>
        <v>0.69314718055994529</v>
      </c>
      <c r="G120" s="6">
        <v>2</v>
      </c>
      <c r="I120" s="10" t="s">
        <v>44</v>
      </c>
      <c r="J120" s="10"/>
      <c r="K120" s="10">
        <v>1</v>
      </c>
      <c r="L120" s="10"/>
    </row>
    <row r="121" spans="1:12" s="6" customFormat="1" x14ac:dyDescent="0.35">
      <c r="A121" s="6" t="s">
        <v>40</v>
      </c>
      <c r="B121" s="7">
        <v>40716</v>
      </c>
      <c r="D121" s="6" t="s">
        <v>50</v>
      </c>
      <c r="F121" s="6">
        <f t="shared" si="2"/>
        <v>3.3672958299864741</v>
      </c>
      <c r="G121" s="6">
        <v>29</v>
      </c>
      <c r="I121" s="10" t="s">
        <v>44</v>
      </c>
      <c r="J121" s="10"/>
      <c r="K121" s="10">
        <v>1</v>
      </c>
      <c r="L121" s="10"/>
    </row>
    <row r="122" spans="1:12" s="6" customFormat="1" x14ac:dyDescent="0.35">
      <c r="A122" s="6" t="s">
        <v>40</v>
      </c>
      <c r="B122" s="7">
        <v>40716</v>
      </c>
      <c r="C122" s="8">
        <v>0.56805555555555554</v>
      </c>
      <c r="D122" s="6" t="s">
        <v>50</v>
      </c>
      <c r="F122" s="6">
        <f t="shared" si="2"/>
        <v>2.7080502011022101</v>
      </c>
      <c r="G122" s="6">
        <v>15</v>
      </c>
      <c r="I122" s="10" t="s">
        <v>44</v>
      </c>
      <c r="J122" s="10"/>
      <c r="K122" s="10">
        <v>1</v>
      </c>
      <c r="L122" s="10"/>
    </row>
    <row r="123" spans="1:12" s="6" customFormat="1" x14ac:dyDescent="0.35">
      <c r="A123" s="6" t="s">
        <v>72</v>
      </c>
      <c r="B123" s="7">
        <v>40716</v>
      </c>
      <c r="C123" s="8">
        <v>0.53888888888888886</v>
      </c>
      <c r="D123" s="6" t="s">
        <v>50</v>
      </c>
      <c r="F123" s="6">
        <f t="shared" si="2"/>
        <v>3.6375861597263857</v>
      </c>
      <c r="G123" s="6">
        <v>38</v>
      </c>
      <c r="I123" s="10" t="s">
        <v>44</v>
      </c>
      <c r="J123" s="10"/>
      <c r="K123" s="10">
        <v>1</v>
      </c>
      <c r="L123" s="10"/>
    </row>
    <row r="124" spans="1:12" s="6" customFormat="1" x14ac:dyDescent="0.35">
      <c r="A124" s="6" t="s">
        <v>79</v>
      </c>
      <c r="B124" s="7">
        <v>40721</v>
      </c>
      <c r="C124" s="8">
        <v>0.6479166666666667</v>
      </c>
      <c r="D124" s="6" t="s">
        <v>50</v>
      </c>
      <c r="F124" s="6">
        <f t="shared" si="2"/>
        <v>3.784189633918261</v>
      </c>
      <c r="G124" s="6">
        <v>44</v>
      </c>
      <c r="I124" s="10" t="s">
        <v>44</v>
      </c>
      <c r="J124" s="10"/>
      <c r="K124" s="10">
        <v>1</v>
      </c>
      <c r="L124" s="10"/>
    </row>
    <row r="125" spans="1:12" s="6" customFormat="1" x14ac:dyDescent="0.35">
      <c r="A125" s="6" t="s">
        <v>89</v>
      </c>
      <c r="B125" s="7">
        <v>40721</v>
      </c>
      <c r="C125" s="8">
        <v>0.63402777777777775</v>
      </c>
      <c r="D125" s="6" t="s">
        <v>50</v>
      </c>
      <c r="F125" s="6">
        <f t="shared" si="2"/>
        <v>2.4849066497880004</v>
      </c>
      <c r="G125" s="6">
        <v>12</v>
      </c>
      <c r="I125" s="10" t="s">
        <v>44</v>
      </c>
      <c r="J125" s="10"/>
      <c r="K125" s="10">
        <v>1</v>
      </c>
      <c r="L125" s="10"/>
    </row>
    <row r="126" spans="1:12" s="6" customFormat="1" x14ac:dyDescent="0.35">
      <c r="A126" s="6" t="s">
        <v>100</v>
      </c>
      <c r="B126" s="14">
        <v>40722</v>
      </c>
      <c r="C126"/>
      <c r="D126"/>
      <c r="E126"/>
      <c r="F126" s="6">
        <f t="shared" si="2"/>
        <v>1.3862943611198906</v>
      </c>
      <c r="G126" s="22">
        <v>4</v>
      </c>
      <c r="H126"/>
      <c r="I126"/>
      <c r="J126"/>
      <c r="K126" s="23">
        <v>2</v>
      </c>
      <c r="L126"/>
    </row>
    <row r="127" spans="1:12" s="6" customFormat="1" x14ac:dyDescent="0.35">
      <c r="A127" s="6" t="s">
        <v>105</v>
      </c>
      <c r="B127" s="14">
        <v>40722</v>
      </c>
      <c r="C127"/>
      <c r="D127"/>
      <c r="E127"/>
      <c r="F127" s="6">
        <f t="shared" si="2"/>
        <v>0.69314718055994529</v>
      </c>
      <c r="G127" s="22">
        <v>2</v>
      </c>
      <c r="H127"/>
      <c r="I127"/>
      <c r="J127"/>
      <c r="K127" s="23">
        <v>2</v>
      </c>
      <c r="L127"/>
    </row>
    <row r="128" spans="1:12" s="6" customFormat="1" x14ac:dyDescent="0.35">
      <c r="A128" s="6" t="s">
        <v>40</v>
      </c>
      <c r="B128" s="7">
        <v>40723</v>
      </c>
      <c r="C128" s="8">
        <v>0.59930555555555554</v>
      </c>
      <c r="D128" s="6" t="s">
        <v>50</v>
      </c>
      <c r="F128" s="6">
        <f t="shared" si="2"/>
        <v>3.044522437723423</v>
      </c>
      <c r="G128" s="6">
        <v>21</v>
      </c>
      <c r="I128" s="10"/>
      <c r="J128" s="10"/>
      <c r="K128" s="10">
        <v>1</v>
      </c>
      <c r="L128" s="10"/>
    </row>
    <row r="129" spans="1:12" s="6" customFormat="1" x14ac:dyDescent="0.35">
      <c r="A129" s="6" t="s">
        <v>40</v>
      </c>
      <c r="B129" s="7">
        <v>40723</v>
      </c>
      <c r="D129" s="6" t="s">
        <v>50</v>
      </c>
      <c r="F129" s="6">
        <f t="shared" si="2"/>
        <v>3.2580965380214821</v>
      </c>
      <c r="G129" s="6">
        <v>26</v>
      </c>
      <c r="I129" s="10" t="s">
        <v>44</v>
      </c>
      <c r="J129" s="10"/>
      <c r="K129" s="10">
        <v>1</v>
      </c>
      <c r="L129" s="10"/>
    </row>
    <row r="130" spans="1:12" s="6" customFormat="1" x14ac:dyDescent="0.35">
      <c r="A130" s="6" t="s">
        <v>72</v>
      </c>
      <c r="B130" s="7">
        <v>40723</v>
      </c>
      <c r="C130" s="8">
        <v>0.63055555555555554</v>
      </c>
      <c r="D130" s="6" t="s">
        <v>50</v>
      </c>
      <c r="F130" s="6">
        <f t="shared" si="2"/>
        <v>0.69314718055994529</v>
      </c>
      <c r="G130" s="6">
        <v>2</v>
      </c>
      <c r="I130" s="10" t="s">
        <v>44</v>
      </c>
      <c r="J130" s="10"/>
      <c r="K130" s="10">
        <v>1</v>
      </c>
      <c r="L130" s="10"/>
    </row>
    <row r="131" spans="1:12" s="6" customFormat="1" x14ac:dyDescent="0.35">
      <c r="A131" s="6" t="s">
        <v>79</v>
      </c>
      <c r="B131" s="7">
        <v>40730</v>
      </c>
      <c r="C131" s="8">
        <v>0.46527777777777773</v>
      </c>
      <c r="D131" s="6" t="s">
        <v>50</v>
      </c>
      <c r="F131" s="6">
        <f t="shared" si="2"/>
        <v>2.1972245773362196</v>
      </c>
      <c r="G131" s="6">
        <v>9</v>
      </c>
      <c r="I131" s="10" t="s">
        <v>44</v>
      </c>
      <c r="J131" s="10"/>
      <c r="K131" s="10">
        <v>1</v>
      </c>
      <c r="L131" s="10"/>
    </row>
    <row r="132" spans="1:12" s="6" customFormat="1" x14ac:dyDescent="0.35">
      <c r="A132" s="6" t="s">
        <v>89</v>
      </c>
      <c r="B132" s="7">
        <v>40730</v>
      </c>
      <c r="C132" s="8">
        <v>0.48055555555555557</v>
      </c>
      <c r="D132" s="6" t="s">
        <v>50</v>
      </c>
      <c r="F132" s="6">
        <f t="shared" si="2"/>
        <v>1.6094379124341003</v>
      </c>
      <c r="G132" s="6">
        <v>5</v>
      </c>
      <c r="I132" s="10" t="s">
        <v>44</v>
      </c>
      <c r="J132" s="10"/>
      <c r="K132" s="10">
        <v>1</v>
      </c>
      <c r="L132" s="10"/>
    </row>
    <row r="133" spans="1:12" s="6" customFormat="1" x14ac:dyDescent="0.35">
      <c r="A133" s="6" t="s">
        <v>100</v>
      </c>
      <c r="B133" s="14">
        <v>40730</v>
      </c>
      <c r="C133"/>
      <c r="D133"/>
      <c r="E133"/>
      <c r="F133" s="6">
        <f t="shared" si="2"/>
        <v>0.69314718055994529</v>
      </c>
      <c r="G133" s="22">
        <v>2</v>
      </c>
      <c r="H133"/>
      <c r="I133"/>
      <c r="J133"/>
      <c r="K133" s="23">
        <v>2</v>
      </c>
      <c r="L133"/>
    </row>
    <row r="134" spans="1:12" s="6" customFormat="1" x14ac:dyDescent="0.35">
      <c r="A134" s="6" t="s">
        <v>100</v>
      </c>
      <c r="B134" s="14">
        <v>40730</v>
      </c>
      <c r="C134"/>
      <c r="D134"/>
      <c r="E134"/>
      <c r="F134" s="6">
        <f t="shared" si="2"/>
        <v>1.3862943611198906</v>
      </c>
      <c r="G134" s="22">
        <v>4</v>
      </c>
      <c r="H134"/>
      <c r="I134"/>
      <c r="J134"/>
      <c r="K134" s="23">
        <v>2</v>
      </c>
      <c r="L134"/>
    </row>
    <row r="135" spans="1:12" s="6" customFormat="1" x14ac:dyDescent="0.35">
      <c r="A135" s="6" t="s">
        <v>105</v>
      </c>
      <c r="B135" s="14">
        <v>40730</v>
      </c>
      <c r="C135"/>
      <c r="D135"/>
      <c r="E135"/>
      <c r="F135" s="6">
        <f t="shared" si="2"/>
        <v>2.0794415416798357</v>
      </c>
      <c r="G135" s="22">
        <v>8</v>
      </c>
      <c r="H135"/>
      <c r="I135"/>
      <c r="J135"/>
      <c r="K135" s="23">
        <v>2</v>
      </c>
      <c r="L135"/>
    </row>
    <row r="136" spans="1:12" s="6" customFormat="1" x14ac:dyDescent="0.35">
      <c r="A136" s="6" t="s">
        <v>79</v>
      </c>
      <c r="B136" s="7">
        <v>40737</v>
      </c>
      <c r="C136" s="8">
        <v>0.47430555555555554</v>
      </c>
      <c r="D136" s="6" t="s">
        <v>50</v>
      </c>
      <c r="F136" s="6">
        <f t="shared" si="2"/>
        <v>3.784189633918261</v>
      </c>
      <c r="G136" s="6">
        <v>44</v>
      </c>
      <c r="I136" s="10" t="s">
        <v>44</v>
      </c>
      <c r="J136" s="10"/>
      <c r="K136" s="10">
        <v>1</v>
      </c>
      <c r="L136" s="10"/>
    </row>
    <row r="137" spans="1:12" s="6" customFormat="1" x14ac:dyDescent="0.35">
      <c r="A137" s="6" t="s">
        <v>89</v>
      </c>
      <c r="B137" s="7">
        <v>40737</v>
      </c>
      <c r="C137" s="8">
        <v>0.48819444444444443</v>
      </c>
      <c r="D137" s="6" t="s">
        <v>50</v>
      </c>
      <c r="F137" s="6">
        <f t="shared" si="2"/>
        <v>0</v>
      </c>
      <c r="G137" s="6">
        <v>1</v>
      </c>
      <c r="I137" s="10" t="s">
        <v>44</v>
      </c>
      <c r="J137" s="10"/>
      <c r="K137" s="10">
        <v>1</v>
      </c>
      <c r="L137" s="10"/>
    </row>
    <row r="138" spans="1:12" s="6" customFormat="1" x14ac:dyDescent="0.35">
      <c r="A138" s="6" t="s">
        <v>100</v>
      </c>
      <c r="B138" s="14">
        <v>40737</v>
      </c>
      <c r="C138"/>
      <c r="D138"/>
      <c r="E138"/>
      <c r="F138" s="6">
        <f t="shared" si="2"/>
        <v>1.3862943611198906</v>
      </c>
      <c r="G138" s="22">
        <v>4</v>
      </c>
      <c r="H138"/>
      <c r="I138"/>
      <c r="J138"/>
      <c r="K138" s="23">
        <v>2</v>
      </c>
      <c r="L138"/>
    </row>
    <row r="139" spans="1:12" s="6" customFormat="1" x14ac:dyDescent="0.35">
      <c r="A139" s="6" t="s">
        <v>105</v>
      </c>
      <c r="B139" s="14">
        <v>40737</v>
      </c>
      <c r="C139"/>
      <c r="D139"/>
      <c r="E139"/>
      <c r="F139" s="6">
        <f t="shared" si="2"/>
        <v>1.3862943611198906</v>
      </c>
      <c r="G139" s="22">
        <v>4</v>
      </c>
      <c r="H139"/>
      <c r="I139"/>
      <c r="J139"/>
      <c r="K139" s="23">
        <v>2</v>
      </c>
      <c r="L139"/>
    </row>
    <row r="140" spans="1:12" s="6" customFormat="1" x14ac:dyDescent="0.35">
      <c r="A140" s="6" t="s">
        <v>40</v>
      </c>
      <c r="B140" s="7">
        <v>40738</v>
      </c>
      <c r="C140" s="8">
        <v>0.57777777777777783</v>
      </c>
      <c r="D140" s="6" t="s">
        <v>50</v>
      </c>
      <c r="F140" s="6">
        <f t="shared" si="2"/>
        <v>2.8903717578961645</v>
      </c>
      <c r="G140" s="6">
        <v>18</v>
      </c>
      <c r="I140" s="10" t="s">
        <v>44</v>
      </c>
      <c r="J140" s="10"/>
      <c r="K140" s="10">
        <v>1</v>
      </c>
      <c r="L140" s="10"/>
    </row>
    <row r="141" spans="1:12" s="6" customFormat="1" x14ac:dyDescent="0.35">
      <c r="A141" s="6" t="s">
        <v>72</v>
      </c>
      <c r="B141" s="7">
        <v>40738</v>
      </c>
      <c r="C141" s="8">
        <v>0.54722222222222217</v>
      </c>
      <c r="D141" s="6" t="s">
        <v>50</v>
      </c>
      <c r="F141" s="6">
        <f t="shared" si="2"/>
        <v>0</v>
      </c>
      <c r="G141" s="6">
        <v>1</v>
      </c>
      <c r="I141" s="10" t="s">
        <v>44</v>
      </c>
      <c r="J141" s="10"/>
      <c r="K141" s="10">
        <v>1</v>
      </c>
      <c r="L141" s="10"/>
    </row>
    <row r="142" spans="1:12" s="6" customFormat="1" x14ac:dyDescent="0.35">
      <c r="A142" s="6" t="s">
        <v>79</v>
      </c>
      <c r="B142" s="7">
        <v>40743</v>
      </c>
      <c r="C142" s="8">
        <v>0.46249999999999997</v>
      </c>
      <c r="D142" s="6" t="s">
        <v>50</v>
      </c>
      <c r="F142" s="6">
        <f t="shared" si="2"/>
        <v>3.0910424533583161</v>
      </c>
      <c r="G142" s="6">
        <v>22</v>
      </c>
      <c r="I142" s="10" t="s">
        <v>44</v>
      </c>
      <c r="J142" s="10"/>
      <c r="K142" s="10">
        <v>1</v>
      </c>
      <c r="L142" s="10"/>
    </row>
    <row r="143" spans="1:12" s="6" customFormat="1" x14ac:dyDescent="0.35">
      <c r="A143" s="6" t="s">
        <v>89</v>
      </c>
      <c r="B143" s="7">
        <v>40743</v>
      </c>
      <c r="C143" s="8">
        <v>0.4770833333333333</v>
      </c>
      <c r="D143" s="6" t="s">
        <v>50</v>
      </c>
      <c r="F143" s="6">
        <f t="shared" si="2"/>
        <v>0</v>
      </c>
      <c r="G143" s="6">
        <v>1</v>
      </c>
      <c r="I143" s="10" t="s">
        <v>44</v>
      </c>
      <c r="J143" s="10"/>
      <c r="K143" s="10">
        <v>1</v>
      </c>
      <c r="L143" s="10"/>
    </row>
    <row r="144" spans="1:12" s="6" customFormat="1" x14ac:dyDescent="0.35">
      <c r="A144" s="6" t="s">
        <v>40</v>
      </c>
      <c r="B144" s="7">
        <v>40750</v>
      </c>
      <c r="C144" s="8">
        <v>0.55972222222222223</v>
      </c>
      <c r="D144" s="6" t="s">
        <v>50</v>
      </c>
      <c r="F144" s="6">
        <f t="shared" si="2"/>
        <v>4.2484952420493594</v>
      </c>
      <c r="G144" s="6">
        <v>70</v>
      </c>
      <c r="I144" s="10"/>
      <c r="J144" s="10"/>
      <c r="K144" s="10">
        <v>3</v>
      </c>
      <c r="L144" s="10"/>
    </row>
    <row r="145" spans="1:12" s="6" customFormat="1" x14ac:dyDescent="0.35">
      <c r="A145" s="6" t="s">
        <v>72</v>
      </c>
      <c r="B145" s="7">
        <v>40750</v>
      </c>
      <c r="C145" s="8">
        <v>0.53125</v>
      </c>
      <c r="D145" s="6" t="s">
        <v>50</v>
      </c>
      <c r="F145" s="6">
        <f t="shared" si="2"/>
        <v>2.5649493574615367</v>
      </c>
      <c r="G145" s="6">
        <v>13</v>
      </c>
      <c r="I145" s="10" t="s">
        <v>44</v>
      </c>
      <c r="J145" s="10"/>
      <c r="K145" s="10">
        <v>1</v>
      </c>
      <c r="L145" s="10"/>
    </row>
    <row r="146" spans="1:12" s="6" customFormat="1" x14ac:dyDescent="0.35">
      <c r="A146" s="6" t="s">
        <v>100</v>
      </c>
      <c r="B146" s="14">
        <v>40752</v>
      </c>
      <c r="C146"/>
      <c r="D146"/>
      <c r="E146"/>
      <c r="G146" s="17" t="s">
        <v>101</v>
      </c>
      <c r="H146"/>
      <c r="I146"/>
      <c r="J146"/>
      <c r="K146" s="22">
        <v>4</v>
      </c>
      <c r="L146"/>
    </row>
    <row r="147" spans="1:12" s="6" customFormat="1" x14ac:dyDescent="0.35">
      <c r="A147" s="6" t="s">
        <v>105</v>
      </c>
      <c r="B147" s="14">
        <v>40752</v>
      </c>
      <c r="C147"/>
      <c r="D147"/>
      <c r="E147"/>
      <c r="G147" s="17" t="s">
        <v>101</v>
      </c>
      <c r="H147"/>
      <c r="I147"/>
      <c r="J147"/>
      <c r="K147" s="22">
        <v>2</v>
      </c>
      <c r="L147"/>
    </row>
    <row r="148" spans="1:12" s="6" customFormat="1" x14ac:dyDescent="0.35">
      <c r="A148" s="6" t="s">
        <v>40</v>
      </c>
      <c r="B148" s="7">
        <v>40757</v>
      </c>
      <c r="C148" s="8">
        <v>0.58194444444444449</v>
      </c>
      <c r="D148" s="6" t="s">
        <v>50</v>
      </c>
      <c r="F148" s="6">
        <f t="shared" si="2"/>
        <v>1.6094379124341003</v>
      </c>
      <c r="G148" s="6">
        <v>5</v>
      </c>
      <c r="I148" s="10" t="s">
        <v>44</v>
      </c>
      <c r="J148" s="10"/>
      <c r="K148" s="10">
        <v>1</v>
      </c>
      <c r="L148" s="10"/>
    </row>
    <row r="149" spans="1:12" s="6" customFormat="1" x14ac:dyDescent="0.35">
      <c r="A149" s="6" t="s">
        <v>40</v>
      </c>
      <c r="B149" s="7">
        <v>40757</v>
      </c>
      <c r="D149" s="6" t="s">
        <v>50</v>
      </c>
      <c r="F149" s="6">
        <f t="shared" si="2"/>
        <v>0.69314718055994529</v>
      </c>
      <c r="G149" s="6">
        <v>2</v>
      </c>
      <c r="I149" s="10" t="s">
        <v>44</v>
      </c>
      <c r="J149" s="10"/>
      <c r="K149" s="10">
        <v>1</v>
      </c>
      <c r="L149" s="10"/>
    </row>
    <row r="150" spans="1:12" s="6" customFormat="1" x14ac:dyDescent="0.35">
      <c r="A150" s="6" t="s">
        <v>72</v>
      </c>
      <c r="B150" s="7">
        <v>40757</v>
      </c>
      <c r="C150" s="8">
        <v>0.55069444444444449</v>
      </c>
      <c r="D150" s="6" t="s">
        <v>50</v>
      </c>
      <c r="F150" s="6">
        <f t="shared" si="2"/>
        <v>0</v>
      </c>
      <c r="G150" s="6">
        <v>1</v>
      </c>
      <c r="I150" s="10" t="s">
        <v>44</v>
      </c>
      <c r="J150" s="10"/>
      <c r="K150" s="10">
        <v>1</v>
      </c>
      <c r="L150" s="10"/>
    </row>
    <row r="151" spans="1:12" s="6" customFormat="1" x14ac:dyDescent="0.35">
      <c r="A151" s="6" t="s">
        <v>79</v>
      </c>
      <c r="B151" s="7">
        <v>40758</v>
      </c>
      <c r="C151" s="8">
        <v>0.46666666666666662</v>
      </c>
      <c r="D151" s="6" t="s">
        <v>50</v>
      </c>
      <c r="F151" s="6">
        <f t="shared" si="2"/>
        <v>0.69314718055994529</v>
      </c>
      <c r="G151" s="6">
        <v>2</v>
      </c>
      <c r="I151" s="10" t="s">
        <v>44</v>
      </c>
      <c r="J151" s="10"/>
      <c r="K151" s="10">
        <v>1</v>
      </c>
      <c r="L151" s="10"/>
    </row>
    <row r="152" spans="1:12" s="6" customFormat="1" x14ac:dyDescent="0.35">
      <c r="A152" s="6" t="s">
        <v>89</v>
      </c>
      <c r="B152" s="7">
        <v>40758</v>
      </c>
      <c r="C152" s="8">
        <v>0.48333333333333334</v>
      </c>
      <c r="D152" s="6" t="s">
        <v>50</v>
      </c>
      <c r="F152" s="6">
        <f t="shared" si="2"/>
        <v>1.6094379124341003</v>
      </c>
      <c r="G152" s="6">
        <v>5</v>
      </c>
      <c r="I152" s="10" t="s">
        <v>44</v>
      </c>
      <c r="J152" s="10"/>
      <c r="K152" s="10">
        <v>1</v>
      </c>
      <c r="L152" s="10"/>
    </row>
    <row r="153" spans="1:12" s="6" customFormat="1" x14ac:dyDescent="0.35">
      <c r="A153" s="6" t="s">
        <v>100</v>
      </c>
      <c r="B153" s="14">
        <v>40764</v>
      </c>
      <c r="C153"/>
      <c r="D153"/>
      <c r="E153"/>
      <c r="F153" s="6">
        <f t="shared" si="2"/>
        <v>1.3862943611198906</v>
      </c>
      <c r="G153" s="22">
        <v>4</v>
      </c>
      <c r="H153"/>
      <c r="I153"/>
      <c r="J153"/>
      <c r="K153" s="23">
        <v>2</v>
      </c>
      <c r="L153"/>
    </row>
    <row r="154" spans="1:12" s="6" customFormat="1" x14ac:dyDescent="0.35">
      <c r="A154" s="6" t="s">
        <v>105</v>
      </c>
      <c r="B154" s="14">
        <v>40764</v>
      </c>
      <c r="C154"/>
      <c r="D154"/>
      <c r="E154"/>
      <c r="F154" s="6">
        <f t="shared" si="2"/>
        <v>0.69314718055994529</v>
      </c>
      <c r="G154" s="23">
        <v>2</v>
      </c>
      <c r="H154"/>
      <c r="I154"/>
      <c r="J154"/>
      <c r="K154" s="23">
        <v>2</v>
      </c>
      <c r="L154"/>
    </row>
    <row r="155" spans="1:12" s="6" customFormat="1" x14ac:dyDescent="0.35">
      <c r="A155" s="6" t="s">
        <v>40</v>
      </c>
      <c r="B155" s="7">
        <v>40765</v>
      </c>
      <c r="C155" s="8">
        <v>0.56597222222222221</v>
      </c>
      <c r="D155" s="6" t="s">
        <v>49</v>
      </c>
      <c r="F155" s="6">
        <f t="shared" si="2"/>
        <v>4.3307333402863311</v>
      </c>
      <c r="G155" s="6">
        <v>76</v>
      </c>
      <c r="I155" s="10" t="s">
        <v>47</v>
      </c>
      <c r="J155" s="10"/>
      <c r="K155" s="10">
        <v>32</v>
      </c>
      <c r="L155" s="10"/>
    </row>
    <row r="156" spans="1:12" s="6" customFormat="1" x14ac:dyDescent="0.35">
      <c r="A156" s="6" t="s">
        <v>72</v>
      </c>
      <c r="B156" s="7">
        <v>40765</v>
      </c>
      <c r="C156" s="8">
        <v>0.53611111111111109</v>
      </c>
      <c r="D156" s="6" t="s">
        <v>49</v>
      </c>
      <c r="F156" s="6">
        <f t="shared" si="2"/>
        <v>3.6635616461296463</v>
      </c>
      <c r="G156" s="6">
        <v>39</v>
      </c>
      <c r="I156" s="10" t="s">
        <v>44</v>
      </c>
      <c r="J156" s="10"/>
      <c r="K156" s="10">
        <v>2</v>
      </c>
      <c r="L156" s="10"/>
    </row>
    <row r="157" spans="1:12" s="6" customFormat="1" x14ac:dyDescent="0.35">
      <c r="A157" s="6" t="s">
        <v>79</v>
      </c>
      <c r="B157" s="7">
        <v>40766</v>
      </c>
      <c r="C157" s="8">
        <v>0.50416666666666665</v>
      </c>
      <c r="D157" s="6" t="s">
        <v>49</v>
      </c>
      <c r="F157" s="6">
        <f t="shared" si="2"/>
        <v>4.0073331852324712</v>
      </c>
      <c r="G157" s="6">
        <v>55</v>
      </c>
      <c r="I157" s="10" t="s">
        <v>44</v>
      </c>
      <c r="J157" s="10"/>
      <c r="K157" s="10">
        <v>2</v>
      </c>
      <c r="L157" s="10"/>
    </row>
    <row r="158" spans="1:12" s="6" customFormat="1" x14ac:dyDescent="0.35">
      <c r="A158" s="6" t="s">
        <v>89</v>
      </c>
      <c r="B158" s="7">
        <v>40766</v>
      </c>
      <c r="C158" s="8">
        <v>0.5180555555555556</v>
      </c>
      <c r="D158" s="6" t="s">
        <v>49</v>
      </c>
      <c r="F158" s="6">
        <f t="shared" si="2"/>
        <v>3.6109179126442243</v>
      </c>
      <c r="G158" s="6">
        <v>37</v>
      </c>
      <c r="I158" s="10" t="s">
        <v>44</v>
      </c>
      <c r="J158" s="10"/>
      <c r="K158" s="10">
        <v>2</v>
      </c>
      <c r="L158" s="10"/>
    </row>
    <row r="159" spans="1:12" s="6" customFormat="1" x14ac:dyDescent="0.35">
      <c r="A159" s="6" t="s">
        <v>40</v>
      </c>
      <c r="B159" s="7">
        <v>40771</v>
      </c>
      <c r="C159" s="8">
        <v>0.56527777777777777</v>
      </c>
      <c r="D159" s="6" t="s">
        <v>49</v>
      </c>
      <c r="F159" s="6">
        <f t="shared" si="2"/>
        <v>7.6009024595420822</v>
      </c>
      <c r="G159" s="13">
        <v>2000</v>
      </c>
      <c r="I159" s="10" t="s">
        <v>47</v>
      </c>
      <c r="J159" s="10"/>
      <c r="K159" s="10">
        <v>340</v>
      </c>
      <c r="L159" s="10"/>
    </row>
    <row r="160" spans="1:12" s="6" customFormat="1" x14ac:dyDescent="0.35">
      <c r="A160" s="6" t="s">
        <v>72</v>
      </c>
      <c r="B160" s="7">
        <v>40771</v>
      </c>
      <c r="C160" s="8">
        <v>0.53263888888888888</v>
      </c>
      <c r="D160" s="6" t="s">
        <v>49</v>
      </c>
      <c r="F160" s="6">
        <f t="shared" ref="F160:F177" si="3">LN(G160)</f>
        <v>3.9889840465642745</v>
      </c>
      <c r="G160" s="6">
        <v>54</v>
      </c>
      <c r="I160" s="10" t="s">
        <v>44</v>
      </c>
      <c r="J160" s="10"/>
      <c r="K160" s="10">
        <v>2</v>
      </c>
      <c r="L160" s="10"/>
    </row>
    <row r="161" spans="1:12" s="6" customFormat="1" x14ac:dyDescent="0.35">
      <c r="A161" s="6" t="s">
        <v>79</v>
      </c>
      <c r="B161" s="7">
        <v>40772</v>
      </c>
      <c r="C161" s="8">
        <v>0.49861111111111112</v>
      </c>
      <c r="D161" s="6" t="s">
        <v>49</v>
      </c>
      <c r="F161" s="6">
        <f t="shared" si="3"/>
        <v>4.8520302639196169</v>
      </c>
      <c r="G161" s="6">
        <v>128</v>
      </c>
      <c r="I161" s="10" t="s">
        <v>44</v>
      </c>
      <c r="J161" s="10"/>
      <c r="K161" s="10">
        <v>2</v>
      </c>
      <c r="L161" s="10"/>
    </row>
    <row r="162" spans="1:12" s="6" customFormat="1" x14ac:dyDescent="0.35">
      <c r="A162" s="6" t="s">
        <v>89</v>
      </c>
      <c r="B162" s="7">
        <v>40772</v>
      </c>
      <c r="C162" s="8">
        <v>0.52083333333333337</v>
      </c>
      <c r="D162" s="6" t="s">
        <v>49</v>
      </c>
      <c r="F162" s="6">
        <f t="shared" si="3"/>
        <v>3.1354942159291497</v>
      </c>
      <c r="G162" s="6">
        <v>23</v>
      </c>
      <c r="I162" s="10" t="s">
        <v>44</v>
      </c>
      <c r="J162" s="10"/>
      <c r="K162" s="10">
        <v>2</v>
      </c>
      <c r="L162" s="10"/>
    </row>
    <row r="163" spans="1:12" s="6" customFormat="1" x14ac:dyDescent="0.35">
      <c r="A163" s="6" t="s">
        <v>100</v>
      </c>
      <c r="B163" s="14">
        <v>40772</v>
      </c>
      <c r="C163"/>
      <c r="D163"/>
      <c r="E163"/>
      <c r="F163" s="6">
        <f t="shared" si="3"/>
        <v>3.4011973816621555</v>
      </c>
      <c r="G163" s="22">
        <v>30</v>
      </c>
      <c r="H163"/>
      <c r="I163"/>
      <c r="J163"/>
      <c r="K163" s="23"/>
      <c r="L163"/>
    </row>
    <row r="164" spans="1:12" s="6" customFormat="1" x14ac:dyDescent="0.35">
      <c r="A164" s="6" t="s">
        <v>105</v>
      </c>
      <c r="B164" s="14">
        <v>40772</v>
      </c>
      <c r="C164"/>
      <c r="D164"/>
      <c r="E164"/>
      <c r="F164" s="6">
        <f t="shared" si="3"/>
        <v>2.9957322735539909</v>
      </c>
      <c r="G164" s="22">
        <v>20</v>
      </c>
      <c r="H164"/>
      <c r="I164"/>
      <c r="J164"/>
      <c r="K164" s="23"/>
      <c r="L164"/>
    </row>
    <row r="165" spans="1:12" s="6" customFormat="1" x14ac:dyDescent="0.35">
      <c r="A165" s="6" t="s">
        <v>40</v>
      </c>
      <c r="B165" s="7">
        <v>40778</v>
      </c>
      <c r="C165" s="8">
        <v>0.54166666666666663</v>
      </c>
      <c r="D165" s="6" t="s">
        <v>50</v>
      </c>
      <c r="F165" s="6">
        <f t="shared" si="3"/>
        <v>4.4308167988433134</v>
      </c>
      <c r="G165" s="6">
        <v>84</v>
      </c>
      <c r="I165" s="10" t="s">
        <v>44</v>
      </c>
      <c r="J165" s="10"/>
      <c r="K165" s="10">
        <v>1</v>
      </c>
      <c r="L165" s="10"/>
    </row>
    <row r="166" spans="1:12" s="6" customFormat="1" x14ac:dyDescent="0.35">
      <c r="A166" s="6" t="s">
        <v>72</v>
      </c>
      <c r="B166" s="7">
        <v>40778</v>
      </c>
      <c r="C166" s="8">
        <v>0.51250000000000007</v>
      </c>
      <c r="D166" s="6" t="s">
        <v>50</v>
      </c>
      <c r="F166" s="6">
        <f t="shared" si="3"/>
        <v>3.5835189384561099</v>
      </c>
      <c r="G166" s="6">
        <v>36</v>
      </c>
      <c r="I166" s="10" t="s">
        <v>44</v>
      </c>
      <c r="J166" s="10"/>
      <c r="K166" s="10">
        <v>1</v>
      </c>
      <c r="L166" s="10"/>
    </row>
    <row r="167" spans="1:12" s="6" customFormat="1" x14ac:dyDescent="0.35">
      <c r="A167" s="6" t="s">
        <v>79</v>
      </c>
      <c r="B167" s="7">
        <v>40779</v>
      </c>
      <c r="C167" s="8">
        <v>0.45069444444444445</v>
      </c>
      <c r="D167" s="6" t="s">
        <v>50</v>
      </c>
      <c r="F167" s="6">
        <f t="shared" si="3"/>
        <v>3.8918202981106265</v>
      </c>
      <c r="G167" s="6">
        <v>49</v>
      </c>
      <c r="I167" s="10"/>
      <c r="J167" s="10"/>
      <c r="K167" s="10">
        <v>1</v>
      </c>
      <c r="L167" s="10"/>
    </row>
    <row r="168" spans="1:12" s="6" customFormat="1" x14ac:dyDescent="0.35">
      <c r="A168" s="6" t="s">
        <v>89</v>
      </c>
      <c r="B168" s="7">
        <v>40779</v>
      </c>
      <c r="C168" s="8">
        <v>0.46458333333333335</v>
      </c>
      <c r="D168" s="6" t="s">
        <v>50</v>
      </c>
      <c r="F168" s="6">
        <f t="shared" si="3"/>
        <v>2.3978952727983707</v>
      </c>
      <c r="G168" s="6">
        <v>11</v>
      </c>
      <c r="I168" s="10" t="s">
        <v>44</v>
      </c>
      <c r="J168" s="10"/>
      <c r="K168" s="10">
        <v>1</v>
      </c>
      <c r="L168" s="10"/>
    </row>
    <row r="169" spans="1:12" s="6" customFormat="1" x14ac:dyDescent="0.35">
      <c r="A169" s="6" t="s">
        <v>100</v>
      </c>
      <c r="B169" s="14">
        <v>40779</v>
      </c>
      <c r="C169"/>
      <c r="D169"/>
      <c r="E169"/>
      <c r="F169" s="6">
        <f t="shared" si="3"/>
        <v>4.1588830833596715</v>
      </c>
      <c r="G169" s="22">
        <v>64</v>
      </c>
      <c r="H169"/>
      <c r="I169"/>
      <c r="J169"/>
      <c r="K169" s="23">
        <v>2</v>
      </c>
      <c r="L169"/>
    </row>
    <row r="170" spans="1:12" s="6" customFormat="1" x14ac:dyDescent="0.35">
      <c r="A170" s="6" t="s">
        <v>105</v>
      </c>
      <c r="B170" s="14">
        <v>40779</v>
      </c>
      <c r="C170"/>
      <c r="D170"/>
      <c r="E170"/>
      <c r="F170" s="6">
        <f t="shared" si="3"/>
        <v>2.0794415416798357</v>
      </c>
      <c r="G170" s="22">
        <v>8</v>
      </c>
      <c r="H170"/>
      <c r="I170"/>
      <c r="J170"/>
      <c r="K170" s="22">
        <v>2</v>
      </c>
      <c r="L170"/>
    </row>
    <row r="171" spans="1:12" s="6" customFormat="1" x14ac:dyDescent="0.35">
      <c r="A171" s="6" t="s">
        <v>105</v>
      </c>
      <c r="B171" s="14">
        <v>40779</v>
      </c>
      <c r="C171"/>
      <c r="D171"/>
      <c r="E171"/>
      <c r="F171" s="6">
        <f t="shared" si="3"/>
        <v>1.3862943611198906</v>
      </c>
      <c r="G171" s="22">
        <v>4</v>
      </c>
      <c r="H171"/>
      <c r="I171"/>
      <c r="J171"/>
      <c r="K171" s="23">
        <v>2</v>
      </c>
      <c r="L171"/>
    </row>
    <row r="172" spans="1:12" s="6" customFormat="1" x14ac:dyDescent="0.35">
      <c r="A172" s="6" t="s">
        <v>40</v>
      </c>
      <c r="B172" s="7">
        <v>40786</v>
      </c>
      <c r="D172" s="6" t="s">
        <v>50</v>
      </c>
      <c r="F172" s="6">
        <f t="shared" si="3"/>
        <v>7.4442486494967053</v>
      </c>
      <c r="G172" s="13">
        <v>1710</v>
      </c>
      <c r="I172" s="10"/>
      <c r="J172" s="10"/>
      <c r="K172" s="10">
        <v>28</v>
      </c>
      <c r="L172" s="10"/>
    </row>
    <row r="173" spans="1:12" s="6" customFormat="1" x14ac:dyDescent="0.35">
      <c r="A173" s="6" t="s">
        <v>40</v>
      </c>
      <c r="B173" s="7">
        <v>40786</v>
      </c>
      <c r="C173" s="8">
        <v>0.58194444444444449</v>
      </c>
      <c r="D173" s="6" t="s">
        <v>50</v>
      </c>
      <c r="F173" s="6">
        <f t="shared" si="3"/>
        <v>6.8977049431286357</v>
      </c>
      <c r="G173" s="6">
        <v>990</v>
      </c>
      <c r="I173" s="10"/>
      <c r="J173" s="10"/>
      <c r="K173" s="10">
        <v>36</v>
      </c>
      <c r="L173" s="10"/>
    </row>
    <row r="174" spans="1:12" s="6" customFormat="1" x14ac:dyDescent="0.35">
      <c r="A174" s="6" t="s">
        <v>72</v>
      </c>
      <c r="B174" s="7">
        <v>40786</v>
      </c>
      <c r="C174" s="8">
        <v>0.5493055555555556</v>
      </c>
      <c r="D174" s="6" t="s">
        <v>50</v>
      </c>
      <c r="F174" s="6">
        <f t="shared" si="3"/>
        <v>6.0210233493495267</v>
      </c>
      <c r="G174" s="6">
        <v>412</v>
      </c>
      <c r="I174" s="10"/>
      <c r="J174" s="10"/>
      <c r="K174" s="10">
        <v>21</v>
      </c>
      <c r="L174" s="10"/>
    </row>
    <row r="175" spans="1:12" s="6" customFormat="1" x14ac:dyDescent="0.35">
      <c r="A175" s="6" t="s">
        <v>79</v>
      </c>
      <c r="B175" s="7">
        <v>40787</v>
      </c>
      <c r="C175" s="8">
        <v>0.4916666666666667</v>
      </c>
      <c r="D175" s="6" t="s">
        <v>50</v>
      </c>
      <c r="F175" s="6">
        <f t="shared" si="3"/>
        <v>4.3174881135363101</v>
      </c>
      <c r="G175" s="6">
        <v>75</v>
      </c>
      <c r="I175" s="10" t="s">
        <v>47</v>
      </c>
      <c r="J175" s="10"/>
      <c r="K175" s="10">
        <v>2</v>
      </c>
      <c r="L175" s="10"/>
    </row>
    <row r="176" spans="1:12" s="6" customFormat="1" x14ac:dyDescent="0.35">
      <c r="A176" s="6" t="s">
        <v>89</v>
      </c>
      <c r="B176" s="7">
        <v>40787</v>
      </c>
      <c r="C176" s="8">
        <v>0.50486111111111109</v>
      </c>
      <c r="D176" s="6" t="s">
        <v>50</v>
      </c>
      <c r="F176" s="6">
        <f t="shared" si="3"/>
        <v>4.0775374439057197</v>
      </c>
      <c r="G176" s="6">
        <v>59</v>
      </c>
      <c r="I176" s="10" t="s">
        <v>44</v>
      </c>
      <c r="J176" s="10"/>
      <c r="K176" s="10">
        <v>1</v>
      </c>
      <c r="L176" s="10"/>
    </row>
    <row r="177" spans="1:12" s="6" customFormat="1" x14ac:dyDescent="0.35">
      <c r="A177" s="6" t="s">
        <v>79</v>
      </c>
      <c r="B177" s="7">
        <v>40794</v>
      </c>
      <c r="C177" s="8">
        <v>0.46180555555555558</v>
      </c>
      <c r="D177" s="6" t="s">
        <v>49</v>
      </c>
      <c r="F177" s="6">
        <f t="shared" si="3"/>
        <v>6.6846117276679271</v>
      </c>
      <c r="G177" s="6">
        <v>800</v>
      </c>
      <c r="I177" s="10"/>
      <c r="J177" s="10"/>
      <c r="K177" s="10">
        <v>94</v>
      </c>
      <c r="L177" s="10"/>
    </row>
    <row r="178" spans="1:12" s="6" customFormat="1" x14ac:dyDescent="0.35">
      <c r="A178" s="6" t="s">
        <v>89</v>
      </c>
      <c r="B178" s="7">
        <v>40794</v>
      </c>
      <c r="D178" s="6" t="s">
        <v>49</v>
      </c>
      <c r="I178" s="10"/>
      <c r="J178" s="10"/>
      <c r="K178" s="10"/>
      <c r="L178" s="10"/>
    </row>
    <row r="179" spans="1:12" s="6" customFormat="1" x14ac:dyDescent="0.35">
      <c r="A179" s="6" t="s">
        <v>40</v>
      </c>
      <c r="B179" s="7">
        <v>40799</v>
      </c>
      <c r="C179" s="8">
        <v>0.56736111111111109</v>
      </c>
      <c r="D179" s="6" t="s">
        <v>50</v>
      </c>
      <c r="F179" s="6">
        <f t="shared" ref="F179:F241" si="4">LN(G179)</f>
        <v>5.4205349992722862</v>
      </c>
      <c r="G179" s="6">
        <v>226</v>
      </c>
      <c r="I179" s="10"/>
      <c r="J179" s="10"/>
      <c r="K179" s="10">
        <v>14</v>
      </c>
      <c r="L179" s="10"/>
    </row>
    <row r="180" spans="1:12" s="6" customFormat="1" x14ac:dyDescent="0.35">
      <c r="A180" s="6" t="s">
        <v>72</v>
      </c>
      <c r="B180" s="7">
        <v>40799</v>
      </c>
      <c r="C180" s="8">
        <v>0.53541666666666665</v>
      </c>
      <c r="D180" s="6" t="s">
        <v>50</v>
      </c>
      <c r="F180" s="6">
        <f t="shared" si="4"/>
        <v>4.1896547420264252</v>
      </c>
      <c r="G180" s="6">
        <v>66</v>
      </c>
      <c r="I180" s="10"/>
      <c r="J180" s="10"/>
      <c r="K180" s="10">
        <v>4</v>
      </c>
      <c r="L180" s="10"/>
    </row>
    <row r="181" spans="1:12" s="6" customFormat="1" x14ac:dyDescent="0.35">
      <c r="A181" s="6" t="s">
        <v>79</v>
      </c>
      <c r="B181" s="7">
        <v>40800</v>
      </c>
      <c r="C181" s="8">
        <v>0.48125000000000001</v>
      </c>
      <c r="D181" s="6" t="s">
        <v>50</v>
      </c>
      <c r="F181" s="6">
        <f t="shared" si="4"/>
        <v>3.6888794541139363</v>
      </c>
      <c r="G181" s="6">
        <v>40</v>
      </c>
      <c r="I181" s="10"/>
      <c r="J181" s="10"/>
      <c r="K181" s="10">
        <v>3</v>
      </c>
      <c r="L181" s="10"/>
    </row>
    <row r="182" spans="1:12" s="6" customFormat="1" x14ac:dyDescent="0.35">
      <c r="A182" s="6" t="s">
        <v>89</v>
      </c>
      <c r="B182" s="7">
        <v>40800</v>
      </c>
      <c r="C182" s="8">
        <v>0.49444444444444446</v>
      </c>
      <c r="D182" s="6" t="s">
        <v>50</v>
      </c>
      <c r="F182" s="6">
        <f t="shared" si="4"/>
        <v>2.3978952727983707</v>
      </c>
      <c r="G182" s="6">
        <v>11</v>
      </c>
      <c r="I182" s="10" t="s">
        <v>44</v>
      </c>
      <c r="J182" s="10"/>
      <c r="K182" s="10">
        <v>1</v>
      </c>
      <c r="L182" s="10"/>
    </row>
    <row r="183" spans="1:12" s="6" customFormat="1" x14ac:dyDescent="0.35">
      <c r="A183" s="6" t="s">
        <v>100</v>
      </c>
      <c r="B183" s="14">
        <v>40800</v>
      </c>
      <c r="C183"/>
      <c r="D183"/>
      <c r="E183"/>
      <c r="F183" s="6">
        <f t="shared" si="4"/>
        <v>4.7004803657924166</v>
      </c>
      <c r="G183" s="22">
        <v>110</v>
      </c>
      <c r="H183"/>
      <c r="I183"/>
      <c r="J183"/>
      <c r="K183" s="22">
        <v>32</v>
      </c>
      <c r="L183"/>
    </row>
    <row r="184" spans="1:12" s="6" customFormat="1" x14ac:dyDescent="0.35">
      <c r="A184" s="6" t="s">
        <v>105</v>
      </c>
      <c r="B184" s="14">
        <v>40800</v>
      </c>
      <c r="C184"/>
      <c r="D184"/>
      <c r="E184"/>
      <c r="F184" s="6">
        <f t="shared" si="4"/>
        <v>3.912023005428146</v>
      </c>
      <c r="G184" s="22">
        <v>50</v>
      </c>
      <c r="H184"/>
      <c r="I184"/>
      <c r="J184"/>
      <c r="K184" s="23">
        <v>4</v>
      </c>
      <c r="L184"/>
    </row>
    <row r="185" spans="1:12" s="6" customFormat="1" x14ac:dyDescent="0.35">
      <c r="A185" s="6" t="s">
        <v>40</v>
      </c>
      <c r="B185" s="7">
        <v>40806</v>
      </c>
      <c r="C185" s="8">
        <v>0.66875000000000007</v>
      </c>
      <c r="D185" s="6" t="s">
        <v>50</v>
      </c>
      <c r="F185" s="6">
        <f t="shared" si="4"/>
        <v>4.6634390941120669</v>
      </c>
      <c r="G185" s="6">
        <v>106</v>
      </c>
      <c r="I185" s="10"/>
      <c r="J185" s="10"/>
      <c r="K185" s="10">
        <v>7</v>
      </c>
      <c r="L185" s="10"/>
    </row>
    <row r="186" spans="1:12" s="6" customFormat="1" x14ac:dyDescent="0.35">
      <c r="A186" s="6" t="s">
        <v>72</v>
      </c>
      <c r="B186" s="7">
        <v>40806</v>
      </c>
      <c r="C186" s="8">
        <v>0.64097222222222217</v>
      </c>
      <c r="D186" s="6" t="s">
        <v>50</v>
      </c>
      <c r="F186" s="6">
        <f t="shared" si="4"/>
        <v>2.8332133440562162</v>
      </c>
      <c r="G186" s="6">
        <v>17</v>
      </c>
      <c r="I186" s="10"/>
      <c r="J186" s="10"/>
      <c r="K186" s="10">
        <v>3</v>
      </c>
      <c r="L186" s="10"/>
    </row>
    <row r="187" spans="1:12" s="6" customFormat="1" x14ac:dyDescent="0.35">
      <c r="A187" s="6" t="s">
        <v>79</v>
      </c>
      <c r="B187" s="7">
        <v>40807</v>
      </c>
      <c r="C187" s="8">
        <v>0.46319444444444446</v>
      </c>
      <c r="D187" s="6" t="s">
        <v>50</v>
      </c>
      <c r="F187" s="6">
        <f t="shared" si="4"/>
        <v>1.9459101490553132</v>
      </c>
      <c r="G187" s="6">
        <v>7</v>
      </c>
      <c r="I187" s="10"/>
      <c r="J187" s="10"/>
      <c r="K187" s="10">
        <v>1</v>
      </c>
      <c r="L187" s="10"/>
    </row>
    <row r="188" spans="1:12" s="6" customFormat="1" x14ac:dyDescent="0.35">
      <c r="A188" s="6" t="s">
        <v>89</v>
      </c>
      <c r="B188" s="7">
        <v>40807</v>
      </c>
      <c r="C188" s="8">
        <v>0.4777777777777778</v>
      </c>
      <c r="D188" s="6" t="s">
        <v>50</v>
      </c>
      <c r="F188" s="6">
        <f t="shared" si="4"/>
        <v>0</v>
      </c>
      <c r="G188" s="6">
        <v>1</v>
      </c>
      <c r="I188" s="10" t="s">
        <v>44</v>
      </c>
      <c r="J188" s="10"/>
      <c r="K188" s="10">
        <v>1</v>
      </c>
      <c r="L188" s="10"/>
    </row>
    <row r="189" spans="1:12" s="6" customFormat="1" x14ac:dyDescent="0.35">
      <c r="A189" s="6" t="s">
        <v>100</v>
      </c>
      <c r="B189" s="14">
        <v>40807</v>
      </c>
      <c r="C189"/>
      <c r="D189"/>
      <c r="E189"/>
      <c r="F189" s="6">
        <f t="shared" si="4"/>
        <v>3.0910424533583161</v>
      </c>
      <c r="G189" s="22">
        <v>22</v>
      </c>
      <c r="H189"/>
      <c r="I189"/>
      <c r="J189"/>
      <c r="K189" s="22">
        <v>4</v>
      </c>
      <c r="L189"/>
    </row>
    <row r="190" spans="1:12" s="6" customFormat="1" x14ac:dyDescent="0.35">
      <c r="A190" s="6" t="s">
        <v>105</v>
      </c>
      <c r="B190" s="14">
        <v>40807</v>
      </c>
      <c r="C190"/>
      <c r="D190"/>
      <c r="E190"/>
      <c r="F190" s="6">
        <f t="shared" si="4"/>
        <v>2.8903717578961645</v>
      </c>
      <c r="G190" s="22">
        <v>18</v>
      </c>
      <c r="H190"/>
      <c r="I190"/>
      <c r="J190"/>
      <c r="K190" s="23">
        <v>2</v>
      </c>
      <c r="L190"/>
    </row>
    <row r="191" spans="1:12" s="6" customFormat="1" x14ac:dyDescent="0.35">
      <c r="A191" s="6" t="s">
        <v>40</v>
      </c>
      <c r="B191" s="7">
        <v>40813</v>
      </c>
      <c r="C191" s="8">
        <v>0.60625000000000007</v>
      </c>
      <c r="D191" s="6" t="s">
        <v>50</v>
      </c>
      <c r="F191" s="6">
        <f t="shared" si="4"/>
        <v>4.6913478822291435</v>
      </c>
      <c r="G191" s="6">
        <v>109</v>
      </c>
      <c r="I191" s="10"/>
      <c r="J191" s="10"/>
      <c r="K191" s="10">
        <v>26</v>
      </c>
      <c r="L191" s="10"/>
    </row>
    <row r="192" spans="1:12" s="6" customFormat="1" x14ac:dyDescent="0.35">
      <c r="A192" s="6" t="s">
        <v>72</v>
      </c>
      <c r="B192" s="7">
        <v>40813</v>
      </c>
      <c r="D192" s="6" t="s">
        <v>50</v>
      </c>
      <c r="I192" s="10"/>
      <c r="J192" s="10"/>
      <c r="K192" s="10"/>
      <c r="L192" s="10"/>
    </row>
    <row r="193" spans="1:12" s="6" customFormat="1" x14ac:dyDescent="0.35">
      <c r="A193" s="6" t="s">
        <v>79</v>
      </c>
      <c r="B193" s="7">
        <v>40814</v>
      </c>
      <c r="C193" s="8">
        <v>0.47986111111111113</v>
      </c>
      <c r="D193" s="6" t="s">
        <v>49</v>
      </c>
      <c r="F193" s="6">
        <f t="shared" si="4"/>
        <v>1.0986122886681098</v>
      </c>
      <c r="G193" s="6">
        <v>3</v>
      </c>
      <c r="I193" s="10" t="s">
        <v>44</v>
      </c>
      <c r="J193" s="10"/>
      <c r="K193" s="10">
        <v>2</v>
      </c>
      <c r="L193" s="10"/>
    </row>
    <row r="194" spans="1:12" s="6" customFormat="1" x14ac:dyDescent="0.35">
      <c r="A194" s="6" t="s">
        <v>89</v>
      </c>
      <c r="B194" s="7">
        <v>40814</v>
      </c>
      <c r="D194" s="6" t="s">
        <v>49</v>
      </c>
      <c r="I194" s="10"/>
      <c r="J194" s="10"/>
      <c r="K194" s="10"/>
      <c r="L194" s="10"/>
    </row>
    <row r="195" spans="1:12" s="6" customFormat="1" x14ac:dyDescent="0.35">
      <c r="A195" s="6" t="s">
        <v>100</v>
      </c>
      <c r="B195" s="15">
        <v>40815</v>
      </c>
      <c r="C195"/>
      <c r="D195"/>
      <c r="E195"/>
      <c r="F195" s="6">
        <f t="shared" si="4"/>
        <v>1.3862943611198906</v>
      </c>
      <c r="G195" s="22">
        <v>4</v>
      </c>
      <c r="H195"/>
      <c r="I195"/>
      <c r="J195"/>
      <c r="K195" s="22">
        <v>4</v>
      </c>
      <c r="L195"/>
    </row>
    <row r="196" spans="1:12" s="6" customFormat="1" x14ac:dyDescent="0.35">
      <c r="A196" s="6" t="s">
        <v>100</v>
      </c>
      <c r="B196" s="15">
        <v>40815</v>
      </c>
      <c r="C196"/>
      <c r="D196"/>
      <c r="E196"/>
      <c r="G196" s="24"/>
      <c r="H196"/>
      <c r="I196"/>
      <c r="J196"/>
      <c r="K196" s="22">
        <v>2</v>
      </c>
      <c r="L196"/>
    </row>
    <row r="197" spans="1:12" s="6" customFormat="1" x14ac:dyDescent="0.35">
      <c r="A197" s="6" t="s">
        <v>105</v>
      </c>
      <c r="B197" s="15">
        <v>40815</v>
      </c>
      <c r="C197"/>
      <c r="D197"/>
      <c r="E197"/>
      <c r="F197" s="6">
        <f t="shared" si="4"/>
        <v>2.3025850929940459</v>
      </c>
      <c r="G197" s="22">
        <v>10</v>
      </c>
      <c r="H197"/>
      <c r="I197"/>
      <c r="J197"/>
      <c r="K197" s="22">
        <v>2</v>
      </c>
      <c r="L197"/>
    </row>
    <row r="198" spans="1:12" s="6" customFormat="1" x14ac:dyDescent="0.35">
      <c r="A198" s="6" t="s">
        <v>40</v>
      </c>
      <c r="B198" s="7">
        <v>41065</v>
      </c>
      <c r="C198" s="8">
        <v>0.56666666666666665</v>
      </c>
      <c r="D198" s="6" t="s">
        <v>50</v>
      </c>
      <c r="F198" s="6">
        <f t="shared" si="4"/>
        <v>4.5643481914678361</v>
      </c>
      <c r="G198" s="6">
        <v>96</v>
      </c>
      <c r="I198" s="10"/>
      <c r="J198" s="10"/>
      <c r="K198" s="10">
        <v>6</v>
      </c>
      <c r="L198" s="10"/>
    </row>
    <row r="199" spans="1:12" s="6" customFormat="1" x14ac:dyDescent="0.35">
      <c r="A199" s="6" t="s">
        <v>72</v>
      </c>
      <c r="B199" s="7">
        <v>41065</v>
      </c>
      <c r="C199" s="8">
        <v>0.53472222222222221</v>
      </c>
      <c r="D199" s="6" t="s">
        <v>50</v>
      </c>
      <c r="F199" s="6">
        <f t="shared" si="4"/>
        <v>1.0986122886681098</v>
      </c>
      <c r="G199" s="6">
        <v>3</v>
      </c>
      <c r="I199" s="10" t="s">
        <v>44</v>
      </c>
      <c r="J199" s="10"/>
      <c r="K199" s="10">
        <v>1</v>
      </c>
      <c r="L199" s="10"/>
    </row>
    <row r="200" spans="1:12" s="6" customFormat="1" x14ac:dyDescent="0.35">
      <c r="A200" s="6" t="s">
        <v>79</v>
      </c>
      <c r="B200" s="7">
        <v>41066</v>
      </c>
      <c r="C200" s="8">
        <v>0.46597222222222223</v>
      </c>
      <c r="D200" s="6" t="s">
        <v>50</v>
      </c>
      <c r="F200" s="6">
        <f t="shared" si="4"/>
        <v>1.3862943611198906</v>
      </c>
      <c r="G200" s="6">
        <v>4</v>
      </c>
      <c r="I200" s="10" t="s">
        <v>44</v>
      </c>
      <c r="J200" s="10"/>
      <c r="K200" s="10">
        <v>1</v>
      </c>
      <c r="L200" s="10"/>
    </row>
    <row r="201" spans="1:12" s="6" customFormat="1" x14ac:dyDescent="0.35">
      <c r="A201" s="6" t="s">
        <v>89</v>
      </c>
      <c r="B201" s="7">
        <v>41066</v>
      </c>
      <c r="C201" s="8">
        <v>0.48055555555555557</v>
      </c>
      <c r="D201" s="6" t="s">
        <v>50</v>
      </c>
      <c r="F201" s="6">
        <f t="shared" si="4"/>
        <v>0</v>
      </c>
      <c r="G201" s="6">
        <v>1</v>
      </c>
      <c r="I201" s="10" t="s">
        <v>44</v>
      </c>
      <c r="J201" s="10"/>
      <c r="K201" s="10">
        <v>1</v>
      </c>
      <c r="L201" s="10"/>
    </row>
    <row r="202" spans="1:12" s="6" customFormat="1" x14ac:dyDescent="0.35">
      <c r="A202" s="6" t="s">
        <v>100</v>
      </c>
      <c r="B202" s="14">
        <v>41066</v>
      </c>
      <c r="C202"/>
      <c r="D202"/>
      <c r="E202"/>
      <c r="G202" s="24"/>
      <c r="H202"/>
      <c r="I202"/>
      <c r="J202"/>
      <c r="K202" s="22">
        <v>62</v>
      </c>
      <c r="L202"/>
    </row>
    <row r="203" spans="1:12" s="6" customFormat="1" x14ac:dyDescent="0.35">
      <c r="A203" s="6" t="s">
        <v>105</v>
      </c>
      <c r="B203" s="14">
        <v>41066</v>
      </c>
      <c r="C203"/>
      <c r="D203"/>
      <c r="E203"/>
      <c r="F203" s="6">
        <f t="shared" si="4"/>
        <v>1.3862943611198906</v>
      </c>
      <c r="G203" s="22">
        <v>4</v>
      </c>
      <c r="H203"/>
      <c r="I203"/>
      <c r="J203"/>
      <c r="K203" s="26">
        <v>2</v>
      </c>
      <c r="L203"/>
    </row>
    <row r="204" spans="1:12" s="6" customFormat="1" x14ac:dyDescent="0.35">
      <c r="A204" s="6" t="s">
        <v>40</v>
      </c>
      <c r="B204" s="7">
        <v>41072</v>
      </c>
      <c r="C204" s="8">
        <v>0.56388888888888888</v>
      </c>
      <c r="D204" s="6" t="s">
        <v>50</v>
      </c>
      <c r="F204" s="6">
        <f t="shared" si="4"/>
        <v>2.0794415416798357</v>
      </c>
      <c r="G204" s="6">
        <v>8</v>
      </c>
      <c r="I204" s="10" t="s">
        <v>47</v>
      </c>
      <c r="J204" s="10"/>
      <c r="K204" s="10">
        <v>2</v>
      </c>
      <c r="L204" s="10"/>
    </row>
    <row r="205" spans="1:12" s="6" customFormat="1" x14ac:dyDescent="0.35">
      <c r="A205" s="6" t="s">
        <v>72</v>
      </c>
      <c r="B205" s="7">
        <v>41072</v>
      </c>
      <c r="I205" s="10"/>
      <c r="J205" s="10"/>
      <c r="K205" s="10"/>
      <c r="L205" s="10"/>
    </row>
    <row r="206" spans="1:12" s="6" customFormat="1" x14ac:dyDescent="0.35">
      <c r="A206" s="6" t="s">
        <v>79</v>
      </c>
      <c r="B206" s="7">
        <v>41073</v>
      </c>
      <c r="C206" s="8">
        <v>0.46249999999999997</v>
      </c>
      <c r="D206" s="6" t="s">
        <v>49</v>
      </c>
      <c r="F206" s="6">
        <f t="shared" si="4"/>
        <v>5.9814142112544806</v>
      </c>
      <c r="G206" s="6">
        <v>396</v>
      </c>
      <c r="I206" s="10"/>
      <c r="J206" s="10"/>
      <c r="K206" s="10">
        <v>88</v>
      </c>
      <c r="L206" s="10"/>
    </row>
    <row r="207" spans="1:12" s="6" customFormat="1" x14ac:dyDescent="0.35">
      <c r="A207" s="6" t="s">
        <v>89</v>
      </c>
      <c r="B207" s="7">
        <v>41073</v>
      </c>
      <c r="I207" s="10"/>
      <c r="J207" s="10"/>
      <c r="K207" s="10"/>
      <c r="L207" s="10"/>
    </row>
    <row r="208" spans="1:12" s="6" customFormat="1" x14ac:dyDescent="0.35">
      <c r="A208" s="6" t="s">
        <v>100</v>
      </c>
      <c r="B208" s="14">
        <v>41074</v>
      </c>
      <c r="C208"/>
      <c r="D208"/>
      <c r="E208"/>
      <c r="G208" s="25" t="s">
        <v>101</v>
      </c>
      <c r="H208"/>
      <c r="I208"/>
      <c r="J208"/>
      <c r="K208" s="25" t="s">
        <v>101</v>
      </c>
      <c r="L208"/>
    </row>
    <row r="209" spans="1:12" s="6" customFormat="1" x14ac:dyDescent="0.35">
      <c r="A209" s="6" t="s">
        <v>105</v>
      </c>
      <c r="B209" s="14">
        <v>41074</v>
      </c>
      <c r="C209"/>
      <c r="D209"/>
      <c r="E209"/>
      <c r="G209" s="25" t="s">
        <v>101</v>
      </c>
      <c r="H209"/>
      <c r="I209"/>
      <c r="J209"/>
      <c r="K209" s="25" t="s">
        <v>101</v>
      </c>
      <c r="L209"/>
    </row>
    <row r="210" spans="1:12" s="6" customFormat="1" x14ac:dyDescent="0.35">
      <c r="A210" s="6" t="s">
        <v>40</v>
      </c>
      <c r="B210" s="7">
        <v>41079</v>
      </c>
      <c r="C210" s="8">
        <v>0.57708333333333328</v>
      </c>
      <c r="D210" s="6" t="s">
        <v>50</v>
      </c>
      <c r="F210" s="6">
        <f t="shared" si="4"/>
        <v>2.0794415416798357</v>
      </c>
      <c r="G210" s="6">
        <v>8</v>
      </c>
      <c r="I210" s="10" t="s">
        <v>47</v>
      </c>
      <c r="J210" s="10"/>
      <c r="K210" s="10">
        <v>30</v>
      </c>
      <c r="L210" s="10"/>
    </row>
    <row r="211" spans="1:12" s="6" customFormat="1" x14ac:dyDescent="0.35">
      <c r="A211" s="6" t="s">
        <v>40</v>
      </c>
      <c r="B211" s="7">
        <v>41079</v>
      </c>
      <c r="D211" s="6" t="s">
        <v>50</v>
      </c>
      <c r="F211" s="6">
        <f t="shared" si="4"/>
        <v>1.6094379124341003</v>
      </c>
      <c r="G211" s="6">
        <v>5</v>
      </c>
      <c r="I211" s="10" t="s">
        <v>47</v>
      </c>
      <c r="J211" s="10"/>
      <c r="K211" s="10">
        <v>10</v>
      </c>
      <c r="L211" s="10"/>
    </row>
    <row r="212" spans="1:12" s="6" customFormat="1" x14ac:dyDescent="0.35">
      <c r="A212" s="6" t="s">
        <v>72</v>
      </c>
      <c r="B212" s="7">
        <v>41079</v>
      </c>
      <c r="C212" s="8">
        <v>0.52847222222222223</v>
      </c>
      <c r="D212" s="6" t="s">
        <v>50</v>
      </c>
      <c r="F212" s="6">
        <f t="shared" si="4"/>
        <v>0</v>
      </c>
      <c r="G212" s="6">
        <v>1</v>
      </c>
      <c r="I212" s="10"/>
      <c r="J212" s="10"/>
      <c r="K212" s="10">
        <v>1</v>
      </c>
      <c r="L212" s="10"/>
    </row>
    <row r="213" spans="1:12" s="6" customFormat="1" x14ac:dyDescent="0.35">
      <c r="A213" s="6" t="s">
        <v>79</v>
      </c>
      <c r="B213" s="7">
        <v>41080</v>
      </c>
      <c r="C213" s="8">
        <v>0.45833333333333331</v>
      </c>
      <c r="D213" s="6" t="s">
        <v>50</v>
      </c>
      <c r="F213" s="6">
        <f t="shared" si="4"/>
        <v>0</v>
      </c>
      <c r="G213" s="6">
        <v>1</v>
      </c>
      <c r="I213" s="10"/>
      <c r="J213" s="10"/>
      <c r="K213" s="10">
        <v>1</v>
      </c>
      <c r="L213" s="10"/>
    </row>
    <row r="214" spans="1:12" s="6" customFormat="1" x14ac:dyDescent="0.35">
      <c r="A214" s="6" t="s">
        <v>89</v>
      </c>
      <c r="B214" s="7">
        <v>41080</v>
      </c>
      <c r="C214" s="8">
        <v>0.47291666666666665</v>
      </c>
      <c r="D214" s="6" t="s">
        <v>50</v>
      </c>
      <c r="F214" s="6">
        <f t="shared" si="4"/>
        <v>0</v>
      </c>
      <c r="G214" s="6">
        <v>1</v>
      </c>
      <c r="I214" s="10"/>
      <c r="J214" s="10"/>
      <c r="K214" s="10">
        <v>8</v>
      </c>
      <c r="L214" s="10"/>
    </row>
    <row r="215" spans="1:12" s="6" customFormat="1" x14ac:dyDescent="0.35">
      <c r="A215" s="6" t="s">
        <v>100</v>
      </c>
      <c r="B215" s="14">
        <v>41080</v>
      </c>
      <c r="C215"/>
      <c r="D215"/>
      <c r="E215"/>
      <c r="G215" s="25" t="s">
        <v>101</v>
      </c>
      <c r="H215"/>
      <c r="I215"/>
      <c r="J215"/>
      <c r="K215" s="25" t="s">
        <v>101</v>
      </c>
      <c r="L215"/>
    </row>
    <row r="216" spans="1:12" s="6" customFormat="1" x14ac:dyDescent="0.35">
      <c r="A216" s="6" t="s">
        <v>105</v>
      </c>
      <c r="B216" s="14">
        <v>41080</v>
      </c>
      <c r="C216"/>
      <c r="D216"/>
      <c r="E216"/>
      <c r="G216" s="25" t="s">
        <v>101</v>
      </c>
      <c r="H216"/>
      <c r="I216"/>
      <c r="J216"/>
      <c r="K216" s="25" t="s">
        <v>101</v>
      </c>
      <c r="L216"/>
    </row>
    <row r="217" spans="1:12" s="6" customFormat="1" x14ac:dyDescent="0.35">
      <c r="A217" s="6" t="s">
        <v>40</v>
      </c>
      <c r="B217" s="7">
        <v>41086</v>
      </c>
      <c r="C217" s="8">
        <v>0.61388888888888882</v>
      </c>
      <c r="D217" s="6" t="s">
        <v>49</v>
      </c>
      <c r="F217" s="6">
        <f t="shared" si="4"/>
        <v>5.4380793089231956</v>
      </c>
      <c r="G217" s="6">
        <v>230</v>
      </c>
      <c r="I217" s="10" t="s">
        <v>44</v>
      </c>
      <c r="J217" s="10"/>
      <c r="K217" s="10">
        <v>2</v>
      </c>
      <c r="L217" s="10"/>
    </row>
    <row r="218" spans="1:12" s="6" customFormat="1" x14ac:dyDescent="0.35">
      <c r="A218" s="6" t="s">
        <v>40</v>
      </c>
      <c r="B218" s="7">
        <v>41086</v>
      </c>
      <c r="D218" s="6" t="s">
        <v>49</v>
      </c>
      <c r="F218" s="6">
        <f t="shared" si="4"/>
        <v>2.9444389791664403</v>
      </c>
      <c r="G218" s="6">
        <v>19</v>
      </c>
      <c r="I218" s="10" t="s">
        <v>44</v>
      </c>
      <c r="J218" s="10"/>
      <c r="K218" s="10">
        <v>2</v>
      </c>
      <c r="L218" s="10"/>
    </row>
    <row r="219" spans="1:12" s="6" customFormat="1" x14ac:dyDescent="0.35">
      <c r="A219" s="6" t="s">
        <v>72</v>
      </c>
      <c r="B219" s="7">
        <v>41086</v>
      </c>
      <c r="C219" s="8">
        <v>0.58402777777777781</v>
      </c>
      <c r="D219" s="6" t="s">
        <v>49</v>
      </c>
      <c r="F219" s="6">
        <f t="shared" si="4"/>
        <v>4.4773368144782069</v>
      </c>
      <c r="G219" s="6">
        <v>88</v>
      </c>
      <c r="I219" s="10" t="s">
        <v>44</v>
      </c>
      <c r="J219" s="10"/>
      <c r="K219" s="10">
        <v>2</v>
      </c>
      <c r="L219" s="10"/>
    </row>
    <row r="220" spans="1:12" s="6" customFormat="1" x14ac:dyDescent="0.35">
      <c r="A220" s="6" t="s">
        <v>79</v>
      </c>
      <c r="B220" s="7">
        <v>41087</v>
      </c>
      <c r="C220" s="8">
        <v>0.47986111111111113</v>
      </c>
      <c r="D220" s="6" t="s">
        <v>49</v>
      </c>
      <c r="F220" s="6">
        <f t="shared" si="4"/>
        <v>3.5835189384561099</v>
      </c>
      <c r="G220" s="6">
        <v>36</v>
      </c>
      <c r="I220" s="10" t="s">
        <v>44</v>
      </c>
      <c r="J220" s="10"/>
      <c r="K220" s="10">
        <v>2</v>
      </c>
      <c r="L220" s="10"/>
    </row>
    <row r="221" spans="1:12" s="6" customFormat="1" x14ac:dyDescent="0.35">
      <c r="A221" s="6" t="s">
        <v>89</v>
      </c>
      <c r="B221" s="7">
        <v>41087</v>
      </c>
      <c r="C221" s="8">
        <v>0.50347222222222221</v>
      </c>
      <c r="D221" s="6" t="s">
        <v>49</v>
      </c>
      <c r="F221" s="6">
        <f t="shared" si="4"/>
        <v>2.1972245773362196</v>
      </c>
      <c r="G221" s="6">
        <v>9</v>
      </c>
      <c r="I221" s="10" t="s">
        <v>44</v>
      </c>
      <c r="J221" s="10"/>
      <c r="K221" s="10">
        <v>2</v>
      </c>
      <c r="L221" s="10"/>
    </row>
    <row r="222" spans="1:12" s="6" customFormat="1" x14ac:dyDescent="0.35">
      <c r="A222" s="6" t="s">
        <v>100</v>
      </c>
      <c r="B222" s="14">
        <v>41088</v>
      </c>
      <c r="C222"/>
      <c r="D222"/>
      <c r="E222"/>
      <c r="G222" s="25" t="s">
        <v>101</v>
      </c>
      <c r="H222"/>
      <c r="I222"/>
      <c r="J222"/>
      <c r="K222" s="25" t="s">
        <v>101</v>
      </c>
      <c r="L222"/>
    </row>
    <row r="223" spans="1:12" s="6" customFormat="1" x14ac:dyDescent="0.35">
      <c r="A223" s="6" t="s">
        <v>105</v>
      </c>
      <c r="B223" s="14">
        <v>41088</v>
      </c>
      <c r="C223"/>
      <c r="D223"/>
      <c r="E223"/>
      <c r="G223" s="25" t="s">
        <v>101</v>
      </c>
      <c r="H223"/>
      <c r="I223"/>
      <c r="J223"/>
      <c r="K223" s="25" t="s">
        <v>101</v>
      </c>
      <c r="L223"/>
    </row>
    <row r="224" spans="1:12" s="6" customFormat="1" x14ac:dyDescent="0.35">
      <c r="A224" s="6" t="s">
        <v>79</v>
      </c>
      <c r="B224" s="7">
        <v>41095</v>
      </c>
      <c r="C224" s="8">
        <v>0.46249999999999997</v>
      </c>
      <c r="D224" s="6" t="s">
        <v>50</v>
      </c>
      <c r="F224" s="6">
        <f t="shared" si="4"/>
        <v>3.1780538303479458</v>
      </c>
      <c r="G224" s="6">
        <v>24</v>
      </c>
      <c r="I224" s="10"/>
      <c r="J224" s="10"/>
      <c r="K224" s="10">
        <v>2</v>
      </c>
      <c r="L224" s="10"/>
    </row>
    <row r="225" spans="1:12" s="6" customFormat="1" x14ac:dyDescent="0.35">
      <c r="A225" s="6" t="s">
        <v>89</v>
      </c>
      <c r="B225" s="7">
        <v>41095</v>
      </c>
      <c r="C225" s="8">
        <v>0.47638888888888892</v>
      </c>
      <c r="D225" s="6" t="s">
        <v>50</v>
      </c>
      <c r="F225" s="6">
        <f t="shared" si="4"/>
        <v>2.3978952727983707</v>
      </c>
      <c r="G225" s="6">
        <v>11</v>
      </c>
      <c r="I225" s="10" t="s">
        <v>44</v>
      </c>
      <c r="J225" s="10"/>
      <c r="K225" s="10">
        <v>1</v>
      </c>
      <c r="L225" s="10"/>
    </row>
    <row r="226" spans="1:12" s="6" customFormat="1" x14ac:dyDescent="0.35">
      <c r="A226" s="6" t="s">
        <v>40</v>
      </c>
      <c r="B226" s="7">
        <v>41100</v>
      </c>
      <c r="C226" s="8">
        <v>0.54513888888888895</v>
      </c>
      <c r="D226" s="6" t="s">
        <v>50</v>
      </c>
      <c r="F226" s="6">
        <f t="shared" si="4"/>
        <v>1.9459101490553132</v>
      </c>
      <c r="G226" s="6">
        <v>7</v>
      </c>
      <c r="I226" s="10" t="s">
        <v>44</v>
      </c>
      <c r="J226" s="10"/>
      <c r="K226" s="10">
        <v>1</v>
      </c>
      <c r="L226" s="10"/>
    </row>
    <row r="227" spans="1:12" s="6" customFormat="1" x14ac:dyDescent="0.35">
      <c r="A227" s="6" t="s">
        <v>72</v>
      </c>
      <c r="B227" s="7">
        <v>41100</v>
      </c>
      <c r="C227" s="8">
        <v>0.51666666666666672</v>
      </c>
      <c r="D227" s="6" t="s">
        <v>50</v>
      </c>
      <c r="F227" s="6">
        <f t="shared" si="4"/>
        <v>2.1972245773362196</v>
      </c>
      <c r="G227" s="6">
        <v>9</v>
      </c>
      <c r="I227" s="10" t="s">
        <v>44</v>
      </c>
      <c r="J227" s="10"/>
      <c r="K227" s="10">
        <v>1</v>
      </c>
      <c r="L227" s="10"/>
    </row>
    <row r="228" spans="1:12" s="6" customFormat="1" x14ac:dyDescent="0.35">
      <c r="A228" s="6" t="s">
        <v>79</v>
      </c>
      <c r="B228" s="7">
        <v>41101</v>
      </c>
      <c r="C228" s="8">
        <v>0.4458333333333333</v>
      </c>
      <c r="D228" s="6" t="s">
        <v>50</v>
      </c>
      <c r="F228" s="6">
        <f t="shared" si="4"/>
        <v>4.0943445622221004</v>
      </c>
      <c r="G228" s="6">
        <v>60</v>
      </c>
      <c r="I228" s="10" t="s">
        <v>44</v>
      </c>
      <c r="J228" s="10"/>
      <c r="K228" s="10">
        <v>1</v>
      </c>
      <c r="L228" s="10"/>
    </row>
    <row r="229" spans="1:12" s="6" customFormat="1" x14ac:dyDescent="0.35">
      <c r="A229" s="6" t="s">
        <v>89</v>
      </c>
      <c r="B229" s="7">
        <v>41101</v>
      </c>
      <c r="C229" s="8">
        <v>0.46388888888888885</v>
      </c>
      <c r="D229" s="6" t="s">
        <v>50</v>
      </c>
      <c r="F229" s="6">
        <f t="shared" si="4"/>
        <v>0</v>
      </c>
      <c r="G229" s="6">
        <v>1</v>
      </c>
      <c r="I229" s="10" t="s">
        <v>44</v>
      </c>
      <c r="J229" s="10"/>
      <c r="K229" s="10">
        <v>1</v>
      </c>
      <c r="L229" s="10"/>
    </row>
    <row r="230" spans="1:12" s="6" customFormat="1" x14ac:dyDescent="0.35">
      <c r="A230" s="6" t="s">
        <v>100</v>
      </c>
      <c r="B230" s="14">
        <v>41102</v>
      </c>
      <c r="C230"/>
      <c r="D230"/>
      <c r="E230"/>
      <c r="G230" s="25" t="s">
        <v>101</v>
      </c>
      <c r="H230"/>
      <c r="I230"/>
      <c r="J230"/>
      <c r="K230" s="25" t="s">
        <v>101</v>
      </c>
      <c r="L230"/>
    </row>
    <row r="231" spans="1:12" s="6" customFormat="1" x14ac:dyDescent="0.35">
      <c r="A231" s="6" t="s">
        <v>100</v>
      </c>
      <c r="B231" s="14">
        <v>41102</v>
      </c>
      <c r="C231"/>
      <c r="D231"/>
      <c r="E231"/>
      <c r="G231" s="25" t="s">
        <v>101</v>
      </c>
      <c r="H231"/>
      <c r="I231"/>
      <c r="J231"/>
      <c r="K231" s="25" t="s">
        <v>101</v>
      </c>
      <c r="L231"/>
    </row>
    <row r="232" spans="1:12" s="6" customFormat="1" x14ac:dyDescent="0.35">
      <c r="A232" s="6" t="s">
        <v>105</v>
      </c>
      <c r="B232" s="14">
        <v>41102</v>
      </c>
      <c r="C232"/>
      <c r="D232"/>
      <c r="E232"/>
      <c r="G232" s="25" t="s">
        <v>101</v>
      </c>
      <c r="H232"/>
      <c r="I232"/>
      <c r="J232"/>
      <c r="K232" s="25" t="s">
        <v>101</v>
      </c>
      <c r="L232"/>
    </row>
    <row r="233" spans="1:12" s="6" customFormat="1" x14ac:dyDescent="0.35">
      <c r="A233" s="6" t="s">
        <v>40</v>
      </c>
      <c r="B233" s="7">
        <v>41107</v>
      </c>
      <c r="C233" s="8">
        <v>0.56041666666666667</v>
      </c>
      <c r="D233" s="6" t="s">
        <v>50</v>
      </c>
      <c r="F233" s="6">
        <f t="shared" si="4"/>
        <v>7.4558766874918243</v>
      </c>
      <c r="G233" s="6">
        <v>1730</v>
      </c>
      <c r="I233" s="10"/>
      <c r="J233" s="10"/>
      <c r="K233" s="10">
        <v>2</v>
      </c>
      <c r="L233" s="10"/>
    </row>
    <row r="234" spans="1:12" s="6" customFormat="1" x14ac:dyDescent="0.35">
      <c r="A234" s="6" t="s">
        <v>72</v>
      </c>
      <c r="B234" s="7">
        <v>41107</v>
      </c>
      <c r="C234" s="8">
        <v>0.52986111111111112</v>
      </c>
      <c r="D234" s="6" t="s">
        <v>50</v>
      </c>
      <c r="F234" s="6">
        <f t="shared" si="4"/>
        <v>1.6094379124341003</v>
      </c>
      <c r="G234" s="6">
        <v>5</v>
      </c>
      <c r="I234" s="10"/>
      <c r="J234" s="10"/>
      <c r="K234" s="10">
        <v>1</v>
      </c>
      <c r="L234" s="10"/>
    </row>
    <row r="235" spans="1:12" s="6" customFormat="1" x14ac:dyDescent="0.35">
      <c r="A235" s="6" t="s">
        <v>79</v>
      </c>
      <c r="B235" s="7">
        <v>41108</v>
      </c>
      <c r="C235" s="8">
        <v>0.47430555555555554</v>
      </c>
      <c r="D235" s="6" t="s">
        <v>50</v>
      </c>
      <c r="F235" s="6">
        <f t="shared" si="4"/>
        <v>1.0986122886681098</v>
      </c>
      <c r="G235" s="6">
        <v>3</v>
      </c>
      <c r="I235" s="10" t="s">
        <v>47</v>
      </c>
      <c r="J235" s="10"/>
      <c r="K235" s="10">
        <v>2</v>
      </c>
      <c r="L235" s="10"/>
    </row>
    <row r="236" spans="1:12" s="6" customFormat="1" x14ac:dyDescent="0.35">
      <c r="A236" s="6" t="s">
        <v>89</v>
      </c>
      <c r="B236" s="7">
        <v>41108</v>
      </c>
      <c r="C236" s="8">
        <v>0.48888888888888887</v>
      </c>
      <c r="D236" s="6" t="s">
        <v>50</v>
      </c>
      <c r="F236" s="6">
        <f t="shared" si="4"/>
        <v>0</v>
      </c>
      <c r="G236" s="6">
        <v>1</v>
      </c>
      <c r="I236" s="10" t="s">
        <v>44</v>
      </c>
      <c r="J236" s="10"/>
      <c r="K236" s="10">
        <v>1</v>
      </c>
      <c r="L236" s="10"/>
    </row>
    <row r="237" spans="1:12" s="6" customFormat="1" x14ac:dyDescent="0.35">
      <c r="A237" s="6" t="s">
        <v>79</v>
      </c>
      <c r="B237" s="7">
        <v>41114</v>
      </c>
      <c r="C237" s="8">
        <v>0.46180555555555558</v>
      </c>
      <c r="D237" s="6" t="s">
        <v>49</v>
      </c>
      <c r="F237" s="6">
        <f t="shared" si="4"/>
        <v>1.0986122886681098</v>
      </c>
      <c r="G237" s="6">
        <v>3</v>
      </c>
      <c r="I237" s="10" t="s">
        <v>47</v>
      </c>
      <c r="J237" s="10"/>
      <c r="K237" s="10">
        <v>2</v>
      </c>
      <c r="L237" s="10"/>
    </row>
    <row r="238" spans="1:12" s="6" customFormat="1" x14ac:dyDescent="0.35">
      <c r="A238" s="6" t="s">
        <v>89</v>
      </c>
      <c r="B238" s="7">
        <v>41114</v>
      </c>
      <c r="C238" s="8">
        <v>0.4770833333333333</v>
      </c>
      <c r="D238" s="6" t="s">
        <v>49</v>
      </c>
      <c r="F238" s="6">
        <f t="shared" si="4"/>
        <v>0.69314718055994529</v>
      </c>
      <c r="G238" s="6">
        <v>2</v>
      </c>
      <c r="I238" s="10" t="s">
        <v>44</v>
      </c>
      <c r="J238" s="10"/>
      <c r="K238" s="10">
        <v>2</v>
      </c>
      <c r="L238" s="10"/>
    </row>
    <row r="239" spans="1:12" s="6" customFormat="1" x14ac:dyDescent="0.35">
      <c r="A239" s="6" t="s">
        <v>100</v>
      </c>
      <c r="B239" s="14">
        <v>41114</v>
      </c>
      <c r="C239"/>
      <c r="D239"/>
      <c r="E239"/>
      <c r="G239" s="25" t="s">
        <v>101</v>
      </c>
      <c r="H239"/>
      <c r="I239"/>
      <c r="J239"/>
      <c r="K239" s="25" t="s">
        <v>101</v>
      </c>
      <c r="L239"/>
    </row>
    <row r="240" spans="1:12" s="6" customFormat="1" x14ac:dyDescent="0.35">
      <c r="A240" s="6" t="s">
        <v>105</v>
      </c>
      <c r="B240" s="14">
        <v>41114</v>
      </c>
      <c r="C240"/>
      <c r="D240"/>
      <c r="E240"/>
      <c r="G240" s="25" t="s">
        <v>101</v>
      </c>
      <c r="H240"/>
      <c r="I240"/>
      <c r="J240"/>
      <c r="K240" s="25" t="s">
        <v>101</v>
      </c>
      <c r="L240"/>
    </row>
    <row r="241" spans="1:12" s="6" customFormat="1" x14ac:dyDescent="0.35">
      <c r="A241" s="6" t="s">
        <v>79</v>
      </c>
      <c r="B241" s="7">
        <v>41121</v>
      </c>
      <c r="C241" s="8">
        <v>0.4694444444444445</v>
      </c>
      <c r="D241" s="6" t="s">
        <v>50</v>
      </c>
      <c r="F241" s="6">
        <f t="shared" si="4"/>
        <v>2.1972245773362196</v>
      </c>
      <c r="G241" s="6">
        <v>9</v>
      </c>
      <c r="I241" s="10" t="s">
        <v>44</v>
      </c>
      <c r="J241" s="10"/>
      <c r="K241" s="10">
        <v>1</v>
      </c>
      <c r="L241" s="10"/>
    </row>
    <row r="242" spans="1:12" s="6" customFormat="1" x14ac:dyDescent="0.35">
      <c r="A242" s="6" t="s">
        <v>89</v>
      </c>
      <c r="B242" s="7">
        <v>41121</v>
      </c>
      <c r="I242" s="10"/>
      <c r="J242" s="10"/>
      <c r="K242" s="10"/>
      <c r="L242" s="10"/>
    </row>
    <row r="243" spans="1:12" s="6" customFormat="1" x14ac:dyDescent="0.35">
      <c r="A243" s="6" t="s">
        <v>100</v>
      </c>
      <c r="B243" s="14">
        <v>41121</v>
      </c>
      <c r="C243"/>
      <c r="D243"/>
      <c r="E243"/>
      <c r="G243" s="25" t="s">
        <v>101</v>
      </c>
      <c r="H243"/>
      <c r="I243"/>
      <c r="J243"/>
      <c r="K243" s="25" t="s">
        <v>101</v>
      </c>
      <c r="L243"/>
    </row>
    <row r="244" spans="1:12" s="6" customFormat="1" x14ac:dyDescent="0.35">
      <c r="A244" s="6" t="s">
        <v>105</v>
      </c>
      <c r="B244" s="14">
        <v>41121</v>
      </c>
      <c r="C244"/>
      <c r="D244"/>
      <c r="E244"/>
      <c r="G244" s="25" t="s">
        <v>101</v>
      </c>
      <c r="H244"/>
      <c r="I244"/>
      <c r="J244"/>
      <c r="K244" s="25" t="s">
        <v>101</v>
      </c>
      <c r="L244"/>
    </row>
    <row r="245" spans="1:12" s="6" customFormat="1" x14ac:dyDescent="0.35">
      <c r="A245" s="6" t="s">
        <v>40</v>
      </c>
      <c r="B245" s="7">
        <v>41122</v>
      </c>
      <c r="C245" s="8">
        <v>0.64236111111111105</v>
      </c>
      <c r="D245" s="6" t="s">
        <v>49</v>
      </c>
      <c r="F245" s="6">
        <f t="shared" ref="F245:F306" si="5">LN(G245)</f>
        <v>2.0794415416798357</v>
      </c>
      <c r="G245" s="6">
        <v>8</v>
      </c>
      <c r="I245" s="10" t="s">
        <v>47</v>
      </c>
      <c r="J245" s="10"/>
      <c r="K245" s="10">
        <v>4</v>
      </c>
      <c r="L245" s="10"/>
    </row>
    <row r="246" spans="1:12" s="6" customFormat="1" x14ac:dyDescent="0.35">
      <c r="A246" s="6" t="s">
        <v>72</v>
      </c>
      <c r="B246" s="7">
        <v>41122</v>
      </c>
      <c r="D246" s="6" t="s">
        <v>49</v>
      </c>
      <c r="I246" s="10"/>
      <c r="J246" s="10"/>
      <c r="K246" s="10"/>
      <c r="L246" s="10"/>
    </row>
    <row r="247" spans="1:12" s="6" customFormat="1" x14ac:dyDescent="0.35">
      <c r="A247" s="6" t="s">
        <v>40</v>
      </c>
      <c r="B247" s="7">
        <v>41128</v>
      </c>
      <c r="C247" s="8">
        <v>0.57708333333333328</v>
      </c>
      <c r="D247" s="6" t="s">
        <v>50</v>
      </c>
      <c r="F247" s="6">
        <f t="shared" si="5"/>
        <v>2.6390573296152584</v>
      </c>
      <c r="G247" s="6">
        <v>14</v>
      </c>
      <c r="I247" s="10"/>
      <c r="J247" s="10"/>
      <c r="K247" s="10">
        <v>4</v>
      </c>
      <c r="L247" s="10"/>
    </row>
    <row r="248" spans="1:12" s="6" customFormat="1" x14ac:dyDescent="0.35">
      <c r="A248" s="6" t="s">
        <v>72</v>
      </c>
      <c r="B248" s="7">
        <v>41128</v>
      </c>
      <c r="C248" s="8">
        <v>0.54791666666666672</v>
      </c>
      <c r="D248" s="6" t="s">
        <v>50</v>
      </c>
      <c r="F248" s="6">
        <f t="shared" si="5"/>
        <v>4.5643481914678361</v>
      </c>
      <c r="G248" s="6">
        <v>96</v>
      </c>
      <c r="I248" s="10" t="s">
        <v>44</v>
      </c>
      <c r="J248" s="10"/>
      <c r="K248" s="10">
        <v>1</v>
      </c>
      <c r="L248" s="10"/>
    </row>
    <row r="249" spans="1:12" s="6" customFormat="1" x14ac:dyDescent="0.35">
      <c r="A249" s="6" t="s">
        <v>79</v>
      </c>
      <c r="B249" s="7">
        <v>41129</v>
      </c>
      <c r="C249" s="8">
        <v>0.46111111111111108</v>
      </c>
      <c r="D249" s="6" t="s">
        <v>50</v>
      </c>
      <c r="F249" s="6">
        <f t="shared" si="5"/>
        <v>3.8918202981106265</v>
      </c>
      <c r="G249" s="6">
        <v>49</v>
      </c>
      <c r="I249" s="10" t="s">
        <v>44</v>
      </c>
      <c r="J249" s="10"/>
      <c r="K249" s="10">
        <v>1</v>
      </c>
      <c r="L249" s="10"/>
    </row>
    <row r="250" spans="1:12" s="6" customFormat="1" x14ac:dyDescent="0.35">
      <c r="A250" s="6" t="s">
        <v>89</v>
      </c>
      <c r="B250" s="7">
        <v>41129</v>
      </c>
      <c r="C250" s="8">
        <v>0.47569444444444442</v>
      </c>
      <c r="D250" s="6" t="s">
        <v>50</v>
      </c>
      <c r="F250" s="6">
        <f t="shared" si="5"/>
        <v>0</v>
      </c>
      <c r="G250" s="6">
        <v>1</v>
      </c>
      <c r="I250" s="10" t="s">
        <v>44</v>
      </c>
      <c r="J250" s="10"/>
      <c r="K250" s="10">
        <v>1</v>
      </c>
      <c r="L250" s="10"/>
    </row>
    <row r="251" spans="1:12" s="6" customFormat="1" x14ac:dyDescent="0.35">
      <c r="A251" s="6" t="s">
        <v>40</v>
      </c>
      <c r="B251" s="7">
        <v>41135</v>
      </c>
      <c r="C251" s="8">
        <v>0.56666666666666665</v>
      </c>
      <c r="D251" s="6" t="s">
        <v>50</v>
      </c>
      <c r="F251" s="6">
        <f t="shared" si="5"/>
        <v>3.3672958299864741</v>
      </c>
      <c r="G251" s="6">
        <v>29</v>
      </c>
      <c r="I251" s="10"/>
      <c r="J251" s="10"/>
      <c r="K251" s="10">
        <v>3</v>
      </c>
      <c r="L251" s="10"/>
    </row>
    <row r="252" spans="1:12" s="6" customFormat="1" x14ac:dyDescent="0.35">
      <c r="A252" s="6" t="s">
        <v>40</v>
      </c>
      <c r="B252" s="7">
        <v>41135</v>
      </c>
      <c r="D252" s="6" t="s">
        <v>50</v>
      </c>
      <c r="F252" s="6">
        <f t="shared" si="5"/>
        <v>4.4773368144782069</v>
      </c>
      <c r="G252" s="6">
        <v>88</v>
      </c>
      <c r="I252" s="10" t="s">
        <v>47</v>
      </c>
      <c r="J252" s="10"/>
      <c r="K252" s="10">
        <v>4</v>
      </c>
      <c r="L252" s="10"/>
    </row>
    <row r="253" spans="1:12" s="6" customFormat="1" x14ac:dyDescent="0.35">
      <c r="A253" s="6" t="s">
        <v>72</v>
      </c>
      <c r="B253" s="7">
        <v>41135</v>
      </c>
      <c r="C253" s="8">
        <v>0.53749999999999998</v>
      </c>
      <c r="D253" s="6" t="s">
        <v>50</v>
      </c>
      <c r="F253" s="6">
        <f t="shared" si="5"/>
        <v>1.9459101490553132</v>
      </c>
      <c r="G253" s="6">
        <v>7</v>
      </c>
      <c r="I253" s="10" t="s">
        <v>44</v>
      </c>
      <c r="J253" s="10"/>
      <c r="K253" s="10">
        <v>1</v>
      </c>
      <c r="L253" s="10"/>
    </row>
    <row r="254" spans="1:12" s="6" customFormat="1" x14ac:dyDescent="0.35">
      <c r="A254" s="6" t="s">
        <v>79</v>
      </c>
      <c r="B254" s="7">
        <v>41136</v>
      </c>
      <c r="C254" s="8">
        <v>0.4597222222222222</v>
      </c>
      <c r="D254" s="6" t="s">
        <v>50</v>
      </c>
      <c r="F254" s="6">
        <f t="shared" si="5"/>
        <v>4.0604430105464191</v>
      </c>
      <c r="G254" s="6">
        <v>58</v>
      </c>
      <c r="I254" s="10" t="s">
        <v>44</v>
      </c>
      <c r="J254" s="10"/>
      <c r="K254" s="10">
        <v>1</v>
      </c>
      <c r="L254" s="10"/>
    </row>
    <row r="255" spans="1:12" s="6" customFormat="1" x14ac:dyDescent="0.35">
      <c r="A255" s="6" t="s">
        <v>89</v>
      </c>
      <c r="B255" s="7">
        <v>41136</v>
      </c>
      <c r="C255" s="8">
        <v>0.47361111111111115</v>
      </c>
      <c r="D255" s="6" t="s">
        <v>50</v>
      </c>
      <c r="F255" s="6">
        <f t="shared" si="5"/>
        <v>1.0986122886681098</v>
      </c>
      <c r="G255" s="6">
        <v>3</v>
      </c>
      <c r="I255" s="10" t="s">
        <v>44</v>
      </c>
      <c r="J255" s="10"/>
      <c r="K255" s="10">
        <v>1</v>
      </c>
      <c r="L255" s="10"/>
    </row>
    <row r="256" spans="1:12" s="6" customFormat="1" x14ac:dyDescent="0.35">
      <c r="A256" s="6" t="s">
        <v>40</v>
      </c>
      <c r="B256" s="7">
        <v>41142</v>
      </c>
      <c r="C256" s="8">
        <v>0.58680555555555558</v>
      </c>
      <c r="D256" s="6" t="s">
        <v>50</v>
      </c>
      <c r="F256" s="6">
        <f t="shared" si="5"/>
        <v>2.4849066497880004</v>
      </c>
      <c r="G256" s="6">
        <v>12</v>
      </c>
      <c r="I256" s="10"/>
      <c r="J256" s="10"/>
      <c r="K256" s="10">
        <v>1</v>
      </c>
      <c r="L256" s="10"/>
    </row>
    <row r="257" spans="1:12" s="6" customFormat="1" x14ac:dyDescent="0.35">
      <c r="A257" s="6" t="s">
        <v>72</v>
      </c>
      <c r="B257" s="7">
        <v>41142</v>
      </c>
      <c r="C257" s="8">
        <v>0.54652777777777783</v>
      </c>
      <c r="D257" s="6" t="s">
        <v>50</v>
      </c>
      <c r="F257" s="6">
        <f t="shared" si="5"/>
        <v>2.8903717578961645</v>
      </c>
      <c r="G257" s="6">
        <v>18</v>
      </c>
      <c r="I257" s="10" t="s">
        <v>44</v>
      </c>
      <c r="J257" s="10"/>
      <c r="K257" s="10">
        <v>1</v>
      </c>
      <c r="L257" s="10"/>
    </row>
    <row r="258" spans="1:12" s="6" customFormat="1" x14ac:dyDescent="0.35">
      <c r="A258" s="6" t="s">
        <v>79</v>
      </c>
      <c r="B258" s="7">
        <v>41143</v>
      </c>
      <c r="C258" s="8">
        <v>0.46875</v>
      </c>
      <c r="D258" s="6" t="s">
        <v>50</v>
      </c>
      <c r="F258" s="6">
        <f t="shared" si="5"/>
        <v>2.0794415416798357</v>
      </c>
      <c r="G258" s="6">
        <v>8</v>
      </c>
      <c r="I258" s="10" t="s">
        <v>44</v>
      </c>
      <c r="J258" s="10"/>
      <c r="K258" s="10">
        <v>1</v>
      </c>
      <c r="L258" s="10"/>
    </row>
    <row r="259" spans="1:12" s="6" customFormat="1" x14ac:dyDescent="0.35">
      <c r="A259" s="6" t="s">
        <v>89</v>
      </c>
      <c r="B259" s="7">
        <v>41143</v>
      </c>
      <c r="C259" s="8">
        <v>0.48333333333333334</v>
      </c>
      <c r="D259" s="6" t="s">
        <v>50</v>
      </c>
      <c r="F259" s="6">
        <f t="shared" si="5"/>
        <v>2.1972245773362196</v>
      </c>
      <c r="G259" s="6">
        <v>9</v>
      </c>
      <c r="I259" s="10" t="s">
        <v>44</v>
      </c>
      <c r="J259" s="10"/>
      <c r="K259" s="10">
        <v>1</v>
      </c>
      <c r="L259" s="10"/>
    </row>
    <row r="260" spans="1:12" s="6" customFormat="1" x14ac:dyDescent="0.35">
      <c r="A260" s="6" t="s">
        <v>100</v>
      </c>
      <c r="B260" s="14">
        <v>41143</v>
      </c>
      <c r="C260"/>
      <c r="D260"/>
      <c r="E260"/>
      <c r="F260" s="6">
        <f t="shared" si="5"/>
        <v>1.3862943611198906</v>
      </c>
      <c r="G260" s="23">
        <v>4</v>
      </c>
      <c r="H260"/>
      <c r="I260"/>
      <c r="J260"/>
      <c r="K260" s="25" t="s">
        <v>101</v>
      </c>
      <c r="L260"/>
    </row>
    <row r="261" spans="1:12" s="6" customFormat="1" x14ac:dyDescent="0.35">
      <c r="A261" s="6" t="s">
        <v>105</v>
      </c>
      <c r="B261" s="14">
        <v>41143</v>
      </c>
      <c r="C261"/>
      <c r="D261"/>
      <c r="E261"/>
      <c r="F261" s="6">
        <f t="shared" si="5"/>
        <v>0.69314718055994529</v>
      </c>
      <c r="G261" s="22">
        <v>2</v>
      </c>
      <c r="H261"/>
      <c r="I261"/>
      <c r="J261"/>
      <c r="K261" s="25" t="s">
        <v>101</v>
      </c>
      <c r="L261"/>
    </row>
    <row r="262" spans="1:12" s="6" customFormat="1" x14ac:dyDescent="0.35">
      <c r="A262" s="6" t="s">
        <v>105</v>
      </c>
      <c r="B262" s="14">
        <v>41143</v>
      </c>
      <c r="C262"/>
      <c r="D262"/>
      <c r="E262"/>
      <c r="F262" s="6">
        <f t="shared" si="5"/>
        <v>1.3862943611198906</v>
      </c>
      <c r="G262" s="22">
        <v>4</v>
      </c>
      <c r="H262"/>
      <c r="I262"/>
      <c r="J262"/>
      <c r="K262" s="25" t="s">
        <v>101</v>
      </c>
      <c r="L262"/>
    </row>
    <row r="263" spans="1:12" s="6" customFormat="1" x14ac:dyDescent="0.35">
      <c r="A263" s="6" t="s">
        <v>40</v>
      </c>
      <c r="B263" s="7">
        <v>41149</v>
      </c>
      <c r="C263" s="8">
        <v>0.58680555555555558</v>
      </c>
      <c r="D263" s="6" t="s">
        <v>49</v>
      </c>
      <c r="F263" s="6">
        <f t="shared" si="5"/>
        <v>4.9126548857360524</v>
      </c>
      <c r="G263" s="6">
        <v>136</v>
      </c>
      <c r="I263" s="10" t="s">
        <v>47</v>
      </c>
      <c r="J263" s="10"/>
      <c r="K263" s="10">
        <v>2</v>
      </c>
      <c r="L263" s="10"/>
    </row>
    <row r="264" spans="1:12" s="6" customFormat="1" x14ac:dyDescent="0.35">
      <c r="A264" s="6" t="s">
        <v>40</v>
      </c>
      <c r="B264" s="7">
        <v>41149</v>
      </c>
      <c r="D264" s="6" t="s">
        <v>49</v>
      </c>
      <c r="F264" s="6">
        <f t="shared" si="5"/>
        <v>5.3181199938442161</v>
      </c>
      <c r="G264" s="6">
        <v>204</v>
      </c>
      <c r="I264" s="10" t="s">
        <v>47</v>
      </c>
      <c r="J264" s="10"/>
      <c r="K264" s="10">
        <v>2</v>
      </c>
      <c r="L264" s="10"/>
    </row>
    <row r="265" spans="1:12" s="6" customFormat="1" x14ac:dyDescent="0.35">
      <c r="A265" s="6" t="s">
        <v>72</v>
      </c>
      <c r="B265" s="7">
        <v>41149</v>
      </c>
      <c r="C265" s="8">
        <v>0.55694444444444446</v>
      </c>
      <c r="D265" s="6" t="s">
        <v>49</v>
      </c>
      <c r="F265" s="6">
        <f t="shared" si="5"/>
        <v>5.3181199938442161</v>
      </c>
      <c r="G265" s="6">
        <v>204</v>
      </c>
      <c r="I265" s="10" t="s">
        <v>44</v>
      </c>
      <c r="J265" s="10"/>
      <c r="K265" s="10">
        <v>2</v>
      </c>
      <c r="L265" s="10"/>
    </row>
    <row r="266" spans="1:12" s="6" customFormat="1" x14ac:dyDescent="0.35">
      <c r="A266" s="6" t="s">
        <v>79</v>
      </c>
      <c r="B266" s="7">
        <v>41150</v>
      </c>
      <c r="C266" s="8">
        <v>0.47083333333333338</v>
      </c>
      <c r="D266" s="6" t="s">
        <v>49</v>
      </c>
      <c r="F266" s="6">
        <f t="shared" si="5"/>
        <v>4.0253516907351496</v>
      </c>
      <c r="G266" s="6">
        <v>56</v>
      </c>
      <c r="I266" s="10" t="s">
        <v>44</v>
      </c>
      <c r="J266" s="10"/>
      <c r="K266" s="10">
        <v>2</v>
      </c>
      <c r="L266" s="10"/>
    </row>
    <row r="267" spans="1:12" s="6" customFormat="1" x14ac:dyDescent="0.35">
      <c r="A267" s="6" t="s">
        <v>89</v>
      </c>
      <c r="B267" s="7">
        <v>41150</v>
      </c>
      <c r="C267" s="8">
        <v>0.48680555555555555</v>
      </c>
      <c r="D267" s="6" t="s">
        <v>49</v>
      </c>
      <c r="F267" s="6">
        <f t="shared" si="5"/>
        <v>6.1820849067166321</v>
      </c>
      <c r="G267" s="6">
        <v>484</v>
      </c>
      <c r="I267" s="10" t="s">
        <v>44</v>
      </c>
      <c r="J267" s="10"/>
      <c r="K267" s="10">
        <v>2</v>
      </c>
      <c r="L267" s="10"/>
    </row>
    <row r="268" spans="1:12" s="6" customFormat="1" x14ac:dyDescent="0.35">
      <c r="A268" s="6" t="s">
        <v>40</v>
      </c>
      <c r="B268" s="7">
        <v>41157</v>
      </c>
      <c r="C268" s="8">
        <v>0.5708333333333333</v>
      </c>
      <c r="D268" s="6" t="s">
        <v>49</v>
      </c>
      <c r="F268" s="6">
        <f t="shared" si="5"/>
        <v>3.2188758248682006</v>
      </c>
      <c r="G268" s="6">
        <v>25</v>
      </c>
      <c r="I268" s="10" t="s">
        <v>47</v>
      </c>
      <c r="J268" s="10"/>
      <c r="K268" s="10">
        <v>40</v>
      </c>
      <c r="L268" s="10"/>
    </row>
    <row r="269" spans="1:12" s="6" customFormat="1" x14ac:dyDescent="0.35">
      <c r="A269" s="6" t="s">
        <v>40</v>
      </c>
      <c r="B269" s="7">
        <v>41157</v>
      </c>
      <c r="D269" s="6" t="s">
        <v>49</v>
      </c>
      <c r="F269" s="6">
        <f t="shared" si="5"/>
        <v>3.784189633918261</v>
      </c>
      <c r="G269" s="6">
        <v>44</v>
      </c>
      <c r="I269" s="10" t="s">
        <v>47</v>
      </c>
      <c r="J269" s="10"/>
      <c r="K269" s="10">
        <v>6</v>
      </c>
      <c r="L269" s="10"/>
    </row>
    <row r="270" spans="1:12" s="6" customFormat="1" x14ac:dyDescent="0.35">
      <c r="A270" s="6" t="s">
        <v>72</v>
      </c>
      <c r="B270" s="7">
        <v>41157</v>
      </c>
      <c r="C270" s="8">
        <v>0.54097222222222219</v>
      </c>
      <c r="D270" s="6" t="s">
        <v>49</v>
      </c>
      <c r="F270" s="6">
        <f t="shared" si="5"/>
        <v>1.0986122886681098</v>
      </c>
      <c r="G270" s="6">
        <v>3</v>
      </c>
      <c r="I270" s="10" t="s">
        <v>44</v>
      </c>
      <c r="J270" s="10"/>
      <c r="K270" s="10">
        <v>2</v>
      </c>
      <c r="L270" s="10"/>
    </row>
    <row r="271" spans="1:12" s="6" customFormat="1" x14ac:dyDescent="0.35">
      <c r="A271" s="6" t="s">
        <v>79</v>
      </c>
      <c r="B271" s="7">
        <v>41158</v>
      </c>
      <c r="C271" s="8">
        <v>0.49722222222222223</v>
      </c>
      <c r="D271" s="6" t="s">
        <v>49</v>
      </c>
      <c r="F271" s="6">
        <f t="shared" si="5"/>
        <v>3.4011973816621555</v>
      </c>
      <c r="G271" s="6">
        <v>30</v>
      </c>
      <c r="I271" s="10" t="s">
        <v>44</v>
      </c>
      <c r="J271" s="10"/>
      <c r="K271" s="10">
        <v>2</v>
      </c>
      <c r="L271" s="10"/>
    </row>
    <row r="272" spans="1:12" s="6" customFormat="1" x14ac:dyDescent="0.35">
      <c r="A272" s="6" t="s">
        <v>89</v>
      </c>
      <c r="B272" s="7">
        <v>41158</v>
      </c>
      <c r="C272" s="8">
        <v>0.51458333333333328</v>
      </c>
      <c r="D272" s="6" t="s">
        <v>49</v>
      </c>
      <c r="F272" s="6">
        <f t="shared" si="5"/>
        <v>1.6094379124341003</v>
      </c>
      <c r="G272" s="6">
        <v>5</v>
      </c>
      <c r="I272" s="10" t="s">
        <v>44</v>
      </c>
      <c r="J272" s="10"/>
      <c r="K272" s="10">
        <v>2</v>
      </c>
      <c r="L272" s="10"/>
    </row>
    <row r="273" spans="1:12" s="6" customFormat="1" x14ac:dyDescent="0.35">
      <c r="A273" s="6" t="s">
        <v>40</v>
      </c>
      <c r="B273" s="7">
        <v>41163</v>
      </c>
      <c r="C273" s="8">
        <v>0.56319444444444444</v>
      </c>
      <c r="D273" s="6" t="s">
        <v>50</v>
      </c>
      <c r="F273" s="6">
        <f t="shared" si="5"/>
        <v>1.3862943611198906</v>
      </c>
      <c r="G273" s="6">
        <v>4</v>
      </c>
      <c r="I273" s="10"/>
      <c r="J273" s="10"/>
      <c r="K273" s="10">
        <v>1</v>
      </c>
      <c r="L273" s="10"/>
    </row>
    <row r="274" spans="1:12" s="6" customFormat="1" x14ac:dyDescent="0.35">
      <c r="A274" s="6" t="s">
        <v>72</v>
      </c>
      <c r="B274" s="7">
        <v>41163</v>
      </c>
      <c r="C274" s="8">
        <v>0.53402777777777777</v>
      </c>
      <c r="D274" s="6" t="s">
        <v>50</v>
      </c>
      <c r="F274" s="6">
        <f t="shared" si="5"/>
        <v>0</v>
      </c>
      <c r="G274" s="6">
        <v>1</v>
      </c>
      <c r="I274" s="10" t="s">
        <v>44</v>
      </c>
      <c r="J274" s="10"/>
      <c r="K274" s="10">
        <v>1</v>
      </c>
      <c r="L274" s="10"/>
    </row>
    <row r="275" spans="1:12" s="6" customFormat="1" x14ac:dyDescent="0.35">
      <c r="A275" s="6" t="s">
        <v>100</v>
      </c>
      <c r="B275" s="14">
        <v>41163</v>
      </c>
      <c r="C275"/>
      <c r="D275"/>
      <c r="E275"/>
      <c r="F275" s="6">
        <f t="shared" si="5"/>
        <v>1.3862943611198906</v>
      </c>
      <c r="G275" s="22">
        <v>4</v>
      </c>
      <c r="H275"/>
      <c r="I275"/>
      <c r="J275"/>
      <c r="K275" s="25" t="s">
        <v>101</v>
      </c>
      <c r="L275"/>
    </row>
    <row r="276" spans="1:12" s="6" customFormat="1" x14ac:dyDescent="0.35">
      <c r="A276" s="6" t="s">
        <v>105</v>
      </c>
      <c r="B276" s="14">
        <v>41163</v>
      </c>
      <c r="C276"/>
      <c r="D276"/>
      <c r="E276"/>
      <c r="F276" s="6">
        <f t="shared" si="5"/>
        <v>0.69314718055994529</v>
      </c>
      <c r="G276" s="23">
        <v>2</v>
      </c>
      <c r="H276"/>
      <c r="I276"/>
      <c r="J276"/>
      <c r="K276" s="25" t="s">
        <v>101</v>
      </c>
      <c r="L276"/>
    </row>
    <row r="277" spans="1:12" s="6" customFormat="1" x14ac:dyDescent="0.35">
      <c r="A277" s="6" t="s">
        <v>79</v>
      </c>
      <c r="B277" s="7">
        <v>41164</v>
      </c>
      <c r="C277" s="8">
        <v>0.4861111111111111</v>
      </c>
      <c r="D277" s="6" t="s">
        <v>50</v>
      </c>
      <c r="F277" s="6">
        <f t="shared" si="5"/>
        <v>2.5649493574615367</v>
      </c>
      <c r="G277" s="6">
        <v>13</v>
      </c>
      <c r="I277" s="10"/>
      <c r="J277" s="10"/>
      <c r="K277" s="10">
        <v>1</v>
      </c>
      <c r="L277" s="10"/>
    </row>
    <row r="278" spans="1:12" s="6" customFormat="1" x14ac:dyDescent="0.35">
      <c r="A278" s="6" t="s">
        <v>89</v>
      </c>
      <c r="B278" s="7">
        <v>41164</v>
      </c>
      <c r="C278" s="8">
        <v>0.5</v>
      </c>
      <c r="D278" s="6" t="s">
        <v>50</v>
      </c>
      <c r="F278" s="6">
        <f t="shared" si="5"/>
        <v>0.69314718055994529</v>
      </c>
      <c r="G278" s="6">
        <v>2</v>
      </c>
      <c r="I278" s="10" t="s">
        <v>44</v>
      </c>
      <c r="J278" s="10"/>
      <c r="K278" s="10">
        <v>1</v>
      </c>
      <c r="L278" s="10"/>
    </row>
    <row r="279" spans="1:12" s="6" customFormat="1" x14ac:dyDescent="0.35">
      <c r="A279" s="6" t="s">
        <v>79</v>
      </c>
      <c r="B279" s="7">
        <v>41171</v>
      </c>
      <c r="C279" s="8">
        <v>0.47222222222222227</v>
      </c>
      <c r="D279" s="6" t="s">
        <v>49</v>
      </c>
      <c r="F279" s="6">
        <f t="shared" si="5"/>
        <v>5.0751738152338266</v>
      </c>
      <c r="G279" s="6">
        <v>160</v>
      </c>
      <c r="I279" s="10" t="s">
        <v>47</v>
      </c>
      <c r="J279" s="10"/>
      <c r="K279" s="10">
        <v>6</v>
      </c>
      <c r="L279" s="10"/>
    </row>
    <row r="280" spans="1:12" s="6" customFormat="1" x14ac:dyDescent="0.35">
      <c r="A280" s="6" t="s">
        <v>89</v>
      </c>
      <c r="B280" s="7">
        <v>41171</v>
      </c>
      <c r="C280" s="8">
        <v>0.48680555555555555</v>
      </c>
      <c r="D280" s="6" t="s">
        <v>49</v>
      </c>
      <c r="F280" s="6">
        <f t="shared" si="5"/>
        <v>0</v>
      </c>
      <c r="G280" s="6">
        <v>1</v>
      </c>
      <c r="I280" s="10" t="s">
        <v>44</v>
      </c>
      <c r="J280" s="10"/>
      <c r="K280" s="10">
        <v>2</v>
      </c>
      <c r="L280" s="10"/>
    </row>
    <row r="281" spans="1:12" s="6" customFormat="1" x14ac:dyDescent="0.35">
      <c r="A281" s="6" t="s">
        <v>100</v>
      </c>
      <c r="B281" s="14">
        <v>41171</v>
      </c>
      <c r="C281"/>
      <c r="D281"/>
      <c r="E281"/>
      <c r="G281" s="26"/>
      <c r="H281"/>
      <c r="I281"/>
      <c r="J281"/>
      <c r="K281" s="25" t="s">
        <v>101</v>
      </c>
      <c r="L281"/>
    </row>
    <row r="282" spans="1:12" s="6" customFormat="1" x14ac:dyDescent="0.35">
      <c r="A282" s="6" t="s">
        <v>105</v>
      </c>
      <c r="B282" s="14">
        <v>41171</v>
      </c>
      <c r="C282"/>
      <c r="D282"/>
      <c r="E282"/>
      <c r="F282" s="6">
        <f t="shared" si="5"/>
        <v>5.2983173665480363</v>
      </c>
      <c r="G282" s="22">
        <v>200</v>
      </c>
      <c r="H282"/>
      <c r="I282"/>
      <c r="J282"/>
      <c r="K282" s="25" t="s">
        <v>101</v>
      </c>
      <c r="L282"/>
    </row>
    <row r="283" spans="1:12" s="6" customFormat="1" x14ac:dyDescent="0.35">
      <c r="A283" s="6" t="s">
        <v>105</v>
      </c>
      <c r="B283" s="14">
        <v>41171</v>
      </c>
      <c r="C283"/>
      <c r="D283"/>
      <c r="E283"/>
      <c r="F283" s="6">
        <f t="shared" si="5"/>
        <v>4.6051701859880918</v>
      </c>
      <c r="G283" s="22">
        <v>100</v>
      </c>
      <c r="H283"/>
      <c r="I283"/>
      <c r="J283"/>
      <c r="K283" s="25" t="s">
        <v>101</v>
      </c>
      <c r="L283"/>
    </row>
    <row r="284" spans="1:12" s="6" customFormat="1" x14ac:dyDescent="0.35">
      <c r="A284" s="6" t="s">
        <v>40</v>
      </c>
      <c r="B284" s="7">
        <v>41177</v>
      </c>
      <c r="C284" s="8">
        <v>0.55972222222222223</v>
      </c>
      <c r="D284" s="6" t="s">
        <v>50</v>
      </c>
      <c r="F284" s="6">
        <f t="shared" si="5"/>
        <v>2.1972245773362196</v>
      </c>
      <c r="G284" s="6">
        <v>9</v>
      </c>
      <c r="I284" s="10" t="s">
        <v>44</v>
      </c>
      <c r="J284" s="10"/>
      <c r="K284" s="10">
        <v>1</v>
      </c>
      <c r="L284" s="10"/>
    </row>
    <row r="285" spans="1:12" s="6" customFormat="1" x14ac:dyDescent="0.35">
      <c r="A285" s="6" t="s">
        <v>72</v>
      </c>
      <c r="B285" s="7">
        <v>41177</v>
      </c>
      <c r="C285" s="8">
        <v>0.53125</v>
      </c>
      <c r="D285" s="6" t="s">
        <v>50</v>
      </c>
      <c r="F285" s="6">
        <f t="shared" si="5"/>
        <v>3.6375861597263857</v>
      </c>
      <c r="G285" s="6">
        <v>38</v>
      </c>
      <c r="I285" s="10" t="s">
        <v>44</v>
      </c>
      <c r="J285" s="10"/>
      <c r="K285" s="10">
        <v>1</v>
      </c>
      <c r="L285" s="10"/>
    </row>
    <row r="286" spans="1:12" s="6" customFormat="1" x14ac:dyDescent="0.35">
      <c r="A286" s="6" t="s">
        <v>100</v>
      </c>
      <c r="B286" s="14">
        <v>41177</v>
      </c>
      <c r="C286"/>
      <c r="D286"/>
      <c r="E286"/>
      <c r="F286" s="6">
        <f t="shared" si="5"/>
        <v>1.791759469228055</v>
      </c>
      <c r="G286" s="22">
        <v>6</v>
      </c>
      <c r="H286"/>
      <c r="I286"/>
      <c r="J286"/>
      <c r="K286" s="25" t="s">
        <v>101</v>
      </c>
      <c r="L286"/>
    </row>
    <row r="287" spans="1:12" s="6" customFormat="1" x14ac:dyDescent="0.35">
      <c r="A287" s="6" t="s">
        <v>79</v>
      </c>
      <c r="B287" s="7">
        <v>41178</v>
      </c>
      <c r="C287" s="8">
        <v>0.48541666666666666</v>
      </c>
      <c r="D287" s="6" t="s">
        <v>50</v>
      </c>
      <c r="F287" s="6">
        <f t="shared" si="5"/>
        <v>3.1354942159291497</v>
      </c>
      <c r="G287" s="6">
        <v>23</v>
      </c>
      <c r="I287" s="10"/>
      <c r="J287" s="10"/>
      <c r="K287" s="10">
        <v>5</v>
      </c>
      <c r="L287" s="10"/>
    </row>
    <row r="288" spans="1:12" s="6" customFormat="1" x14ac:dyDescent="0.35">
      <c r="A288" s="6" t="s">
        <v>89</v>
      </c>
      <c r="B288" s="7">
        <v>41178</v>
      </c>
      <c r="C288" s="8">
        <v>0.50277777777777777</v>
      </c>
      <c r="D288" s="6" t="s">
        <v>50</v>
      </c>
      <c r="F288" s="6">
        <f t="shared" si="5"/>
        <v>0</v>
      </c>
      <c r="G288" s="6">
        <v>1</v>
      </c>
      <c r="I288" s="10" t="s">
        <v>44</v>
      </c>
      <c r="J288" s="10"/>
      <c r="K288" s="10">
        <v>1</v>
      </c>
      <c r="L288" s="10"/>
    </row>
    <row r="289" spans="1:12" s="6" customFormat="1" x14ac:dyDescent="0.35">
      <c r="A289" s="6" t="s">
        <v>40</v>
      </c>
      <c r="B289" s="7">
        <v>41429</v>
      </c>
      <c r="C289" s="8">
        <v>0.55694444444444446</v>
      </c>
      <c r="D289" s="6" t="s">
        <v>49</v>
      </c>
      <c r="F289" s="6">
        <f t="shared" si="5"/>
        <v>5.8289456176102075</v>
      </c>
      <c r="G289" s="6">
        <v>340</v>
      </c>
      <c r="I289" s="10"/>
      <c r="J289" s="10"/>
      <c r="K289" s="10">
        <v>40</v>
      </c>
      <c r="L289" s="10"/>
    </row>
    <row r="290" spans="1:12" s="6" customFormat="1" x14ac:dyDescent="0.35">
      <c r="A290" s="6" t="s">
        <v>72</v>
      </c>
      <c r="B290" s="7">
        <v>41429</v>
      </c>
      <c r="C290" s="8">
        <v>0.52500000000000002</v>
      </c>
      <c r="D290" s="6" t="s">
        <v>49</v>
      </c>
      <c r="F290" s="6">
        <f t="shared" si="5"/>
        <v>2.8332133440562162</v>
      </c>
      <c r="G290" s="6">
        <v>17</v>
      </c>
      <c r="I290" s="10" t="s">
        <v>44</v>
      </c>
      <c r="J290" s="10"/>
      <c r="K290" s="10">
        <v>2</v>
      </c>
      <c r="L290" s="10"/>
    </row>
    <row r="291" spans="1:12" s="6" customFormat="1" x14ac:dyDescent="0.35">
      <c r="A291" s="6" t="s">
        <v>100</v>
      </c>
      <c r="B291" s="14">
        <v>41429</v>
      </c>
      <c r="C291"/>
      <c r="D291"/>
      <c r="E291"/>
      <c r="F291" s="6">
        <f t="shared" si="5"/>
        <v>1.3862943611198906</v>
      </c>
      <c r="G291" s="21">
        <v>4</v>
      </c>
      <c r="H291"/>
      <c r="I291"/>
      <c r="J291"/>
      <c r="K291" s="23">
        <v>2</v>
      </c>
      <c r="L291"/>
    </row>
    <row r="292" spans="1:12" s="6" customFormat="1" x14ac:dyDescent="0.35">
      <c r="A292" s="6" t="s">
        <v>105</v>
      </c>
      <c r="B292" s="14">
        <v>41429</v>
      </c>
      <c r="C292"/>
      <c r="D292"/>
      <c r="E292"/>
      <c r="G292" s="24"/>
      <c r="H292"/>
      <c r="I292"/>
      <c r="J292"/>
      <c r="K292" s="23">
        <v>2</v>
      </c>
      <c r="L292"/>
    </row>
    <row r="293" spans="1:12" s="6" customFormat="1" x14ac:dyDescent="0.35">
      <c r="A293" s="6" t="s">
        <v>79</v>
      </c>
      <c r="B293" s="7">
        <v>41430</v>
      </c>
      <c r="C293" s="8">
        <v>0.4604166666666667</v>
      </c>
      <c r="D293" s="6" t="s">
        <v>50</v>
      </c>
      <c r="F293" s="6">
        <f t="shared" si="5"/>
        <v>3.5553480614894135</v>
      </c>
      <c r="G293" s="6">
        <v>35</v>
      </c>
      <c r="I293" s="10" t="s">
        <v>44</v>
      </c>
      <c r="J293" s="10"/>
      <c r="K293" s="10">
        <v>1</v>
      </c>
      <c r="L293" s="10"/>
    </row>
    <row r="294" spans="1:12" s="6" customFormat="1" x14ac:dyDescent="0.35">
      <c r="A294" s="6" t="s">
        <v>89</v>
      </c>
      <c r="B294" s="7">
        <v>41430</v>
      </c>
      <c r="C294" s="8">
        <v>0.47430555555555554</v>
      </c>
      <c r="D294" s="6" t="s">
        <v>50</v>
      </c>
      <c r="F294" s="6">
        <f t="shared" si="5"/>
        <v>2.1972245773362196</v>
      </c>
      <c r="G294" s="6">
        <v>9</v>
      </c>
      <c r="I294" s="10" t="s">
        <v>44</v>
      </c>
      <c r="J294" s="10"/>
      <c r="K294" s="10">
        <v>1</v>
      </c>
      <c r="L294" s="10"/>
    </row>
    <row r="295" spans="1:12" s="6" customFormat="1" x14ac:dyDescent="0.35">
      <c r="A295" s="6" t="s">
        <v>40</v>
      </c>
      <c r="B295" s="7">
        <v>41436</v>
      </c>
      <c r="C295" s="8">
        <v>0.55763888888888891</v>
      </c>
      <c r="D295" s="6" t="s">
        <v>49</v>
      </c>
      <c r="F295" s="6">
        <f t="shared" si="5"/>
        <v>5.857933154483459</v>
      </c>
      <c r="G295" s="6">
        <v>350</v>
      </c>
      <c r="I295" s="10"/>
      <c r="J295" s="10"/>
      <c r="K295" s="10">
        <v>126</v>
      </c>
      <c r="L295" s="10"/>
    </row>
    <row r="296" spans="1:12" s="6" customFormat="1" x14ac:dyDescent="0.35">
      <c r="A296" s="6" t="s">
        <v>72</v>
      </c>
      <c r="B296" s="7">
        <v>41436</v>
      </c>
      <c r="C296" s="8">
        <v>0.52500000000000002</v>
      </c>
      <c r="D296" s="6" t="s">
        <v>49</v>
      </c>
      <c r="F296" s="6">
        <f t="shared" si="5"/>
        <v>4.8202815656050371</v>
      </c>
      <c r="G296" s="6">
        <v>124</v>
      </c>
      <c r="I296" s="10" t="s">
        <v>47</v>
      </c>
      <c r="J296" s="10"/>
      <c r="K296" s="10">
        <v>28</v>
      </c>
      <c r="L296" s="10"/>
    </row>
    <row r="297" spans="1:12" s="6" customFormat="1" x14ac:dyDescent="0.35">
      <c r="A297" s="6" t="s">
        <v>100</v>
      </c>
      <c r="B297" s="14">
        <v>41437</v>
      </c>
      <c r="C297"/>
      <c r="D297"/>
      <c r="E297"/>
      <c r="G297" s="24"/>
      <c r="H297"/>
      <c r="I297"/>
      <c r="J297"/>
      <c r="K297" s="21">
        <v>60</v>
      </c>
      <c r="L297"/>
    </row>
    <row r="298" spans="1:12" s="6" customFormat="1" x14ac:dyDescent="0.35">
      <c r="A298" s="6" t="s">
        <v>79</v>
      </c>
      <c r="B298" s="7">
        <v>41438</v>
      </c>
      <c r="I298" s="10"/>
      <c r="J298" s="10"/>
      <c r="K298" s="10"/>
      <c r="L298" s="10"/>
    </row>
    <row r="299" spans="1:12" s="6" customFormat="1" x14ac:dyDescent="0.35">
      <c r="A299" s="6" t="s">
        <v>89</v>
      </c>
      <c r="B299" s="7">
        <v>41438</v>
      </c>
      <c r="I299" s="10"/>
      <c r="J299" s="10"/>
      <c r="K299" s="10"/>
      <c r="L299" s="10"/>
    </row>
    <row r="300" spans="1:12" s="6" customFormat="1" x14ac:dyDescent="0.35">
      <c r="A300" s="6" t="s">
        <v>40</v>
      </c>
      <c r="B300" s="7">
        <v>41443</v>
      </c>
      <c r="D300" s="6" t="s">
        <v>50</v>
      </c>
      <c r="F300" s="6">
        <f t="shared" si="5"/>
        <v>4.4067192472642533</v>
      </c>
      <c r="G300" s="6">
        <v>82</v>
      </c>
      <c r="I300" s="10"/>
      <c r="J300" s="10"/>
      <c r="K300" s="10">
        <v>9</v>
      </c>
      <c r="L300" s="10"/>
    </row>
    <row r="301" spans="1:12" s="6" customFormat="1" x14ac:dyDescent="0.35">
      <c r="A301" s="6" t="s">
        <v>40</v>
      </c>
      <c r="B301" s="7">
        <v>41443</v>
      </c>
      <c r="C301" s="8">
        <v>0.55277777777777781</v>
      </c>
      <c r="D301" s="6" t="s">
        <v>50</v>
      </c>
      <c r="F301" s="6">
        <f t="shared" si="5"/>
        <v>4.3307333402863311</v>
      </c>
      <c r="G301" s="6">
        <v>76</v>
      </c>
      <c r="I301" s="10"/>
      <c r="J301" s="10"/>
      <c r="K301" s="10">
        <v>7</v>
      </c>
      <c r="L301" s="10"/>
    </row>
    <row r="302" spans="1:12" s="6" customFormat="1" x14ac:dyDescent="0.35">
      <c r="A302" s="6" t="s">
        <v>72</v>
      </c>
      <c r="B302" s="7">
        <v>41443</v>
      </c>
      <c r="C302" s="8">
        <v>0.52500000000000002</v>
      </c>
      <c r="D302" s="6" t="s">
        <v>50</v>
      </c>
      <c r="F302" s="6">
        <f t="shared" si="5"/>
        <v>3.5263605246161616</v>
      </c>
      <c r="G302" s="6">
        <v>34</v>
      </c>
      <c r="I302" s="10" t="s">
        <v>44</v>
      </c>
      <c r="J302" s="10"/>
      <c r="K302" s="10">
        <v>1</v>
      </c>
      <c r="L302" s="10"/>
    </row>
    <row r="303" spans="1:12" s="6" customFormat="1" x14ac:dyDescent="0.35">
      <c r="A303" s="6" t="s">
        <v>79</v>
      </c>
      <c r="B303" s="7">
        <v>41444</v>
      </c>
      <c r="C303" s="8">
        <v>0.46597222222222223</v>
      </c>
      <c r="D303" s="6" t="s">
        <v>49</v>
      </c>
      <c r="F303" s="6">
        <f t="shared" si="5"/>
        <v>3.5835189384561099</v>
      </c>
      <c r="G303" s="6">
        <v>36</v>
      </c>
      <c r="I303" s="10" t="s">
        <v>47</v>
      </c>
      <c r="J303" s="10"/>
      <c r="K303" s="10">
        <v>4</v>
      </c>
      <c r="L303" s="10"/>
    </row>
    <row r="304" spans="1:12" s="6" customFormat="1" x14ac:dyDescent="0.35">
      <c r="A304" s="6" t="s">
        <v>89</v>
      </c>
      <c r="B304" s="7">
        <v>41444</v>
      </c>
      <c r="C304" s="8">
        <v>0.48194444444444445</v>
      </c>
      <c r="D304" s="6" t="s">
        <v>49</v>
      </c>
      <c r="F304" s="6">
        <f t="shared" si="5"/>
        <v>1.0986122886681098</v>
      </c>
      <c r="G304" s="6">
        <v>3</v>
      </c>
      <c r="I304" s="10" t="s">
        <v>44</v>
      </c>
      <c r="J304" s="10"/>
      <c r="K304" s="10">
        <v>2</v>
      </c>
      <c r="L304" s="10"/>
    </row>
    <row r="305" spans="1:12" s="6" customFormat="1" x14ac:dyDescent="0.35">
      <c r="A305" s="6" t="s">
        <v>100</v>
      </c>
      <c r="B305" s="14">
        <v>41444</v>
      </c>
      <c r="C305"/>
      <c r="D305"/>
      <c r="E305"/>
      <c r="F305" s="6">
        <f t="shared" si="5"/>
        <v>2.9957322735539909</v>
      </c>
      <c r="G305" s="21">
        <v>20</v>
      </c>
      <c r="H305"/>
      <c r="I305"/>
      <c r="J305"/>
      <c r="K305" s="23">
        <v>4</v>
      </c>
      <c r="L305"/>
    </row>
    <row r="306" spans="1:12" s="6" customFormat="1" x14ac:dyDescent="0.35">
      <c r="A306" s="6" t="s">
        <v>105</v>
      </c>
      <c r="B306" s="14">
        <v>41444</v>
      </c>
      <c r="C306"/>
      <c r="D306"/>
      <c r="E306"/>
      <c r="F306" s="6">
        <f t="shared" si="5"/>
        <v>2.3025850929940459</v>
      </c>
      <c r="G306" s="21">
        <v>10</v>
      </c>
      <c r="H306"/>
      <c r="I306"/>
      <c r="J306"/>
      <c r="K306" s="23">
        <v>4</v>
      </c>
      <c r="L306"/>
    </row>
    <row r="307" spans="1:12" s="6" customFormat="1" x14ac:dyDescent="0.35">
      <c r="A307" s="6" t="s">
        <v>40</v>
      </c>
      <c r="B307" s="7">
        <v>41450</v>
      </c>
      <c r="I307" s="10"/>
      <c r="J307" s="10"/>
      <c r="K307" s="10"/>
      <c r="L307" s="10"/>
    </row>
    <row r="308" spans="1:12" s="6" customFormat="1" x14ac:dyDescent="0.35">
      <c r="A308" s="6" t="s">
        <v>72</v>
      </c>
      <c r="B308" s="7">
        <v>41450</v>
      </c>
      <c r="I308" s="10"/>
      <c r="J308" s="10"/>
      <c r="K308" s="10"/>
      <c r="L308" s="10"/>
    </row>
    <row r="309" spans="1:12" s="6" customFormat="1" x14ac:dyDescent="0.35">
      <c r="A309" s="6" t="s">
        <v>79</v>
      </c>
      <c r="B309" s="7">
        <v>41451</v>
      </c>
      <c r="C309" s="8">
        <v>0.45902777777777781</v>
      </c>
      <c r="D309" s="6" t="s">
        <v>50</v>
      </c>
      <c r="F309" s="6">
        <f t="shared" ref="F309:F372" si="6">LN(G309)</f>
        <v>0</v>
      </c>
      <c r="G309" s="6">
        <v>1</v>
      </c>
      <c r="I309" s="10" t="s">
        <v>44</v>
      </c>
      <c r="J309" s="10"/>
      <c r="K309" s="10">
        <v>1</v>
      </c>
      <c r="L309" s="10"/>
    </row>
    <row r="310" spans="1:12" s="6" customFormat="1" x14ac:dyDescent="0.35">
      <c r="A310" s="6" t="s">
        <v>89</v>
      </c>
      <c r="B310" s="7">
        <v>41451</v>
      </c>
      <c r="C310" s="8">
        <v>0.47430555555555554</v>
      </c>
      <c r="D310" s="6" t="s">
        <v>50</v>
      </c>
      <c r="F310" s="6">
        <f t="shared" si="6"/>
        <v>0.69314718055994529</v>
      </c>
      <c r="G310" s="6">
        <v>2</v>
      </c>
      <c r="I310" s="10" t="s">
        <v>44</v>
      </c>
      <c r="J310" s="10"/>
      <c r="K310" s="10">
        <v>1</v>
      </c>
      <c r="L310" s="10"/>
    </row>
    <row r="311" spans="1:12" s="6" customFormat="1" x14ac:dyDescent="0.35">
      <c r="A311" s="6" t="s">
        <v>100</v>
      </c>
      <c r="B311" s="14">
        <v>41451</v>
      </c>
      <c r="C311"/>
      <c r="D311"/>
      <c r="E311"/>
      <c r="F311" s="6">
        <f t="shared" si="6"/>
        <v>0.69314718055994529</v>
      </c>
      <c r="G311" s="21">
        <v>2</v>
      </c>
      <c r="H311"/>
      <c r="I311"/>
      <c r="J311"/>
      <c r="K311" s="23">
        <v>2</v>
      </c>
      <c r="L311"/>
    </row>
    <row r="312" spans="1:12" s="6" customFormat="1" x14ac:dyDescent="0.35">
      <c r="A312" s="6" t="s">
        <v>105</v>
      </c>
      <c r="B312" s="14">
        <v>41451</v>
      </c>
      <c r="C312"/>
      <c r="D312"/>
      <c r="E312"/>
      <c r="F312" s="6">
        <f t="shared" si="6"/>
        <v>0.69314718055994529</v>
      </c>
      <c r="G312" s="23">
        <v>2</v>
      </c>
      <c r="H312"/>
      <c r="I312"/>
      <c r="J312"/>
      <c r="K312" s="23">
        <v>2</v>
      </c>
      <c r="L312"/>
    </row>
    <row r="313" spans="1:12" s="6" customFormat="1" x14ac:dyDescent="0.35">
      <c r="A313" s="6" t="s">
        <v>79</v>
      </c>
      <c r="B313" s="7">
        <v>41457</v>
      </c>
      <c r="C313" s="8">
        <v>0.44930555555555557</v>
      </c>
      <c r="D313" s="6" t="s">
        <v>49</v>
      </c>
      <c r="F313" s="6">
        <f t="shared" si="6"/>
        <v>5.5294290875114234</v>
      </c>
      <c r="G313" s="6">
        <v>252</v>
      </c>
      <c r="I313" s="10" t="s">
        <v>47</v>
      </c>
      <c r="J313" s="10"/>
      <c r="K313" s="10">
        <v>10</v>
      </c>
      <c r="L313" s="10"/>
    </row>
    <row r="314" spans="1:12" s="6" customFormat="1" x14ac:dyDescent="0.35">
      <c r="A314" s="6" t="s">
        <v>79</v>
      </c>
      <c r="B314" s="7">
        <v>41464</v>
      </c>
      <c r="C314" s="8">
        <v>0.48958333333333331</v>
      </c>
      <c r="D314" s="6" t="s">
        <v>50</v>
      </c>
      <c r="F314" s="6">
        <f t="shared" si="6"/>
        <v>2.4849066497880004</v>
      </c>
      <c r="G314" s="6">
        <v>12</v>
      </c>
      <c r="I314" s="10" t="s">
        <v>44</v>
      </c>
      <c r="J314" s="10"/>
      <c r="K314" s="10">
        <v>1</v>
      </c>
      <c r="L314" s="10"/>
    </row>
    <row r="315" spans="1:12" s="6" customFormat="1" x14ac:dyDescent="0.35">
      <c r="A315" s="6" t="s">
        <v>89</v>
      </c>
      <c r="B315" s="7">
        <v>41464</v>
      </c>
      <c r="C315" s="8">
        <v>0.50416666666666665</v>
      </c>
      <c r="D315" s="6" t="s">
        <v>50</v>
      </c>
      <c r="F315" s="6">
        <f t="shared" si="6"/>
        <v>0.69314718055994529</v>
      </c>
      <c r="G315" s="6">
        <v>2</v>
      </c>
      <c r="I315" s="10" t="s">
        <v>44</v>
      </c>
      <c r="J315" s="10"/>
      <c r="K315" s="10">
        <v>1</v>
      </c>
      <c r="L315" s="10"/>
    </row>
    <row r="316" spans="1:12" s="6" customFormat="1" x14ac:dyDescent="0.35">
      <c r="A316" s="6" t="s">
        <v>40</v>
      </c>
      <c r="B316" s="7">
        <v>41465</v>
      </c>
      <c r="C316" s="8">
        <v>0.5444444444444444</v>
      </c>
      <c r="D316" s="6" t="s">
        <v>50</v>
      </c>
      <c r="F316" s="6">
        <f t="shared" si="6"/>
        <v>4.219507705176107</v>
      </c>
      <c r="G316" s="6">
        <v>68</v>
      </c>
      <c r="I316" s="10" t="s">
        <v>44</v>
      </c>
      <c r="J316" s="10"/>
      <c r="K316" s="10">
        <v>1</v>
      </c>
      <c r="L316" s="10"/>
    </row>
    <row r="317" spans="1:12" s="6" customFormat="1" x14ac:dyDescent="0.35">
      <c r="A317" s="6" t="s">
        <v>72</v>
      </c>
      <c r="B317" s="7">
        <v>41465</v>
      </c>
      <c r="C317" s="8">
        <v>0.51388888888888895</v>
      </c>
      <c r="D317" s="6" t="s">
        <v>50</v>
      </c>
      <c r="F317" s="6">
        <f t="shared" si="6"/>
        <v>2.9957322735539909</v>
      </c>
      <c r="G317" s="6">
        <v>20</v>
      </c>
      <c r="I317" s="10" t="s">
        <v>44</v>
      </c>
      <c r="J317" s="10"/>
      <c r="K317" s="10">
        <v>1</v>
      </c>
      <c r="L317" s="10"/>
    </row>
    <row r="318" spans="1:12" s="6" customFormat="1" x14ac:dyDescent="0.35">
      <c r="A318" s="6" t="s">
        <v>100</v>
      </c>
      <c r="B318" s="14">
        <v>41466</v>
      </c>
      <c r="C318"/>
      <c r="D318"/>
      <c r="E318"/>
      <c r="F318" s="6">
        <f t="shared" si="6"/>
        <v>0.69314718055994529</v>
      </c>
      <c r="G318" s="21">
        <v>2</v>
      </c>
      <c r="H318"/>
      <c r="I318"/>
      <c r="J318"/>
      <c r="K318" s="23">
        <v>4</v>
      </c>
      <c r="L318"/>
    </row>
    <row r="319" spans="1:12" s="6" customFormat="1" x14ac:dyDescent="0.35">
      <c r="A319" s="6" t="s">
        <v>105</v>
      </c>
      <c r="B319" s="14">
        <v>41466</v>
      </c>
      <c r="C319"/>
      <c r="D319"/>
      <c r="E319"/>
      <c r="F319" s="6">
        <f t="shared" si="6"/>
        <v>0.69314718055994529</v>
      </c>
      <c r="G319" s="23">
        <v>2</v>
      </c>
      <c r="H319"/>
      <c r="I319"/>
      <c r="J319"/>
      <c r="K319" s="23">
        <v>4</v>
      </c>
      <c r="L319"/>
    </row>
    <row r="320" spans="1:12" s="6" customFormat="1" x14ac:dyDescent="0.35">
      <c r="A320" s="6" t="s">
        <v>79</v>
      </c>
      <c r="B320" s="7">
        <v>41472</v>
      </c>
      <c r="C320" s="8">
        <v>0.45555555555555555</v>
      </c>
      <c r="D320" s="6" t="s">
        <v>50</v>
      </c>
      <c r="F320" s="6">
        <f t="shared" si="6"/>
        <v>4.1271343850450917</v>
      </c>
      <c r="G320" s="6">
        <v>62</v>
      </c>
      <c r="I320" s="10" t="s">
        <v>44</v>
      </c>
      <c r="J320" s="10"/>
      <c r="K320" s="10">
        <v>1</v>
      </c>
      <c r="L320" s="10"/>
    </row>
    <row r="321" spans="1:12" s="6" customFormat="1" x14ac:dyDescent="0.35">
      <c r="A321" s="6" t="s">
        <v>89</v>
      </c>
      <c r="B321" s="7">
        <v>41472</v>
      </c>
      <c r="C321" s="8">
        <v>0.47291666666666665</v>
      </c>
      <c r="D321" s="6" t="s">
        <v>50</v>
      </c>
      <c r="F321" s="6">
        <f t="shared" si="6"/>
        <v>0</v>
      </c>
      <c r="G321" s="6">
        <v>1</v>
      </c>
      <c r="I321" s="10" t="s">
        <v>44</v>
      </c>
      <c r="J321" s="10"/>
      <c r="K321" s="10">
        <v>1</v>
      </c>
      <c r="L321" s="10"/>
    </row>
    <row r="322" spans="1:12" s="6" customFormat="1" x14ac:dyDescent="0.35">
      <c r="A322" s="6" t="s">
        <v>40</v>
      </c>
      <c r="B322" s="7">
        <v>41478</v>
      </c>
      <c r="C322" s="8">
        <v>0.54722222222222217</v>
      </c>
      <c r="D322" s="6" t="s">
        <v>49</v>
      </c>
      <c r="F322" s="6">
        <f t="shared" si="6"/>
        <v>5.2983173665480363</v>
      </c>
      <c r="G322" s="6">
        <v>200</v>
      </c>
      <c r="I322" s="10" t="s">
        <v>47</v>
      </c>
      <c r="J322" s="10"/>
      <c r="K322" s="10">
        <v>14</v>
      </c>
      <c r="L322" s="10"/>
    </row>
    <row r="323" spans="1:12" s="6" customFormat="1" x14ac:dyDescent="0.35">
      <c r="A323" s="6" t="s">
        <v>72</v>
      </c>
      <c r="B323" s="7">
        <v>41478</v>
      </c>
      <c r="C323" s="8">
        <v>0.51458333333333328</v>
      </c>
      <c r="D323" s="6" t="s">
        <v>49</v>
      </c>
      <c r="F323" s="6">
        <f t="shared" si="6"/>
        <v>1.0986122886681098</v>
      </c>
      <c r="G323" s="6">
        <v>3</v>
      </c>
      <c r="I323" s="10" t="s">
        <v>44</v>
      </c>
      <c r="J323" s="10"/>
      <c r="K323" s="10">
        <v>2</v>
      </c>
      <c r="L323" s="10"/>
    </row>
    <row r="324" spans="1:12" s="6" customFormat="1" x14ac:dyDescent="0.35">
      <c r="A324" s="6" t="s">
        <v>79</v>
      </c>
      <c r="B324" s="7">
        <v>41479</v>
      </c>
      <c r="C324" s="8">
        <v>0.47222222222222227</v>
      </c>
      <c r="D324" s="6" t="s">
        <v>49</v>
      </c>
      <c r="F324" s="6">
        <f t="shared" si="6"/>
        <v>0</v>
      </c>
      <c r="G324" s="6">
        <v>1</v>
      </c>
      <c r="I324" s="10" t="s">
        <v>44</v>
      </c>
      <c r="J324" s="10"/>
      <c r="K324" s="10">
        <v>2</v>
      </c>
      <c r="L324" s="10"/>
    </row>
    <row r="325" spans="1:12" s="6" customFormat="1" x14ac:dyDescent="0.35">
      <c r="A325" s="6" t="s">
        <v>89</v>
      </c>
      <c r="B325" s="7">
        <v>41479</v>
      </c>
      <c r="C325" s="8">
        <v>0.48680555555555555</v>
      </c>
      <c r="D325" s="6" t="s">
        <v>49</v>
      </c>
      <c r="F325" s="6">
        <f t="shared" si="6"/>
        <v>0</v>
      </c>
      <c r="G325" s="6">
        <v>1</v>
      </c>
      <c r="I325" s="10" t="s">
        <v>44</v>
      </c>
      <c r="J325" s="10"/>
      <c r="K325" s="10">
        <v>2</v>
      </c>
      <c r="L325" s="10"/>
    </row>
    <row r="326" spans="1:12" s="6" customFormat="1" x14ac:dyDescent="0.35">
      <c r="A326" s="6" t="s">
        <v>100</v>
      </c>
      <c r="B326" s="14">
        <v>41480</v>
      </c>
      <c r="C326"/>
      <c r="D326"/>
      <c r="E326"/>
      <c r="F326" s="6">
        <f t="shared" si="6"/>
        <v>1.3862943611198906</v>
      </c>
      <c r="G326" s="21">
        <v>4</v>
      </c>
      <c r="H326"/>
      <c r="I326"/>
      <c r="J326"/>
      <c r="K326" s="23">
        <v>2</v>
      </c>
      <c r="L326"/>
    </row>
    <row r="327" spans="1:12" s="6" customFormat="1" x14ac:dyDescent="0.35">
      <c r="A327" s="6" t="s">
        <v>100</v>
      </c>
      <c r="B327" s="14">
        <v>41480</v>
      </c>
      <c r="C327"/>
      <c r="D327"/>
      <c r="E327"/>
      <c r="G327" s="24"/>
      <c r="H327"/>
      <c r="I327"/>
      <c r="J327"/>
      <c r="K327" s="23">
        <v>2</v>
      </c>
      <c r="L327"/>
    </row>
    <row r="328" spans="1:12" s="6" customFormat="1" x14ac:dyDescent="0.35">
      <c r="A328" s="6" t="s">
        <v>40</v>
      </c>
      <c r="B328" s="7">
        <v>41485</v>
      </c>
      <c r="C328" s="8">
        <v>0.55625000000000002</v>
      </c>
      <c r="D328" s="6" t="s">
        <v>50</v>
      </c>
      <c r="F328" s="6">
        <f t="shared" si="6"/>
        <v>4.4773368144782069</v>
      </c>
      <c r="G328" s="6">
        <v>88</v>
      </c>
      <c r="I328" s="10"/>
      <c r="J328" s="10"/>
      <c r="K328" s="10">
        <v>2</v>
      </c>
      <c r="L328" s="10"/>
    </row>
    <row r="329" spans="1:12" s="6" customFormat="1" x14ac:dyDescent="0.35">
      <c r="A329" s="6" t="s">
        <v>72</v>
      </c>
      <c r="B329" s="7">
        <v>41485</v>
      </c>
      <c r="C329" s="8">
        <v>0.52777777777777779</v>
      </c>
      <c r="D329" s="6" t="s">
        <v>50</v>
      </c>
      <c r="F329" s="6">
        <f t="shared" si="6"/>
        <v>0</v>
      </c>
      <c r="G329" s="6">
        <v>1</v>
      </c>
      <c r="I329" s="10" t="s">
        <v>44</v>
      </c>
      <c r="J329" s="10"/>
      <c r="K329" s="10">
        <v>1</v>
      </c>
      <c r="L329" s="10"/>
    </row>
    <row r="330" spans="1:12" s="6" customFormat="1" x14ac:dyDescent="0.35">
      <c r="A330" s="6" t="s">
        <v>100</v>
      </c>
      <c r="B330" s="14">
        <v>41485</v>
      </c>
      <c r="C330"/>
      <c r="D330"/>
      <c r="E330"/>
      <c r="G330" s="24"/>
      <c r="H330"/>
      <c r="I330"/>
      <c r="J330"/>
      <c r="K330" s="21">
        <v>2</v>
      </c>
      <c r="L330"/>
    </row>
    <row r="331" spans="1:12" s="6" customFormat="1" x14ac:dyDescent="0.35">
      <c r="A331" s="6" t="s">
        <v>105</v>
      </c>
      <c r="B331" s="14">
        <v>41485</v>
      </c>
      <c r="C331"/>
      <c r="D331"/>
      <c r="E331"/>
      <c r="G331" s="24"/>
      <c r="H331"/>
      <c r="I331"/>
      <c r="J331"/>
      <c r="K331" s="21">
        <v>4</v>
      </c>
      <c r="L331"/>
    </row>
    <row r="332" spans="1:12" s="6" customFormat="1" x14ac:dyDescent="0.35">
      <c r="A332" s="6" t="s">
        <v>79</v>
      </c>
      <c r="B332" s="7">
        <v>41486</v>
      </c>
      <c r="C332" s="8">
        <v>0.45069444444444445</v>
      </c>
      <c r="D332" s="6" t="s">
        <v>50</v>
      </c>
      <c r="F332" s="6">
        <f t="shared" si="6"/>
        <v>2.5649493574615367</v>
      </c>
      <c r="G332" s="6">
        <v>13</v>
      </c>
      <c r="I332" s="10"/>
      <c r="J332" s="10"/>
      <c r="K332" s="10">
        <v>1</v>
      </c>
      <c r="L332" s="10"/>
    </row>
    <row r="333" spans="1:12" s="6" customFormat="1" x14ac:dyDescent="0.35">
      <c r="A333" s="6" t="s">
        <v>89</v>
      </c>
      <c r="B333" s="7">
        <v>41486</v>
      </c>
      <c r="C333" s="8">
        <v>0.46736111111111112</v>
      </c>
      <c r="D333" s="6" t="s">
        <v>50</v>
      </c>
      <c r="F333" s="6">
        <f t="shared" si="6"/>
        <v>0</v>
      </c>
      <c r="G333" s="6">
        <v>1</v>
      </c>
      <c r="I333" s="10" t="s">
        <v>44</v>
      </c>
      <c r="J333" s="10"/>
      <c r="K333" s="10">
        <v>1</v>
      </c>
      <c r="L333" s="10"/>
    </row>
    <row r="334" spans="1:12" s="6" customFormat="1" x14ac:dyDescent="0.35">
      <c r="A334" s="6" t="s">
        <v>40</v>
      </c>
      <c r="B334" s="7">
        <v>41492</v>
      </c>
      <c r="C334" s="8">
        <v>0.54375000000000007</v>
      </c>
      <c r="D334" s="6" t="s">
        <v>50</v>
      </c>
      <c r="F334" s="6">
        <f t="shared" si="6"/>
        <v>1.6094379124341003</v>
      </c>
      <c r="G334" s="6">
        <v>5</v>
      </c>
      <c r="I334" s="10"/>
      <c r="J334" s="10"/>
      <c r="K334" s="10">
        <v>1</v>
      </c>
      <c r="L334" s="10"/>
    </row>
    <row r="335" spans="1:12" s="6" customFormat="1" x14ac:dyDescent="0.35">
      <c r="A335" s="6" t="s">
        <v>72</v>
      </c>
      <c r="B335" s="7">
        <v>41492</v>
      </c>
      <c r="C335" s="8">
        <v>0.51250000000000007</v>
      </c>
      <c r="D335" s="6" t="s">
        <v>50</v>
      </c>
      <c r="F335" s="6">
        <f t="shared" si="6"/>
        <v>0</v>
      </c>
      <c r="G335" s="6">
        <v>1</v>
      </c>
      <c r="I335" s="10" t="s">
        <v>44</v>
      </c>
      <c r="J335" s="10"/>
      <c r="K335" s="10">
        <v>1</v>
      </c>
      <c r="L335" s="10"/>
    </row>
    <row r="336" spans="1:12" s="6" customFormat="1" x14ac:dyDescent="0.35">
      <c r="A336" s="6" t="s">
        <v>79</v>
      </c>
      <c r="B336" s="7">
        <v>41493</v>
      </c>
      <c r="C336" s="8">
        <v>0.45902777777777781</v>
      </c>
      <c r="D336" s="6" t="s">
        <v>50</v>
      </c>
      <c r="F336" s="6">
        <f t="shared" si="6"/>
        <v>0.69314718055994529</v>
      </c>
      <c r="G336" s="6">
        <v>2</v>
      </c>
      <c r="I336" s="10" t="s">
        <v>44</v>
      </c>
      <c r="J336" s="10"/>
      <c r="K336" s="10">
        <v>1</v>
      </c>
      <c r="L336" s="10"/>
    </row>
    <row r="337" spans="1:12" s="6" customFormat="1" x14ac:dyDescent="0.35">
      <c r="A337" s="6" t="s">
        <v>89</v>
      </c>
      <c r="B337" s="7">
        <v>41493</v>
      </c>
      <c r="C337" s="8">
        <v>0.47500000000000003</v>
      </c>
      <c r="D337" s="6" t="s">
        <v>50</v>
      </c>
      <c r="F337" s="6">
        <f t="shared" si="6"/>
        <v>0.69314718055994529</v>
      </c>
      <c r="G337" s="6">
        <v>2</v>
      </c>
      <c r="I337" s="10" t="s">
        <v>44</v>
      </c>
      <c r="J337" s="10"/>
      <c r="K337" s="10">
        <v>1</v>
      </c>
      <c r="L337" s="10"/>
    </row>
    <row r="338" spans="1:12" s="6" customFormat="1" x14ac:dyDescent="0.35">
      <c r="A338" s="6" t="s">
        <v>40</v>
      </c>
      <c r="B338" s="7">
        <v>41499</v>
      </c>
      <c r="D338" s="6" t="s">
        <v>49</v>
      </c>
      <c r="F338" s="6">
        <f t="shared" si="6"/>
        <v>1.3862943611198906</v>
      </c>
      <c r="G338" s="6">
        <v>4</v>
      </c>
      <c r="I338" s="10" t="s">
        <v>44</v>
      </c>
      <c r="J338" s="10"/>
      <c r="K338" s="10">
        <v>2</v>
      </c>
      <c r="L338" s="10"/>
    </row>
    <row r="339" spans="1:12" s="6" customFormat="1" x14ac:dyDescent="0.35">
      <c r="A339" s="6" t="s">
        <v>40</v>
      </c>
      <c r="B339" s="7">
        <v>41499</v>
      </c>
      <c r="C339" s="8">
        <v>0.55763888888888891</v>
      </c>
      <c r="D339" s="6" t="s">
        <v>49</v>
      </c>
      <c r="F339" s="6">
        <f t="shared" si="6"/>
        <v>1.0986122886681098</v>
      </c>
      <c r="G339" s="6">
        <v>3</v>
      </c>
      <c r="I339" s="10" t="s">
        <v>44</v>
      </c>
      <c r="J339" s="10"/>
      <c r="K339" s="10">
        <v>2</v>
      </c>
      <c r="L339" s="10"/>
    </row>
    <row r="340" spans="1:12" s="6" customFormat="1" x14ac:dyDescent="0.35">
      <c r="A340" s="6" t="s">
        <v>72</v>
      </c>
      <c r="B340" s="7">
        <v>41499</v>
      </c>
      <c r="C340" s="8">
        <v>0.52847222222222223</v>
      </c>
      <c r="D340" s="6" t="s">
        <v>49</v>
      </c>
      <c r="F340" s="6">
        <f t="shared" si="6"/>
        <v>4.4773368144782069</v>
      </c>
      <c r="G340" s="6">
        <v>88</v>
      </c>
      <c r="I340" s="10" t="s">
        <v>47</v>
      </c>
      <c r="J340" s="10"/>
      <c r="K340" s="10">
        <v>4</v>
      </c>
      <c r="L340" s="10"/>
    </row>
    <row r="341" spans="1:12" s="6" customFormat="1" x14ac:dyDescent="0.35">
      <c r="A341" s="6" t="s">
        <v>79</v>
      </c>
      <c r="B341" s="7">
        <v>41500</v>
      </c>
      <c r="C341" s="8">
        <v>0.47152777777777777</v>
      </c>
      <c r="D341" s="6" t="s">
        <v>49</v>
      </c>
      <c r="F341" s="6">
        <f t="shared" si="6"/>
        <v>4.499809670330265</v>
      </c>
      <c r="G341" s="6">
        <v>90</v>
      </c>
      <c r="I341" s="10" t="s">
        <v>44</v>
      </c>
      <c r="J341" s="10"/>
      <c r="K341" s="10">
        <v>2</v>
      </c>
      <c r="L341" s="10"/>
    </row>
    <row r="342" spans="1:12" s="6" customFormat="1" x14ac:dyDescent="0.35">
      <c r="A342" s="6" t="s">
        <v>89</v>
      </c>
      <c r="B342" s="7">
        <v>41500</v>
      </c>
      <c r="C342" s="8">
        <v>0.48888888888888887</v>
      </c>
      <c r="D342" s="6" t="s">
        <v>49</v>
      </c>
      <c r="F342" s="6">
        <f t="shared" si="6"/>
        <v>0</v>
      </c>
      <c r="G342" s="6">
        <v>1</v>
      </c>
      <c r="I342" s="10" t="s">
        <v>44</v>
      </c>
      <c r="J342" s="10"/>
      <c r="K342" s="10">
        <v>2</v>
      </c>
      <c r="L342" s="10"/>
    </row>
    <row r="343" spans="1:12" s="6" customFormat="1" x14ac:dyDescent="0.35">
      <c r="A343" s="6" t="s">
        <v>100</v>
      </c>
      <c r="B343" s="14">
        <v>41501</v>
      </c>
      <c r="C343"/>
      <c r="D343"/>
      <c r="E343"/>
      <c r="F343" s="6">
        <f t="shared" si="6"/>
        <v>1.3862943611198906</v>
      </c>
      <c r="G343" s="23">
        <v>4</v>
      </c>
      <c r="H343"/>
      <c r="I343"/>
      <c r="J343"/>
      <c r="K343" s="23">
        <v>2</v>
      </c>
      <c r="L343"/>
    </row>
    <row r="344" spans="1:12" s="6" customFormat="1" x14ac:dyDescent="0.35">
      <c r="A344" s="6" t="s">
        <v>105</v>
      </c>
      <c r="B344" s="14">
        <v>41501</v>
      </c>
      <c r="C344"/>
      <c r="D344"/>
      <c r="E344"/>
      <c r="F344" s="6">
        <f t="shared" si="6"/>
        <v>1.3862943611198906</v>
      </c>
      <c r="G344" s="23">
        <v>4</v>
      </c>
      <c r="H344"/>
      <c r="I344"/>
      <c r="J344"/>
      <c r="K344" s="23">
        <v>2</v>
      </c>
      <c r="L344"/>
    </row>
    <row r="345" spans="1:12" s="6" customFormat="1" x14ac:dyDescent="0.35">
      <c r="A345" s="6" t="s">
        <v>40</v>
      </c>
      <c r="B345" s="7">
        <v>41506</v>
      </c>
      <c r="C345" s="8">
        <v>0.57222222222222219</v>
      </c>
      <c r="D345" s="6" t="s">
        <v>50</v>
      </c>
      <c r="F345" s="6">
        <f t="shared" si="6"/>
        <v>2.5649493574615367</v>
      </c>
      <c r="G345" s="6">
        <v>13</v>
      </c>
      <c r="I345" s="10"/>
      <c r="J345" s="10"/>
      <c r="K345" s="10">
        <v>1</v>
      </c>
      <c r="L345" s="10"/>
    </row>
    <row r="346" spans="1:12" s="6" customFormat="1" x14ac:dyDescent="0.35">
      <c r="A346" s="6" t="s">
        <v>40</v>
      </c>
      <c r="B346" s="7">
        <v>41506</v>
      </c>
      <c r="D346" s="6" t="s">
        <v>50</v>
      </c>
      <c r="F346" s="6">
        <f t="shared" si="6"/>
        <v>2.9957322735539909</v>
      </c>
      <c r="G346" s="6">
        <v>20</v>
      </c>
      <c r="I346" s="10"/>
      <c r="J346" s="10"/>
      <c r="K346" s="10">
        <v>2</v>
      </c>
      <c r="L346" s="10"/>
    </row>
    <row r="347" spans="1:12" s="6" customFormat="1" x14ac:dyDescent="0.35">
      <c r="A347" s="6" t="s">
        <v>72</v>
      </c>
      <c r="B347" s="7">
        <v>41506</v>
      </c>
      <c r="C347" s="8">
        <v>0.53819444444444442</v>
      </c>
      <c r="D347" s="6" t="s">
        <v>50</v>
      </c>
      <c r="F347" s="6">
        <f t="shared" si="6"/>
        <v>0</v>
      </c>
      <c r="G347" s="6">
        <v>1</v>
      </c>
      <c r="I347" s="10" t="s">
        <v>44</v>
      </c>
      <c r="J347" s="10"/>
      <c r="K347" s="10">
        <v>1</v>
      </c>
      <c r="L347" s="10"/>
    </row>
    <row r="348" spans="1:12" s="6" customFormat="1" x14ac:dyDescent="0.35">
      <c r="A348" s="6" t="s">
        <v>79</v>
      </c>
      <c r="B348" s="7">
        <v>41507</v>
      </c>
      <c r="C348" s="8">
        <v>0.45833333333333331</v>
      </c>
      <c r="D348" s="6" t="s">
        <v>50</v>
      </c>
      <c r="F348" s="6">
        <f t="shared" si="6"/>
        <v>0</v>
      </c>
      <c r="G348" s="6">
        <v>1</v>
      </c>
      <c r="I348" s="10" t="s">
        <v>44</v>
      </c>
      <c r="J348" s="10"/>
      <c r="K348" s="10">
        <v>1</v>
      </c>
      <c r="L348" s="10"/>
    </row>
    <row r="349" spans="1:12" s="6" customFormat="1" x14ac:dyDescent="0.35">
      <c r="A349" s="6" t="s">
        <v>89</v>
      </c>
      <c r="B349" s="7">
        <v>41507</v>
      </c>
      <c r="C349" s="8">
        <v>0.47291666666666665</v>
      </c>
      <c r="D349" s="6" t="s">
        <v>50</v>
      </c>
      <c r="F349" s="6">
        <f t="shared" si="6"/>
        <v>0</v>
      </c>
      <c r="G349" s="6">
        <v>1</v>
      </c>
      <c r="I349" s="10" t="s">
        <v>44</v>
      </c>
      <c r="J349" s="10"/>
      <c r="K349" s="10">
        <v>1</v>
      </c>
      <c r="L349" s="10"/>
    </row>
    <row r="350" spans="1:12" s="6" customFormat="1" x14ac:dyDescent="0.35">
      <c r="A350" s="6" t="s">
        <v>100</v>
      </c>
      <c r="B350" s="14">
        <v>41507</v>
      </c>
      <c r="C350"/>
      <c r="D350"/>
      <c r="E350"/>
      <c r="F350" s="6">
        <f t="shared" si="6"/>
        <v>1.3862943611198906</v>
      </c>
      <c r="G350" s="23">
        <v>4</v>
      </c>
      <c r="H350"/>
      <c r="I350"/>
      <c r="J350"/>
      <c r="K350" s="23">
        <v>2</v>
      </c>
      <c r="L350"/>
    </row>
    <row r="351" spans="1:12" s="6" customFormat="1" x14ac:dyDescent="0.35">
      <c r="A351" s="6" t="s">
        <v>105</v>
      </c>
      <c r="B351" s="14">
        <v>41507</v>
      </c>
      <c r="C351"/>
      <c r="D351"/>
      <c r="E351"/>
      <c r="F351" s="6">
        <f t="shared" si="6"/>
        <v>1.3862943611198906</v>
      </c>
      <c r="G351" s="23">
        <v>4</v>
      </c>
      <c r="H351"/>
      <c r="I351"/>
      <c r="J351"/>
      <c r="K351" s="23">
        <v>2</v>
      </c>
      <c r="L351"/>
    </row>
    <row r="352" spans="1:12" s="6" customFormat="1" x14ac:dyDescent="0.35">
      <c r="A352" s="6" t="s">
        <v>105</v>
      </c>
      <c r="B352" s="14">
        <v>41507</v>
      </c>
      <c r="C352"/>
      <c r="D352"/>
      <c r="E352"/>
      <c r="F352" s="6">
        <f t="shared" si="6"/>
        <v>1.3862943611198906</v>
      </c>
      <c r="G352" s="23">
        <v>4</v>
      </c>
      <c r="H352"/>
      <c r="I352"/>
      <c r="J352"/>
      <c r="K352" s="23">
        <v>2</v>
      </c>
      <c r="L352"/>
    </row>
    <row r="353" spans="1:12" s="6" customFormat="1" x14ac:dyDescent="0.35">
      <c r="A353" s="6" t="s">
        <v>40</v>
      </c>
      <c r="B353" s="7">
        <v>41513</v>
      </c>
      <c r="C353" s="8">
        <v>0.55555555555555558</v>
      </c>
      <c r="D353" s="6" t="s">
        <v>50</v>
      </c>
      <c r="F353" s="6">
        <f t="shared" si="6"/>
        <v>0.69314718055994529</v>
      </c>
      <c r="G353" s="6">
        <v>2</v>
      </c>
      <c r="I353" s="10" t="s">
        <v>44</v>
      </c>
      <c r="J353" s="10"/>
      <c r="K353" s="10">
        <v>1</v>
      </c>
      <c r="L353" s="10"/>
    </row>
    <row r="354" spans="1:12" s="6" customFormat="1" x14ac:dyDescent="0.35">
      <c r="A354" s="6" t="s">
        <v>40</v>
      </c>
      <c r="B354" s="7">
        <v>41513</v>
      </c>
      <c r="D354" s="6" t="s">
        <v>50</v>
      </c>
      <c r="F354" s="6">
        <f t="shared" si="6"/>
        <v>1.791759469228055</v>
      </c>
      <c r="G354" s="6">
        <v>6</v>
      </c>
      <c r="I354" s="10"/>
      <c r="J354" s="10"/>
      <c r="K354" s="10">
        <v>1</v>
      </c>
      <c r="L354" s="10"/>
    </row>
    <row r="355" spans="1:12" s="6" customFormat="1" x14ac:dyDescent="0.35">
      <c r="A355" s="6" t="s">
        <v>72</v>
      </c>
      <c r="B355" s="7">
        <v>41513</v>
      </c>
      <c r="C355" s="8">
        <v>0.52638888888888891</v>
      </c>
      <c r="D355" s="6" t="s">
        <v>50</v>
      </c>
      <c r="F355" s="6">
        <f t="shared" si="6"/>
        <v>0</v>
      </c>
      <c r="G355" s="6">
        <v>1</v>
      </c>
      <c r="I355" s="10" t="s">
        <v>44</v>
      </c>
      <c r="J355" s="10"/>
      <c r="K355" s="10">
        <v>1</v>
      </c>
      <c r="L355" s="10"/>
    </row>
    <row r="356" spans="1:12" s="6" customFormat="1" x14ac:dyDescent="0.35">
      <c r="A356" s="6" t="s">
        <v>79</v>
      </c>
      <c r="B356" s="7">
        <v>41514</v>
      </c>
      <c r="C356" s="8">
        <v>0.43888888888888888</v>
      </c>
      <c r="D356" s="6" t="s">
        <v>50</v>
      </c>
      <c r="F356" s="6">
        <f t="shared" si="6"/>
        <v>3.8286413964890951</v>
      </c>
      <c r="G356" s="6">
        <v>46</v>
      </c>
      <c r="I356" s="10"/>
      <c r="J356" s="10"/>
      <c r="K356" s="10">
        <v>1</v>
      </c>
      <c r="L356" s="10"/>
    </row>
    <row r="357" spans="1:12" s="6" customFormat="1" x14ac:dyDescent="0.35">
      <c r="A357" s="6" t="s">
        <v>89</v>
      </c>
      <c r="B357" s="7">
        <v>41514</v>
      </c>
      <c r="C357" s="8">
        <v>0.4548611111111111</v>
      </c>
      <c r="D357" s="6" t="s">
        <v>50</v>
      </c>
      <c r="F357" s="6">
        <f t="shared" si="6"/>
        <v>1.9459101490553132</v>
      </c>
      <c r="G357" s="6">
        <v>7</v>
      </c>
      <c r="I357" s="10" t="s">
        <v>44</v>
      </c>
      <c r="J357" s="10"/>
      <c r="K357" s="10">
        <v>1</v>
      </c>
      <c r="L357" s="10"/>
    </row>
    <row r="358" spans="1:12" s="6" customFormat="1" x14ac:dyDescent="0.35">
      <c r="A358" s="6" t="s">
        <v>79</v>
      </c>
      <c r="B358" s="7">
        <v>41522</v>
      </c>
      <c r="C358" s="8">
        <v>0.46388888888888885</v>
      </c>
      <c r="D358" s="6" t="s">
        <v>50</v>
      </c>
      <c r="F358" s="6">
        <f t="shared" si="6"/>
        <v>1.0986122886681098</v>
      </c>
      <c r="G358" s="6">
        <v>3</v>
      </c>
      <c r="I358" s="10" t="s">
        <v>44</v>
      </c>
      <c r="J358" s="10"/>
      <c r="K358" s="10">
        <v>1</v>
      </c>
      <c r="L358" s="10"/>
    </row>
    <row r="359" spans="1:12" s="6" customFormat="1" x14ac:dyDescent="0.35">
      <c r="A359" s="6" t="s">
        <v>89</v>
      </c>
      <c r="B359" s="7">
        <v>41522</v>
      </c>
      <c r="C359" s="8">
        <v>0.4770833333333333</v>
      </c>
      <c r="D359" s="6" t="s">
        <v>50</v>
      </c>
      <c r="F359" s="6">
        <f t="shared" si="6"/>
        <v>0</v>
      </c>
      <c r="G359" s="6">
        <v>1</v>
      </c>
      <c r="I359" s="10" t="s">
        <v>44</v>
      </c>
      <c r="J359" s="10"/>
      <c r="K359" s="10">
        <v>1</v>
      </c>
      <c r="L359" s="10"/>
    </row>
    <row r="360" spans="1:12" s="6" customFormat="1" x14ac:dyDescent="0.35">
      <c r="A360" s="6" t="s">
        <v>40</v>
      </c>
      <c r="B360" s="7">
        <v>41527</v>
      </c>
      <c r="C360" s="8">
        <v>0.55486111111111114</v>
      </c>
      <c r="D360" s="6" t="s">
        <v>50</v>
      </c>
      <c r="F360" s="6">
        <f t="shared" si="6"/>
        <v>2.3978952727983707</v>
      </c>
      <c r="G360" s="6">
        <v>11</v>
      </c>
      <c r="I360" s="10" t="s">
        <v>44</v>
      </c>
      <c r="J360" s="10"/>
      <c r="K360" s="10">
        <v>1</v>
      </c>
      <c r="L360" s="10"/>
    </row>
    <row r="361" spans="1:12" s="6" customFormat="1" x14ac:dyDescent="0.35">
      <c r="A361" s="6" t="s">
        <v>40</v>
      </c>
      <c r="B361" s="7">
        <v>41527</v>
      </c>
      <c r="D361" s="6" t="s">
        <v>50</v>
      </c>
      <c r="F361" s="6">
        <f t="shared" si="6"/>
        <v>1.6094379124341003</v>
      </c>
      <c r="G361" s="6">
        <v>5</v>
      </c>
      <c r="I361" s="10"/>
      <c r="J361" s="10"/>
      <c r="K361" s="10">
        <v>1</v>
      </c>
      <c r="L361" s="10"/>
    </row>
    <row r="362" spans="1:12" s="6" customFormat="1" x14ac:dyDescent="0.35">
      <c r="A362" s="6" t="s">
        <v>72</v>
      </c>
      <c r="B362" s="7">
        <v>41527</v>
      </c>
      <c r="C362" s="8">
        <v>0.52569444444444446</v>
      </c>
      <c r="D362" s="6" t="s">
        <v>50</v>
      </c>
      <c r="F362" s="6">
        <f t="shared" si="6"/>
        <v>1.0986122886681098</v>
      </c>
      <c r="G362" s="6">
        <v>3</v>
      </c>
      <c r="I362" s="10" t="s">
        <v>44</v>
      </c>
      <c r="J362" s="10"/>
      <c r="K362" s="10">
        <v>1</v>
      </c>
      <c r="L362" s="10"/>
    </row>
    <row r="363" spans="1:12" s="6" customFormat="1" x14ac:dyDescent="0.35">
      <c r="A363" s="6" t="s">
        <v>79</v>
      </c>
      <c r="B363" s="7">
        <v>41528</v>
      </c>
      <c r="C363" s="8">
        <v>0.47569444444444442</v>
      </c>
      <c r="D363" s="6" t="s">
        <v>50</v>
      </c>
      <c r="F363" s="6">
        <f t="shared" si="6"/>
        <v>1.0986122886681098</v>
      </c>
      <c r="G363" s="6">
        <v>3</v>
      </c>
      <c r="I363" s="10" t="s">
        <v>47</v>
      </c>
      <c r="J363" s="10"/>
      <c r="K363" s="10">
        <v>2</v>
      </c>
      <c r="L363" s="10"/>
    </row>
    <row r="364" spans="1:12" s="6" customFormat="1" x14ac:dyDescent="0.35">
      <c r="A364" s="6" t="s">
        <v>89</v>
      </c>
      <c r="B364" s="7">
        <v>41528</v>
      </c>
      <c r="C364" s="8">
        <v>0.4916666666666667</v>
      </c>
      <c r="D364" s="6" t="s">
        <v>50</v>
      </c>
      <c r="F364" s="6">
        <f t="shared" si="6"/>
        <v>0</v>
      </c>
      <c r="G364" s="6">
        <v>1</v>
      </c>
      <c r="I364" s="10" t="s">
        <v>44</v>
      </c>
      <c r="J364" s="10"/>
      <c r="K364" s="10">
        <v>1</v>
      </c>
      <c r="L364" s="10"/>
    </row>
    <row r="365" spans="1:12" s="6" customFormat="1" x14ac:dyDescent="0.35">
      <c r="A365" s="6" t="s">
        <v>100</v>
      </c>
      <c r="B365" s="14">
        <v>41528</v>
      </c>
      <c r="C365"/>
      <c r="D365"/>
      <c r="E365"/>
      <c r="F365" s="6">
        <f t="shared" si="6"/>
        <v>1.3862943611198906</v>
      </c>
      <c r="G365" s="21">
        <v>4</v>
      </c>
      <c r="H365"/>
      <c r="I365"/>
      <c r="J365"/>
      <c r="K365" s="23">
        <v>2</v>
      </c>
      <c r="L365"/>
    </row>
    <row r="366" spans="1:12" s="6" customFormat="1" x14ac:dyDescent="0.35">
      <c r="A366" s="6" t="s">
        <v>105</v>
      </c>
      <c r="B366" s="14">
        <v>41528</v>
      </c>
      <c r="C366"/>
      <c r="D366"/>
      <c r="E366"/>
      <c r="F366" s="6">
        <f t="shared" si="6"/>
        <v>0.69314718055994529</v>
      </c>
      <c r="G366" s="23">
        <v>2</v>
      </c>
      <c r="H366"/>
      <c r="I366"/>
      <c r="J366"/>
      <c r="K366" s="23">
        <v>2</v>
      </c>
      <c r="L366"/>
    </row>
    <row r="367" spans="1:12" s="6" customFormat="1" x14ac:dyDescent="0.35">
      <c r="A367" s="6" t="s">
        <v>105</v>
      </c>
      <c r="B367" s="14">
        <v>41528</v>
      </c>
      <c r="C367"/>
      <c r="D367"/>
      <c r="E367"/>
      <c r="F367" s="6">
        <f t="shared" si="6"/>
        <v>4.1588830833596715</v>
      </c>
      <c r="G367" s="21">
        <v>64</v>
      </c>
      <c r="H367"/>
      <c r="I367"/>
      <c r="J367"/>
      <c r="K367" s="21">
        <v>26</v>
      </c>
      <c r="L367"/>
    </row>
    <row r="368" spans="1:12" s="6" customFormat="1" x14ac:dyDescent="0.35">
      <c r="A368" s="6" t="s">
        <v>40</v>
      </c>
      <c r="B368" s="7">
        <v>41534</v>
      </c>
      <c r="D368" s="6" t="s">
        <v>50</v>
      </c>
      <c r="F368" s="6">
        <f t="shared" si="6"/>
        <v>3.784189633918261</v>
      </c>
      <c r="G368" s="6">
        <v>44</v>
      </c>
      <c r="I368" s="10"/>
      <c r="J368" s="10"/>
      <c r="K368" s="10">
        <v>1</v>
      </c>
      <c r="L368" s="10"/>
    </row>
    <row r="369" spans="1:12" s="6" customFormat="1" x14ac:dyDescent="0.35">
      <c r="A369" s="6" t="s">
        <v>40</v>
      </c>
      <c r="B369" s="7">
        <v>41534</v>
      </c>
      <c r="C369" s="8">
        <v>0.53888888888888886</v>
      </c>
      <c r="D369" s="6" t="s">
        <v>50</v>
      </c>
      <c r="F369" s="6">
        <f t="shared" si="6"/>
        <v>3.912023005428146</v>
      </c>
      <c r="G369" s="6">
        <v>50</v>
      </c>
      <c r="I369" s="10"/>
      <c r="J369" s="10"/>
      <c r="K369" s="10">
        <v>2</v>
      </c>
      <c r="L369" s="10"/>
    </row>
    <row r="370" spans="1:12" s="6" customFormat="1" x14ac:dyDescent="0.35">
      <c r="A370" s="6" t="s">
        <v>72</v>
      </c>
      <c r="B370" s="7">
        <v>41534</v>
      </c>
      <c r="C370" s="8">
        <v>0.50694444444444442</v>
      </c>
      <c r="D370" s="6" t="s">
        <v>50</v>
      </c>
      <c r="F370" s="6">
        <f t="shared" si="6"/>
        <v>0</v>
      </c>
      <c r="G370" s="6">
        <v>1</v>
      </c>
      <c r="I370" s="10"/>
      <c r="J370" s="10"/>
      <c r="K370" s="10">
        <v>1</v>
      </c>
      <c r="L370" s="10"/>
    </row>
    <row r="371" spans="1:12" s="6" customFormat="1" x14ac:dyDescent="0.35">
      <c r="A371" s="6" t="s">
        <v>79</v>
      </c>
      <c r="B371" s="7">
        <v>41535</v>
      </c>
      <c r="C371" s="8">
        <v>0.47013888888888888</v>
      </c>
      <c r="D371" s="6" t="s">
        <v>50</v>
      </c>
      <c r="F371" s="6">
        <f t="shared" si="6"/>
        <v>1.6094379124341003</v>
      </c>
      <c r="G371" s="6">
        <v>5</v>
      </c>
      <c r="I371" s="10"/>
      <c r="J371" s="10"/>
      <c r="K371" s="10">
        <v>3</v>
      </c>
      <c r="L371" s="10"/>
    </row>
    <row r="372" spans="1:12" s="6" customFormat="1" x14ac:dyDescent="0.35">
      <c r="A372" s="6" t="s">
        <v>89</v>
      </c>
      <c r="B372" s="7">
        <v>41535</v>
      </c>
      <c r="C372" s="8">
        <v>0.48472222222222222</v>
      </c>
      <c r="D372" s="6" t="s">
        <v>50</v>
      </c>
      <c r="F372" s="6">
        <f t="shared" si="6"/>
        <v>2.3025850929940459</v>
      </c>
      <c r="G372" s="6">
        <v>10</v>
      </c>
      <c r="I372" s="10"/>
      <c r="J372" s="10"/>
      <c r="K372" s="10">
        <v>1</v>
      </c>
      <c r="L372" s="10"/>
    </row>
    <row r="373" spans="1:12" s="6" customFormat="1" x14ac:dyDescent="0.35">
      <c r="A373" s="6" t="s">
        <v>100</v>
      </c>
      <c r="B373" s="14">
        <v>41541</v>
      </c>
      <c r="C373"/>
      <c r="D373"/>
      <c r="E373"/>
      <c r="F373" s="6">
        <f t="shared" ref="F373:F382" si="7">LN(G373)</f>
        <v>0.69314718055994529</v>
      </c>
      <c r="G373" s="23">
        <v>2</v>
      </c>
      <c r="H373"/>
      <c r="I373"/>
      <c r="J373"/>
      <c r="K373" s="19" t="s">
        <v>101</v>
      </c>
      <c r="L373"/>
    </row>
    <row r="374" spans="1:12" s="6" customFormat="1" x14ac:dyDescent="0.35">
      <c r="A374" s="6" t="s">
        <v>105</v>
      </c>
      <c r="B374" s="14">
        <v>41541</v>
      </c>
      <c r="C374"/>
      <c r="D374"/>
      <c r="E374"/>
      <c r="F374" s="6">
        <f t="shared" si="7"/>
        <v>0.69314718055994529</v>
      </c>
      <c r="G374" s="21">
        <v>2</v>
      </c>
      <c r="H374"/>
      <c r="I374"/>
      <c r="J374"/>
      <c r="K374" s="19" t="s">
        <v>101</v>
      </c>
      <c r="L374"/>
    </row>
    <row r="375" spans="1:12" s="6" customFormat="1" x14ac:dyDescent="0.35">
      <c r="A375" s="6" t="s">
        <v>79</v>
      </c>
      <c r="B375" s="7">
        <v>41793</v>
      </c>
      <c r="C375" s="8">
        <v>0.45208333333333334</v>
      </c>
      <c r="D375" s="6" t="s">
        <v>50</v>
      </c>
      <c r="F375" s="6">
        <f t="shared" si="7"/>
        <v>1.0986122886681098</v>
      </c>
      <c r="G375" s="6">
        <v>3</v>
      </c>
      <c r="I375" s="10" t="s">
        <v>44</v>
      </c>
      <c r="J375" s="10"/>
      <c r="K375" s="10">
        <v>1</v>
      </c>
      <c r="L375" s="10"/>
    </row>
    <row r="376" spans="1:12" s="6" customFormat="1" x14ac:dyDescent="0.35">
      <c r="A376" s="6" t="s">
        <v>89</v>
      </c>
      <c r="B376" s="7">
        <v>41793</v>
      </c>
      <c r="C376" s="8">
        <v>0.4694444444444445</v>
      </c>
      <c r="D376" s="6" t="s">
        <v>50</v>
      </c>
      <c r="F376" s="6">
        <f t="shared" si="7"/>
        <v>0</v>
      </c>
      <c r="G376" s="6">
        <v>1</v>
      </c>
      <c r="I376" s="10" t="s">
        <v>44</v>
      </c>
      <c r="J376" s="10"/>
      <c r="K376" s="10">
        <v>1</v>
      </c>
      <c r="L376" s="10"/>
    </row>
    <row r="377" spans="1:12" s="6" customFormat="1" x14ac:dyDescent="0.35">
      <c r="A377" s="6" t="s">
        <v>40</v>
      </c>
      <c r="B377" s="7">
        <v>41794</v>
      </c>
      <c r="C377" s="8">
        <v>0.54722222222222217</v>
      </c>
      <c r="D377" s="6" t="s">
        <v>49</v>
      </c>
      <c r="F377" s="6">
        <f t="shared" si="7"/>
        <v>2.6390573296152584</v>
      </c>
      <c r="G377" s="6">
        <v>14</v>
      </c>
      <c r="I377" s="10" t="s">
        <v>44</v>
      </c>
      <c r="J377" s="10"/>
      <c r="K377" s="10">
        <v>2</v>
      </c>
      <c r="L377" s="10"/>
    </row>
    <row r="378" spans="1:12" s="6" customFormat="1" x14ac:dyDescent="0.35">
      <c r="A378" s="6" t="s">
        <v>40</v>
      </c>
      <c r="B378" s="7">
        <v>41794</v>
      </c>
      <c r="D378" s="6" t="s">
        <v>49</v>
      </c>
      <c r="F378" s="6">
        <f t="shared" si="7"/>
        <v>2.3978952727983707</v>
      </c>
      <c r="G378" s="6">
        <v>11</v>
      </c>
      <c r="I378" s="10" t="s">
        <v>44</v>
      </c>
      <c r="J378" s="10"/>
      <c r="K378" s="10">
        <v>2</v>
      </c>
      <c r="L378" s="10"/>
    </row>
    <row r="379" spans="1:12" s="6" customFormat="1" x14ac:dyDescent="0.35">
      <c r="A379" s="6" t="s">
        <v>72</v>
      </c>
      <c r="B379" s="7">
        <v>41794</v>
      </c>
      <c r="C379" s="8">
        <v>0.51666666666666672</v>
      </c>
      <c r="D379" s="6" t="s">
        <v>49</v>
      </c>
      <c r="F379" s="6">
        <f t="shared" si="7"/>
        <v>3.2188758248682006</v>
      </c>
      <c r="G379" s="6">
        <v>25</v>
      </c>
      <c r="I379" s="10" t="s">
        <v>44</v>
      </c>
      <c r="J379" s="10"/>
      <c r="K379" s="10">
        <v>2</v>
      </c>
      <c r="L379" s="10"/>
    </row>
    <row r="380" spans="1:12" s="6" customFormat="1" x14ac:dyDescent="0.35">
      <c r="A380" s="6" t="s">
        <v>40</v>
      </c>
      <c r="B380" s="7">
        <v>41801</v>
      </c>
      <c r="C380" s="8">
        <v>0.58333333333333337</v>
      </c>
      <c r="D380" s="6" t="s">
        <v>49</v>
      </c>
      <c r="F380" s="6">
        <f t="shared" si="7"/>
        <v>3.912023005428146</v>
      </c>
      <c r="G380" s="6">
        <v>50</v>
      </c>
      <c r="I380" s="10" t="s">
        <v>47</v>
      </c>
      <c r="J380" s="10"/>
      <c r="K380" s="10">
        <v>2</v>
      </c>
      <c r="L380" s="10"/>
    </row>
    <row r="381" spans="1:12" s="6" customFormat="1" x14ac:dyDescent="0.35">
      <c r="A381" s="6" t="s">
        <v>79</v>
      </c>
      <c r="B381" s="7">
        <v>41807</v>
      </c>
      <c r="C381" s="8">
        <v>0.4597222222222222</v>
      </c>
      <c r="D381" s="6" t="s">
        <v>50</v>
      </c>
      <c r="F381" s="6">
        <f t="shared" si="7"/>
        <v>1.3862943611198906</v>
      </c>
      <c r="G381" s="6">
        <v>4</v>
      </c>
      <c r="I381" s="10" t="s">
        <v>44</v>
      </c>
      <c r="J381" s="10"/>
      <c r="K381" s="10">
        <v>1</v>
      </c>
      <c r="L381" s="10"/>
    </row>
    <row r="382" spans="1:12" s="6" customFormat="1" x14ac:dyDescent="0.35">
      <c r="A382" s="6" t="s">
        <v>89</v>
      </c>
      <c r="B382" s="7">
        <v>41807</v>
      </c>
      <c r="C382" s="8">
        <v>0.47638888888888892</v>
      </c>
      <c r="D382" s="6" t="s">
        <v>50</v>
      </c>
      <c r="F382" s="6">
        <f t="shared" si="7"/>
        <v>0</v>
      </c>
      <c r="G382" s="6">
        <v>1</v>
      </c>
      <c r="I382" s="10" t="s">
        <v>44</v>
      </c>
      <c r="J382" s="10"/>
      <c r="K382" s="10">
        <v>1</v>
      </c>
      <c r="L382" s="10"/>
    </row>
    <row r="383" spans="1:12" s="6" customFormat="1" x14ac:dyDescent="0.35">
      <c r="A383" s="6" t="s">
        <v>100</v>
      </c>
      <c r="B383" s="14">
        <v>41807</v>
      </c>
      <c r="C383"/>
      <c r="D383"/>
      <c r="E383"/>
      <c r="G383" s="19" t="s">
        <v>101</v>
      </c>
      <c r="H383"/>
      <c r="I383"/>
      <c r="J383"/>
      <c r="K383" s="19" t="s">
        <v>101</v>
      </c>
      <c r="L383"/>
    </row>
    <row r="384" spans="1:12" s="6" customFormat="1" x14ac:dyDescent="0.35">
      <c r="A384" s="6" t="s">
        <v>105</v>
      </c>
      <c r="B384" s="14">
        <v>41807</v>
      </c>
      <c r="C384"/>
      <c r="D384"/>
      <c r="E384"/>
      <c r="G384" s="19" t="s">
        <v>101</v>
      </c>
      <c r="H384"/>
      <c r="I384"/>
      <c r="J384"/>
      <c r="K384" s="19" t="s">
        <v>101</v>
      </c>
      <c r="L384"/>
    </row>
    <row r="385" spans="1:12" s="6" customFormat="1" x14ac:dyDescent="0.35">
      <c r="A385" s="6" t="s">
        <v>40</v>
      </c>
      <c r="B385" s="7">
        <v>41808</v>
      </c>
      <c r="C385" s="8">
        <v>0.53888888888888886</v>
      </c>
      <c r="D385" s="6" t="s">
        <v>50</v>
      </c>
      <c r="F385" s="6">
        <f t="shared" ref="F385:F448" si="8">LN(G385)</f>
        <v>2.5649493574615367</v>
      </c>
      <c r="G385" s="6">
        <v>13</v>
      </c>
      <c r="I385" s="10" t="s">
        <v>44</v>
      </c>
      <c r="J385" s="10"/>
      <c r="K385" s="10">
        <v>1</v>
      </c>
      <c r="L385" s="10"/>
    </row>
    <row r="386" spans="1:12" s="6" customFormat="1" x14ac:dyDescent="0.35">
      <c r="A386" s="6" t="s">
        <v>72</v>
      </c>
      <c r="B386" s="7">
        <v>41808</v>
      </c>
      <c r="C386" s="8">
        <v>0.50763888888888886</v>
      </c>
      <c r="D386" s="6" t="s">
        <v>50</v>
      </c>
      <c r="F386" s="6">
        <f t="shared" si="8"/>
        <v>0</v>
      </c>
      <c r="G386" s="6">
        <v>1</v>
      </c>
      <c r="I386" s="10" t="s">
        <v>44</v>
      </c>
      <c r="J386" s="10"/>
      <c r="K386" s="10">
        <v>1</v>
      </c>
      <c r="L386" s="10"/>
    </row>
    <row r="387" spans="1:12" s="6" customFormat="1" x14ac:dyDescent="0.35">
      <c r="A387" s="6" t="s">
        <v>79</v>
      </c>
      <c r="B387" s="7">
        <v>41814</v>
      </c>
      <c r="C387" s="8">
        <v>0.45694444444444443</v>
      </c>
      <c r="D387" s="6" t="s">
        <v>50</v>
      </c>
      <c r="F387" s="6">
        <f t="shared" si="8"/>
        <v>1.9459101490553132</v>
      </c>
      <c r="G387" s="6">
        <v>7</v>
      </c>
      <c r="I387" s="10" t="s">
        <v>44</v>
      </c>
      <c r="J387" s="10"/>
      <c r="K387" s="10">
        <v>1</v>
      </c>
      <c r="L387" s="10"/>
    </row>
    <row r="388" spans="1:12" s="6" customFormat="1" x14ac:dyDescent="0.35">
      <c r="A388" s="6" t="s">
        <v>89</v>
      </c>
      <c r="B388" s="7">
        <v>41814</v>
      </c>
      <c r="C388" s="8">
        <v>0.47222222222222227</v>
      </c>
      <c r="D388" s="6" t="s">
        <v>50</v>
      </c>
      <c r="F388" s="6">
        <f t="shared" si="8"/>
        <v>0</v>
      </c>
      <c r="G388" s="6">
        <v>1</v>
      </c>
      <c r="I388" s="10" t="s">
        <v>44</v>
      </c>
      <c r="J388" s="10"/>
      <c r="K388" s="10">
        <v>1</v>
      </c>
      <c r="L388" s="10"/>
    </row>
    <row r="389" spans="1:12" s="6" customFormat="1" x14ac:dyDescent="0.35">
      <c r="A389" s="6" t="s">
        <v>40</v>
      </c>
      <c r="B389" s="7">
        <v>41815</v>
      </c>
      <c r="C389" s="8">
        <v>0.55902777777777779</v>
      </c>
      <c r="D389" s="6" t="s">
        <v>50</v>
      </c>
      <c r="F389" s="6">
        <f t="shared" si="8"/>
        <v>1.6094379124341003</v>
      </c>
      <c r="G389" s="6">
        <v>5</v>
      </c>
      <c r="I389" s="10"/>
      <c r="J389" s="10"/>
      <c r="K389" s="10">
        <v>1</v>
      </c>
      <c r="L389" s="10"/>
    </row>
    <row r="390" spans="1:12" s="6" customFormat="1" x14ac:dyDescent="0.35">
      <c r="A390" s="6" t="s">
        <v>72</v>
      </c>
      <c r="B390" s="7">
        <v>41815</v>
      </c>
      <c r="C390" s="8">
        <v>0.51944444444444449</v>
      </c>
      <c r="D390" s="6" t="s">
        <v>50</v>
      </c>
      <c r="F390" s="6">
        <f t="shared" si="8"/>
        <v>2.0794415416798357</v>
      </c>
      <c r="G390" s="6">
        <v>8</v>
      </c>
      <c r="I390" s="10" t="s">
        <v>44</v>
      </c>
      <c r="J390" s="10"/>
      <c r="K390" s="10">
        <v>1</v>
      </c>
      <c r="L390" s="10"/>
    </row>
    <row r="391" spans="1:12" s="6" customFormat="1" x14ac:dyDescent="0.35">
      <c r="A391" s="6" t="s">
        <v>100</v>
      </c>
      <c r="B391" s="14">
        <v>41815</v>
      </c>
      <c r="C391"/>
      <c r="D391"/>
      <c r="E391"/>
      <c r="F391" s="6">
        <f t="shared" si="8"/>
        <v>0.69314718055994529</v>
      </c>
      <c r="G391" s="23">
        <v>2</v>
      </c>
      <c r="H391"/>
      <c r="I391"/>
      <c r="J391"/>
      <c r="K391" s="21">
        <v>40</v>
      </c>
      <c r="L391"/>
    </row>
    <row r="392" spans="1:12" s="6" customFormat="1" x14ac:dyDescent="0.35">
      <c r="A392" s="6" t="s">
        <v>100</v>
      </c>
      <c r="B392" s="14">
        <v>41815</v>
      </c>
      <c r="C392"/>
      <c r="D392"/>
      <c r="E392"/>
      <c r="F392" s="6">
        <f t="shared" si="8"/>
        <v>0.69314718055994529</v>
      </c>
      <c r="G392" s="21">
        <v>2</v>
      </c>
      <c r="H392"/>
      <c r="I392"/>
      <c r="J392"/>
      <c r="K392" s="21">
        <v>2</v>
      </c>
      <c r="L392"/>
    </row>
    <row r="393" spans="1:12" s="6" customFormat="1" x14ac:dyDescent="0.35">
      <c r="A393" s="6" t="s">
        <v>105</v>
      </c>
      <c r="B393" s="14">
        <v>41815</v>
      </c>
      <c r="C393"/>
      <c r="D393"/>
      <c r="E393"/>
      <c r="F393" s="6">
        <f t="shared" si="8"/>
        <v>0.69314718055994529</v>
      </c>
      <c r="G393" s="21">
        <v>2</v>
      </c>
      <c r="H393"/>
      <c r="I393"/>
      <c r="J393"/>
      <c r="K393" s="21">
        <v>34</v>
      </c>
      <c r="L393"/>
    </row>
    <row r="394" spans="1:12" s="6" customFormat="1" x14ac:dyDescent="0.35">
      <c r="A394" s="6" t="s">
        <v>79</v>
      </c>
      <c r="B394" s="7">
        <v>41821</v>
      </c>
      <c r="C394" s="8">
        <v>0.43888888888888888</v>
      </c>
      <c r="D394" s="6" t="s">
        <v>50</v>
      </c>
      <c r="F394" s="6">
        <f t="shared" si="8"/>
        <v>0</v>
      </c>
      <c r="G394" s="6">
        <v>1</v>
      </c>
      <c r="I394" s="10" t="s">
        <v>44</v>
      </c>
      <c r="J394" s="10"/>
      <c r="K394" s="10">
        <v>1</v>
      </c>
      <c r="L394" s="10"/>
    </row>
    <row r="395" spans="1:12" s="6" customFormat="1" x14ac:dyDescent="0.35">
      <c r="A395" s="6" t="s">
        <v>89</v>
      </c>
      <c r="B395" s="7">
        <v>41821</v>
      </c>
      <c r="C395" s="8">
        <v>0.4548611111111111</v>
      </c>
      <c r="D395" s="6" t="s">
        <v>50</v>
      </c>
      <c r="F395" s="6">
        <f t="shared" si="8"/>
        <v>0</v>
      </c>
      <c r="G395" s="6">
        <v>1</v>
      </c>
      <c r="I395" s="10" t="s">
        <v>44</v>
      </c>
      <c r="J395" s="10"/>
      <c r="K395" s="10">
        <v>1</v>
      </c>
      <c r="L395" s="10"/>
    </row>
    <row r="396" spans="1:12" s="6" customFormat="1" x14ac:dyDescent="0.35">
      <c r="A396" s="6" t="s">
        <v>40</v>
      </c>
      <c r="B396" s="7">
        <v>41822</v>
      </c>
      <c r="C396" s="8">
        <v>0.53333333333333333</v>
      </c>
      <c r="D396" s="6" t="s">
        <v>50</v>
      </c>
      <c r="F396" s="6">
        <f t="shared" si="8"/>
        <v>0.69314718055994529</v>
      </c>
      <c r="G396" s="6">
        <v>2</v>
      </c>
      <c r="I396" s="10" t="s">
        <v>44</v>
      </c>
      <c r="J396" s="10"/>
      <c r="K396" s="10">
        <v>1</v>
      </c>
      <c r="L396" s="10"/>
    </row>
    <row r="397" spans="1:12" s="6" customFormat="1" x14ac:dyDescent="0.35">
      <c r="A397" s="6" t="s">
        <v>72</v>
      </c>
      <c r="B397" s="7">
        <v>41822</v>
      </c>
      <c r="C397" s="8">
        <v>0.50416666666666665</v>
      </c>
      <c r="D397" s="6" t="s">
        <v>50</v>
      </c>
      <c r="F397" s="6">
        <f t="shared" si="8"/>
        <v>0</v>
      </c>
      <c r="G397" s="6">
        <v>1</v>
      </c>
      <c r="I397" s="10" t="s">
        <v>44</v>
      </c>
      <c r="J397" s="10"/>
      <c r="K397" s="10">
        <v>1</v>
      </c>
      <c r="L397" s="10"/>
    </row>
    <row r="398" spans="1:12" s="6" customFormat="1" x14ac:dyDescent="0.35">
      <c r="A398" s="6" t="s">
        <v>40</v>
      </c>
      <c r="B398" s="7">
        <v>41828</v>
      </c>
      <c r="C398" s="8">
        <v>0.52847222222222223</v>
      </c>
      <c r="D398" s="6" t="s">
        <v>50</v>
      </c>
      <c r="F398" s="6">
        <f t="shared" si="8"/>
        <v>3.2958368660043291</v>
      </c>
      <c r="G398" s="6">
        <v>27</v>
      </c>
      <c r="I398" s="10" t="s">
        <v>44</v>
      </c>
      <c r="J398" s="10"/>
      <c r="K398" s="10">
        <v>1</v>
      </c>
      <c r="L398" s="10"/>
    </row>
    <row r="399" spans="1:12" s="6" customFormat="1" x14ac:dyDescent="0.35">
      <c r="A399" s="6" t="s">
        <v>72</v>
      </c>
      <c r="B399" s="7">
        <v>41828</v>
      </c>
      <c r="C399" s="8">
        <v>0.49583333333333335</v>
      </c>
      <c r="D399" s="6" t="s">
        <v>50</v>
      </c>
      <c r="F399" s="6">
        <f t="shared" si="8"/>
        <v>1.9459101490553132</v>
      </c>
      <c r="G399" s="6">
        <v>7</v>
      </c>
      <c r="I399" s="10" t="s">
        <v>44</v>
      </c>
      <c r="J399" s="10"/>
      <c r="K399" s="10">
        <v>1</v>
      </c>
      <c r="L399" s="10"/>
    </row>
    <row r="400" spans="1:12" s="6" customFormat="1" x14ac:dyDescent="0.35">
      <c r="A400" s="6" t="s">
        <v>79</v>
      </c>
      <c r="B400" s="7">
        <v>41829</v>
      </c>
      <c r="C400" s="8">
        <v>0.44444444444444442</v>
      </c>
      <c r="D400" s="6" t="s">
        <v>50</v>
      </c>
      <c r="F400" s="6">
        <f t="shared" si="8"/>
        <v>3.2958368660043291</v>
      </c>
      <c r="G400" s="6">
        <v>27</v>
      </c>
      <c r="I400" s="10" t="s">
        <v>44</v>
      </c>
      <c r="J400" s="10"/>
      <c r="K400" s="10">
        <v>1</v>
      </c>
      <c r="L400" s="10"/>
    </row>
    <row r="401" spans="1:12" s="6" customFormat="1" x14ac:dyDescent="0.35">
      <c r="A401" s="6" t="s">
        <v>89</v>
      </c>
      <c r="B401" s="7">
        <v>41829</v>
      </c>
      <c r="C401" s="8">
        <v>0.46111111111111108</v>
      </c>
      <c r="D401" s="6" t="s">
        <v>50</v>
      </c>
      <c r="F401" s="6">
        <f t="shared" si="8"/>
        <v>0</v>
      </c>
      <c r="G401" s="6">
        <v>1</v>
      </c>
      <c r="I401" s="10" t="s">
        <v>44</v>
      </c>
      <c r="J401" s="10"/>
      <c r="K401" s="10">
        <v>1</v>
      </c>
      <c r="L401" s="10"/>
    </row>
    <row r="402" spans="1:12" s="6" customFormat="1" x14ac:dyDescent="0.35">
      <c r="A402" s="6" t="s">
        <v>100</v>
      </c>
      <c r="B402" s="14">
        <v>41829</v>
      </c>
      <c r="C402"/>
      <c r="D402"/>
      <c r="E402"/>
      <c r="F402" s="6">
        <f t="shared" si="8"/>
        <v>4.2766661190160553</v>
      </c>
      <c r="G402" s="21">
        <v>72</v>
      </c>
      <c r="H402"/>
      <c r="I402"/>
      <c r="J402"/>
      <c r="K402" s="21">
        <v>2</v>
      </c>
      <c r="L402"/>
    </row>
    <row r="403" spans="1:12" s="6" customFormat="1" x14ac:dyDescent="0.35">
      <c r="A403" s="6" t="s">
        <v>105</v>
      </c>
      <c r="B403" s="14">
        <v>41829</v>
      </c>
      <c r="C403"/>
      <c r="D403"/>
      <c r="E403"/>
      <c r="F403" s="6">
        <f t="shared" si="8"/>
        <v>2.0794415416798357</v>
      </c>
      <c r="G403" s="21">
        <v>8</v>
      </c>
      <c r="H403"/>
      <c r="I403"/>
      <c r="J403"/>
      <c r="K403" s="23">
        <v>2</v>
      </c>
      <c r="L403"/>
    </row>
    <row r="404" spans="1:12" s="6" customFormat="1" x14ac:dyDescent="0.35">
      <c r="A404" s="6" t="s">
        <v>40</v>
      </c>
      <c r="B404" s="7">
        <v>41835</v>
      </c>
      <c r="D404" s="6" t="s">
        <v>49</v>
      </c>
      <c r="F404" s="6">
        <f t="shared" si="8"/>
        <v>6.3969296552161463</v>
      </c>
      <c r="G404" s="6">
        <v>600</v>
      </c>
      <c r="I404" s="10" t="s">
        <v>47</v>
      </c>
      <c r="J404" s="10"/>
      <c r="K404" s="10">
        <v>14</v>
      </c>
      <c r="L404" s="10"/>
    </row>
    <row r="405" spans="1:12" s="6" customFormat="1" x14ac:dyDescent="0.35">
      <c r="A405" s="6" t="s">
        <v>40</v>
      </c>
      <c r="B405" s="7">
        <v>41835</v>
      </c>
      <c r="C405" s="8">
        <v>0.53680555555555554</v>
      </c>
      <c r="D405" s="6" t="s">
        <v>49</v>
      </c>
      <c r="F405" s="6">
        <f t="shared" si="8"/>
        <v>6.8458798752640497</v>
      </c>
      <c r="G405" s="6">
        <v>940</v>
      </c>
      <c r="I405" s="10" t="s">
        <v>47</v>
      </c>
      <c r="J405" s="10"/>
      <c r="K405" s="10">
        <v>16</v>
      </c>
      <c r="L405" s="10"/>
    </row>
    <row r="406" spans="1:12" s="6" customFormat="1" x14ac:dyDescent="0.35">
      <c r="A406" s="6" t="s">
        <v>72</v>
      </c>
      <c r="B406" s="7">
        <v>41835</v>
      </c>
      <c r="C406" s="8">
        <v>0.50624999999999998</v>
      </c>
      <c r="D406" s="6" t="s">
        <v>49</v>
      </c>
      <c r="F406" s="6">
        <f t="shared" si="8"/>
        <v>5.9914645471079817</v>
      </c>
      <c r="G406" s="6">
        <v>400</v>
      </c>
      <c r="I406" s="10" t="s">
        <v>47</v>
      </c>
      <c r="J406" s="10"/>
      <c r="K406" s="10">
        <v>4</v>
      </c>
      <c r="L406" s="10"/>
    </row>
    <row r="407" spans="1:12" s="6" customFormat="1" x14ac:dyDescent="0.35">
      <c r="A407" s="6" t="s">
        <v>79</v>
      </c>
      <c r="B407" s="7">
        <v>41836</v>
      </c>
      <c r="C407" s="8">
        <v>0.46597222222222223</v>
      </c>
      <c r="D407" s="6" t="s">
        <v>49</v>
      </c>
      <c r="F407" s="6">
        <f t="shared" si="8"/>
        <v>6.4297194780391376</v>
      </c>
      <c r="G407" s="6">
        <v>620</v>
      </c>
      <c r="I407" s="10" t="s">
        <v>47</v>
      </c>
      <c r="J407" s="10"/>
      <c r="K407" s="10">
        <v>4</v>
      </c>
      <c r="L407" s="10"/>
    </row>
    <row r="408" spans="1:12" s="6" customFormat="1" x14ac:dyDescent="0.35">
      <c r="A408" s="6" t="s">
        <v>89</v>
      </c>
      <c r="B408" s="7">
        <v>41836</v>
      </c>
      <c r="D408" s="6" t="s">
        <v>49</v>
      </c>
      <c r="I408" s="10"/>
      <c r="J408" s="10"/>
      <c r="K408" s="10"/>
      <c r="L408" s="10"/>
    </row>
    <row r="409" spans="1:12" s="6" customFormat="1" x14ac:dyDescent="0.35">
      <c r="A409" s="6" t="s">
        <v>79</v>
      </c>
      <c r="B409" s="7">
        <v>41842</v>
      </c>
      <c r="C409" s="8">
        <v>0.44166666666666665</v>
      </c>
      <c r="D409" s="6" t="s">
        <v>50</v>
      </c>
      <c r="F409" s="6">
        <f t="shared" si="8"/>
        <v>2.3025850929940459</v>
      </c>
      <c r="G409" s="6">
        <v>10</v>
      </c>
      <c r="I409" s="10" t="s">
        <v>44</v>
      </c>
      <c r="J409" s="10"/>
      <c r="K409" s="10">
        <v>1</v>
      </c>
      <c r="L409" s="10"/>
    </row>
    <row r="410" spans="1:12" s="6" customFormat="1" x14ac:dyDescent="0.35">
      <c r="A410" s="6" t="s">
        <v>89</v>
      </c>
      <c r="B410" s="7">
        <v>41842</v>
      </c>
      <c r="C410" s="8">
        <v>0.45555555555555555</v>
      </c>
      <c r="D410" s="6" t="s">
        <v>50</v>
      </c>
      <c r="F410" s="6">
        <f t="shared" si="8"/>
        <v>0</v>
      </c>
      <c r="G410" s="6">
        <v>1</v>
      </c>
      <c r="I410" s="10" t="s">
        <v>44</v>
      </c>
      <c r="J410" s="10"/>
      <c r="K410" s="10">
        <v>1</v>
      </c>
      <c r="L410" s="10"/>
    </row>
    <row r="411" spans="1:12" s="6" customFormat="1" x14ac:dyDescent="0.35">
      <c r="A411" s="6" t="s">
        <v>40</v>
      </c>
      <c r="B411" s="7">
        <v>41843</v>
      </c>
      <c r="C411" s="8">
        <v>0.52777777777777779</v>
      </c>
      <c r="D411" s="6" t="s">
        <v>50</v>
      </c>
      <c r="F411" s="6">
        <f t="shared" si="8"/>
        <v>1.9459101490553132</v>
      </c>
      <c r="G411" s="6">
        <v>7</v>
      </c>
      <c r="I411" s="10" t="s">
        <v>44</v>
      </c>
      <c r="J411" s="10"/>
      <c r="K411" s="10">
        <v>1</v>
      </c>
      <c r="L411" s="10"/>
    </row>
    <row r="412" spans="1:12" s="6" customFormat="1" x14ac:dyDescent="0.35">
      <c r="A412" s="6" t="s">
        <v>72</v>
      </c>
      <c r="B412" s="7">
        <v>41843</v>
      </c>
      <c r="C412" s="8">
        <v>0.49722222222222223</v>
      </c>
      <c r="D412" s="6" t="s">
        <v>50</v>
      </c>
      <c r="F412" s="6">
        <f t="shared" si="8"/>
        <v>1.6094379124341003</v>
      </c>
      <c r="G412" s="6">
        <v>5</v>
      </c>
      <c r="I412" s="10" t="s">
        <v>44</v>
      </c>
      <c r="J412" s="10"/>
      <c r="K412" s="10">
        <v>1</v>
      </c>
      <c r="L412" s="10"/>
    </row>
    <row r="413" spans="1:12" s="6" customFormat="1" x14ac:dyDescent="0.35">
      <c r="A413" s="6" t="s">
        <v>79</v>
      </c>
      <c r="B413" s="7">
        <v>41849</v>
      </c>
      <c r="C413" s="8">
        <v>0.4993055555555555</v>
      </c>
      <c r="D413" s="6" t="s">
        <v>49</v>
      </c>
      <c r="F413" s="6">
        <f t="shared" si="8"/>
        <v>1.3862943611198906</v>
      </c>
      <c r="G413" s="6">
        <v>4</v>
      </c>
      <c r="I413" s="10" t="s">
        <v>44</v>
      </c>
      <c r="J413" s="10"/>
      <c r="K413" s="10">
        <v>2</v>
      </c>
      <c r="L413" s="10"/>
    </row>
    <row r="414" spans="1:12" s="6" customFormat="1" x14ac:dyDescent="0.35">
      <c r="A414" s="6" t="s">
        <v>89</v>
      </c>
      <c r="B414" s="7">
        <v>41849</v>
      </c>
      <c r="C414" s="8">
        <v>0.52500000000000002</v>
      </c>
      <c r="D414" s="6" t="s">
        <v>49</v>
      </c>
      <c r="F414" s="6">
        <f t="shared" si="8"/>
        <v>0.69314718055994529</v>
      </c>
      <c r="G414" s="6">
        <v>2</v>
      </c>
      <c r="I414" s="10" t="s">
        <v>44</v>
      </c>
      <c r="J414" s="10"/>
      <c r="K414" s="10">
        <v>2</v>
      </c>
      <c r="L414" s="10"/>
    </row>
    <row r="415" spans="1:12" s="6" customFormat="1" x14ac:dyDescent="0.35">
      <c r="A415" s="6" t="s">
        <v>40</v>
      </c>
      <c r="B415" s="7">
        <v>41850</v>
      </c>
      <c r="C415" s="8">
        <v>0.52569444444444446</v>
      </c>
      <c r="D415" s="6" t="s">
        <v>50</v>
      </c>
      <c r="F415" s="6">
        <f t="shared" si="8"/>
        <v>4.5849674786705723</v>
      </c>
      <c r="G415" s="6">
        <v>98</v>
      </c>
      <c r="I415" s="10"/>
      <c r="J415" s="10"/>
      <c r="K415" s="10">
        <v>1</v>
      </c>
      <c r="L415" s="10"/>
    </row>
    <row r="416" spans="1:12" s="6" customFormat="1" x14ac:dyDescent="0.35">
      <c r="A416" s="6" t="s">
        <v>72</v>
      </c>
      <c r="B416" s="7">
        <v>41850</v>
      </c>
      <c r="C416" s="8">
        <v>0.49444444444444446</v>
      </c>
      <c r="D416" s="6" t="s">
        <v>50</v>
      </c>
      <c r="F416" s="6">
        <f t="shared" si="8"/>
        <v>1.6094379124341003</v>
      </c>
      <c r="G416" s="6">
        <v>5</v>
      </c>
      <c r="I416" s="10" t="s">
        <v>44</v>
      </c>
      <c r="J416" s="10"/>
      <c r="K416" s="10">
        <v>1</v>
      </c>
      <c r="L416" s="10"/>
    </row>
    <row r="417" spans="1:12" s="6" customFormat="1" x14ac:dyDescent="0.35">
      <c r="A417" s="6" t="s">
        <v>100</v>
      </c>
      <c r="B417" s="15">
        <v>41850</v>
      </c>
      <c r="C417"/>
      <c r="D417"/>
      <c r="E417"/>
      <c r="G417" s="19" t="s">
        <v>101</v>
      </c>
      <c r="H417"/>
      <c r="I417"/>
      <c r="J417"/>
      <c r="K417" s="19" t="s">
        <v>101</v>
      </c>
      <c r="L417"/>
    </row>
    <row r="418" spans="1:12" s="6" customFormat="1" x14ac:dyDescent="0.35">
      <c r="A418" s="6" t="s">
        <v>105</v>
      </c>
      <c r="B418" s="15">
        <v>41850</v>
      </c>
      <c r="C418"/>
      <c r="D418"/>
      <c r="E418"/>
      <c r="G418" s="19" t="s">
        <v>101</v>
      </c>
      <c r="H418"/>
      <c r="I418"/>
      <c r="J418"/>
      <c r="K418" s="19" t="s">
        <v>101</v>
      </c>
      <c r="L418"/>
    </row>
    <row r="419" spans="1:12" s="6" customFormat="1" x14ac:dyDescent="0.35">
      <c r="A419" s="6" t="s">
        <v>79</v>
      </c>
      <c r="B419" s="7">
        <v>41856</v>
      </c>
      <c r="C419" s="8">
        <v>0.44930555555555557</v>
      </c>
      <c r="D419" s="6" t="s">
        <v>50</v>
      </c>
      <c r="F419" s="6">
        <f t="shared" si="8"/>
        <v>2.3025850929940459</v>
      </c>
      <c r="G419" s="6">
        <v>10</v>
      </c>
      <c r="I419" s="10" t="s">
        <v>44</v>
      </c>
      <c r="J419" s="10"/>
      <c r="K419" s="10">
        <v>1</v>
      </c>
      <c r="L419" s="10"/>
    </row>
    <row r="420" spans="1:12" s="6" customFormat="1" x14ac:dyDescent="0.35">
      <c r="A420" s="6" t="s">
        <v>89</v>
      </c>
      <c r="B420" s="7">
        <v>41856</v>
      </c>
      <c r="C420" s="8">
        <v>0.46666666666666662</v>
      </c>
      <c r="D420" s="6" t="s">
        <v>50</v>
      </c>
      <c r="F420" s="6">
        <f t="shared" si="8"/>
        <v>1.0986122886681098</v>
      </c>
      <c r="G420" s="6">
        <v>3</v>
      </c>
      <c r="I420" s="10" t="s">
        <v>44</v>
      </c>
      <c r="J420" s="10"/>
      <c r="K420" s="10">
        <v>1</v>
      </c>
      <c r="L420" s="10"/>
    </row>
    <row r="421" spans="1:12" s="6" customFormat="1" x14ac:dyDescent="0.35">
      <c r="A421" s="6" t="s">
        <v>40</v>
      </c>
      <c r="B421" s="7">
        <v>41857</v>
      </c>
      <c r="C421" s="8">
        <v>0.52638888888888891</v>
      </c>
      <c r="D421" s="6" t="s">
        <v>50</v>
      </c>
      <c r="F421" s="6">
        <f t="shared" si="8"/>
        <v>1.3862943611198906</v>
      </c>
      <c r="G421" s="6">
        <v>4</v>
      </c>
      <c r="I421" s="10" t="s">
        <v>44</v>
      </c>
      <c r="J421" s="10"/>
      <c r="K421" s="10">
        <v>1</v>
      </c>
      <c r="L421" s="10"/>
    </row>
    <row r="422" spans="1:12" s="6" customFormat="1" x14ac:dyDescent="0.35">
      <c r="A422" s="6" t="s">
        <v>40</v>
      </c>
      <c r="B422" s="7">
        <v>41857</v>
      </c>
      <c r="D422" s="6" t="s">
        <v>50</v>
      </c>
      <c r="F422" s="6">
        <f t="shared" si="8"/>
        <v>1.3862943611198906</v>
      </c>
      <c r="G422" s="6">
        <v>4</v>
      </c>
      <c r="I422" s="10" t="s">
        <v>44</v>
      </c>
      <c r="J422" s="10"/>
      <c r="K422" s="10">
        <v>1</v>
      </c>
      <c r="L422" s="10"/>
    </row>
    <row r="423" spans="1:12" s="6" customFormat="1" x14ac:dyDescent="0.35">
      <c r="A423" s="6" t="s">
        <v>72</v>
      </c>
      <c r="B423" s="7">
        <v>41857</v>
      </c>
      <c r="C423" s="8">
        <v>0.49722222222222223</v>
      </c>
      <c r="D423" s="6" t="s">
        <v>50</v>
      </c>
      <c r="F423" s="6">
        <f t="shared" si="8"/>
        <v>0</v>
      </c>
      <c r="G423" s="6">
        <v>1</v>
      </c>
      <c r="I423" s="10" t="s">
        <v>44</v>
      </c>
      <c r="J423" s="10"/>
      <c r="K423" s="10">
        <v>1</v>
      </c>
      <c r="L423" s="10"/>
    </row>
    <row r="424" spans="1:12" s="6" customFormat="1" x14ac:dyDescent="0.35">
      <c r="A424" s="6" t="s">
        <v>40</v>
      </c>
      <c r="B424" s="7">
        <v>41864</v>
      </c>
      <c r="D424" s="6" t="s">
        <v>49</v>
      </c>
      <c r="F424" s="6">
        <f t="shared" si="8"/>
        <v>1.791759469228055</v>
      </c>
      <c r="G424" s="6">
        <v>6</v>
      </c>
      <c r="I424" s="10" t="s">
        <v>47</v>
      </c>
      <c r="J424" s="10"/>
      <c r="K424" s="10">
        <v>2</v>
      </c>
      <c r="L424" s="10"/>
    </row>
    <row r="425" spans="1:12" s="6" customFormat="1" x14ac:dyDescent="0.35">
      <c r="A425" s="6" t="s">
        <v>40</v>
      </c>
      <c r="B425" s="7">
        <v>41864</v>
      </c>
      <c r="C425" s="8">
        <v>0.56388888888888888</v>
      </c>
      <c r="D425" s="6" t="s">
        <v>49</v>
      </c>
      <c r="F425" s="6">
        <f t="shared" si="8"/>
        <v>2.3978952727983707</v>
      </c>
      <c r="G425" s="6">
        <v>11</v>
      </c>
      <c r="I425" s="10" t="s">
        <v>47</v>
      </c>
      <c r="J425" s="10"/>
      <c r="K425" s="10">
        <v>2</v>
      </c>
      <c r="L425" s="10"/>
    </row>
    <row r="426" spans="1:12" s="6" customFormat="1" x14ac:dyDescent="0.35">
      <c r="A426" s="6" t="s">
        <v>72</v>
      </c>
      <c r="B426" s="7">
        <v>41864</v>
      </c>
      <c r="C426" s="8">
        <v>0.52916666666666667</v>
      </c>
      <c r="D426" s="6" t="s">
        <v>49</v>
      </c>
      <c r="F426" s="6">
        <f t="shared" si="8"/>
        <v>1.3862943611198906</v>
      </c>
      <c r="G426" s="6">
        <v>4</v>
      </c>
      <c r="I426" s="10" t="s">
        <v>44</v>
      </c>
      <c r="J426" s="10"/>
      <c r="K426" s="10">
        <v>2</v>
      </c>
      <c r="L426" s="10"/>
    </row>
    <row r="427" spans="1:12" s="6" customFormat="1" x14ac:dyDescent="0.35">
      <c r="A427" s="6" t="s">
        <v>100</v>
      </c>
      <c r="B427" s="14">
        <v>41865</v>
      </c>
      <c r="C427"/>
      <c r="D427"/>
      <c r="E427"/>
      <c r="G427" s="23"/>
      <c r="H427"/>
      <c r="I427"/>
      <c r="J427"/>
      <c r="K427" s="23">
        <v>4</v>
      </c>
      <c r="L427"/>
    </row>
    <row r="428" spans="1:12" s="6" customFormat="1" x14ac:dyDescent="0.35">
      <c r="A428" s="6" t="s">
        <v>100</v>
      </c>
      <c r="B428" s="14">
        <v>41865</v>
      </c>
      <c r="C428"/>
      <c r="D428"/>
      <c r="E428"/>
      <c r="G428" s="23"/>
      <c r="H428"/>
      <c r="I428"/>
      <c r="J428"/>
      <c r="K428" s="23">
        <v>4</v>
      </c>
      <c r="L428"/>
    </row>
    <row r="429" spans="1:12" s="6" customFormat="1" x14ac:dyDescent="0.35">
      <c r="A429" s="6" t="s">
        <v>105</v>
      </c>
      <c r="B429" s="14">
        <v>41865</v>
      </c>
      <c r="C429"/>
      <c r="D429"/>
      <c r="E429"/>
      <c r="G429" s="23"/>
      <c r="H429"/>
      <c r="I429"/>
      <c r="J429"/>
      <c r="K429" s="23">
        <v>4</v>
      </c>
      <c r="L429"/>
    </row>
    <row r="430" spans="1:12" s="6" customFormat="1" x14ac:dyDescent="0.35">
      <c r="A430" s="6" t="s">
        <v>79</v>
      </c>
      <c r="B430" s="7">
        <v>41870</v>
      </c>
      <c r="C430" s="8">
        <v>0.44236111111111115</v>
      </c>
      <c r="D430" s="6" t="s">
        <v>50</v>
      </c>
      <c r="F430" s="6">
        <f t="shared" si="8"/>
        <v>1.6094379124341003</v>
      </c>
      <c r="G430" s="6">
        <v>5</v>
      </c>
      <c r="I430" s="10" t="s">
        <v>44</v>
      </c>
      <c r="J430" s="10"/>
      <c r="K430" s="10">
        <v>1</v>
      </c>
      <c r="L430" s="10"/>
    </row>
    <row r="431" spans="1:12" s="6" customFormat="1" x14ac:dyDescent="0.35">
      <c r="A431" s="6" t="s">
        <v>89</v>
      </c>
      <c r="B431" s="7">
        <v>41870</v>
      </c>
      <c r="C431" s="8">
        <v>0.45833333333333331</v>
      </c>
      <c r="D431" s="6" t="s">
        <v>50</v>
      </c>
      <c r="F431" s="6">
        <f t="shared" si="8"/>
        <v>1.3862943611198906</v>
      </c>
      <c r="G431" s="6">
        <v>4</v>
      </c>
      <c r="I431" s="10" t="s">
        <v>44</v>
      </c>
      <c r="J431" s="10"/>
      <c r="K431" s="10">
        <v>1</v>
      </c>
      <c r="L431" s="10"/>
    </row>
    <row r="432" spans="1:12" s="6" customFormat="1" x14ac:dyDescent="0.35">
      <c r="A432" s="6" t="s">
        <v>40</v>
      </c>
      <c r="B432" s="7">
        <v>41871</v>
      </c>
      <c r="C432" s="8">
        <v>0.50694444444444442</v>
      </c>
      <c r="D432" s="6" t="s">
        <v>50</v>
      </c>
      <c r="F432" s="6">
        <f t="shared" si="8"/>
        <v>3.7376696182833684</v>
      </c>
      <c r="G432" s="6">
        <v>42</v>
      </c>
      <c r="I432" s="10"/>
      <c r="J432" s="10"/>
      <c r="K432" s="10">
        <v>1</v>
      </c>
      <c r="L432" s="10"/>
    </row>
    <row r="433" spans="1:12" s="6" customFormat="1" x14ac:dyDescent="0.35">
      <c r="A433" s="6" t="s">
        <v>72</v>
      </c>
      <c r="B433" s="7">
        <v>41871</v>
      </c>
      <c r="C433" s="8">
        <v>0.47638888888888892</v>
      </c>
      <c r="D433" s="6" t="s">
        <v>50</v>
      </c>
      <c r="F433" s="6">
        <f t="shared" si="8"/>
        <v>4.0604430105464191</v>
      </c>
      <c r="G433" s="6">
        <v>58</v>
      </c>
      <c r="I433" s="10" t="s">
        <v>44</v>
      </c>
      <c r="J433" s="10"/>
      <c r="K433" s="10">
        <v>1</v>
      </c>
      <c r="L433" s="10"/>
    </row>
    <row r="434" spans="1:12" s="6" customFormat="1" x14ac:dyDescent="0.35">
      <c r="A434" s="6" t="s">
        <v>79</v>
      </c>
      <c r="B434" s="7">
        <v>41877</v>
      </c>
      <c r="C434" s="8">
        <v>0.4548611111111111</v>
      </c>
      <c r="D434" s="6" t="s">
        <v>50</v>
      </c>
      <c r="F434" s="6">
        <f t="shared" si="8"/>
        <v>2.3025850929940459</v>
      </c>
      <c r="G434" s="6">
        <v>10</v>
      </c>
      <c r="I434" s="10" t="s">
        <v>44</v>
      </c>
      <c r="J434" s="10"/>
      <c r="K434" s="10">
        <v>1</v>
      </c>
      <c r="L434" s="10"/>
    </row>
    <row r="435" spans="1:12" s="6" customFormat="1" x14ac:dyDescent="0.35">
      <c r="A435" s="6" t="s">
        <v>89</v>
      </c>
      <c r="B435" s="7">
        <v>41877</v>
      </c>
      <c r="C435" s="8">
        <v>0.4694444444444445</v>
      </c>
      <c r="D435" s="6" t="s">
        <v>50</v>
      </c>
      <c r="F435" s="6">
        <f t="shared" si="8"/>
        <v>0</v>
      </c>
      <c r="G435" s="6">
        <v>1</v>
      </c>
      <c r="I435" s="10" t="s">
        <v>44</v>
      </c>
      <c r="J435" s="10"/>
      <c r="K435" s="10">
        <v>1</v>
      </c>
      <c r="L435" s="10"/>
    </row>
    <row r="436" spans="1:12" s="6" customFormat="1" x14ac:dyDescent="0.35">
      <c r="A436" s="6" t="s">
        <v>100</v>
      </c>
      <c r="B436" s="14">
        <v>41877</v>
      </c>
      <c r="C436"/>
      <c r="D436"/>
      <c r="E436"/>
      <c r="F436" s="6">
        <f t="shared" si="8"/>
        <v>1.3862943611198906</v>
      </c>
      <c r="G436" s="23">
        <v>4</v>
      </c>
      <c r="H436"/>
      <c r="I436"/>
      <c r="J436"/>
      <c r="K436" s="23">
        <v>2</v>
      </c>
      <c r="L436"/>
    </row>
    <row r="437" spans="1:12" s="6" customFormat="1" x14ac:dyDescent="0.35">
      <c r="A437" s="6" t="s">
        <v>105</v>
      </c>
      <c r="B437" s="14">
        <v>41877</v>
      </c>
      <c r="C437"/>
      <c r="D437"/>
      <c r="E437"/>
      <c r="F437" s="6">
        <f t="shared" si="8"/>
        <v>1.3862943611198906</v>
      </c>
      <c r="G437" s="23">
        <v>4</v>
      </c>
      <c r="H437"/>
      <c r="I437"/>
      <c r="J437"/>
      <c r="K437" s="23">
        <v>2</v>
      </c>
      <c r="L437"/>
    </row>
    <row r="438" spans="1:12" s="6" customFormat="1" x14ac:dyDescent="0.35">
      <c r="A438" s="6" t="s">
        <v>40</v>
      </c>
      <c r="B438" s="7">
        <v>41878</v>
      </c>
      <c r="C438" s="8">
        <v>0.52638888888888891</v>
      </c>
      <c r="D438" s="6" t="s">
        <v>50</v>
      </c>
      <c r="F438" s="6">
        <f t="shared" si="8"/>
        <v>0</v>
      </c>
      <c r="G438" s="6">
        <v>1</v>
      </c>
      <c r="I438" s="10" t="s">
        <v>44</v>
      </c>
      <c r="J438" s="10"/>
      <c r="K438" s="10">
        <v>1</v>
      </c>
      <c r="L438" s="10"/>
    </row>
    <row r="439" spans="1:12" s="6" customFormat="1" x14ac:dyDescent="0.35">
      <c r="A439" s="6" t="s">
        <v>40</v>
      </c>
      <c r="B439" s="7">
        <v>41878</v>
      </c>
      <c r="D439" s="6" t="s">
        <v>50</v>
      </c>
      <c r="F439" s="6">
        <f t="shared" si="8"/>
        <v>0</v>
      </c>
      <c r="G439" s="6">
        <v>1</v>
      </c>
      <c r="I439" s="10" t="s">
        <v>44</v>
      </c>
      <c r="J439" s="10"/>
      <c r="K439" s="10">
        <v>1</v>
      </c>
      <c r="L439" s="10"/>
    </row>
    <row r="440" spans="1:12" s="6" customFormat="1" x14ac:dyDescent="0.35">
      <c r="A440" s="6" t="s">
        <v>72</v>
      </c>
      <c r="B440" s="7">
        <v>41878</v>
      </c>
      <c r="C440" s="8">
        <v>0.49374999999999997</v>
      </c>
      <c r="D440" s="6" t="s">
        <v>50</v>
      </c>
      <c r="F440" s="6">
        <f t="shared" si="8"/>
        <v>1.0986122886681098</v>
      </c>
      <c r="G440" s="6">
        <v>3</v>
      </c>
      <c r="I440" s="10" t="s">
        <v>44</v>
      </c>
      <c r="J440" s="10"/>
      <c r="K440" s="10">
        <v>1</v>
      </c>
      <c r="L440" s="10"/>
    </row>
    <row r="441" spans="1:12" s="6" customFormat="1" x14ac:dyDescent="0.35">
      <c r="A441" s="6" t="s">
        <v>79</v>
      </c>
      <c r="B441" s="7">
        <v>41885</v>
      </c>
      <c r="C441" s="8">
        <v>0.44791666666666669</v>
      </c>
      <c r="D441" s="6" t="s">
        <v>50</v>
      </c>
      <c r="F441" s="6">
        <f t="shared" si="8"/>
        <v>3.2188758248682006</v>
      </c>
      <c r="G441" s="6">
        <v>25</v>
      </c>
      <c r="I441" s="10" t="s">
        <v>44</v>
      </c>
      <c r="J441" s="10"/>
      <c r="K441" s="10">
        <v>1</v>
      </c>
      <c r="L441" s="10"/>
    </row>
    <row r="442" spans="1:12" s="6" customFormat="1" x14ac:dyDescent="0.35">
      <c r="A442" s="6" t="s">
        <v>89</v>
      </c>
      <c r="B442" s="7">
        <v>41885</v>
      </c>
      <c r="C442" s="8">
        <v>0.46458333333333335</v>
      </c>
      <c r="D442" s="6" t="s">
        <v>50</v>
      </c>
      <c r="F442" s="6">
        <f t="shared" si="8"/>
        <v>0.69314718055994529</v>
      </c>
      <c r="G442" s="6">
        <v>2</v>
      </c>
      <c r="I442" s="10" t="s">
        <v>44</v>
      </c>
      <c r="J442" s="10"/>
      <c r="K442" s="10">
        <v>1</v>
      </c>
      <c r="L442" s="10"/>
    </row>
    <row r="443" spans="1:12" s="6" customFormat="1" x14ac:dyDescent="0.35">
      <c r="A443" s="6" t="s">
        <v>79</v>
      </c>
      <c r="B443" s="7">
        <v>41891</v>
      </c>
      <c r="C443" s="8">
        <v>0.45624999999999999</v>
      </c>
      <c r="D443" s="6" t="s">
        <v>50</v>
      </c>
      <c r="F443" s="6">
        <f t="shared" si="8"/>
        <v>0.69314718055994529</v>
      </c>
      <c r="G443" s="6">
        <v>2</v>
      </c>
      <c r="I443" s="10"/>
      <c r="J443" s="10"/>
      <c r="K443" s="10">
        <v>2</v>
      </c>
      <c r="L443" s="10"/>
    </row>
    <row r="444" spans="1:12" s="6" customFormat="1" x14ac:dyDescent="0.35">
      <c r="A444" s="6" t="s">
        <v>40</v>
      </c>
      <c r="B444" s="7">
        <v>41892</v>
      </c>
      <c r="D444" s="6" t="s">
        <v>50</v>
      </c>
      <c r="F444" s="6">
        <f t="shared" si="8"/>
        <v>0</v>
      </c>
      <c r="G444" s="6">
        <v>1</v>
      </c>
      <c r="I444" s="10" t="s">
        <v>47</v>
      </c>
      <c r="J444" s="10"/>
      <c r="K444" s="10">
        <v>2</v>
      </c>
      <c r="L444" s="10"/>
    </row>
    <row r="445" spans="1:12" s="6" customFormat="1" x14ac:dyDescent="0.35">
      <c r="A445" s="6" t="s">
        <v>40</v>
      </c>
      <c r="B445" s="7">
        <v>41892</v>
      </c>
      <c r="C445" s="8">
        <v>0.53055555555555556</v>
      </c>
      <c r="D445" s="6" t="s">
        <v>50</v>
      </c>
      <c r="F445" s="6">
        <f t="shared" si="8"/>
        <v>1.6094379124341003</v>
      </c>
      <c r="G445" s="6">
        <v>5</v>
      </c>
      <c r="I445" s="10" t="s">
        <v>44</v>
      </c>
      <c r="J445" s="10"/>
      <c r="K445" s="10">
        <v>1</v>
      </c>
      <c r="L445" s="10"/>
    </row>
    <row r="446" spans="1:12" s="6" customFormat="1" x14ac:dyDescent="0.35">
      <c r="A446" s="6" t="s">
        <v>72</v>
      </c>
      <c r="B446" s="7">
        <v>41892</v>
      </c>
      <c r="C446" s="8">
        <v>0.49444444444444446</v>
      </c>
      <c r="D446" s="6" t="s">
        <v>50</v>
      </c>
      <c r="F446" s="6">
        <f t="shared" si="8"/>
        <v>0</v>
      </c>
      <c r="G446" s="6">
        <v>1</v>
      </c>
      <c r="I446" s="10"/>
      <c r="J446" s="10"/>
      <c r="K446" s="10">
        <v>1</v>
      </c>
      <c r="L446" s="10"/>
    </row>
    <row r="447" spans="1:12" s="6" customFormat="1" x14ac:dyDescent="0.35">
      <c r="A447" s="6" t="s">
        <v>79</v>
      </c>
      <c r="B447" s="7">
        <v>41898</v>
      </c>
      <c r="C447" s="8">
        <v>0.4548611111111111</v>
      </c>
      <c r="D447" s="6" t="s">
        <v>50</v>
      </c>
      <c r="F447" s="6">
        <f t="shared" si="8"/>
        <v>2.7725887222397811</v>
      </c>
      <c r="G447" s="6">
        <v>16</v>
      </c>
      <c r="I447" s="10"/>
      <c r="J447" s="10"/>
      <c r="K447" s="10">
        <v>2</v>
      </c>
      <c r="L447" s="10"/>
    </row>
    <row r="448" spans="1:12" s="6" customFormat="1" x14ac:dyDescent="0.35">
      <c r="A448" s="6" t="s">
        <v>89</v>
      </c>
      <c r="B448" s="7">
        <v>41898</v>
      </c>
      <c r="C448" s="8">
        <v>0.47152777777777777</v>
      </c>
      <c r="D448" s="6" t="s">
        <v>50</v>
      </c>
      <c r="F448" s="6">
        <f t="shared" si="8"/>
        <v>2.0794415416798357</v>
      </c>
      <c r="G448" s="6">
        <v>8</v>
      </c>
      <c r="I448" s="10"/>
      <c r="J448" s="10"/>
      <c r="K448" s="10">
        <v>1</v>
      </c>
      <c r="L448" s="10"/>
    </row>
    <row r="449" spans="1:12" s="6" customFormat="1" x14ac:dyDescent="0.35">
      <c r="A449" s="6" t="s">
        <v>40</v>
      </c>
      <c r="B449" s="7">
        <v>41899</v>
      </c>
      <c r="C449" s="8">
        <v>0.51180555555555551</v>
      </c>
      <c r="D449" s="6" t="s">
        <v>49</v>
      </c>
      <c r="F449" s="6">
        <f t="shared" ref="F449:F461" si="9">LN(G449)</f>
        <v>1.3862943611198906</v>
      </c>
      <c r="G449" s="6">
        <v>4</v>
      </c>
      <c r="I449" s="10" t="s">
        <v>44</v>
      </c>
      <c r="J449" s="10"/>
      <c r="K449" s="10">
        <v>2</v>
      </c>
      <c r="L449" s="10"/>
    </row>
    <row r="450" spans="1:12" s="6" customFormat="1" x14ac:dyDescent="0.35">
      <c r="A450" s="6" t="s">
        <v>40</v>
      </c>
      <c r="B450" s="7">
        <v>41899</v>
      </c>
      <c r="D450" s="6" t="s">
        <v>49</v>
      </c>
      <c r="F450" s="6">
        <f t="shared" si="9"/>
        <v>1.0986122886681098</v>
      </c>
      <c r="G450" s="6">
        <v>3</v>
      </c>
      <c r="I450" s="10" t="s">
        <v>44</v>
      </c>
      <c r="J450" s="10"/>
      <c r="K450" s="10">
        <v>2</v>
      </c>
      <c r="L450" s="10"/>
    </row>
    <row r="451" spans="1:12" s="6" customFormat="1" x14ac:dyDescent="0.35">
      <c r="A451" s="6" t="s">
        <v>72</v>
      </c>
      <c r="B451" s="7">
        <v>41899</v>
      </c>
      <c r="C451" s="8">
        <v>0.48194444444444445</v>
      </c>
      <c r="D451" s="6" t="s">
        <v>49</v>
      </c>
      <c r="F451" s="6">
        <f t="shared" si="9"/>
        <v>1.3862943611198906</v>
      </c>
      <c r="G451" s="6">
        <v>4</v>
      </c>
      <c r="I451" s="10" t="s">
        <v>47</v>
      </c>
      <c r="J451" s="10"/>
      <c r="K451" s="10">
        <v>4</v>
      </c>
      <c r="L451" s="10"/>
    </row>
    <row r="452" spans="1:12" s="6" customFormat="1" x14ac:dyDescent="0.35">
      <c r="A452" s="6" t="s">
        <v>79</v>
      </c>
      <c r="B452" s="7">
        <v>41905</v>
      </c>
      <c r="C452" s="8">
        <v>0.45</v>
      </c>
      <c r="D452" s="6" t="s">
        <v>50</v>
      </c>
      <c r="F452" s="6">
        <f t="shared" si="9"/>
        <v>0</v>
      </c>
      <c r="G452" s="6">
        <v>1</v>
      </c>
      <c r="I452" s="10" t="s">
        <v>44</v>
      </c>
      <c r="J452" s="10"/>
      <c r="K452" s="10">
        <v>1</v>
      </c>
      <c r="L452" s="10"/>
    </row>
    <row r="453" spans="1:12" s="6" customFormat="1" x14ac:dyDescent="0.35">
      <c r="A453" s="6" t="s">
        <v>89</v>
      </c>
      <c r="B453" s="7">
        <v>41905</v>
      </c>
      <c r="C453" s="8">
        <v>0.46597222222222223</v>
      </c>
      <c r="D453" s="6" t="s">
        <v>50</v>
      </c>
      <c r="F453" s="6">
        <f t="shared" si="9"/>
        <v>0</v>
      </c>
      <c r="G453" s="6">
        <v>1</v>
      </c>
      <c r="I453" s="10" t="s">
        <v>44</v>
      </c>
      <c r="J453" s="10"/>
      <c r="K453" s="10">
        <v>1</v>
      </c>
      <c r="L453" s="10"/>
    </row>
    <row r="454" spans="1:12" s="6" customFormat="1" x14ac:dyDescent="0.35">
      <c r="A454" s="6" t="s">
        <v>40</v>
      </c>
      <c r="B454" s="7">
        <v>41906</v>
      </c>
      <c r="C454" s="8">
        <v>0.52222222222222225</v>
      </c>
      <c r="D454" s="6" t="s">
        <v>50</v>
      </c>
      <c r="F454" s="6">
        <f t="shared" si="9"/>
        <v>0.69314718055994529</v>
      </c>
      <c r="G454" s="6">
        <v>2</v>
      </c>
      <c r="I454" s="10" t="s">
        <v>44</v>
      </c>
      <c r="J454" s="10"/>
      <c r="K454" s="10">
        <v>1</v>
      </c>
      <c r="L454" s="10"/>
    </row>
    <row r="455" spans="1:12" s="6" customFormat="1" x14ac:dyDescent="0.35">
      <c r="A455" s="6" t="s">
        <v>72</v>
      </c>
      <c r="B455" s="7">
        <v>41906</v>
      </c>
      <c r="C455" s="8">
        <v>0.48749999999999999</v>
      </c>
      <c r="D455" s="6" t="s">
        <v>50</v>
      </c>
      <c r="F455" s="6">
        <f t="shared" si="9"/>
        <v>0</v>
      </c>
      <c r="G455" s="6">
        <v>1</v>
      </c>
      <c r="I455" s="10" t="s">
        <v>44</v>
      </c>
      <c r="J455" s="10"/>
      <c r="K455" s="10">
        <v>1</v>
      </c>
      <c r="L455" s="10"/>
    </row>
    <row r="456" spans="1:12" s="6" customFormat="1" x14ac:dyDescent="0.35">
      <c r="A456" s="6" t="s">
        <v>79</v>
      </c>
      <c r="B456" s="7">
        <v>41912</v>
      </c>
      <c r="C456" s="8">
        <v>0.45069444444444445</v>
      </c>
      <c r="D456" s="6" t="s">
        <v>50</v>
      </c>
      <c r="F456" s="6">
        <f t="shared" si="9"/>
        <v>1.6094379124341003</v>
      </c>
      <c r="G456" s="6">
        <v>5</v>
      </c>
      <c r="I456" s="10" t="s">
        <v>44</v>
      </c>
      <c r="J456" s="10"/>
      <c r="K456" s="10">
        <v>1</v>
      </c>
      <c r="L456" s="10"/>
    </row>
    <row r="457" spans="1:12" s="6" customFormat="1" x14ac:dyDescent="0.35">
      <c r="A457" s="6" t="s">
        <v>89</v>
      </c>
      <c r="B457" s="7">
        <v>41912</v>
      </c>
      <c r="C457" s="8">
        <v>0.46666666666666662</v>
      </c>
      <c r="D457" s="6" t="s">
        <v>50</v>
      </c>
      <c r="F457" s="6">
        <f t="shared" si="9"/>
        <v>0</v>
      </c>
      <c r="G457" s="6">
        <v>1</v>
      </c>
      <c r="I457" s="10" t="s">
        <v>44</v>
      </c>
      <c r="J457" s="10"/>
      <c r="K457" s="10">
        <v>1</v>
      </c>
      <c r="L457" s="10"/>
    </row>
    <row r="458" spans="1:12" s="6" customFormat="1" x14ac:dyDescent="0.35">
      <c r="A458" s="6" t="s">
        <v>79</v>
      </c>
      <c r="B458" s="7">
        <v>42157</v>
      </c>
      <c r="C458" s="8">
        <v>0.46111111111111108</v>
      </c>
      <c r="D458" s="6" t="s">
        <v>49</v>
      </c>
      <c r="F458" s="6">
        <f t="shared" si="9"/>
        <v>4.3820266346738812</v>
      </c>
      <c r="G458" s="6">
        <v>80</v>
      </c>
      <c r="I458" s="10" t="s">
        <v>47</v>
      </c>
      <c r="J458" s="10"/>
      <c r="K458" s="10">
        <v>4</v>
      </c>
      <c r="L458" s="10"/>
    </row>
    <row r="459" spans="1:12" s="6" customFormat="1" x14ac:dyDescent="0.35">
      <c r="A459" s="6" t="s">
        <v>40</v>
      </c>
      <c r="B459" s="7">
        <v>42158</v>
      </c>
      <c r="C459" s="8">
        <v>0.52152777777777781</v>
      </c>
      <c r="D459" s="6" t="s">
        <v>49</v>
      </c>
      <c r="F459" s="6">
        <f t="shared" si="9"/>
        <v>4.4543472962535073</v>
      </c>
      <c r="G459" s="6">
        <v>86</v>
      </c>
      <c r="I459" s="10" t="s">
        <v>47</v>
      </c>
      <c r="J459" s="10"/>
      <c r="K459" s="10">
        <v>6</v>
      </c>
      <c r="L459" s="10"/>
    </row>
    <row r="460" spans="1:12" s="6" customFormat="1" x14ac:dyDescent="0.35">
      <c r="A460" s="6" t="s">
        <v>72</v>
      </c>
      <c r="B460" s="7">
        <v>42158</v>
      </c>
      <c r="C460" s="8">
        <v>0.49027777777777781</v>
      </c>
      <c r="D460" s="6" t="s">
        <v>49</v>
      </c>
      <c r="F460" s="6">
        <f t="shared" si="9"/>
        <v>1.791759469228055</v>
      </c>
      <c r="G460" s="6">
        <v>6</v>
      </c>
      <c r="I460" s="10" t="s">
        <v>44</v>
      </c>
      <c r="J460" s="10"/>
      <c r="K460" s="10">
        <v>2</v>
      </c>
      <c r="L460" s="10"/>
    </row>
    <row r="461" spans="1:12" s="6" customFormat="1" x14ac:dyDescent="0.35">
      <c r="A461" s="6" t="s">
        <v>100</v>
      </c>
      <c r="B461" s="14">
        <v>42159</v>
      </c>
      <c r="C461"/>
      <c r="D461"/>
      <c r="E461"/>
      <c r="F461" s="6">
        <f t="shared" si="9"/>
        <v>1.3862943611198906</v>
      </c>
      <c r="G461" s="21">
        <v>4</v>
      </c>
      <c r="H461"/>
      <c r="I461"/>
      <c r="J461"/>
      <c r="K461" s="23"/>
      <c r="L461"/>
    </row>
    <row r="462" spans="1:12" s="6" customFormat="1" x14ac:dyDescent="0.35">
      <c r="A462" s="6" t="s">
        <v>100</v>
      </c>
      <c r="B462" s="14">
        <v>42159</v>
      </c>
      <c r="C462"/>
      <c r="D462"/>
      <c r="E462"/>
      <c r="G462" s="23"/>
      <c r="H462"/>
      <c r="I462"/>
      <c r="J462"/>
      <c r="K462" s="23"/>
      <c r="L462"/>
    </row>
    <row r="463" spans="1:12" s="6" customFormat="1" x14ac:dyDescent="0.35">
      <c r="A463" s="6" t="s">
        <v>105</v>
      </c>
      <c r="B463" s="14">
        <v>42159</v>
      </c>
      <c r="C463"/>
      <c r="D463"/>
      <c r="E463"/>
      <c r="G463" s="23"/>
      <c r="H463"/>
      <c r="I463"/>
      <c r="J463"/>
      <c r="K463" s="23">
        <v>4</v>
      </c>
      <c r="L463"/>
    </row>
    <row r="464" spans="1:12" s="6" customFormat="1" x14ac:dyDescent="0.35">
      <c r="A464" s="6" t="s">
        <v>40</v>
      </c>
      <c r="B464" s="7">
        <v>42164</v>
      </c>
      <c r="C464" s="8">
        <v>0.54027777777777775</v>
      </c>
      <c r="D464" s="6" t="s">
        <v>50</v>
      </c>
      <c r="F464" s="6">
        <f t="shared" ref="F464:F527" si="10">LN(G464)</f>
        <v>2.8903717578961645</v>
      </c>
      <c r="G464" s="6">
        <v>18</v>
      </c>
      <c r="I464" s="10" t="s">
        <v>44</v>
      </c>
      <c r="J464" s="10"/>
      <c r="K464" s="10">
        <v>1</v>
      </c>
      <c r="L464" s="10"/>
    </row>
    <row r="465" spans="1:12" s="6" customFormat="1" x14ac:dyDescent="0.35">
      <c r="A465" s="6" t="s">
        <v>72</v>
      </c>
      <c r="B465" s="7">
        <v>42164</v>
      </c>
      <c r="C465" s="8">
        <v>0.51041666666666663</v>
      </c>
      <c r="D465" s="6" t="s">
        <v>50</v>
      </c>
      <c r="F465" s="6">
        <f t="shared" si="10"/>
        <v>0.69314718055994529</v>
      </c>
      <c r="G465" s="6">
        <v>2</v>
      </c>
      <c r="I465" s="10" t="s">
        <v>44</v>
      </c>
      <c r="J465" s="10"/>
      <c r="K465" s="10">
        <v>1</v>
      </c>
      <c r="L465" s="10"/>
    </row>
    <row r="466" spans="1:12" s="6" customFormat="1" x14ac:dyDescent="0.35">
      <c r="A466" s="6" t="s">
        <v>79</v>
      </c>
      <c r="B466" s="7">
        <v>42166</v>
      </c>
      <c r="C466" s="8">
        <v>0.4465277777777778</v>
      </c>
      <c r="D466" s="6" t="s">
        <v>50</v>
      </c>
      <c r="F466" s="6">
        <f t="shared" si="10"/>
        <v>2.3978952727983707</v>
      </c>
      <c r="G466" s="6">
        <v>11</v>
      </c>
      <c r="I466" s="10" t="s">
        <v>44</v>
      </c>
      <c r="J466" s="10"/>
      <c r="K466" s="10">
        <v>1</v>
      </c>
      <c r="L466" s="10"/>
    </row>
    <row r="467" spans="1:12" s="6" customFormat="1" x14ac:dyDescent="0.35">
      <c r="A467" s="6" t="s">
        <v>89</v>
      </c>
      <c r="B467" s="7">
        <v>42166</v>
      </c>
      <c r="C467" s="8">
        <v>0.46111111111111108</v>
      </c>
      <c r="D467" s="6" t="s">
        <v>50</v>
      </c>
      <c r="F467" s="6">
        <f t="shared" si="10"/>
        <v>0.69314718055994529</v>
      </c>
      <c r="G467" s="6">
        <v>2</v>
      </c>
      <c r="I467" s="10" t="s">
        <v>44</v>
      </c>
      <c r="J467" s="10"/>
      <c r="K467" s="10">
        <v>1</v>
      </c>
      <c r="L467" s="10"/>
    </row>
    <row r="468" spans="1:12" s="6" customFormat="1" x14ac:dyDescent="0.35">
      <c r="A468" s="6" t="s">
        <v>40</v>
      </c>
      <c r="B468" s="7">
        <v>42172</v>
      </c>
      <c r="C468" s="8">
        <v>0.52013888888888882</v>
      </c>
      <c r="D468" s="6" t="s">
        <v>49</v>
      </c>
      <c r="F468" s="6">
        <f t="shared" si="10"/>
        <v>3.0910424533583161</v>
      </c>
      <c r="G468" s="6">
        <v>22</v>
      </c>
      <c r="I468" s="10" t="s">
        <v>44</v>
      </c>
      <c r="J468" s="10"/>
      <c r="K468" s="10">
        <v>2</v>
      </c>
      <c r="L468" s="10"/>
    </row>
    <row r="469" spans="1:12" s="6" customFormat="1" x14ac:dyDescent="0.35">
      <c r="A469" s="6" t="s">
        <v>72</v>
      </c>
      <c r="B469" s="7">
        <v>42172</v>
      </c>
      <c r="C469" s="8">
        <v>0.48819444444444443</v>
      </c>
      <c r="D469" s="6" t="s">
        <v>49</v>
      </c>
      <c r="F469" s="6">
        <f t="shared" si="10"/>
        <v>1.3862943611198906</v>
      </c>
      <c r="G469" s="6">
        <v>4</v>
      </c>
      <c r="I469" s="10" t="s">
        <v>44</v>
      </c>
      <c r="J469" s="10"/>
      <c r="K469" s="10">
        <v>2</v>
      </c>
      <c r="L469" s="10"/>
    </row>
    <row r="470" spans="1:12" s="6" customFormat="1" x14ac:dyDescent="0.35">
      <c r="A470" s="6" t="s">
        <v>100</v>
      </c>
      <c r="B470" s="14">
        <v>42172</v>
      </c>
      <c r="C470"/>
      <c r="D470"/>
      <c r="E470"/>
      <c r="F470" s="6">
        <f t="shared" si="10"/>
        <v>2.3025850929940459</v>
      </c>
      <c r="G470" s="21">
        <v>10</v>
      </c>
      <c r="H470"/>
      <c r="I470"/>
      <c r="J470"/>
      <c r="K470" s="23">
        <v>4</v>
      </c>
      <c r="L470"/>
    </row>
    <row r="471" spans="1:12" s="6" customFormat="1" x14ac:dyDescent="0.35">
      <c r="A471" s="6" t="s">
        <v>105</v>
      </c>
      <c r="B471" s="14">
        <v>42172</v>
      </c>
      <c r="C471"/>
      <c r="D471"/>
      <c r="E471"/>
      <c r="F471" s="6">
        <f t="shared" si="10"/>
        <v>2.9957322735539909</v>
      </c>
      <c r="G471" s="21">
        <v>20</v>
      </c>
      <c r="H471"/>
      <c r="I471"/>
      <c r="J471"/>
      <c r="K471" s="22">
        <v>4</v>
      </c>
      <c r="L471"/>
    </row>
    <row r="472" spans="1:12" s="6" customFormat="1" x14ac:dyDescent="0.35">
      <c r="A472" s="6" t="s">
        <v>79</v>
      </c>
      <c r="B472" s="7">
        <v>42173</v>
      </c>
      <c r="C472" s="8">
        <v>0.49374999999999997</v>
      </c>
      <c r="D472" s="6" t="s">
        <v>50</v>
      </c>
      <c r="F472" s="6">
        <f t="shared" si="10"/>
        <v>1.3862943611198906</v>
      </c>
      <c r="G472" s="6">
        <v>4</v>
      </c>
      <c r="I472" s="10" t="s">
        <v>44</v>
      </c>
      <c r="J472" s="10"/>
      <c r="K472" s="10">
        <v>1</v>
      </c>
      <c r="L472" s="10"/>
    </row>
    <row r="473" spans="1:12" s="6" customFormat="1" x14ac:dyDescent="0.35">
      <c r="A473" s="6" t="s">
        <v>40</v>
      </c>
      <c r="B473" s="7">
        <v>42179</v>
      </c>
      <c r="C473" s="8">
        <v>0.51944444444444449</v>
      </c>
      <c r="D473" s="6" t="s">
        <v>49</v>
      </c>
      <c r="F473" s="6">
        <f t="shared" si="10"/>
        <v>1.791759469228055</v>
      </c>
      <c r="G473" s="6">
        <v>6</v>
      </c>
      <c r="I473" s="10" t="s">
        <v>44</v>
      </c>
      <c r="J473" s="10"/>
      <c r="K473" s="10">
        <v>2</v>
      </c>
      <c r="L473" s="10"/>
    </row>
    <row r="474" spans="1:12" s="6" customFormat="1" x14ac:dyDescent="0.35">
      <c r="A474" s="6" t="s">
        <v>72</v>
      </c>
      <c r="B474" s="7">
        <v>42179</v>
      </c>
      <c r="C474" s="8">
        <v>0.4916666666666667</v>
      </c>
      <c r="D474" s="6" t="s">
        <v>49</v>
      </c>
      <c r="F474" s="6">
        <f t="shared" si="10"/>
        <v>1.3862943611198906</v>
      </c>
      <c r="G474" s="6">
        <v>4</v>
      </c>
      <c r="I474" s="10" t="s">
        <v>44</v>
      </c>
      <c r="J474" s="10"/>
      <c r="K474" s="10">
        <v>2</v>
      </c>
      <c r="L474" s="10"/>
    </row>
    <row r="475" spans="1:12" s="6" customFormat="1" x14ac:dyDescent="0.35">
      <c r="A475" s="6" t="s">
        <v>79</v>
      </c>
      <c r="B475" s="7">
        <v>42180</v>
      </c>
      <c r="C475" s="8">
        <v>0.48194444444444445</v>
      </c>
      <c r="D475" s="6" t="s">
        <v>50</v>
      </c>
      <c r="F475" s="6">
        <f t="shared" si="10"/>
        <v>1.791759469228055</v>
      </c>
      <c r="G475" s="6">
        <v>6</v>
      </c>
      <c r="I475" s="10" t="s">
        <v>44</v>
      </c>
      <c r="J475" s="10"/>
      <c r="K475" s="10">
        <v>1</v>
      </c>
      <c r="L475" s="10"/>
    </row>
    <row r="476" spans="1:12" s="6" customFormat="1" x14ac:dyDescent="0.35">
      <c r="A476" s="6" t="s">
        <v>89</v>
      </c>
      <c r="B476" s="7">
        <v>42180</v>
      </c>
      <c r="C476" s="8">
        <v>0.5</v>
      </c>
      <c r="D476" s="6" t="s">
        <v>50</v>
      </c>
      <c r="F476" s="6">
        <f t="shared" si="10"/>
        <v>1.3862943611198906</v>
      </c>
      <c r="G476" s="6">
        <v>4</v>
      </c>
      <c r="I476" s="10" t="s">
        <v>44</v>
      </c>
      <c r="J476" s="10"/>
      <c r="K476" s="10">
        <v>1</v>
      </c>
      <c r="L476" s="10"/>
    </row>
    <row r="477" spans="1:12" s="6" customFormat="1" x14ac:dyDescent="0.35">
      <c r="A477" s="6" t="s">
        <v>79</v>
      </c>
      <c r="B477" s="7">
        <v>42185</v>
      </c>
      <c r="C477" s="8">
        <v>0.44861111111111113</v>
      </c>
      <c r="D477" s="6" t="s">
        <v>49</v>
      </c>
      <c r="F477" s="6">
        <f t="shared" si="10"/>
        <v>0.69314718055994529</v>
      </c>
      <c r="G477" s="6">
        <v>2</v>
      </c>
      <c r="I477" s="10" t="s">
        <v>47</v>
      </c>
      <c r="J477" s="10"/>
      <c r="K477" s="10">
        <v>2</v>
      </c>
      <c r="L477" s="10"/>
    </row>
    <row r="478" spans="1:12" s="6" customFormat="1" x14ac:dyDescent="0.35">
      <c r="A478" s="6" t="s">
        <v>89</v>
      </c>
      <c r="B478" s="7">
        <v>42185</v>
      </c>
      <c r="C478" s="8">
        <v>0.46249999999999997</v>
      </c>
      <c r="D478" s="6" t="s">
        <v>49</v>
      </c>
      <c r="F478" s="6">
        <f t="shared" si="10"/>
        <v>2.1972245773362196</v>
      </c>
      <c r="G478" s="6">
        <v>9</v>
      </c>
      <c r="I478" s="10" t="s">
        <v>44</v>
      </c>
      <c r="J478" s="10"/>
      <c r="K478" s="10">
        <v>2</v>
      </c>
      <c r="L478" s="10"/>
    </row>
    <row r="479" spans="1:12" s="6" customFormat="1" x14ac:dyDescent="0.35">
      <c r="A479" s="6" t="s">
        <v>100</v>
      </c>
      <c r="B479" s="14">
        <v>42185</v>
      </c>
      <c r="C479"/>
      <c r="D479"/>
      <c r="E479"/>
      <c r="F479" s="6">
        <f t="shared" si="10"/>
        <v>2.0794415416798357</v>
      </c>
      <c r="G479" s="21">
        <v>8</v>
      </c>
      <c r="H479"/>
      <c r="I479"/>
      <c r="J479"/>
      <c r="K479" s="23">
        <v>2</v>
      </c>
      <c r="L479"/>
    </row>
    <row r="480" spans="1:12" s="6" customFormat="1" x14ac:dyDescent="0.35">
      <c r="A480" s="6" t="s">
        <v>100</v>
      </c>
      <c r="B480" s="14">
        <v>42185</v>
      </c>
      <c r="C480"/>
      <c r="D480"/>
      <c r="E480"/>
      <c r="F480" s="6">
        <f t="shared" si="10"/>
        <v>2.3025850929940459</v>
      </c>
      <c r="G480" s="21">
        <v>10</v>
      </c>
      <c r="H480"/>
      <c r="I480"/>
      <c r="J480"/>
      <c r="K480" s="23">
        <v>2</v>
      </c>
      <c r="L480"/>
    </row>
    <row r="481" spans="1:12" s="6" customFormat="1" x14ac:dyDescent="0.35">
      <c r="A481" s="6" t="s">
        <v>105</v>
      </c>
      <c r="B481" s="14">
        <v>42185</v>
      </c>
      <c r="C481"/>
      <c r="D481"/>
      <c r="E481"/>
      <c r="F481" s="6">
        <f t="shared" si="10"/>
        <v>1.3862943611198906</v>
      </c>
      <c r="G481" s="23">
        <v>4</v>
      </c>
      <c r="H481"/>
      <c r="I481"/>
      <c r="J481"/>
      <c r="K481" s="23">
        <v>2</v>
      </c>
      <c r="L481"/>
    </row>
    <row r="482" spans="1:12" s="6" customFormat="1" x14ac:dyDescent="0.35">
      <c r="A482" s="6" t="s">
        <v>40</v>
      </c>
      <c r="B482" s="7">
        <v>42186</v>
      </c>
      <c r="C482" s="8">
        <v>0.52222222222222225</v>
      </c>
      <c r="D482" s="6" t="s">
        <v>49</v>
      </c>
      <c r="F482" s="6">
        <f t="shared" si="10"/>
        <v>4.8202815656050371</v>
      </c>
      <c r="G482" s="6">
        <v>124</v>
      </c>
      <c r="I482" s="10" t="s">
        <v>47</v>
      </c>
      <c r="J482" s="10"/>
      <c r="K482" s="10">
        <v>20</v>
      </c>
      <c r="L482" s="10"/>
    </row>
    <row r="483" spans="1:12" s="6" customFormat="1" x14ac:dyDescent="0.35">
      <c r="A483" s="6" t="s">
        <v>72</v>
      </c>
      <c r="B483" s="7">
        <v>42186</v>
      </c>
      <c r="C483" s="8">
        <v>0.48819444444444443</v>
      </c>
      <c r="D483" s="6" t="s">
        <v>49</v>
      </c>
      <c r="F483" s="6">
        <f t="shared" si="10"/>
        <v>1.3862943611198906</v>
      </c>
      <c r="G483" s="6">
        <v>4</v>
      </c>
      <c r="I483" s="10" t="s">
        <v>44</v>
      </c>
      <c r="J483" s="10"/>
      <c r="K483" s="10">
        <v>2</v>
      </c>
      <c r="L483" s="10"/>
    </row>
    <row r="484" spans="1:12" s="6" customFormat="1" x14ac:dyDescent="0.35">
      <c r="A484" s="6" t="s">
        <v>79</v>
      </c>
      <c r="B484" s="7">
        <v>42194</v>
      </c>
      <c r="C484" s="8">
        <v>0.43194444444444446</v>
      </c>
      <c r="D484" s="6" t="s">
        <v>49</v>
      </c>
      <c r="F484" s="6">
        <f t="shared" si="10"/>
        <v>3.044522437723423</v>
      </c>
      <c r="G484" s="6">
        <v>21</v>
      </c>
      <c r="I484" s="10" t="s">
        <v>44</v>
      </c>
      <c r="J484" s="10"/>
      <c r="K484" s="10">
        <v>2</v>
      </c>
      <c r="L484" s="10"/>
    </row>
    <row r="485" spans="1:12" s="6" customFormat="1" x14ac:dyDescent="0.35">
      <c r="A485" s="6" t="s">
        <v>89</v>
      </c>
      <c r="B485" s="7">
        <v>42194</v>
      </c>
      <c r="C485" s="8">
        <v>0.44861111111111113</v>
      </c>
      <c r="D485" s="6" t="s">
        <v>49</v>
      </c>
      <c r="F485" s="6">
        <f t="shared" si="10"/>
        <v>2.3025850929940459</v>
      </c>
      <c r="G485" s="6">
        <v>10</v>
      </c>
      <c r="I485" s="10" t="s">
        <v>47</v>
      </c>
      <c r="J485" s="10"/>
      <c r="K485" s="10">
        <v>20</v>
      </c>
      <c r="L485" s="10"/>
    </row>
    <row r="486" spans="1:12" s="6" customFormat="1" x14ac:dyDescent="0.35">
      <c r="A486" s="6" t="s">
        <v>100</v>
      </c>
      <c r="B486" s="14">
        <v>42194</v>
      </c>
      <c r="C486"/>
      <c r="D486"/>
      <c r="E486"/>
      <c r="G486" s="23"/>
      <c r="H486"/>
      <c r="I486"/>
      <c r="J486"/>
      <c r="K486" s="23">
        <v>4</v>
      </c>
      <c r="L486"/>
    </row>
    <row r="487" spans="1:12" s="6" customFormat="1" x14ac:dyDescent="0.35">
      <c r="A487" s="6" t="s">
        <v>105</v>
      </c>
      <c r="B487" s="14">
        <v>42194</v>
      </c>
      <c r="C487"/>
      <c r="D487"/>
      <c r="E487"/>
      <c r="G487" s="23"/>
      <c r="H487"/>
      <c r="I487"/>
      <c r="J487"/>
      <c r="K487" s="23">
        <v>4</v>
      </c>
      <c r="L487"/>
    </row>
    <row r="488" spans="1:12" s="6" customFormat="1" x14ac:dyDescent="0.35">
      <c r="A488" s="6" t="s">
        <v>40</v>
      </c>
      <c r="B488" s="7">
        <v>42200</v>
      </c>
      <c r="C488" s="8">
        <v>0.57430555555555551</v>
      </c>
      <c r="D488" s="6" t="s">
        <v>50</v>
      </c>
      <c r="F488" s="6">
        <f t="shared" si="10"/>
        <v>3.9512437185814275</v>
      </c>
      <c r="G488" s="6">
        <v>52</v>
      </c>
      <c r="I488" s="10"/>
      <c r="J488" s="10"/>
      <c r="K488" s="10">
        <v>5</v>
      </c>
      <c r="L488" s="10"/>
    </row>
    <row r="489" spans="1:12" s="6" customFormat="1" x14ac:dyDescent="0.35">
      <c r="A489" s="6" t="s">
        <v>72</v>
      </c>
      <c r="B489" s="7">
        <v>42200</v>
      </c>
      <c r="C489" s="8">
        <v>0.60416666666666663</v>
      </c>
      <c r="D489" s="6" t="s">
        <v>50</v>
      </c>
      <c r="F489" s="6">
        <f t="shared" si="10"/>
        <v>1.6094379124341003</v>
      </c>
      <c r="G489" s="6">
        <v>5</v>
      </c>
      <c r="I489" s="10" t="s">
        <v>44</v>
      </c>
      <c r="J489" s="10"/>
      <c r="K489" s="10">
        <v>1</v>
      </c>
      <c r="L489" s="10"/>
    </row>
    <row r="490" spans="1:12" s="6" customFormat="1" x14ac:dyDescent="0.35">
      <c r="A490" s="6" t="s">
        <v>100</v>
      </c>
      <c r="B490" s="14">
        <v>42205</v>
      </c>
      <c r="C490"/>
      <c r="D490"/>
      <c r="E490"/>
      <c r="G490" s="23"/>
      <c r="H490"/>
      <c r="I490"/>
      <c r="J490"/>
      <c r="K490" s="23">
        <v>2</v>
      </c>
      <c r="L490"/>
    </row>
    <row r="491" spans="1:12" s="6" customFormat="1" x14ac:dyDescent="0.35">
      <c r="A491" s="6" t="s">
        <v>105</v>
      </c>
      <c r="B491" s="14">
        <v>42205</v>
      </c>
      <c r="C491"/>
      <c r="D491"/>
      <c r="E491"/>
      <c r="G491" s="23"/>
      <c r="H491"/>
      <c r="I491"/>
      <c r="J491"/>
      <c r="K491" s="23">
        <v>2</v>
      </c>
      <c r="L491"/>
    </row>
    <row r="492" spans="1:12" s="6" customFormat="1" x14ac:dyDescent="0.35">
      <c r="A492" s="6" t="s">
        <v>40</v>
      </c>
      <c r="B492" s="7">
        <v>42207</v>
      </c>
      <c r="C492" s="8">
        <v>0.52916666666666667</v>
      </c>
      <c r="D492" s="6" t="s">
        <v>50</v>
      </c>
      <c r="F492" s="6">
        <f t="shared" si="10"/>
        <v>1.3862943611198906</v>
      </c>
      <c r="G492" s="6">
        <v>4</v>
      </c>
      <c r="I492" s="10" t="s">
        <v>44</v>
      </c>
      <c r="J492" s="10"/>
      <c r="K492" s="10">
        <v>1</v>
      </c>
      <c r="L492" s="10"/>
    </row>
    <row r="493" spans="1:12" s="6" customFormat="1" x14ac:dyDescent="0.35">
      <c r="A493" s="6" t="s">
        <v>72</v>
      </c>
      <c r="B493" s="7">
        <v>42207</v>
      </c>
      <c r="C493" s="8">
        <v>0.4993055555555555</v>
      </c>
      <c r="D493" s="6" t="s">
        <v>50</v>
      </c>
      <c r="F493" s="6">
        <f t="shared" si="10"/>
        <v>0.69314718055994529</v>
      </c>
      <c r="G493" s="6">
        <v>2</v>
      </c>
      <c r="I493" s="10" t="s">
        <v>44</v>
      </c>
      <c r="J493" s="10"/>
      <c r="K493" s="10">
        <v>1</v>
      </c>
      <c r="L493" s="10"/>
    </row>
    <row r="494" spans="1:12" s="6" customFormat="1" x14ac:dyDescent="0.35">
      <c r="A494" s="6" t="s">
        <v>79</v>
      </c>
      <c r="B494" s="7">
        <v>42208</v>
      </c>
      <c r="C494" s="8">
        <v>0.43611111111111112</v>
      </c>
      <c r="D494" s="6" t="s">
        <v>50</v>
      </c>
      <c r="F494" s="6">
        <f t="shared" si="10"/>
        <v>3.4657359027997265</v>
      </c>
      <c r="G494" s="6">
        <v>32</v>
      </c>
      <c r="I494" s="10" t="s">
        <v>44</v>
      </c>
      <c r="J494" s="10"/>
      <c r="K494" s="10">
        <v>1</v>
      </c>
      <c r="L494" s="10"/>
    </row>
    <row r="495" spans="1:12" s="6" customFormat="1" x14ac:dyDescent="0.35">
      <c r="A495" s="6" t="s">
        <v>89</v>
      </c>
      <c r="B495" s="7">
        <v>42208</v>
      </c>
      <c r="C495" s="8">
        <v>0.44930555555555557</v>
      </c>
      <c r="D495" s="6" t="s">
        <v>50</v>
      </c>
      <c r="F495" s="6">
        <f t="shared" si="10"/>
        <v>2.3978952727983707</v>
      </c>
      <c r="G495" s="6">
        <v>11</v>
      </c>
      <c r="I495" s="10" t="s">
        <v>44</v>
      </c>
      <c r="J495" s="10"/>
      <c r="K495" s="10">
        <v>1</v>
      </c>
      <c r="L495" s="10"/>
    </row>
    <row r="496" spans="1:12" s="6" customFormat="1" x14ac:dyDescent="0.35">
      <c r="A496" s="6" t="s">
        <v>79</v>
      </c>
      <c r="B496" s="7">
        <v>42213</v>
      </c>
      <c r="C496" s="8">
        <v>0.4513888888888889</v>
      </c>
      <c r="D496" s="6" t="s">
        <v>50</v>
      </c>
      <c r="F496" s="6">
        <f t="shared" si="10"/>
        <v>0.69314718055994529</v>
      </c>
      <c r="G496" s="6">
        <v>2</v>
      </c>
      <c r="I496" s="10" t="s">
        <v>44</v>
      </c>
      <c r="J496" s="10"/>
      <c r="K496" s="10">
        <v>1</v>
      </c>
      <c r="L496" s="10"/>
    </row>
    <row r="497" spans="1:12" s="6" customFormat="1" x14ac:dyDescent="0.35">
      <c r="A497" s="6" t="s">
        <v>89</v>
      </c>
      <c r="B497" s="7">
        <v>42213</v>
      </c>
      <c r="C497" s="8">
        <v>0.46597222222222223</v>
      </c>
      <c r="D497" s="6" t="s">
        <v>50</v>
      </c>
      <c r="F497" s="6">
        <f t="shared" si="10"/>
        <v>0</v>
      </c>
      <c r="G497" s="6">
        <v>1</v>
      </c>
      <c r="I497" s="10" t="s">
        <v>44</v>
      </c>
      <c r="J497" s="10"/>
      <c r="K497" s="10">
        <v>1</v>
      </c>
      <c r="L497" s="10"/>
    </row>
    <row r="498" spans="1:12" s="6" customFormat="1" x14ac:dyDescent="0.35">
      <c r="A498" s="6" t="s">
        <v>40</v>
      </c>
      <c r="B498" s="7">
        <v>42214</v>
      </c>
      <c r="C498" s="8">
        <v>0.52430555555555558</v>
      </c>
      <c r="D498" s="6" t="s">
        <v>50</v>
      </c>
      <c r="F498" s="6">
        <f t="shared" si="10"/>
        <v>0</v>
      </c>
      <c r="G498" s="6">
        <v>1</v>
      </c>
      <c r="I498" s="10" t="s">
        <v>44</v>
      </c>
      <c r="J498" s="10"/>
      <c r="K498" s="10">
        <v>1</v>
      </c>
      <c r="L498" s="10"/>
    </row>
    <row r="499" spans="1:12" s="6" customFormat="1" x14ac:dyDescent="0.35">
      <c r="A499" s="6" t="s">
        <v>72</v>
      </c>
      <c r="B499" s="7">
        <v>42214</v>
      </c>
      <c r="C499" s="8">
        <v>0.4909722222222222</v>
      </c>
      <c r="D499" s="6" t="s">
        <v>50</v>
      </c>
      <c r="F499" s="6">
        <f t="shared" si="10"/>
        <v>0</v>
      </c>
      <c r="G499" s="6">
        <v>1</v>
      </c>
      <c r="I499" s="10" t="s">
        <v>44</v>
      </c>
      <c r="J499" s="10"/>
      <c r="K499" s="10">
        <v>1</v>
      </c>
      <c r="L499" s="10"/>
    </row>
    <row r="500" spans="1:12" s="6" customFormat="1" x14ac:dyDescent="0.35">
      <c r="A500" s="6" t="s">
        <v>100</v>
      </c>
      <c r="B500" s="14">
        <v>42214</v>
      </c>
      <c r="C500"/>
      <c r="D500"/>
      <c r="E500"/>
      <c r="G500" s="23"/>
      <c r="H500"/>
      <c r="I500"/>
      <c r="J500"/>
      <c r="K500" s="23">
        <v>2</v>
      </c>
      <c r="L500"/>
    </row>
    <row r="501" spans="1:12" s="6" customFormat="1" x14ac:dyDescent="0.35">
      <c r="A501" s="6" t="s">
        <v>105</v>
      </c>
      <c r="B501" s="14">
        <v>42214</v>
      </c>
      <c r="C501"/>
      <c r="D501"/>
      <c r="E501"/>
      <c r="G501" s="23"/>
      <c r="H501"/>
      <c r="I501"/>
      <c r="J501"/>
      <c r="K501" s="23">
        <v>2</v>
      </c>
      <c r="L501"/>
    </row>
    <row r="502" spans="1:12" s="6" customFormat="1" x14ac:dyDescent="0.35">
      <c r="A502" s="6" t="s">
        <v>40</v>
      </c>
      <c r="B502" s="7">
        <v>42221</v>
      </c>
      <c r="C502" s="8">
        <v>0.53680555555555554</v>
      </c>
      <c r="D502" s="6" t="s">
        <v>50</v>
      </c>
      <c r="F502" s="6">
        <f t="shared" si="10"/>
        <v>0.69314718055994529</v>
      </c>
      <c r="G502" s="6">
        <v>2</v>
      </c>
      <c r="I502" s="10" t="s">
        <v>44</v>
      </c>
      <c r="J502" s="10"/>
      <c r="K502" s="10">
        <v>1</v>
      </c>
      <c r="L502" s="10"/>
    </row>
    <row r="503" spans="1:12" s="6" customFormat="1" x14ac:dyDescent="0.35">
      <c r="A503" s="6" t="s">
        <v>72</v>
      </c>
      <c r="B503" s="7">
        <v>42221</v>
      </c>
      <c r="C503" s="8">
        <v>0.56666666666666665</v>
      </c>
      <c r="D503" s="6" t="s">
        <v>50</v>
      </c>
      <c r="F503" s="6">
        <f t="shared" si="10"/>
        <v>0</v>
      </c>
      <c r="G503" s="6">
        <v>1</v>
      </c>
      <c r="I503" s="10" t="s">
        <v>44</v>
      </c>
      <c r="J503" s="10"/>
      <c r="K503" s="10">
        <v>1</v>
      </c>
      <c r="L503" s="10"/>
    </row>
    <row r="504" spans="1:12" s="6" customFormat="1" x14ac:dyDescent="0.35">
      <c r="A504" s="6" t="s">
        <v>79</v>
      </c>
      <c r="B504" s="7">
        <v>42222</v>
      </c>
      <c r="C504" s="8">
        <v>0.44861111111111113</v>
      </c>
      <c r="D504" s="6" t="s">
        <v>50</v>
      </c>
      <c r="F504" s="6">
        <f t="shared" si="10"/>
        <v>2.9444389791664403</v>
      </c>
      <c r="G504" s="6">
        <v>19</v>
      </c>
      <c r="I504" s="10" t="s">
        <v>44</v>
      </c>
      <c r="J504" s="10"/>
      <c r="K504" s="10">
        <v>1</v>
      </c>
      <c r="L504" s="10"/>
    </row>
    <row r="505" spans="1:12" s="6" customFormat="1" x14ac:dyDescent="0.35">
      <c r="A505" s="6" t="s">
        <v>89</v>
      </c>
      <c r="B505" s="7">
        <v>42222</v>
      </c>
      <c r="C505" s="8">
        <v>0.46388888888888885</v>
      </c>
      <c r="D505" s="6" t="s">
        <v>50</v>
      </c>
      <c r="F505" s="6">
        <f t="shared" si="10"/>
        <v>2.4849066497880004</v>
      </c>
      <c r="G505" s="6">
        <v>12</v>
      </c>
      <c r="I505" s="10" t="s">
        <v>44</v>
      </c>
      <c r="J505" s="10"/>
      <c r="K505" s="10">
        <v>1</v>
      </c>
      <c r="L505" s="10"/>
    </row>
    <row r="506" spans="1:12" s="6" customFormat="1" x14ac:dyDescent="0.35">
      <c r="A506" s="6" t="s">
        <v>40</v>
      </c>
      <c r="B506" s="7">
        <v>42227</v>
      </c>
      <c r="C506" s="8">
        <v>0.57291666666666663</v>
      </c>
      <c r="D506" s="6" t="s">
        <v>49</v>
      </c>
      <c r="F506" s="6">
        <f t="shared" si="10"/>
        <v>4.6443908991413725</v>
      </c>
      <c r="G506" s="6">
        <v>104</v>
      </c>
      <c r="I506" s="10" t="s">
        <v>47</v>
      </c>
      <c r="J506" s="10"/>
      <c r="K506" s="10">
        <v>18</v>
      </c>
      <c r="L506" s="10"/>
    </row>
    <row r="507" spans="1:12" s="6" customFormat="1" x14ac:dyDescent="0.35">
      <c r="A507" s="6" t="s">
        <v>72</v>
      </c>
      <c r="B507" s="7">
        <v>42227</v>
      </c>
      <c r="C507" s="8">
        <v>0.60416666666666663</v>
      </c>
      <c r="D507" s="6" t="s">
        <v>49</v>
      </c>
      <c r="F507" s="6">
        <f t="shared" si="10"/>
        <v>2.0794415416798357</v>
      </c>
      <c r="G507" s="6">
        <v>8</v>
      </c>
      <c r="I507" s="10" t="s">
        <v>44</v>
      </c>
      <c r="J507" s="10"/>
      <c r="K507" s="10">
        <v>2</v>
      </c>
      <c r="L507" s="10"/>
    </row>
    <row r="508" spans="1:12" s="6" customFormat="1" x14ac:dyDescent="0.35">
      <c r="A508" s="6" t="s">
        <v>79</v>
      </c>
      <c r="B508" s="7">
        <v>42228</v>
      </c>
      <c r="C508" s="8">
        <v>0.49583333333333335</v>
      </c>
      <c r="D508" s="6" t="s">
        <v>49</v>
      </c>
      <c r="F508" s="6">
        <f t="shared" si="10"/>
        <v>3.784189633918261</v>
      </c>
      <c r="G508" s="6">
        <v>44</v>
      </c>
      <c r="I508" s="10" t="s">
        <v>47</v>
      </c>
      <c r="J508" s="10"/>
      <c r="K508" s="10">
        <v>12</v>
      </c>
      <c r="L508" s="10"/>
    </row>
    <row r="509" spans="1:12" s="6" customFormat="1" x14ac:dyDescent="0.35">
      <c r="A509" s="6" t="s">
        <v>89</v>
      </c>
      <c r="B509" s="7">
        <v>42228</v>
      </c>
      <c r="C509" s="8">
        <v>0.51527777777777783</v>
      </c>
      <c r="D509" s="6" t="s">
        <v>49</v>
      </c>
      <c r="F509" s="6">
        <f t="shared" si="10"/>
        <v>4.1588830833596715</v>
      </c>
      <c r="G509" s="6">
        <v>64</v>
      </c>
      <c r="I509" s="10" t="s">
        <v>47</v>
      </c>
      <c r="J509" s="10"/>
      <c r="K509" s="10">
        <v>14</v>
      </c>
      <c r="L509" s="10"/>
    </row>
    <row r="510" spans="1:12" s="6" customFormat="1" x14ac:dyDescent="0.35">
      <c r="A510" s="6" t="s">
        <v>100</v>
      </c>
      <c r="B510" s="14">
        <v>42228</v>
      </c>
      <c r="C510"/>
      <c r="D510"/>
      <c r="E510"/>
      <c r="F510" s="6">
        <f t="shared" si="10"/>
        <v>2.3025850929940459</v>
      </c>
      <c r="G510" s="21">
        <v>10</v>
      </c>
      <c r="H510"/>
      <c r="I510"/>
      <c r="J510"/>
      <c r="K510" s="23">
        <v>2</v>
      </c>
      <c r="L510"/>
    </row>
    <row r="511" spans="1:12" s="6" customFormat="1" x14ac:dyDescent="0.35">
      <c r="A511" s="6" t="s">
        <v>105</v>
      </c>
      <c r="B511" s="14">
        <v>42228</v>
      </c>
      <c r="C511"/>
      <c r="D511"/>
      <c r="E511"/>
      <c r="G511" s="23"/>
      <c r="H511"/>
      <c r="I511"/>
      <c r="J511"/>
      <c r="K511" s="23">
        <v>2</v>
      </c>
      <c r="L511"/>
    </row>
    <row r="512" spans="1:12" s="6" customFormat="1" x14ac:dyDescent="0.35">
      <c r="A512" s="6" t="s">
        <v>40</v>
      </c>
      <c r="B512" s="7">
        <v>42235</v>
      </c>
      <c r="C512" s="8">
        <v>0.52569444444444446</v>
      </c>
      <c r="D512" s="6" t="s">
        <v>50</v>
      </c>
      <c r="F512" s="6">
        <f t="shared" si="10"/>
        <v>3.3672958299864741</v>
      </c>
      <c r="G512" s="6">
        <v>29</v>
      </c>
      <c r="I512" s="10" t="s">
        <v>44</v>
      </c>
      <c r="J512" s="10"/>
      <c r="K512" s="10">
        <v>1</v>
      </c>
      <c r="L512" s="10"/>
    </row>
    <row r="513" spans="1:12" s="6" customFormat="1" x14ac:dyDescent="0.35">
      <c r="A513" s="6" t="s">
        <v>72</v>
      </c>
      <c r="B513" s="7">
        <v>42235</v>
      </c>
      <c r="C513" s="8">
        <v>0.49513888888888885</v>
      </c>
      <c r="D513" s="6" t="s">
        <v>50</v>
      </c>
      <c r="F513" s="6">
        <f t="shared" si="10"/>
        <v>0.69314718055994529</v>
      </c>
      <c r="G513" s="6">
        <v>2</v>
      </c>
      <c r="I513" s="10" t="s">
        <v>44</v>
      </c>
      <c r="J513" s="10"/>
      <c r="K513" s="10">
        <v>1</v>
      </c>
      <c r="L513" s="10"/>
    </row>
    <row r="514" spans="1:12" s="6" customFormat="1" x14ac:dyDescent="0.35">
      <c r="A514" s="6" t="s">
        <v>100</v>
      </c>
      <c r="B514" s="14">
        <v>42235</v>
      </c>
      <c r="C514"/>
      <c r="D514"/>
      <c r="E514"/>
      <c r="G514" s="23"/>
      <c r="H514"/>
      <c r="I514"/>
      <c r="J514"/>
      <c r="K514" s="16" t="s">
        <v>102</v>
      </c>
      <c r="L514"/>
    </row>
    <row r="515" spans="1:12" s="6" customFormat="1" x14ac:dyDescent="0.35">
      <c r="A515" s="6" t="s">
        <v>105</v>
      </c>
      <c r="B515" s="14">
        <v>42235</v>
      </c>
      <c r="C515"/>
      <c r="D515"/>
      <c r="E515"/>
      <c r="G515" s="23"/>
      <c r="H515"/>
      <c r="I515"/>
      <c r="J515"/>
      <c r="K515" s="16" t="s">
        <v>102</v>
      </c>
      <c r="L515"/>
    </row>
    <row r="516" spans="1:12" s="6" customFormat="1" x14ac:dyDescent="0.35">
      <c r="A516" s="6" t="s">
        <v>79</v>
      </c>
      <c r="B516" s="7">
        <v>42236</v>
      </c>
      <c r="C516" s="8">
        <v>0.48055555555555557</v>
      </c>
      <c r="D516" s="6" t="s">
        <v>50</v>
      </c>
      <c r="F516" s="6">
        <f t="shared" si="10"/>
        <v>0</v>
      </c>
      <c r="G516" s="6">
        <v>1</v>
      </c>
      <c r="I516" s="10" t="s">
        <v>44</v>
      </c>
      <c r="J516" s="10"/>
      <c r="K516" s="10">
        <v>1</v>
      </c>
      <c r="L516" s="10"/>
    </row>
    <row r="517" spans="1:12" s="6" customFormat="1" x14ac:dyDescent="0.35">
      <c r="A517" s="6" t="s">
        <v>89</v>
      </c>
      <c r="B517" s="7">
        <v>42236</v>
      </c>
      <c r="C517" s="8">
        <v>0.4993055555555555</v>
      </c>
      <c r="D517" s="6" t="s">
        <v>50</v>
      </c>
      <c r="F517" s="6">
        <f t="shared" si="10"/>
        <v>0</v>
      </c>
      <c r="G517" s="6">
        <v>1</v>
      </c>
      <c r="I517" s="10" t="s">
        <v>44</v>
      </c>
      <c r="J517" s="10"/>
      <c r="K517" s="10">
        <v>1</v>
      </c>
      <c r="L517" s="10"/>
    </row>
    <row r="518" spans="1:12" s="6" customFormat="1" x14ac:dyDescent="0.35">
      <c r="A518" s="6" t="s">
        <v>79</v>
      </c>
      <c r="B518" s="7">
        <v>42241</v>
      </c>
      <c r="C518" s="8">
        <v>0.44722222222222219</v>
      </c>
      <c r="D518" s="6" t="s">
        <v>50</v>
      </c>
      <c r="F518" s="6">
        <f t="shared" si="10"/>
        <v>0.69314718055994529</v>
      </c>
      <c r="G518" s="6">
        <v>2</v>
      </c>
      <c r="I518" s="10" t="s">
        <v>44</v>
      </c>
      <c r="J518" s="10"/>
      <c r="K518" s="10">
        <v>1</v>
      </c>
      <c r="L518" s="10"/>
    </row>
    <row r="519" spans="1:12" s="6" customFormat="1" x14ac:dyDescent="0.35">
      <c r="A519" s="6" t="s">
        <v>89</v>
      </c>
      <c r="B519" s="7">
        <v>42241</v>
      </c>
      <c r="C519" s="8">
        <v>0.46249999999999997</v>
      </c>
      <c r="D519" s="6" t="s">
        <v>50</v>
      </c>
      <c r="F519" s="6">
        <f t="shared" si="10"/>
        <v>1.791759469228055</v>
      </c>
      <c r="G519" s="6">
        <v>6</v>
      </c>
      <c r="I519" s="10" t="s">
        <v>44</v>
      </c>
      <c r="J519" s="10"/>
      <c r="K519" s="10">
        <v>1</v>
      </c>
      <c r="L519" s="10"/>
    </row>
    <row r="520" spans="1:12" s="6" customFormat="1" x14ac:dyDescent="0.35">
      <c r="A520" s="6" t="s">
        <v>40</v>
      </c>
      <c r="B520" s="7">
        <v>42242</v>
      </c>
      <c r="C520" s="8">
        <v>0.5083333333333333</v>
      </c>
      <c r="D520" s="6" t="s">
        <v>50</v>
      </c>
      <c r="F520" s="6">
        <f t="shared" si="10"/>
        <v>1.6094379124341003</v>
      </c>
      <c r="G520" s="6">
        <v>5</v>
      </c>
      <c r="I520" s="10" t="s">
        <v>44</v>
      </c>
      <c r="J520" s="10"/>
      <c r="K520" s="10">
        <v>1</v>
      </c>
      <c r="L520" s="10"/>
    </row>
    <row r="521" spans="1:12" s="6" customFormat="1" x14ac:dyDescent="0.35">
      <c r="A521" s="6" t="s">
        <v>72</v>
      </c>
      <c r="B521" s="7">
        <v>42242</v>
      </c>
      <c r="C521" s="8">
        <v>0.47361111111111115</v>
      </c>
      <c r="D521" s="6" t="s">
        <v>50</v>
      </c>
      <c r="F521" s="6">
        <f t="shared" si="10"/>
        <v>0</v>
      </c>
      <c r="G521" s="6">
        <v>1</v>
      </c>
      <c r="I521" s="10" t="s">
        <v>44</v>
      </c>
      <c r="J521" s="10"/>
      <c r="K521" s="10">
        <v>1</v>
      </c>
      <c r="L521" s="10"/>
    </row>
    <row r="522" spans="1:12" s="6" customFormat="1" x14ac:dyDescent="0.35">
      <c r="A522" s="6" t="s">
        <v>100</v>
      </c>
      <c r="B522" s="14">
        <v>42242</v>
      </c>
      <c r="C522"/>
      <c r="D522"/>
      <c r="E522"/>
      <c r="G522" s="23"/>
      <c r="H522"/>
      <c r="I522"/>
      <c r="J522"/>
      <c r="K522" s="23">
        <v>2</v>
      </c>
      <c r="L522"/>
    </row>
    <row r="523" spans="1:12" s="6" customFormat="1" x14ac:dyDescent="0.35">
      <c r="A523" s="6" t="s">
        <v>105</v>
      </c>
      <c r="B523" s="14">
        <v>42242</v>
      </c>
      <c r="C523"/>
      <c r="D523"/>
      <c r="E523"/>
      <c r="G523" s="23"/>
      <c r="H523"/>
      <c r="I523"/>
      <c r="J523"/>
      <c r="K523" s="22">
        <v>2</v>
      </c>
      <c r="L523"/>
    </row>
    <row r="524" spans="1:12" s="6" customFormat="1" x14ac:dyDescent="0.35">
      <c r="A524" s="6" t="s">
        <v>105</v>
      </c>
      <c r="B524" s="14">
        <v>42242</v>
      </c>
      <c r="C524"/>
      <c r="D524"/>
      <c r="E524"/>
      <c r="G524" s="23"/>
      <c r="H524"/>
      <c r="I524"/>
      <c r="J524"/>
      <c r="K524" s="23">
        <v>2</v>
      </c>
      <c r="L524"/>
    </row>
    <row r="525" spans="1:12" s="6" customFormat="1" x14ac:dyDescent="0.35">
      <c r="A525" s="6" t="s">
        <v>40</v>
      </c>
      <c r="B525" s="7">
        <v>42249</v>
      </c>
      <c r="C525" s="8">
        <v>0.56041666666666667</v>
      </c>
      <c r="D525" s="6" t="s">
        <v>50</v>
      </c>
      <c r="F525" s="6">
        <f t="shared" si="10"/>
        <v>0</v>
      </c>
      <c r="G525" s="6">
        <v>1</v>
      </c>
      <c r="I525" s="10" t="s">
        <v>44</v>
      </c>
      <c r="J525" s="10"/>
      <c r="K525" s="10">
        <v>1</v>
      </c>
      <c r="L525" s="10"/>
    </row>
    <row r="526" spans="1:12" s="6" customFormat="1" x14ac:dyDescent="0.35">
      <c r="A526" s="6" t="s">
        <v>72</v>
      </c>
      <c r="B526" s="7">
        <v>42249</v>
      </c>
      <c r="C526" s="8">
        <v>0.52916666666666667</v>
      </c>
      <c r="D526" s="6" t="s">
        <v>50</v>
      </c>
      <c r="F526" s="6">
        <f t="shared" si="10"/>
        <v>0</v>
      </c>
      <c r="G526" s="6">
        <v>1</v>
      </c>
      <c r="I526" s="10" t="s">
        <v>44</v>
      </c>
      <c r="J526" s="10"/>
      <c r="K526" s="10">
        <v>1</v>
      </c>
      <c r="L526" s="10"/>
    </row>
    <row r="527" spans="1:12" s="6" customFormat="1" x14ac:dyDescent="0.35">
      <c r="A527" s="6" t="s">
        <v>100</v>
      </c>
      <c r="B527" s="14">
        <v>42249</v>
      </c>
      <c r="C527"/>
      <c r="D527"/>
      <c r="E527"/>
      <c r="F527" s="6">
        <f t="shared" si="10"/>
        <v>1.3862943611198906</v>
      </c>
      <c r="G527" s="23">
        <v>4</v>
      </c>
      <c r="H527"/>
      <c r="I527"/>
      <c r="J527"/>
      <c r="K527" s="23">
        <v>2</v>
      </c>
      <c r="L527"/>
    </row>
    <row r="528" spans="1:12" s="6" customFormat="1" x14ac:dyDescent="0.35">
      <c r="A528" s="6" t="s">
        <v>105</v>
      </c>
      <c r="B528" s="14">
        <v>42249</v>
      </c>
      <c r="C528"/>
      <c r="D528"/>
      <c r="E528"/>
      <c r="F528" s="6">
        <f t="shared" ref="F528:F591" si="11">LN(G528)</f>
        <v>1.3862943611198906</v>
      </c>
      <c r="G528" s="23">
        <v>4</v>
      </c>
      <c r="H528"/>
      <c r="I528"/>
      <c r="J528"/>
      <c r="K528" s="23">
        <v>2</v>
      </c>
      <c r="L528"/>
    </row>
    <row r="529" spans="1:12" s="6" customFormat="1" x14ac:dyDescent="0.35">
      <c r="A529" s="6" t="s">
        <v>79</v>
      </c>
      <c r="B529" s="7">
        <v>42250</v>
      </c>
      <c r="C529" s="8">
        <v>0.46180555555555558</v>
      </c>
      <c r="D529" s="6" t="s">
        <v>50</v>
      </c>
      <c r="F529" s="6">
        <f t="shared" si="11"/>
        <v>2.6390573296152584</v>
      </c>
      <c r="G529" s="6">
        <v>14</v>
      </c>
      <c r="I529" s="10"/>
      <c r="J529" s="10"/>
      <c r="K529" s="10">
        <v>2</v>
      </c>
      <c r="L529" s="10"/>
    </row>
    <row r="530" spans="1:12" s="6" customFormat="1" x14ac:dyDescent="0.35">
      <c r="A530" s="6" t="s">
        <v>89</v>
      </c>
      <c r="B530" s="7">
        <v>42250</v>
      </c>
      <c r="C530" s="8">
        <v>0.47847222222222219</v>
      </c>
      <c r="D530" s="6" t="s">
        <v>50</v>
      </c>
      <c r="F530" s="6">
        <f t="shared" si="11"/>
        <v>1.3862943611198906</v>
      </c>
      <c r="G530" s="6">
        <v>4</v>
      </c>
      <c r="I530" s="10"/>
      <c r="J530" s="10"/>
      <c r="K530" s="10">
        <v>3</v>
      </c>
      <c r="L530" s="10"/>
    </row>
    <row r="531" spans="1:12" s="6" customFormat="1" x14ac:dyDescent="0.35">
      <c r="A531" s="6" t="s">
        <v>79</v>
      </c>
      <c r="B531" s="7">
        <v>42256</v>
      </c>
      <c r="C531" s="8">
        <v>0.44513888888888892</v>
      </c>
      <c r="D531" s="6" t="s">
        <v>50</v>
      </c>
      <c r="F531" s="6">
        <f t="shared" si="11"/>
        <v>2.7725887222397811</v>
      </c>
      <c r="G531" s="6">
        <v>16</v>
      </c>
      <c r="I531" s="10" t="s">
        <v>44</v>
      </c>
      <c r="J531" s="10"/>
      <c r="K531" s="10">
        <v>1</v>
      </c>
      <c r="L531" s="10"/>
    </row>
    <row r="532" spans="1:12" s="6" customFormat="1" x14ac:dyDescent="0.35">
      <c r="A532" s="6" t="s">
        <v>89</v>
      </c>
      <c r="B532" s="7">
        <v>42256</v>
      </c>
      <c r="C532" s="8">
        <v>0.46180555555555558</v>
      </c>
      <c r="D532" s="6" t="s">
        <v>50</v>
      </c>
      <c r="F532" s="6">
        <f t="shared" si="11"/>
        <v>0</v>
      </c>
      <c r="G532" s="6">
        <v>1</v>
      </c>
      <c r="I532" s="10" t="s">
        <v>44</v>
      </c>
      <c r="J532" s="10"/>
      <c r="K532" s="10">
        <v>1</v>
      </c>
      <c r="L532" s="10"/>
    </row>
    <row r="533" spans="1:12" s="6" customFormat="1" x14ac:dyDescent="0.35">
      <c r="A533" s="6" t="s">
        <v>40</v>
      </c>
      <c r="B533" s="7">
        <v>42263</v>
      </c>
      <c r="C533" s="8">
        <v>0.55763888888888891</v>
      </c>
      <c r="D533" s="6" t="s">
        <v>50</v>
      </c>
      <c r="F533" s="6">
        <f t="shared" si="11"/>
        <v>1.3862943611198906</v>
      </c>
      <c r="G533" s="6">
        <v>4</v>
      </c>
      <c r="I533" s="10" t="s">
        <v>44</v>
      </c>
      <c r="J533" s="10"/>
      <c r="K533" s="10">
        <v>1</v>
      </c>
      <c r="L533" s="10"/>
    </row>
    <row r="534" spans="1:12" s="6" customFormat="1" x14ac:dyDescent="0.35">
      <c r="A534" s="6" t="s">
        <v>72</v>
      </c>
      <c r="B534" s="7">
        <v>42263</v>
      </c>
      <c r="C534" s="8">
        <v>0.52638888888888891</v>
      </c>
      <c r="D534" s="6" t="s">
        <v>50</v>
      </c>
      <c r="F534" s="6">
        <f t="shared" si="11"/>
        <v>0</v>
      </c>
      <c r="G534" s="6">
        <v>1</v>
      </c>
      <c r="I534" s="10" t="s">
        <v>44</v>
      </c>
      <c r="J534" s="10"/>
      <c r="K534" s="10">
        <v>1</v>
      </c>
      <c r="L534" s="10"/>
    </row>
    <row r="535" spans="1:12" s="6" customFormat="1" x14ac:dyDescent="0.35">
      <c r="A535" s="6" t="s">
        <v>100</v>
      </c>
      <c r="B535" s="14">
        <v>42263</v>
      </c>
      <c r="C535"/>
      <c r="D535"/>
      <c r="E535"/>
      <c r="G535" s="23"/>
      <c r="H535"/>
      <c r="I535"/>
      <c r="J535"/>
      <c r="K535" s="23">
        <v>2</v>
      </c>
      <c r="L535"/>
    </row>
    <row r="536" spans="1:12" s="6" customFormat="1" x14ac:dyDescent="0.35">
      <c r="A536" s="6" t="s">
        <v>105</v>
      </c>
      <c r="B536" s="14">
        <v>42263</v>
      </c>
      <c r="C536"/>
      <c r="D536"/>
      <c r="E536"/>
      <c r="G536" s="23"/>
      <c r="H536"/>
      <c r="I536"/>
      <c r="J536"/>
      <c r="K536" s="23">
        <v>2</v>
      </c>
      <c r="L536"/>
    </row>
    <row r="537" spans="1:12" s="6" customFormat="1" x14ac:dyDescent="0.35">
      <c r="A537" s="6" t="s">
        <v>79</v>
      </c>
      <c r="B537" s="7">
        <v>42264</v>
      </c>
      <c r="C537" s="8">
        <v>0.45208333333333334</v>
      </c>
      <c r="D537" s="6" t="s">
        <v>50</v>
      </c>
      <c r="F537" s="6">
        <f t="shared" si="11"/>
        <v>1.6094379124341003</v>
      </c>
      <c r="G537" s="6">
        <v>5</v>
      </c>
      <c r="I537" s="10" t="s">
        <v>44</v>
      </c>
      <c r="J537" s="10"/>
      <c r="K537" s="10">
        <v>1</v>
      </c>
      <c r="L537" s="10"/>
    </row>
    <row r="538" spans="1:12" s="6" customFormat="1" x14ac:dyDescent="0.35">
      <c r="A538" s="6" t="s">
        <v>89</v>
      </c>
      <c r="B538" s="7">
        <v>42264</v>
      </c>
      <c r="C538" s="8">
        <v>0.46666666666666662</v>
      </c>
      <c r="D538" s="6" t="s">
        <v>50</v>
      </c>
      <c r="F538" s="6">
        <f t="shared" si="11"/>
        <v>0</v>
      </c>
      <c r="G538" s="6">
        <v>1</v>
      </c>
      <c r="I538" s="10" t="s">
        <v>44</v>
      </c>
      <c r="J538" s="10"/>
      <c r="K538" s="10">
        <v>1</v>
      </c>
      <c r="L538" s="10"/>
    </row>
    <row r="539" spans="1:12" s="6" customFormat="1" x14ac:dyDescent="0.35">
      <c r="A539" s="6" t="s">
        <v>40</v>
      </c>
      <c r="B539" s="7">
        <v>42270</v>
      </c>
      <c r="C539" s="8">
        <v>0.51874999999999993</v>
      </c>
      <c r="D539" s="6" t="s">
        <v>50</v>
      </c>
      <c r="F539" s="6">
        <f t="shared" si="11"/>
        <v>0.69314718055994529</v>
      </c>
      <c r="G539" s="6">
        <v>2</v>
      </c>
      <c r="I539" s="10" t="s">
        <v>44</v>
      </c>
      <c r="J539" s="10"/>
      <c r="K539" s="10">
        <v>1</v>
      </c>
      <c r="L539" s="10"/>
    </row>
    <row r="540" spans="1:12" s="6" customFormat="1" x14ac:dyDescent="0.35">
      <c r="A540" s="6" t="s">
        <v>72</v>
      </c>
      <c r="B540" s="7">
        <v>42270</v>
      </c>
      <c r="C540" s="8">
        <v>0.48749999999999999</v>
      </c>
      <c r="D540" s="6" t="s">
        <v>50</v>
      </c>
      <c r="F540" s="6">
        <f t="shared" si="11"/>
        <v>0</v>
      </c>
      <c r="G540" s="6">
        <v>1</v>
      </c>
      <c r="I540" s="10" t="s">
        <v>44</v>
      </c>
      <c r="J540" s="10"/>
      <c r="K540" s="10">
        <v>1</v>
      </c>
      <c r="L540" s="10"/>
    </row>
    <row r="541" spans="1:12" s="6" customFormat="1" x14ac:dyDescent="0.35">
      <c r="A541" s="6" t="s">
        <v>79</v>
      </c>
      <c r="B541" s="7">
        <v>42271</v>
      </c>
      <c r="C541" s="8">
        <v>0.44861111111111113</v>
      </c>
      <c r="D541" s="6" t="s">
        <v>50</v>
      </c>
      <c r="F541" s="6">
        <f t="shared" si="11"/>
        <v>2.9957322735539909</v>
      </c>
      <c r="G541" s="6">
        <v>20</v>
      </c>
      <c r="I541" s="10" t="s">
        <v>44</v>
      </c>
      <c r="J541" s="10"/>
      <c r="K541" s="10">
        <v>1</v>
      </c>
      <c r="L541" s="10"/>
    </row>
    <row r="542" spans="1:12" s="6" customFormat="1" x14ac:dyDescent="0.35">
      <c r="A542" s="6" t="s">
        <v>100</v>
      </c>
      <c r="B542" s="14">
        <v>42271</v>
      </c>
      <c r="C542"/>
      <c r="D542"/>
      <c r="E542"/>
      <c r="F542" s="6">
        <f t="shared" si="11"/>
        <v>0.69314718055994529</v>
      </c>
      <c r="G542" s="23">
        <v>2</v>
      </c>
      <c r="H542"/>
      <c r="I542"/>
      <c r="J542"/>
      <c r="K542" s="23">
        <v>4</v>
      </c>
      <c r="L542"/>
    </row>
    <row r="543" spans="1:12" s="6" customFormat="1" x14ac:dyDescent="0.35">
      <c r="A543" s="6" t="s">
        <v>105</v>
      </c>
      <c r="B543" s="14">
        <v>42271</v>
      </c>
      <c r="C543"/>
      <c r="D543"/>
      <c r="E543"/>
      <c r="F543" s="6">
        <f t="shared" si="11"/>
        <v>0.69314718055994529</v>
      </c>
      <c r="G543" s="21">
        <v>2</v>
      </c>
      <c r="H543"/>
      <c r="I543"/>
      <c r="J543"/>
      <c r="K543" s="23">
        <v>4</v>
      </c>
      <c r="L543"/>
    </row>
    <row r="544" spans="1:12" s="6" customFormat="1" x14ac:dyDescent="0.35">
      <c r="A544" s="6" t="s">
        <v>105</v>
      </c>
      <c r="B544" s="14">
        <v>42271</v>
      </c>
      <c r="C544"/>
      <c r="D544"/>
      <c r="E544"/>
      <c r="F544" s="6">
        <f t="shared" si="11"/>
        <v>0.69314718055994529</v>
      </c>
      <c r="G544" s="23">
        <v>2</v>
      </c>
      <c r="H544"/>
      <c r="I544"/>
      <c r="J544"/>
      <c r="K544" s="23">
        <v>4</v>
      </c>
      <c r="L544"/>
    </row>
    <row r="545" spans="1:12" x14ac:dyDescent="0.35">
      <c r="A545" s="6" t="s">
        <v>40</v>
      </c>
      <c r="B545" s="7">
        <v>42522</v>
      </c>
      <c r="C545" s="8">
        <v>0.52152777777777781</v>
      </c>
      <c r="D545" s="6" t="s">
        <v>49</v>
      </c>
      <c r="E545" s="6"/>
      <c r="F545" s="6">
        <f t="shared" si="11"/>
        <v>2.9444389791664403</v>
      </c>
      <c r="G545" s="6">
        <v>19</v>
      </c>
      <c r="H545" s="6"/>
      <c r="I545" s="10" t="s">
        <v>44</v>
      </c>
      <c r="J545" s="10"/>
      <c r="K545" s="10">
        <v>2</v>
      </c>
      <c r="L545" s="10"/>
    </row>
    <row r="546" spans="1:12" x14ac:dyDescent="0.35">
      <c r="A546" s="6" t="s">
        <v>72</v>
      </c>
      <c r="B546" s="7">
        <v>42522</v>
      </c>
      <c r="C546" s="8">
        <v>0.48888888888888887</v>
      </c>
      <c r="D546" s="6" t="s">
        <v>49</v>
      </c>
      <c r="E546" s="6"/>
      <c r="F546" s="6">
        <f t="shared" si="11"/>
        <v>1.3862943611198906</v>
      </c>
      <c r="G546" s="6">
        <v>4</v>
      </c>
      <c r="H546" s="6"/>
      <c r="I546" s="10" t="s">
        <v>44</v>
      </c>
      <c r="J546" s="10"/>
      <c r="K546" s="10">
        <v>2</v>
      </c>
      <c r="L546" s="10"/>
    </row>
    <row r="547" spans="1:12" x14ac:dyDescent="0.35">
      <c r="A547" s="6" t="s">
        <v>79</v>
      </c>
      <c r="B547" s="7">
        <v>42523</v>
      </c>
      <c r="C547" s="8">
        <v>0.41666666666666669</v>
      </c>
      <c r="D547" s="6" t="s">
        <v>50</v>
      </c>
      <c r="E547" s="6"/>
      <c r="F547" s="6">
        <f t="shared" si="11"/>
        <v>0</v>
      </c>
      <c r="G547" s="6">
        <v>1</v>
      </c>
      <c r="H547" s="6"/>
      <c r="I547" s="10"/>
      <c r="J547" s="10"/>
      <c r="K547" s="10">
        <v>1</v>
      </c>
      <c r="L547" s="10"/>
    </row>
    <row r="548" spans="1:12" x14ac:dyDescent="0.35">
      <c r="A548" s="6" t="s">
        <v>89</v>
      </c>
      <c r="B548" s="7">
        <v>42523</v>
      </c>
      <c r="C548" s="8">
        <v>0.43263888888888885</v>
      </c>
      <c r="D548" s="6" t="s">
        <v>50</v>
      </c>
      <c r="E548" s="6"/>
      <c r="F548" s="6">
        <f t="shared" si="11"/>
        <v>0</v>
      </c>
      <c r="G548" s="6">
        <v>1</v>
      </c>
      <c r="H548" s="6"/>
      <c r="I548" s="10" t="s">
        <v>44</v>
      </c>
      <c r="J548" s="10"/>
      <c r="K548" s="10">
        <v>1</v>
      </c>
      <c r="L548" s="10"/>
    </row>
    <row r="549" spans="1:12" x14ac:dyDescent="0.35">
      <c r="A549" s="6" t="s">
        <v>40</v>
      </c>
      <c r="B549" s="7">
        <v>42528</v>
      </c>
      <c r="C549" s="8">
        <v>0.54583333333333328</v>
      </c>
      <c r="D549" s="6" t="s">
        <v>49</v>
      </c>
      <c r="E549" s="6"/>
      <c r="F549" s="6">
        <f t="shared" si="11"/>
        <v>1.0986122886681098</v>
      </c>
      <c r="G549" s="6">
        <v>3</v>
      </c>
      <c r="H549" s="6"/>
      <c r="I549" s="10" t="s">
        <v>44</v>
      </c>
      <c r="J549" s="10"/>
      <c r="K549" s="10">
        <v>2</v>
      </c>
      <c r="L549" s="10"/>
    </row>
    <row r="550" spans="1:12" x14ac:dyDescent="0.35">
      <c r="A550" s="6" t="s">
        <v>72</v>
      </c>
      <c r="B550" s="7">
        <v>42528</v>
      </c>
      <c r="C550" s="8">
        <v>0.51041666666666663</v>
      </c>
      <c r="D550" s="6" t="s">
        <v>49</v>
      </c>
      <c r="E550" s="6"/>
      <c r="F550" s="6">
        <f t="shared" si="11"/>
        <v>1.0986122886681098</v>
      </c>
      <c r="G550" s="6">
        <v>3</v>
      </c>
      <c r="H550" s="6"/>
      <c r="I550" s="10" t="s">
        <v>44</v>
      </c>
      <c r="J550" s="10"/>
      <c r="K550" s="10">
        <v>2</v>
      </c>
      <c r="L550" s="10"/>
    </row>
    <row r="551" spans="1:12" x14ac:dyDescent="0.35">
      <c r="A551" s="6" t="s">
        <v>79</v>
      </c>
      <c r="B551" s="7">
        <v>42529</v>
      </c>
      <c r="C551" s="8">
        <v>0.44930555555555557</v>
      </c>
      <c r="D551" s="6" t="s">
        <v>50</v>
      </c>
      <c r="E551" s="6"/>
      <c r="F551" s="6">
        <f t="shared" si="11"/>
        <v>0</v>
      </c>
      <c r="G551" s="6">
        <v>1</v>
      </c>
      <c r="H551" s="6"/>
      <c r="I551" s="10" t="s">
        <v>44</v>
      </c>
      <c r="J551" s="10"/>
      <c r="K551" s="10">
        <v>1</v>
      </c>
      <c r="L551" s="10"/>
    </row>
    <row r="552" spans="1:12" x14ac:dyDescent="0.35">
      <c r="A552" s="6" t="s">
        <v>40</v>
      </c>
      <c r="B552" s="7">
        <v>42535</v>
      </c>
      <c r="C552" s="8">
        <v>0.5083333333333333</v>
      </c>
      <c r="D552" s="6" t="s">
        <v>50</v>
      </c>
      <c r="E552" s="6"/>
      <c r="F552" s="6">
        <f t="shared" si="11"/>
        <v>0.69314718055994529</v>
      </c>
      <c r="G552" s="6">
        <v>2</v>
      </c>
      <c r="H552" s="6"/>
      <c r="I552" s="10" t="s">
        <v>44</v>
      </c>
      <c r="J552" s="10"/>
      <c r="K552" s="10">
        <v>1</v>
      </c>
      <c r="L552" s="10"/>
    </row>
    <row r="553" spans="1:12" x14ac:dyDescent="0.35">
      <c r="A553" s="6" t="s">
        <v>72</v>
      </c>
      <c r="B553" s="7">
        <v>42535</v>
      </c>
      <c r="C553" s="8">
        <v>0.47638888888888892</v>
      </c>
      <c r="D553" s="6" t="s">
        <v>50</v>
      </c>
      <c r="E553" s="6"/>
      <c r="F553" s="6">
        <f t="shared" si="11"/>
        <v>0</v>
      </c>
      <c r="G553" s="6">
        <v>1</v>
      </c>
      <c r="H553" s="6"/>
      <c r="I553" s="10" t="s">
        <v>44</v>
      </c>
      <c r="J553" s="10"/>
      <c r="K553" s="10">
        <v>1</v>
      </c>
      <c r="L553" s="10"/>
    </row>
    <row r="554" spans="1:12" x14ac:dyDescent="0.35">
      <c r="A554" s="6" t="s">
        <v>79</v>
      </c>
      <c r="B554" s="7">
        <v>42536</v>
      </c>
      <c r="C554" s="8">
        <v>0.45</v>
      </c>
      <c r="D554" s="6" t="s">
        <v>50</v>
      </c>
      <c r="E554" s="6"/>
      <c r="F554" s="6">
        <f t="shared" si="11"/>
        <v>1.6094379124341003</v>
      </c>
      <c r="G554" s="6">
        <v>5</v>
      </c>
      <c r="H554" s="6"/>
      <c r="I554" s="10" t="s">
        <v>44</v>
      </c>
      <c r="J554" s="10"/>
      <c r="K554" s="10">
        <v>1</v>
      </c>
      <c r="L554" s="10"/>
    </row>
    <row r="555" spans="1:12" x14ac:dyDescent="0.35">
      <c r="A555" s="6" t="s">
        <v>89</v>
      </c>
      <c r="B555" s="7">
        <v>42536</v>
      </c>
      <c r="C555" s="8">
        <v>0.46597222222222223</v>
      </c>
      <c r="D555" s="6" t="s">
        <v>50</v>
      </c>
      <c r="E555" s="6"/>
      <c r="F555" s="6">
        <f t="shared" si="11"/>
        <v>0</v>
      </c>
      <c r="G555" s="6">
        <v>1</v>
      </c>
      <c r="H555" s="6"/>
      <c r="I555" s="10" t="s">
        <v>44</v>
      </c>
      <c r="J555" s="10"/>
      <c r="K555" s="10">
        <v>1</v>
      </c>
      <c r="L555" s="10"/>
    </row>
    <row r="556" spans="1:12" x14ac:dyDescent="0.35">
      <c r="A556" s="6" t="s">
        <v>72</v>
      </c>
      <c r="B556" s="7">
        <v>42542</v>
      </c>
      <c r="C556" s="8">
        <v>0.49305555555555558</v>
      </c>
      <c r="D556" s="6" t="s">
        <v>50</v>
      </c>
      <c r="E556" s="6"/>
      <c r="F556" s="6">
        <f t="shared" si="11"/>
        <v>0</v>
      </c>
      <c r="G556" s="6">
        <v>1</v>
      </c>
      <c r="H556" s="6"/>
      <c r="I556" s="10" t="s">
        <v>44</v>
      </c>
      <c r="J556" s="10"/>
      <c r="K556" s="10">
        <v>1</v>
      </c>
      <c r="L556" s="10"/>
    </row>
    <row r="557" spans="1:12" x14ac:dyDescent="0.35">
      <c r="A557" s="6" t="s">
        <v>79</v>
      </c>
      <c r="B557" s="7">
        <v>42543</v>
      </c>
      <c r="C557" s="8">
        <v>0.44305555555555554</v>
      </c>
      <c r="D557" s="6" t="s">
        <v>50</v>
      </c>
      <c r="E557" s="6"/>
      <c r="F557" s="6">
        <f t="shared" si="11"/>
        <v>0</v>
      </c>
      <c r="G557" s="6">
        <v>1</v>
      </c>
      <c r="H557" s="6"/>
      <c r="I557" s="10" t="s">
        <v>44</v>
      </c>
      <c r="J557" s="10"/>
      <c r="K557" s="10">
        <v>1</v>
      </c>
      <c r="L557" s="10"/>
    </row>
    <row r="558" spans="1:12" x14ac:dyDescent="0.35">
      <c r="A558" s="6" t="s">
        <v>89</v>
      </c>
      <c r="B558" s="7">
        <v>42543</v>
      </c>
      <c r="C558" s="8">
        <v>0.4597222222222222</v>
      </c>
      <c r="D558" s="6" t="s">
        <v>50</v>
      </c>
      <c r="E558" s="6"/>
      <c r="F558" s="6">
        <f t="shared" si="11"/>
        <v>0</v>
      </c>
      <c r="G558" s="6">
        <v>1</v>
      </c>
      <c r="H558" s="6"/>
      <c r="I558" s="10" t="s">
        <v>44</v>
      </c>
      <c r="J558" s="10"/>
      <c r="K558" s="10">
        <v>1</v>
      </c>
      <c r="L558" s="10"/>
    </row>
    <row r="559" spans="1:12" x14ac:dyDescent="0.35">
      <c r="A559" s="6" t="s">
        <v>100</v>
      </c>
      <c r="B559" s="14">
        <v>42543</v>
      </c>
      <c r="F559" s="6">
        <f t="shared" si="11"/>
        <v>1.3862943611198906</v>
      </c>
      <c r="G559" s="22">
        <v>4</v>
      </c>
      <c r="K559" s="22">
        <v>2</v>
      </c>
    </row>
    <row r="560" spans="1:12" x14ac:dyDescent="0.35">
      <c r="A560" s="6" t="s">
        <v>105</v>
      </c>
      <c r="B560" s="14">
        <v>42543</v>
      </c>
      <c r="F560" s="6">
        <f t="shared" si="11"/>
        <v>1.3862943611198906</v>
      </c>
      <c r="G560" s="22">
        <v>4</v>
      </c>
      <c r="K560" s="22">
        <v>2</v>
      </c>
    </row>
    <row r="561" spans="1:12" x14ac:dyDescent="0.35">
      <c r="A561" s="6" t="s">
        <v>40</v>
      </c>
      <c r="B561" s="7">
        <v>42549</v>
      </c>
      <c r="C561" s="8">
        <v>0.54166666666666663</v>
      </c>
      <c r="D561" s="6" t="s">
        <v>49</v>
      </c>
      <c r="E561" s="6"/>
      <c r="F561" s="6">
        <f t="shared" si="11"/>
        <v>3.8501476017100584</v>
      </c>
      <c r="G561" s="6">
        <v>47</v>
      </c>
      <c r="H561" s="6"/>
      <c r="I561" s="10" t="s">
        <v>47</v>
      </c>
      <c r="J561" s="10"/>
      <c r="K561" s="10">
        <v>2</v>
      </c>
      <c r="L561" s="10"/>
    </row>
    <row r="562" spans="1:12" x14ac:dyDescent="0.35">
      <c r="A562" s="6" t="s">
        <v>72</v>
      </c>
      <c r="B562" s="7">
        <v>42549</v>
      </c>
      <c r="C562" s="8">
        <v>0.50763888888888886</v>
      </c>
      <c r="D562" s="6" t="s">
        <v>49</v>
      </c>
      <c r="E562" s="6"/>
      <c r="F562" s="6">
        <f t="shared" si="11"/>
        <v>1.3862943611198906</v>
      </c>
      <c r="G562" s="6">
        <v>4</v>
      </c>
      <c r="H562" s="6"/>
      <c r="I562" s="10" t="s">
        <v>44</v>
      </c>
      <c r="J562" s="10"/>
      <c r="K562" s="10">
        <v>2</v>
      </c>
      <c r="L562" s="10"/>
    </row>
    <row r="563" spans="1:12" x14ac:dyDescent="0.35">
      <c r="A563" s="6" t="s">
        <v>79</v>
      </c>
      <c r="B563" s="7">
        <v>42550</v>
      </c>
      <c r="C563" s="8">
        <v>0.43263888888888885</v>
      </c>
      <c r="D563" s="6" t="s">
        <v>49</v>
      </c>
      <c r="E563" s="6"/>
      <c r="F563" s="6">
        <f t="shared" si="11"/>
        <v>4.5217885770490405</v>
      </c>
      <c r="G563" s="6">
        <v>92</v>
      </c>
      <c r="H563" s="6"/>
      <c r="I563" s="10" t="s">
        <v>44</v>
      </c>
      <c r="J563" s="10"/>
      <c r="K563" s="10">
        <v>2</v>
      </c>
      <c r="L563" s="10"/>
    </row>
    <row r="564" spans="1:12" x14ac:dyDescent="0.35">
      <c r="A564" s="6" t="s">
        <v>89</v>
      </c>
      <c r="B564" s="7">
        <v>42550</v>
      </c>
      <c r="C564" s="8">
        <v>0.44791666666666669</v>
      </c>
      <c r="D564" s="6" t="s">
        <v>49</v>
      </c>
      <c r="E564" s="6"/>
      <c r="F564" s="6">
        <f t="shared" si="11"/>
        <v>2.4849066497880004</v>
      </c>
      <c r="G564" s="6">
        <v>12</v>
      </c>
      <c r="H564" s="6"/>
      <c r="I564" s="10" t="s">
        <v>44</v>
      </c>
      <c r="J564" s="10"/>
      <c r="K564" s="10">
        <v>2</v>
      </c>
      <c r="L564" s="10"/>
    </row>
    <row r="565" spans="1:12" x14ac:dyDescent="0.35">
      <c r="A565" s="6" t="s">
        <v>40</v>
      </c>
      <c r="B565" s="7">
        <v>42557</v>
      </c>
      <c r="C565" s="8">
        <v>0.53888888888888886</v>
      </c>
      <c r="D565" s="6" t="s">
        <v>49</v>
      </c>
      <c r="E565" s="6"/>
      <c r="F565" s="6">
        <f t="shared" si="11"/>
        <v>3.912023005428146</v>
      </c>
      <c r="G565" s="6">
        <v>50</v>
      </c>
      <c r="H565" s="6"/>
      <c r="I565" s="10" t="s">
        <v>44</v>
      </c>
      <c r="J565" s="10"/>
      <c r="K565" s="10">
        <v>2</v>
      </c>
      <c r="L565" s="10"/>
    </row>
    <row r="566" spans="1:12" x14ac:dyDescent="0.35">
      <c r="A566" s="6" t="s">
        <v>72</v>
      </c>
      <c r="B566" s="7">
        <v>42557</v>
      </c>
      <c r="C566" s="8">
        <v>0.50486111111111109</v>
      </c>
      <c r="D566" s="6" t="s">
        <v>49</v>
      </c>
      <c r="E566" s="6"/>
      <c r="F566" s="6">
        <f t="shared" si="11"/>
        <v>4.2341065045972597</v>
      </c>
      <c r="G566" s="6">
        <v>69</v>
      </c>
      <c r="H566" s="6"/>
      <c r="I566" s="10" t="s">
        <v>44</v>
      </c>
      <c r="J566" s="10"/>
      <c r="K566" s="10">
        <v>2</v>
      </c>
      <c r="L566" s="10"/>
    </row>
    <row r="567" spans="1:12" x14ac:dyDescent="0.35">
      <c r="A567" s="6" t="s">
        <v>79</v>
      </c>
      <c r="B567" s="7">
        <v>42558</v>
      </c>
      <c r="C567" s="8">
        <v>0.44791666666666669</v>
      </c>
      <c r="D567" s="6" t="s">
        <v>49</v>
      </c>
      <c r="E567" s="6"/>
      <c r="F567" s="6">
        <f t="shared" si="11"/>
        <v>4.6051701859880918</v>
      </c>
      <c r="G567" s="6">
        <v>100</v>
      </c>
      <c r="H567" s="6"/>
      <c r="I567" s="10" t="s">
        <v>44</v>
      </c>
      <c r="J567" s="10"/>
      <c r="K567" s="10">
        <v>2</v>
      </c>
      <c r="L567" s="10"/>
    </row>
    <row r="568" spans="1:12" x14ac:dyDescent="0.35">
      <c r="A568" s="6" t="s">
        <v>89</v>
      </c>
      <c r="B568" s="7">
        <v>42558</v>
      </c>
      <c r="C568" s="8">
        <v>0.46319444444444446</v>
      </c>
      <c r="D568" s="6" t="s">
        <v>49</v>
      </c>
      <c r="E568" s="6"/>
      <c r="F568" s="6">
        <f t="shared" si="11"/>
        <v>4.5217885770490405</v>
      </c>
      <c r="G568" s="6">
        <v>92</v>
      </c>
      <c r="H568" s="6"/>
      <c r="I568" s="10" t="s">
        <v>44</v>
      </c>
      <c r="J568" s="10"/>
      <c r="K568" s="10">
        <v>2</v>
      </c>
      <c r="L568" s="10"/>
    </row>
    <row r="569" spans="1:12" x14ac:dyDescent="0.35">
      <c r="A569" s="6" t="s">
        <v>40</v>
      </c>
      <c r="B569" s="7">
        <v>42563</v>
      </c>
      <c r="C569" s="8">
        <v>0.51944444444444449</v>
      </c>
      <c r="D569" s="6" t="s">
        <v>50</v>
      </c>
      <c r="E569" s="6"/>
      <c r="F569" s="6">
        <f t="shared" si="11"/>
        <v>0</v>
      </c>
      <c r="G569" s="6">
        <v>1</v>
      </c>
      <c r="H569" s="6"/>
      <c r="I569" s="10" t="s">
        <v>44</v>
      </c>
      <c r="J569" s="10"/>
      <c r="K569" s="10">
        <v>1</v>
      </c>
      <c r="L569" s="10"/>
    </row>
    <row r="570" spans="1:12" x14ac:dyDescent="0.35">
      <c r="A570" s="6" t="s">
        <v>72</v>
      </c>
      <c r="B570" s="7">
        <v>42563</v>
      </c>
      <c r="C570" s="8">
        <v>0.48680555555555555</v>
      </c>
      <c r="D570" s="6" t="s">
        <v>50</v>
      </c>
      <c r="E570" s="6"/>
      <c r="F570" s="6">
        <f t="shared" si="11"/>
        <v>0.69314718055994529</v>
      </c>
      <c r="G570" s="6">
        <v>2</v>
      </c>
      <c r="H570" s="6"/>
      <c r="I570" s="10" t="s">
        <v>44</v>
      </c>
      <c r="J570" s="10"/>
      <c r="K570" s="10">
        <v>1</v>
      </c>
      <c r="L570" s="10"/>
    </row>
    <row r="571" spans="1:12" x14ac:dyDescent="0.35">
      <c r="A571" s="6" t="s">
        <v>79</v>
      </c>
      <c r="B571" s="7">
        <v>42564</v>
      </c>
      <c r="C571" s="8">
        <v>0.44444444444444442</v>
      </c>
      <c r="D571" s="6" t="s">
        <v>50</v>
      </c>
      <c r="E571" s="6"/>
      <c r="F571" s="6">
        <f t="shared" si="11"/>
        <v>2.3978952727983707</v>
      </c>
      <c r="G571" s="6">
        <v>11</v>
      </c>
      <c r="H571" s="6"/>
      <c r="I571" s="10" t="s">
        <v>44</v>
      </c>
      <c r="J571" s="10"/>
      <c r="K571" s="10">
        <v>1</v>
      </c>
      <c r="L571" s="10"/>
    </row>
    <row r="572" spans="1:12" x14ac:dyDescent="0.35">
      <c r="A572" s="6" t="s">
        <v>89</v>
      </c>
      <c r="B572" s="7">
        <v>42564</v>
      </c>
      <c r="C572" s="8">
        <v>0.46249999999999997</v>
      </c>
      <c r="D572" s="6" t="s">
        <v>50</v>
      </c>
      <c r="E572" s="6"/>
      <c r="F572" s="6">
        <f t="shared" si="11"/>
        <v>1.791759469228055</v>
      </c>
      <c r="G572" s="6">
        <v>6</v>
      </c>
      <c r="H572" s="6"/>
      <c r="I572" s="10" t="s">
        <v>44</v>
      </c>
      <c r="J572" s="10"/>
      <c r="K572" s="10">
        <v>1</v>
      </c>
      <c r="L572" s="10"/>
    </row>
    <row r="573" spans="1:12" x14ac:dyDescent="0.35">
      <c r="A573" s="6" t="s">
        <v>100</v>
      </c>
      <c r="B573" s="14">
        <v>42564</v>
      </c>
      <c r="F573" s="6">
        <f t="shared" si="11"/>
        <v>1.3862943611198906</v>
      </c>
      <c r="G573" s="22">
        <v>4</v>
      </c>
      <c r="K573" s="22">
        <v>2</v>
      </c>
    </row>
    <row r="574" spans="1:12" x14ac:dyDescent="0.35">
      <c r="A574" s="6" t="s">
        <v>105</v>
      </c>
      <c r="B574" s="14">
        <v>42564</v>
      </c>
      <c r="F574" s="6">
        <f t="shared" si="11"/>
        <v>1.3862943611198906</v>
      </c>
      <c r="G574" s="22">
        <v>4</v>
      </c>
      <c r="K574" s="22">
        <v>2</v>
      </c>
    </row>
    <row r="575" spans="1:12" x14ac:dyDescent="0.35">
      <c r="A575" s="6" t="s">
        <v>40</v>
      </c>
      <c r="B575" s="7">
        <v>42570</v>
      </c>
      <c r="C575" s="8">
        <v>0.5229166666666667</v>
      </c>
      <c r="D575" s="6" t="s">
        <v>49</v>
      </c>
      <c r="E575" s="6"/>
      <c r="F575" s="6">
        <f t="shared" si="11"/>
        <v>3.912023005428146</v>
      </c>
      <c r="G575" s="6">
        <v>50</v>
      </c>
      <c r="H575" s="6"/>
      <c r="I575" s="10" t="s">
        <v>44</v>
      </c>
      <c r="J575" s="10"/>
      <c r="K575" s="10">
        <v>2</v>
      </c>
      <c r="L575" s="10"/>
    </row>
    <row r="576" spans="1:12" x14ac:dyDescent="0.35">
      <c r="A576" s="6" t="s">
        <v>72</v>
      </c>
      <c r="B576" s="7">
        <v>42570</v>
      </c>
      <c r="C576" s="8">
        <v>0.4861111111111111</v>
      </c>
      <c r="D576" s="6" t="s">
        <v>49</v>
      </c>
      <c r="E576" s="6"/>
      <c r="F576" s="6">
        <f t="shared" si="11"/>
        <v>2.0794415416798357</v>
      </c>
      <c r="G576" s="6">
        <v>8</v>
      </c>
      <c r="H576" s="6"/>
      <c r="I576" s="10" t="s">
        <v>44</v>
      </c>
      <c r="J576" s="10"/>
      <c r="K576" s="10">
        <v>2</v>
      </c>
      <c r="L576" s="10"/>
    </row>
    <row r="577" spans="1:12" x14ac:dyDescent="0.35">
      <c r="A577" s="6" t="s">
        <v>79</v>
      </c>
      <c r="B577" s="7">
        <v>42571</v>
      </c>
      <c r="C577" s="8">
        <v>0.43958333333333338</v>
      </c>
      <c r="D577" s="6" t="s">
        <v>49</v>
      </c>
      <c r="E577" s="6"/>
      <c r="F577" s="6">
        <f t="shared" si="11"/>
        <v>0.69314718055994529</v>
      </c>
      <c r="G577" s="6">
        <v>2</v>
      </c>
      <c r="H577" s="6"/>
      <c r="I577" s="10" t="s">
        <v>44</v>
      </c>
      <c r="J577" s="10"/>
      <c r="K577" s="10">
        <v>2</v>
      </c>
      <c r="L577" s="10"/>
    </row>
    <row r="578" spans="1:12" x14ac:dyDescent="0.35">
      <c r="A578" s="6" t="s">
        <v>89</v>
      </c>
      <c r="B578" s="7">
        <v>42571</v>
      </c>
      <c r="C578" s="8">
        <v>0.45416666666666666</v>
      </c>
      <c r="D578" s="6" t="s">
        <v>49</v>
      </c>
      <c r="E578" s="6"/>
      <c r="F578" s="6">
        <f t="shared" si="11"/>
        <v>2.1972245773362196</v>
      </c>
      <c r="G578" s="6">
        <v>9</v>
      </c>
      <c r="H578" s="6"/>
      <c r="I578" s="10" t="s">
        <v>44</v>
      </c>
      <c r="J578" s="10"/>
      <c r="K578" s="10">
        <v>2</v>
      </c>
      <c r="L578" s="10"/>
    </row>
    <row r="579" spans="1:12" x14ac:dyDescent="0.35">
      <c r="A579" s="6" t="s">
        <v>100</v>
      </c>
      <c r="B579" s="14">
        <v>42571</v>
      </c>
      <c r="F579" s="6">
        <f t="shared" si="11"/>
        <v>1.3862943611198906</v>
      </c>
      <c r="G579" s="22">
        <v>4</v>
      </c>
      <c r="K579" s="22">
        <v>2</v>
      </c>
    </row>
    <row r="580" spans="1:12" x14ac:dyDescent="0.35">
      <c r="A580" s="6" t="s">
        <v>100</v>
      </c>
      <c r="B580" s="14">
        <v>42571</v>
      </c>
      <c r="F580" s="6">
        <f t="shared" si="11"/>
        <v>1.3862943611198906</v>
      </c>
      <c r="G580" s="22">
        <v>4</v>
      </c>
      <c r="K580" s="22">
        <v>2</v>
      </c>
    </row>
    <row r="581" spans="1:12" x14ac:dyDescent="0.35">
      <c r="A581" s="6" t="s">
        <v>105</v>
      </c>
      <c r="B581" s="14">
        <v>42571</v>
      </c>
      <c r="F581" s="6">
        <f t="shared" si="11"/>
        <v>1.3862943611198906</v>
      </c>
      <c r="G581" s="22">
        <v>4</v>
      </c>
      <c r="K581" s="22">
        <v>2</v>
      </c>
    </row>
    <row r="582" spans="1:12" x14ac:dyDescent="0.35">
      <c r="A582" s="6" t="s">
        <v>100</v>
      </c>
      <c r="B582" s="14">
        <v>42578</v>
      </c>
      <c r="F582" s="6">
        <f t="shared" si="11"/>
        <v>2.3025850929940459</v>
      </c>
      <c r="G582" s="22">
        <v>10</v>
      </c>
      <c r="K582" s="22">
        <v>4</v>
      </c>
    </row>
    <row r="583" spans="1:12" x14ac:dyDescent="0.35">
      <c r="A583" s="6" t="s">
        <v>105</v>
      </c>
      <c r="B583" s="14">
        <v>42578</v>
      </c>
      <c r="F583" s="6">
        <f t="shared" si="11"/>
        <v>2.3025850929940459</v>
      </c>
      <c r="G583" s="22">
        <v>10</v>
      </c>
      <c r="K583" s="22">
        <v>4</v>
      </c>
    </row>
    <row r="584" spans="1:12" x14ac:dyDescent="0.35">
      <c r="A584" s="6" t="s">
        <v>40</v>
      </c>
      <c r="B584" s="7">
        <v>42584</v>
      </c>
      <c r="C584" s="8">
        <v>0.52361111111111114</v>
      </c>
      <c r="D584" s="6" t="s">
        <v>49</v>
      </c>
      <c r="E584" s="6"/>
      <c r="F584" s="6">
        <f t="shared" si="11"/>
        <v>5.0238805208462765</v>
      </c>
      <c r="G584" s="6">
        <v>152</v>
      </c>
      <c r="H584" s="6"/>
      <c r="I584" s="10"/>
      <c r="J584" s="10"/>
      <c r="K584" s="10">
        <v>50</v>
      </c>
      <c r="L584" s="10"/>
    </row>
    <row r="585" spans="1:12" x14ac:dyDescent="0.35">
      <c r="A585" s="6" t="s">
        <v>72</v>
      </c>
      <c r="B585" s="7">
        <v>42584</v>
      </c>
      <c r="C585" s="8">
        <v>0.48819444444444443</v>
      </c>
      <c r="D585" s="6" t="s">
        <v>49</v>
      </c>
      <c r="E585" s="6"/>
      <c r="F585" s="6">
        <f t="shared" si="11"/>
        <v>1.3862943611198906</v>
      </c>
      <c r="G585" s="6">
        <v>4</v>
      </c>
      <c r="H585" s="6"/>
      <c r="I585" s="10" t="s">
        <v>44</v>
      </c>
      <c r="J585" s="10"/>
      <c r="K585" s="10">
        <v>2</v>
      </c>
      <c r="L585" s="10"/>
    </row>
    <row r="586" spans="1:12" x14ac:dyDescent="0.35">
      <c r="A586" s="6" t="s">
        <v>79</v>
      </c>
      <c r="B586" s="7">
        <v>42585</v>
      </c>
      <c r="C586" s="8">
        <v>0.46527777777777773</v>
      </c>
      <c r="D586" s="6" t="s">
        <v>50</v>
      </c>
      <c r="E586" s="6"/>
      <c r="F586" s="6">
        <f t="shared" si="11"/>
        <v>1.0986122886681098</v>
      </c>
      <c r="G586" s="6">
        <v>3</v>
      </c>
      <c r="H586" s="6"/>
      <c r="I586" s="10" t="s">
        <v>44</v>
      </c>
      <c r="J586" s="10"/>
      <c r="K586" s="10">
        <v>1</v>
      </c>
      <c r="L586" s="10"/>
    </row>
    <row r="587" spans="1:12" x14ac:dyDescent="0.35">
      <c r="A587" s="6" t="s">
        <v>100</v>
      </c>
      <c r="B587" s="14">
        <v>42585</v>
      </c>
      <c r="F587" s="6">
        <f t="shared" si="11"/>
        <v>5.8289456176102075</v>
      </c>
      <c r="G587" s="22">
        <v>340</v>
      </c>
      <c r="K587" s="22">
        <v>90</v>
      </c>
    </row>
    <row r="588" spans="1:12" x14ac:dyDescent="0.35">
      <c r="A588" s="6" t="s">
        <v>105</v>
      </c>
      <c r="B588" s="14">
        <v>42585</v>
      </c>
      <c r="F588" s="6">
        <f t="shared" si="11"/>
        <v>2.9957322735539909</v>
      </c>
      <c r="G588" s="22">
        <v>20</v>
      </c>
      <c r="K588" s="22">
        <v>10</v>
      </c>
    </row>
    <row r="589" spans="1:12" x14ac:dyDescent="0.35">
      <c r="A589" s="6" t="s">
        <v>79</v>
      </c>
      <c r="B589" s="7">
        <v>42591</v>
      </c>
      <c r="C589" s="8">
        <v>0.4458333333333333</v>
      </c>
      <c r="D589" s="6" t="s">
        <v>50</v>
      </c>
      <c r="E589" s="6"/>
      <c r="F589" s="6">
        <f t="shared" si="11"/>
        <v>2.4849066497880004</v>
      </c>
      <c r="G589" s="6">
        <v>12</v>
      </c>
      <c r="H589" s="6"/>
      <c r="I589" s="10"/>
      <c r="J589" s="10"/>
      <c r="K589" s="10">
        <v>1</v>
      </c>
      <c r="L589" s="10"/>
    </row>
    <row r="590" spans="1:12" x14ac:dyDescent="0.35">
      <c r="A590" s="6" t="s">
        <v>89</v>
      </c>
      <c r="B590" s="7">
        <v>42591</v>
      </c>
      <c r="C590" s="8">
        <v>0.46180555555555558</v>
      </c>
      <c r="D590" s="6" t="s">
        <v>50</v>
      </c>
      <c r="E590" s="6"/>
      <c r="F590" s="6">
        <f t="shared" si="11"/>
        <v>3.7376696182833684</v>
      </c>
      <c r="G590" s="6">
        <v>42</v>
      </c>
      <c r="H590" s="6"/>
      <c r="I590" s="10" t="s">
        <v>44</v>
      </c>
      <c r="J590" s="10"/>
      <c r="K590" s="10">
        <v>1</v>
      </c>
      <c r="L590" s="10"/>
    </row>
    <row r="591" spans="1:12" x14ac:dyDescent="0.35">
      <c r="A591" s="6" t="s">
        <v>40</v>
      </c>
      <c r="B591" s="7">
        <v>42592</v>
      </c>
      <c r="C591" s="8">
        <v>0.51736111111111105</v>
      </c>
      <c r="D591" s="6" t="s">
        <v>50</v>
      </c>
      <c r="E591" s="6"/>
      <c r="F591" s="6">
        <f t="shared" si="11"/>
        <v>4.0943445622221004</v>
      </c>
      <c r="G591" s="6">
        <v>60</v>
      </c>
      <c r="H591" s="6"/>
      <c r="I591" s="10"/>
      <c r="J591" s="10"/>
      <c r="K591" s="10">
        <v>3</v>
      </c>
      <c r="L591" s="10"/>
    </row>
    <row r="592" spans="1:12" x14ac:dyDescent="0.35">
      <c r="A592" s="6" t="s">
        <v>72</v>
      </c>
      <c r="B592" s="7">
        <v>42592</v>
      </c>
      <c r="C592" s="8">
        <v>0.4861111111111111</v>
      </c>
      <c r="D592" s="6" t="s">
        <v>50</v>
      </c>
      <c r="E592" s="6"/>
      <c r="F592" s="6">
        <f t="shared" ref="F592:F655" si="12">LN(G592)</f>
        <v>1.0986122886681098</v>
      </c>
      <c r="G592" s="6">
        <v>3</v>
      </c>
      <c r="H592" s="6"/>
      <c r="I592" s="10" t="s">
        <v>44</v>
      </c>
      <c r="J592" s="10"/>
      <c r="K592" s="10">
        <v>1</v>
      </c>
      <c r="L592" s="10"/>
    </row>
    <row r="593" spans="1:12" x14ac:dyDescent="0.35">
      <c r="A593" s="6" t="s">
        <v>100</v>
      </c>
      <c r="B593" s="14">
        <v>42593</v>
      </c>
      <c r="F593" s="6">
        <f t="shared" si="12"/>
        <v>2.9957322735539909</v>
      </c>
      <c r="G593" s="22">
        <v>20</v>
      </c>
      <c r="K593" s="22">
        <v>10</v>
      </c>
    </row>
    <row r="594" spans="1:12" x14ac:dyDescent="0.35">
      <c r="A594" s="6" t="s">
        <v>105</v>
      </c>
      <c r="B594" s="14">
        <v>42593</v>
      </c>
      <c r="F594" s="6">
        <f t="shared" si="12"/>
        <v>2.9957322735539909</v>
      </c>
      <c r="G594" s="22">
        <v>20</v>
      </c>
      <c r="K594" s="22">
        <v>10</v>
      </c>
    </row>
    <row r="595" spans="1:12" x14ac:dyDescent="0.35">
      <c r="A595" s="6" t="s">
        <v>79</v>
      </c>
      <c r="B595" s="7">
        <v>42598</v>
      </c>
      <c r="C595" s="8">
        <v>0.42569444444444443</v>
      </c>
      <c r="D595" s="6" t="s">
        <v>50</v>
      </c>
      <c r="E595" s="6"/>
      <c r="F595" s="6">
        <f t="shared" si="12"/>
        <v>5.7037824746562009</v>
      </c>
      <c r="G595" s="6">
        <v>300</v>
      </c>
      <c r="H595" s="6"/>
      <c r="I595" s="10"/>
      <c r="J595" s="10"/>
      <c r="K595" s="10">
        <v>1</v>
      </c>
      <c r="L595" s="10"/>
    </row>
    <row r="596" spans="1:12" x14ac:dyDescent="0.35">
      <c r="A596" s="6" t="s">
        <v>89</v>
      </c>
      <c r="B596" s="7">
        <v>42598</v>
      </c>
      <c r="C596" s="8">
        <v>0.44027777777777777</v>
      </c>
      <c r="D596" s="6" t="s">
        <v>50</v>
      </c>
      <c r="E596" s="6"/>
      <c r="F596" s="6">
        <f t="shared" si="12"/>
        <v>6.8023947633243109</v>
      </c>
      <c r="G596" s="6">
        <v>900</v>
      </c>
      <c r="H596" s="6"/>
      <c r="I596" s="10" t="s">
        <v>44</v>
      </c>
      <c r="J596" s="10"/>
      <c r="K596" s="10">
        <v>1</v>
      </c>
      <c r="L596" s="10"/>
    </row>
    <row r="597" spans="1:12" x14ac:dyDescent="0.35">
      <c r="A597" s="6" t="s">
        <v>40</v>
      </c>
      <c r="B597" s="7">
        <v>42599</v>
      </c>
      <c r="C597" s="8">
        <v>0.54305555555555551</v>
      </c>
      <c r="D597" s="6" t="s">
        <v>49</v>
      </c>
      <c r="E597" s="6"/>
      <c r="F597" s="6">
        <f t="shared" si="12"/>
        <v>2.0794415416798357</v>
      </c>
      <c r="G597" s="6">
        <v>8</v>
      </c>
      <c r="H597" s="6"/>
      <c r="I597" s="10" t="s">
        <v>44</v>
      </c>
      <c r="J597" s="10"/>
      <c r="K597" s="10">
        <v>2</v>
      </c>
      <c r="L597" s="10"/>
    </row>
    <row r="598" spans="1:12" x14ac:dyDescent="0.35">
      <c r="A598" s="6" t="s">
        <v>72</v>
      </c>
      <c r="B598" s="7">
        <v>42599</v>
      </c>
      <c r="C598" s="8">
        <v>0.5083333333333333</v>
      </c>
      <c r="D598" s="6" t="s">
        <v>49</v>
      </c>
      <c r="E598" s="6"/>
      <c r="F598" s="6">
        <f t="shared" si="12"/>
        <v>1.3862943611198906</v>
      </c>
      <c r="G598" s="6">
        <v>4</v>
      </c>
      <c r="H598" s="6"/>
      <c r="I598" s="10" t="s">
        <v>44</v>
      </c>
      <c r="J598" s="10"/>
      <c r="K598" s="10">
        <v>2</v>
      </c>
      <c r="L598" s="10"/>
    </row>
    <row r="599" spans="1:12" x14ac:dyDescent="0.35">
      <c r="A599" s="6" t="s">
        <v>100</v>
      </c>
      <c r="B599" s="14">
        <v>42599</v>
      </c>
      <c r="F599" s="6">
        <f t="shared" si="12"/>
        <v>1.3862943611198906</v>
      </c>
      <c r="G599" s="22">
        <v>4</v>
      </c>
      <c r="K599" s="22">
        <v>2</v>
      </c>
    </row>
    <row r="600" spans="1:12" x14ac:dyDescent="0.35">
      <c r="A600" s="6" t="s">
        <v>100</v>
      </c>
      <c r="B600" s="14">
        <v>42599</v>
      </c>
      <c r="F600" s="6">
        <f t="shared" si="12"/>
        <v>1.3862943611198906</v>
      </c>
      <c r="G600" s="22">
        <v>4</v>
      </c>
      <c r="K600" s="22">
        <v>2</v>
      </c>
    </row>
    <row r="601" spans="1:12" x14ac:dyDescent="0.35">
      <c r="A601" s="6" t="s">
        <v>105</v>
      </c>
      <c r="B601" s="14">
        <v>42599</v>
      </c>
      <c r="F601" s="6">
        <f t="shared" si="12"/>
        <v>1.3862943611198906</v>
      </c>
      <c r="G601" s="22">
        <v>4</v>
      </c>
      <c r="K601" s="22">
        <v>2</v>
      </c>
    </row>
    <row r="602" spans="1:12" x14ac:dyDescent="0.35">
      <c r="A602" s="6" t="s">
        <v>79</v>
      </c>
      <c r="B602" s="7">
        <v>42605</v>
      </c>
      <c r="C602" s="8">
        <v>0.43472222222222223</v>
      </c>
      <c r="D602" s="6" t="s">
        <v>50</v>
      </c>
      <c r="E602" s="6"/>
      <c r="F602" s="6">
        <f t="shared" si="12"/>
        <v>2.0794415416798357</v>
      </c>
      <c r="G602" s="6">
        <v>8</v>
      </c>
      <c r="H602" s="6"/>
      <c r="I602" s="10"/>
      <c r="J602" s="10"/>
      <c r="K602" s="10">
        <v>1</v>
      </c>
      <c r="L602" s="10"/>
    </row>
    <row r="603" spans="1:12" x14ac:dyDescent="0.35">
      <c r="A603" s="6" t="s">
        <v>89</v>
      </c>
      <c r="B603" s="7">
        <v>42605</v>
      </c>
      <c r="C603" s="8">
        <v>0.45208333333333334</v>
      </c>
      <c r="D603" s="6" t="s">
        <v>50</v>
      </c>
      <c r="E603" s="6"/>
      <c r="F603" s="6">
        <f t="shared" si="12"/>
        <v>1.791759469228055</v>
      </c>
      <c r="G603" s="6">
        <v>6</v>
      </c>
      <c r="H603" s="6"/>
      <c r="I603" s="10" t="s">
        <v>44</v>
      </c>
      <c r="J603" s="10"/>
      <c r="K603" s="10">
        <v>1</v>
      </c>
      <c r="L603" s="10"/>
    </row>
    <row r="604" spans="1:12" x14ac:dyDescent="0.35">
      <c r="A604" s="6" t="s">
        <v>40</v>
      </c>
      <c r="B604" s="7">
        <v>42606</v>
      </c>
      <c r="C604" s="8">
        <v>0.54722222222222217</v>
      </c>
      <c r="D604" s="6" t="s">
        <v>50</v>
      </c>
      <c r="E604" s="6"/>
      <c r="F604" s="6">
        <f t="shared" si="12"/>
        <v>2.7725887222397811</v>
      </c>
      <c r="G604" s="6">
        <v>16</v>
      </c>
      <c r="H604" s="6"/>
      <c r="I604" s="10" t="s">
        <v>44</v>
      </c>
      <c r="J604" s="10"/>
      <c r="K604" s="10">
        <v>1</v>
      </c>
      <c r="L604" s="10"/>
    </row>
    <row r="605" spans="1:12" x14ac:dyDescent="0.35">
      <c r="A605" s="6" t="s">
        <v>72</v>
      </c>
      <c r="B605" s="7">
        <v>42606</v>
      </c>
      <c r="C605" s="8">
        <v>0.51250000000000007</v>
      </c>
      <c r="D605" s="6" t="s">
        <v>50</v>
      </c>
      <c r="E605" s="6"/>
      <c r="F605" s="6">
        <f t="shared" si="12"/>
        <v>3.912023005428146</v>
      </c>
      <c r="G605" s="6">
        <v>50</v>
      </c>
      <c r="H605" s="6"/>
      <c r="I605" s="10" t="s">
        <v>44</v>
      </c>
      <c r="J605" s="10"/>
      <c r="K605" s="10">
        <v>1</v>
      </c>
      <c r="L605" s="10"/>
    </row>
    <row r="606" spans="1:12" x14ac:dyDescent="0.35">
      <c r="A606" s="6" t="s">
        <v>100</v>
      </c>
      <c r="B606" s="14">
        <v>42607</v>
      </c>
      <c r="F606" s="6">
        <f t="shared" si="12"/>
        <v>1.3862943611198906</v>
      </c>
      <c r="G606" s="22">
        <v>4</v>
      </c>
      <c r="K606" s="22">
        <v>2</v>
      </c>
    </row>
    <row r="607" spans="1:12" x14ac:dyDescent="0.35">
      <c r="A607" s="6" t="s">
        <v>105</v>
      </c>
      <c r="B607" s="14">
        <v>42607</v>
      </c>
      <c r="F607" s="6">
        <f t="shared" si="12"/>
        <v>1.3862943611198906</v>
      </c>
      <c r="G607" s="22">
        <v>4</v>
      </c>
      <c r="K607" s="22">
        <v>2</v>
      </c>
    </row>
    <row r="608" spans="1:12" x14ac:dyDescent="0.35">
      <c r="A608" s="6" t="s">
        <v>79</v>
      </c>
      <c r="B608" s="7">
        <v>42612</v>
      </c>
      <c r="C608" s="8">
        <v>0.42986111111111108</v>
      </c>
      <c r="D608" s="6" t="s">
        <v>50</v>
      </c>
      <c r="E608" s="6"/>
      <c r="F608" s="6">
        <f t="shared" si="12"/>
        <v>2.5649493574615367</v>
      </c>
      <c r="G608" s="6">
        <v>13</v>
      </c>
      <c r="H608" s="6"/>
      <c r="I608" s="10"/>
      <c r="J608" s="10"/>
      <c r="K608" s="10">
        <v>3</v>
      </c>
      <c r="L608" s="10"/>
    </row>
    <row r="609" spans="1:12" x14ac:dyDescent="0.35">
      <c r="A609" s="6" t="s">
        <v>40</v>
      </c>
      <c r="B609" s="7">
        <v>42613</v>
      </c>
      <c r="C609" s="8">
        <v>0.55833333333333335</v>
      </c>
      <c r="D609" s="6" t="s">
        <v>50</v>
      </c>
      <c r="E609" s="6"/>
      <c r="F609" s="6">
        <f t="shared" si="12"/>
        <v>2.0794415416798357</v>
      </c>
      <c r="G609" s="6">
        <v>8</v>
      </c>
      <c r="H609" s="6"/>
      <c r="I609" s="10"/>
      <c r="J609" s="10"/>
      <c r="K609" s="10">
        <v>1</v>
      </c>
      <c r="L609" s="10"/>
    </row>
    <row r="610" spans="1:12" x14ac:dyDescent="0.35">
      <c r="A610" s="6" t="s">
        <v>72</v>
      </c>
      <c r="B610" s="7">
        <v>42613</v>
      </c>
      <c r="C610" s="8">
        <v>0.52430555555555558</v>
      </c>
      <c r="D610" s="6" t="s">
        <v>50</v>
      </c>
      <c r="E610" s="6"/>
      <c r="F610" s="6">
        <f t="shared" si="12"/>
        <v>1.791759469228055</v>
      </c>
      <c r="G610" s="6">
        <v>6</v>
      </c>
      <c r="H610" s="6"/>
      <c r="I610" s="10" t="s">
        <v>44</v>
      </c>
      <c r="J610" s="10"/>
      <c r="K610" s="10">
        <v>1</v>
      </c>
      <c r="L610" s="10"/>
    </row>
    <row r="611" spans="1:12" x14ac:dyDescent="0.35">
      <c r="A611" s="6" t="s">
        <v>100</v>
      </c>
      <c r="B611" s="14">
        <v>42613</v>
      </c>
      <c r="F611" s="6">
        <f t="shared" si="12"/>
        <v>1.3862943611198906</v>
      </c>
      <c r="G611" s="22">
        <v>4</v>
      </c>
      <c r="K611" s="22">
        <v>2</v>
      </c>
    </row>
    <row r="612" spans="1:12" x14ac:dyDescent="0.35">
      <c r="A612" s="6" t="s">
        <v>105</v>
      </c>
      <c r="B612" s="14">
        <v>42613</v>
      </c>
      <c r="F612" s="6">
        <f t="shared" si="12"/>
        <v>1.3862943611198906</v>
      </c>
      <c r="G612" s="22">
        <v>4</v>
      </c>
      <c r="K612" s="22">
        <v>2</v>
      </c>
    </row>
    <row r="613" spans="1:12" x14ac:dyDescent="0.35">
      <c r="A613" s="6" t="s">
        <v>40</v>
      </c>
      <c r="B613" s="7">
        <v>42620</v>
      </c>
      <c r="C613" s="8">
        <v>0.54375000000000007</v>
      </c>
      <c r="D613" s="6" t="s">
        <v>50</v>
      </c>
      <c r="E613" s="6"/>
      <c r="F613" s="6">
        <f t="shared" si="12"/>
        <v>2.4849066497880004</v>
      </c>
      <c r="G613" s="6">
        <v>12</v>
      </c>
      <c r="H613" s="6"/>
      <c r="I613" s="10" t="s">
        <v>44</v>
      </c>
      <c r="J613" s="10"/>
      <c r="K613" s="10">
        <v>1</v>
      </c>
      <c r="L613" s="10"/>
    </row>
    <row r="614" spans="1:12" x14ac:dyDescent="0.35">
      <c r="A614" s="6" t="s">
        <v>72</v>
      </c>
      <c r="B614" s="7">
        <v>42620</v>
      </c>
      <c r="C614" s="8">
        <v>0.51180555555555551</v>
      </c>
      <c r="D614" s="6" t="s">
        <v>50</v>
      </c>
      <c r="E614" s="6"/>
      <c r="F614" s="6">
        <f t="shared" si="12"/>
        <v>1.9459101490553132</v>
      </c>
      <c r="G614" s="6">
        <v>7</v>
      </c>
      <c r="H614" s="6"/>
      <c r="I614" s="10" t="s">
        <v>44</v>
      </c>
      <c r="J614" s="10"/>
      <c r="K614" s="10">
        <v>1</v>
      </c>
      <c r="L614" s="10"/>
    </row>
    <row r="615" spans="1:12" x14ac:dyDescent="0.35">
      <c r="A615" s="6" t="s">
        <v>79</v>
      </c>
      <c r="B615" s="7">
        <v>42621</v>
      </c>
      <c r="C615" s="8">
        <v>0.42777777777777781</v>
      </c>
      <c r="D615" s="6" t="s">
        <v>50</v>
      </c>
      <c r="E615" s="6"/>
      <c r="F615" s="6">
        <f t="shared" si="12"/>
        <v>1.9459101490553132</v>
      </c>
      <c r="G615" s="6">
        <v>7</v>
      </c>
      <c r="H615" s="6"/>
      <c r="I615" s="10"/>
      <c r="J615" s="10"/>
      <c r="K615" s="10">
        <v>1</v>
      </c>
      <c r="L615" s="10"/>
    </row>
    <row r="616" spans="1:12" x14ac:dyDescent="0.35">
      <c r="A616" s="6" t="s">
        <v>89</v>
      </c>
      <c r="B616" s="7">
        <v>42621</v>
      </c>
      <c r="C616" s="8">
        <v>0.44305555555555554</v>
      </c>
      <c r="D616" s="6" t="s">
        <v>50</v>
      </c>
      <c r="E616" s="6"/>
      <c r="F616" s="6">
        <f t="shared" si="12"/>
        <v>0.69314718055994529</v>
      </c>
      <c r="G616" s="6">
        <v>2</v>
      </c>
      <c r="H616" s="6"/>
      <c r="I616" s="10" t="s">
        <v>44</v>
      </c>
      <c r="J616" s="10"/>
      <c r="K616" s="10">
        <v>1</v>
      </c>
      <c r="L616" s="10"/>
    </row>
    <row r="617" spans="1:12" x14ac:dyDescent="0.35">
      <c r="A617" s="6" t="s">
        <v>40</v>
      </c>
      <c r="B617" s="7">
        <v>42626</v>
      </c>
      <c r="C617" s="8">
        <v>0.54166666666666663</v>
      </c>
      <c r="D617" s="6" t="s">
        <v>50</v>
      </c>
      <c r="E617" s="6"/>
      <c r="F617" s="6">
        <f t="shared" si="12"/>
        <v>2.3025850929940459</v>
      </c>
      <c r="G617" s="6">
        <v>10</v>
      </c>
      <c r="H617" s="6"/>
      <c r="I617" s="10" t="s">
        <v>44</v>
      </c>
      <c r="J617" s="10"/>
      <c r="K617" s="10">
        <v>1</v>
      </c>
      <c r="L617" s="10"/>
    </row>
    <row r="618" spans="1:12" x14ac:dyDescent="0.35">
      <c r="A618" s="6" t="s">
        <v>72</v>
      </c>
      <c r="B618" s="7">
        <v>42626</v>
      </c>
      <c r="C618" s="8">
        <v>0.50972222222222219</v>
      </c>
      <c r="D618" s="6" t="s">
        <v>50</v>
      </c>
      <c r="E618" s="6"/>
      <c r="F618" s="6">
        <f t="shared" si="12"/>
        <v>2.9444389791664403</v>
      </c>
      <c r="G618" s="6">
        <v>19</v>
      </c>
      <c r="H618" s="6"/>
      <c r="I618" s="10" t="s">
        <v>44</v>
      </c>
      <c r="J618" s="10"/>
      <c r="K618" s="10">
        <v>1</v>
      </c>
      <c r="L618" s="10"/>
    </row>
    <row r="619" spans="1:12" x14ac:dyDescent="0.35">
      <c r="A619" s="6" t="s">
        <v>79</v>
      </c>
      <c r="B619" s="7">
        <v>42627</v>
      </c>
      <c r="C619" s="8">
        <v>0.43402777777777773</v>
      </c>
      <c r="D619" s="6" t="s">
        <v>50</v>
      </c>
      <c r="E619" s="6"/>
      <c r="F619" s="6">
        <f t="shared" si="12"/>
        <v>0</v>
      </c>
      <c r="G619" s="6">
        <v>1</v>
      </c>
      <c r="H619" s="6"/>
      <c r="I619" s="10" t="s">
        <v>44</v>
      </c>
      <c r="J619" s="10"/>
      <c r="K619" s="10">
        <v>1</v>
      </c>
      <c r="L619" s="10"/>
    </row>
    <row r="620" spans="1:12" x14ac:dyDescent="0.35">
      <c r="A620" s="6" t="s">
        <v>89</v>
      </c>
      <c r="B620" s="7">
        <v>42627</v>
      </c>
      <c r="C620" s="8">
        <v>0.45069444444444445</v>
      </c>
      <c r="D620" s="6" t="s">
        <v>50</v>
      </c>
      <c r="E620" s="6"/>
      <c r="F620" s="6">
        <f t="shared" si="12"/>
        <v>1.6094379124341003</v>
      </c>
      <c r="G620" s="6">
        <v>5</v>
      </c>
      <c r="H620" s="6"/>
      <c r="I620" s="10"/>
      <c r="J620" s="10"/>
      <c r="K620" s="10">
        <v>1</v>
      </c>
      <c r="L620" s="10"/>
    </row>
    <row r="621" spans="1:12" x14ac:dyDescent="0.35">
      <c r="A621" s="6" t="s">
        <v>100</v>
      </c>
      <c r="B621" s="14">
        <v>42628</v>
      </c>
      <c r="F621" s="6">
        <f t="shared" si="12"/>
        <v>1.3862943611198906</v>
      </c>
      <c r="G621" s="22">
        <v>4</v>
      </c>
      <c r="K621" s="22">
        <v>2</v>
      </c>
    </row>
    <row r="622" spans="1:12" x14ac:dyDescent="0.35">
      <c r="A622" s="6" t="s">
        <v>105</v>
      </c>
      <c r="B622" s="14">
        <v>42628</v>
      </c>
      <c r="F622" s="6">
        <f t="shared" si="12"/>
        <v>1.3862943611198906</v>
      </c>
      <c r="G622" s="22">
        <v>4</v>
      </c>
      <c r="K622" s="22">
        <v>2</v>
      </c>
    </row>
    <row r="623" spans="1:12" x14ac:dyDescent="0.35">
      <c r="A623" s="6" t="s">
        <v>40</v>
      </c>
      <c r="B623" s="7">
        <v>42633</v>
      </c>
      <c r="C623" s="8">
        <v>0.56111111111111112</v>
      </c>
      <c r="D623" s="6" t="s">
        <v>49</v>
      </c>
      <c r="E623" s="6"/>
      <c r="F623" s="6">
        <f t="shared" si="12"/>
        <v>2.7725887222397811</v>
      </c>
      <c r="G623" s="6">
        <v>16</v>
      </c>
      <c r="H623" s="6"/>
      <c r="I623" s="10" t="s">
        <v>47</v>
      </c>
      <c r="J623" s="10"/>
      <c r="K623" s="10">
        <v>2</v>
      </c>
      <c r="L623" s="10"/>
    </row>
    <row r="624" spans="1:12" x14ac:dyDescent="0.35">
      <c r="A624" s="6" t="s">
        <v>72</v>
      </c>
      <c r="B624" s="7">
        <v>42633</v>
      </c>
      <c r="C624" s="8">
        <v>0.52638888888888891</v>
      </c>
      <c r="D624" s="6" t="s">
        <v>49</v>
      </c>
      <c r="E624" s="6"/>
      <c r="F624" s="6">
        <f t="shared" si="12"/>
        <v>3.1780538303479458</v>
      </c>
      <c r="G624" s="6">
        <v>24</v>
      </c>
      <c r="H624" s="6"/>
      <c r="I624" s="10" t="s">
        <v>47</v>
      </c>
      <c r="J624" s="10"/>
      <c r="K624" s="10">
        <v>4</v>
      </c>
      <c r="L624" s="10"/>
    </row>
    <row r="625" spans="1:12" x14ac:dyDescent="0.35">
      <c r="A625" s="6" t="s">
        <v>79</v>
      </c>
      <c r="B625" s="7">
        <v>42634</v>
      </c>
      <c r="C625" s="8">
        <v>0.44791666666666669</v>
      </c>
      <c r="D625" s="6" t="s">
        <v>49</v>
      </c>
      <c r="E625" s="6"/>
      <c r="F625" s="6">
        <f t="shared" si="12"/>
        <v>2.7725887222397811</v>
      </c>
      <c r="G625" s="6">
        <v>16</v>
      </c>
      <c r="H625" s="6"/>
      <c r="I625" s="10" t="s">
        <v>47</v>
      </c>
      <c r="J625" s="10"/>
      <c r="K625" s="10">
        <v>2</v>
      </c>
      <c r="L625" s="10"/>
    </row>
    <row r="626" spans="1:12" x14ac:dyDescent="0.35">
      <c r="A626" s="6" t="s">
        <v>89</v>
      </c>
      <c r="B626" s="7">
        <v>42634</v>
      </c>
      <c r="C626" s="8">
        <v>0.46527777777777773</v>
      </c>
      <c r="D626" s="6" t="s">
        <v>49</v>
      </c>
      <c r="E626" s="6"/>
      <c r="F626" s="6">
        <f t="shared" si="12"/>
        <v>0.69314718055994529</v>
      </c>
      <c r="G626" s="6">
        <v>2</v>
      </c>
      <c r="H626" s="6"/>
      <c r="I626" s="10" t="s">
        <v>44</v>
      </c>
      <c r="J626" s="10"/>
      <c r="K626" s="10">
        <v>2</v>
      </c>
      <c r="L626" s="10"/>
    </row>
    <row r="627" spans="1:12" x14ac:dyDescent="0.35">
      <c r="A627" s="6" t="s">
        <v>100</v>
      </c>
      <c r="B627" s="14">
        <v>42634</v>
      </c>
      <c r="F627" s="6">
        <f t="shared" si="12"/>
        <v>1.3862943611198906</v>
      </c>
      <c r="G627" s="22">
        <v>4</v>
      </c>
      <c r="K627" s="22">
        <v>2</v>
      </c>
    </row>
    <row r="628" spans="1:12" x14ac:dyDescent="0.35">
      <c r="A628" s="6" t="s">
        <v>105</v>
      </c>
      <c r="B628" s="14">
        <v>42634</v>
      </c>
      <c r="F628" s="6">
        <f t="shared" si="12"/>
        <v>1.3862943611198906</v>
      </c>
      <c r="G628" s="22">
        <v>4</v>
      </c>
      <c r="K628" s="22">
        <v>2</v>
      </c>
    </row>
    <row r="629" spans="1:12" x14ac:dyDescent="0.35">
      <c r="A629" s="6" t="s">
        <v>40</v>
      </c>
      <c r="B629" s="7">
        <v>42640</v>
      </c>
      <c r="C629" s="8">
        <v>0.53055555555555556</v>
      </c>
      <c r="D629" s="6" t="s">
        <v>49</v>
      </c>
      <c r="E629" s="6"/>
      <c r="F629" s="6">
        <f t="shared" si="12"/>
        <v>2.0794415416798357</v>
      </c>
      <c r="G629" s="6">
        <v>8</v>
      </c>
      <c r="H629" s="6"/>
      <c r="I629" s="10" t="s">
        <v>44</v>
      </c>
      <c r="J629" s="10"/>
      <c r="K629" s="10">
        <v>2</v>
      </c>
      <c r="L629" s="10"/>
    </row>
    <row r="630" spans="1:12" x14ac:dyDescent="0.35">
      <c r="A630" s="6" t="s">
        <v>72</v>
      </c>
      <c r="B630" s="7">
        <v>42640</v>
      </c>
      <c r="C630" s="8">
        <v>0.49652777777777773</v>
      </c>
      <c r="D630" s="6" t="s">
        <v>49</v>
      </c>
      <c r="E630" s="6"/>
      <c r="F630" s="6">
        <f t="shared" si="12"/>
        <v>1.3862943611198906</v>
      </c>
      <c r="G630" s="6">
        <v>4</v>
      </c>
      <c r="H630" s="6"/>
      <c r="I630" s="10" t="s">
        <v>44</v>
      </c>
      <c r="J630" s="10"/>
      <c r="K630" s="10">
        <v>2</v>
      </c>
      <c r="L630" s="10"/>
    </row>
    <row r="631" spans="1:12" x14ac:dyDescent="0.35">
      <c r="A631" s="6" t="s">
        <v>79</v>
      </c>
      <c r="B631" s="7">
        <v>42641</v>
      </c>
      <c r="C631" s="8">
        <v>0.42291666666666666</v>
      </c>
      <c r="D631" s="6" t="s">
        <v>50</v>
      </c>
      <c r="E631" s="6"/>
      <c r="F631" s="6">
        <f t="shared" si="12"/>
        <v>0.69314718055994529</v>
      </c>
      <c r="G631" s="6">
        <v>2</v>
      </c>
      <c r="H631" s="6"/>
      <c r="I631" s="10" t="s">
        <v>44</v>
      </c>
      <c r="J631" s="10"/>
      <c r="K631" s="10">
        <v>1</v>
      </c>
      <c r="L631" s="10"/>
    </row>
    <row r="632" spans="1:12" x14ac:dyDescent="0.35">
      <c r="A632" s="6" t="s">
        <v>40</v>
      </c>
      <c r="B632" s="7">
        <v>42887</v>
      </c>
      <c r="C632" s="8">
        <v>0.56180555555555556</v>
      </c>
      <c r="D632" s="6" t="s">
        <v>41</v>
      </c>
      <c r="E632" s="6"/>
      <c r="F632" s="6">
        <f t="shared" si="12"/>
        <v>2.3025850929940459</v>
      </c>
      <c r="G632" s="6">
        <v>10</v>
      </c>
      <c r="H632" s="6"/>
      <c r="I632" s="10" t="s">
        <v>44</v>
      </c>
      <c r="J632" s="10"/>
      <c r="K632" s="10">
        <v>1</v>
      </c>
      <c r="L632" s="10"/>
    </row>
    <row r="633" spans="1:12" x14ac:dyDescent="0.35">
      <c r="A633" s="6" t="s">
        <v>72</v>
      </c>
      <c r="B633" s="7">
        <v>42887</v>
      </c>
      <c r="C633" s="8">
        <v>0.52638888888888891</v>
      </c>
      <c r="D633" s="6" t="s">
        <v>41</v>
      </c>
      <c r="E633" s="6"/>
      <c r="F633" s="6">
        <f t="shared" si="12"/>
        <v>1.3862943611198906</v>
      </c>
      <c r="G633" s="6">
        <v>4</v>
      </c>
      <c r="H633" s="6"/>
      <c r="I633" s="10" t="s">
        <v>44</v>
      </c>
      <c r="J633" s="10"/>
      <c r="K633" s="10">
        <v>1</v>
      </c>
      <c r="L633" s="10"/>
    </row>
    <row r="634" spans="1:12" x14ac:dyDescent="0.35">
      <c r="A634" s="6" t="s">
        <v>72</v>
      </c>
      <c r="B634" s="7">
        <v>42887</v>
      </c>
      <c r="C634" s="8">
        <v>0.52638888888888891</v>
      </c>
      <c r="D634" s="6" t="s">
        <v>41</v>
      </c>
      <c r="E634" s="6"/>
      <c r="F634" s="6">
        <f t="shared" si="12"/>
        <v>1.3862943611198906</v>
      </c>
      <c r="G634" s="6">
        <v>4</v>
      </c>
      <c r="H634" s="6"/>
      <c r="I634" s="10" t="s">
        <v>44</v>
      </c>
      <c r="J634" s="10"/>
      <c r="K634" s="10">
        <v>1</v>
      </c>
      <c r="L634" s="10"/>
    </row>
    <row r="635" spans="1:12" x14ac:dyDescent="0.35">
      <c r="A635" s="6" t="s">
        <v>40</v>
      </c>
      <c r="B635" s="7">
        <v>42892</v>
      </c>
      <c r="C635" s="8">
        <v>0.54166666666666663</v>
      </c>
      <c r="D635" s="6" t="s">
        <v>43</v>
      </c>
      <c r="E635" s="6"/>
      <c r="F635" s="6">
        <f t="shared" si="12"/>
        <v>3.5835189384561099</v>
      </c>
      <c r="G635" s="6">
        <v>36</v>
      </c>
      <c r="H635" s="6"/>
      <c r="I635" s="10" t="s">
        <v>47</v>
      </c>
      <c r="J635" s="10"/>
      <c r="K635" s="10">
        <v>16</v>
      </c>
      <c r="L635" s="10"/>
    </row>
    <row r="636" spans="1:12" x14ac:dyDescent="0.35">
      <c r="A636" s="6" t="s">
        <v>40</v>
      </c>
      <c r="B636" s="7">
        <v>42892</v>
      </c>
      <c r="C636" s="8">
        <v>0.54166666666666663</v>
      </c>
      <c r="D636" s="6" t="s">
        <v>43</v>
      </c>
      <c r="E636" s="6"/>
      <c r="F636" s="6">
        <f t="shared" si="12"/>
        <v>3.5835189384561099</v>
      </c>
      <c r="G636" s="6">
        <v>36</v>
      </c>
      <c r="H636" s="6"/>
      <c r="I636" s="10" t="s">
        <v>47</v>
      </c>
      <c r="J636" s="10"/>
      <c r="K636" s="10">
        <v>16</v>
      </c>
      <c r="L636" s="10"/>
    </row>
    <row r="637" spans="1:12" x14ac:dyDescent="0.35">
      <c r="A637" s="6" t="s">
        <v>72</v>
      </c>
      <c r="B637" s="7">
        <v>42892</v>
      </c>
      <c r="C637" s="8">
        <v>0.57430555555555551</v>
      </c>
      <c r="D637" s="6" t="s">
        <v>43</v>
      </c>
      <c r="E637" s="6"/>
      <c r="F637" s="6">
        <f t="shared" si="12"/>
        <v>1.3862943611198906</v>
      </c>
      <c r="G637" s="6">
        <v>4</v>
      </c>
      <c r="H637" s="6"/>
      <c r="I637" s="10" t="s">
        <v>44</v>
      </c>
      <c r="J637" s="10"/>
      <c r="K637" s="10">
        <v>2</v>
      </c>
      <c r="L637" s="10"/>
    </row>
    <row r="638" spans="1:12" x14ac:dyDescent="0.35">
      <c r="A638" s="6" t="s">
        <v>72</v>
      </c>
      <c r="B638" s="7">
        <v>42892</v>
      </c>
      <c r="C638" s="8">
        <v>0.57430555555555551</v>
      </c>
      <c r="D638" s="6" t="s">
        <v>43</v>
      </c>
      <c r="E638" s="6"/>
      <c r="F638" s="6">
        <f t="shared" si="12"/>
        <v>1.3862943611198906</v>
      </c>
      <c r="G638" s="6">
        <v>4</v>
      </c>
      <c r="H638" s="6"/>
      <c r="I638" s="10" t="s">
        <v>44</v>
      </c>
      <c r="J638" s="10"/>
      <c r="K638" s="10">
        <v>2</v>
      </c>
      <c r="L638" s="10"/>
    </row>
    <row r="639" spans="1:12" x14ac:dyDescent="0.35">
      <c r="A639" s="6" t="s">
        <v>79</v>
      </c>
      <c r="B639" s="7">
        <v>42893</v>
      </c>
      <c r="C639" s="8">
        <v>0.42569444444444443</v>
      </c>
      <c r="D639" s="6" t="s">
        <v>41</v>
      </c>
      <c r="E639" s="6"/>
      <c r="F639" s="6">
        <f t="shared" si="12"/>
        <v>3.2958368660043291</v>
      </c>
      <c r="G639" s="6">
        <v>27</v>
      </c>
      <c r="H639" s="6"/>
      <c r="I639" s="10" t="s">
        <v>47</v>
      </c>
      <c r="J639" s="10"/>
      <c r="K639" s="10">
        <v>2</v>
      </c>
      <c r="L639" s="10"/>
    </row>
    <row r="640" spans="1:12" x14ac:dyDescent="0.35">
      <c r="A640" s="6" t="s">
        <v>79</v>
      </c>
      <c r="B640" s="7">
        <v>42893</v>
      </c>
      <c r="C640" s="8">
        <v>0.42569444444444443</v>
      </c>
      <c r="D640" s="6" t="s">
        <v>41</v>
      </c>
      <c r="E640" s="6"/>
      <c r="F640" s="6">
        <f t="shared" si="12"/>
        <v>3.2958368660043291</v>
      </c>
      <c r="G640" s="6">
        <v>27</v>
      </c>
      <c r="H640" s="6"/>
      <c r="I640" s="10" t="s">
        <v>47</v>
      </c>
      <c r="J640" s="10"/>
      <c r="K640" s="10">
        <v>2</v>
      </c>
      <c r="L640" s="10"/>
    </row>
    <row r="641" spans="1:12" x14ac:dyDescent="0.35">
      <c r="A641" s="6" t="s">
        <v>40</v>
      </c>
      <c r="B641" s="7">
        <v>42899</v>
      </c>
      <c r="C641" s="8">
        <v>0.55625000000000002</v>
      </c>
      <c r="D641" s="6" t="s">
        <v>41</v>
      </c>
      <c r="E641" s="6"/>
      <c r="F641" s="6">
        <f t="shared" si="12"/>
        <v>0.69314718055994529</v>
      </c>
      <c r="G641" s="6">
        <v>2</v>
      </c>
      <c r="H641" s="6"/>
      <c r="I641" s="10" t="s">
        <v>44</v>
      </c>
      <c r="J641" s="10"/>
      <c r="K641" s="10">
        <v>1</v>
      </c>
      <c r="L641" s="10"/>
    </row>
    <row r="642" spans="1:12" x14ac:dyDescent="0.35">
      <c r="A642" s="6" t="s">
        <v>40</v>
      </c>
      <c r="B642" s="7">
        <v>42899</v>
      </c>
      <c r="C642" s="8">
        <v>0.55625000000000002</v>
      </c>
      <c r="D642" s="6" t="s">
        <v>41</v>
      </c>
      <c r="E642" s="6"/>
      <c r="F642" s="6">
        <f t="shared" si="12"/>
        <v>0.69314718055994529</v>
      </c>
      <c r="G642" s="6">
        <v>2</v>
      </c>
      <c r="H642" s="6"/>
      <c r="I642" s="10" t="s">
        <v>44</v>
      </c>
      <c r="J642" s="10"/>
      <c r="K642" s="10">
        <v>1</v>
      </c>
      <c r="L642" s="10"/>
    </row>
    <row r="643" spans="1:12" x14ac:dyDescent="0.35">
      <c r="A643" s="6" t="s">
        <v>72</v>
      </c>
      <c r="B643" s="7">
        <v>42899</v>
      </c>
      <c r="C643" s="8">
        <v>0.52361111111111114</v>
      </c>
      <c r="D643" s="6" t="s">
        <v>41</v>
      </c>
      <c r="E643" s="6"/>
      <c r="F643" s="6">
        <f t="shared" si="12"/>
        <v>0</v>
      </c>
      <c r="G643" s="6">
        <v>1</v>
      </c>
      <c r="H643" s="6"/>
      <c r="I643" s="10" t="s">
        <v>44</v>
      </c>
      <c r="J643" s="10"/>
      <c r="K643" s="10">
        <v>1</v>
      </c>
      <c r="L643" s="10"/>
    </row>
    <row r="644" spans="1:12" x14ac:dyDescent="0.35">
      <c r="A644" s="6" t="s">
        <v>72</v>
      </c>
      <c r="B644" s="7">
        <v>42899</v>
      </c>
      <c r="C644" s="8">
        <v>0.52361111111111114</v>
      </c>
      <c r="D644" s="6" t="s">
        <v>41</v>
      </c>
      <c r="E644" s="6"/>
      <c r="F644" s="6">
        <f t="shared" si="12"/>
        <v>0</v>
      </c>
      <c r="G644" s="6">
        <v>1</v>
      </c>
      <c r="H644" s="6"/>
      <c r="I644" s="10" t="s">
        <v>44</v>
      </c>
      <c r="J644" s="10"/>
      <c r="K644" s="10">
        <v>1</v>
      </c>
      <c r="L644" s="10"/>
    </row>
    <row r="645" spans="1:12" x14ac:dyDescent="0.35">
      <c r="A645" s="6" t="s">
        <v>79</v>
      </c>
      <c r="B645" s="7">
        <v>42900</v>
      </c>
      <c r="C645" s="8">
        <v>0.44444444444444442</v>
      </c>
      <c r="D645" s="6" t="s">
        <v>43</v>
      </c>
      <c r="E645" s="6"/>
      <c r="F645" s="6">
        <f t="shared" si="12"/>
        <v>2.3025850929940459</v>
      </c>
      <c r="G645" s="6">
        <v>10</v>
      </c>
      <c r="H645" s="6"/>
      <c r="I645" s="10" t="s">
        <v>44</v>
      </c>
      <c r="J645" s="10"/>
      <c r="K645" s="10">
        <v>2</v>
      </c>
      <c r="L645" s="10"/>
    </row>
    <row r="646" spans="1:12" x14ac:dyDescent="0.35">
      <c r="A646" s="6" t="s">
        <v>79</v>
      </c>
      <c r="B646" s="7">
        <v>42900</v>
      </c>
      <c r="C646" s="8">
        <v>0.44444444444444442</v>
      </c>
      <c r="D646" s="6" t="s">
        <v>43</v>
      </c>
      <c r="E646" s="6"/>
      <c r="F646" s="6">
        <f t="shared" si="12"/>
        <v>2.3025850929940459</v>
      </c>
      <c r="G646" s="6">
        <v>10</v>
      </c>
      <c r="H646" s="6"/>
      <c r="I646" s="10" t="s">
        <v>44</v>
      </c>
      <c r="J646" s="10"/>
      <c r="K646" s="10">
        <v>2</v>
      </c>
      <c r="L646" s="10"/>
    </row>
    <row r="647" spans="1:12" x14ac:dyDescent="0.35">
      <c r="A647" s="6" t="s">
        <v>89</v>
      </c>
      <c r="B647" s="7">
        <v>42900</v>
      </c>
      <c r="C647" s="8">
        <v>0.46111111111111108</v>
      </c>
      <c r="D647" s="6" t="s">
        <v>43</v>
      </c>
      <c r="E647" s="6"/>
      <c r="F647" s="6">
        <f t="shared" si="12"/>
        <v>0.69314718055994529</v>
      </c>
      <c r="G647" s="6">
        <v>2</v>
      </c>
      <c r="H647" s="6"/>
      <c r="I647" s="10" t="s">
        <v>44</v>
      </c>
      <c r="J647" s="10"/>
      <c r="K647" s="10">
        <v>2</v>
      </c>
      <c r="L647" s="10"/>
    </row>
    <row r="648" spans="1:12" x14ac:dyDescent="0.35">
      <c r="A648" s="6" t="s">
        <v>89</v>
      </c>
      <c r="B648" s="7">
        <v>42900</v>
      </c>
      <c r="C648" s="8">
        <v>0.46111111111111108</v>
      </c>
      <c r="D648" s="6" t="s">
        <v>43</v>
      </c>
      <c r="E648" s="6"/>
      <c r="F648" s="6">
        <f t="shared" si="12"/>
        <v>0.69314718055994529</v>
      </c>
      <c r="G648" s="6">
        <v>2</v>
      </c>
      <c r="H648" s="6"/>
      <c r="I648" s="10" t="s">
        <v>44</v>
      </c>
      <c r="J648" s="10"/>
      <c r="K648" s="10">
        <v>2</v>
      </c>
      <c r="L648" s="10"/>
    </row>
    <row r="649" spans="1:12" x14ac:dyDescent="0.35">
      <c r="A649" s="6" t="s">
        <v>40</v>
      </c>
      <c r="B649" s="7">
        <v>42906</v>
      </c>
      <c r="C649" s="8">
        <v>0.54305555555555551</v>
      </c>
      <c r="D649" s="6" t="s">
        <v>43</v>
      </c>
      <c r="E649" s="6"/>
      <c r="F649" s="6">
        <f t="shared" si="12"/>
        <v>5.3375380797013179</v>
      </c>
      <c r="G649" s="6">
        <v>208</v>
      </c>
      <c r="H649" s="6"/>
      <c r="I649" s="10" t="s">
        <v>47</v>
      </c>
      <c r="J649" s="10"/>
      <c r="K649" s="10">
        <v>22</v>
      </c>
      <c r="L649" s="10"/>
    </row>
    <row r="650" spans="1:12" x14ac:dyDescent="0.35">
      <c r="A650" s="6" t="s">
        <v>40</v>
      </c>
      <c r="B650" s="7">
        <v>42906</v>
      </c>
      <c r="C650" s="8">
        <v>0.54305555555555551</v>
      </c>
      <c r="D650" s="6" t="s">
        <v>43</v>
      </c>
      <c r="E650" s="6"/>
      <c r="F650" s="6">
        <f t="shared" si="12"/>
        <v>5.3375380797013179</v>
      </c>
      <c r="G650" s="6">
        <v>208</v>
      </c>
      <c r="H650" s="6"/>
      <c r="I650" s="10" t="s">
        <v>47</v>
      </c>
      <c r="J650" s="10"/>
      <c r="K650" s="10">
        <v>22</v>
      </c>
      <c r="L650" s="10"/>
    </row>
    <row r="651" spans="1:12" x14ac:dyDescent="0.35">
      <c r="A651" s="6" t="s">
        <v>72</v>
      </c>
      <c r="B651" s="7">
        <v>42906</v>
      </c>
      <c r="C651" s="8">
        <v>0.51111111111111118</v>
      </c>
      <c r="D651" s="6" t="s">
        <v>43</v>
      </c>
      <c r="E651" s="6"/>
      <c r="F651" s="6">
        <f t="shared" si="12"/>
        <v>3.4657359027997265</v>
      </c>
      <c r="G651" s="6">
        <v>32</v>
      </c>
      <c r="H651" s="6"/>
      <c r="I651" s="10" t="s">
        <v>44</v>
      </c>
      <c r="J651" s="10"/>
      <c r="K651" s="10">
        <v>2</v>
      </c>
      <c r="L651" s="10"/>
    </row>
    <row r="652" spans="1:12" x14ac:dyDescent="0.35">
      <c r="A652" s="6" t="s">
        <v>72</v>
      </c>
      <c r="B652" s="7">
        <v>42906</v>
      </c>
      <c r="C652" s="8">
        <v>0.51111111111111118</v>
      </c>
      <c r="D652" s="6" t="s">
        <v>43</v>
      </c>
      <c r="E652" s="6"/>
      <c r="F652" s="6">
        <f t="shared" si="12"/>
        <v>3.4657359027997265</v>
      </c>
      <c r="G652" s="6">
        <v>32</v>
      </c>
      <c r="H652" s="6"/>
      <c r="I652" s="10" t="s">
        <v>44</v>
      </c>
      <c r="J652" s="10"/>
      <c r="K652" s="10">
        <v>2</v>
      </c>
      <c r="L652" s="10"/>
    </row>
    <row r="653" spans="1:12" x14ac:dyDescent="0.35">
      <c r="A653" s="6" t="s">
        <v>79</v>
      </c>
      <c r="B653" s="7">
        <v>42907</v>
      </c>
      <c r="C653" s="8">
        <v>0.42638888888888887</v>
      </c>
      <c r="D653" s="6" t="s">
        <v>43</v>
      </c>
      <c r="E653" s="6"/>
      <c r="F653" s="6">
        <f t="shared" si="12"/>
        <v>3.912023005428146</v>
      </c>
      <c r="G653" s="6">
        <v>50</v>
      </c>
      <c r="H653" s="6"/>
      <c r="I653" s="10" t="s">
        <v>47</v>
      </c>
      <c r="J653" s="10"/>
      <c r="K653" s="10">
        <v>2</v>
      </c>
      <c r="L653" s="10"/>
    </row>
    <row r="654" spans="1:12" x14ac:dyDescent="0.35">
      <c r="A654" s="6" t="s">
        <v>79</v>
      </c>
      <c r="B654" s="7">
        <v>42907</v>
      </c>
      <c r="C654" s="8">
        <v>0.42638888888888887</v>
      </c>
      <c r="D654" s="6" t="s">
        <v>43</v>
      </c>
      <c r="E654" s="6"/>
      <c r="F654" s="6">
        <f t="shared" si="12"/>
        <v>3.912023005428146</v>
      </c>
      <c r="G654" s="6">
        <v>50</v>
      </c>
      <c r="H654" s="6"/>
      <c r="I654" s="10" t="s">
        <v>47</v>
      </c>
      <c r="J654" s="10"/>
      <c r="K654" s="10">
        <v>2</v>
      </c>
      <c r="L654" s="10"/>
    </row>
    <row r="655" spans="1:12" x14ac:dyDescent="0.35">
      <c r="A655" s="6" t="s">
        <v>40</v>
      </c>
      <c r="B655" s="7">
        <v>42913</v>
      </c>
      <c r="C655" s="8">
        <v>0.57222222222222219</v>
      </c>
      <c r="D655" s="6" t="s">
        <v>43</v>
      </c>
      <c r="E655" s="6"/>
      <c r="F655" s="6">
        <f t="shared" si="12"/>
        <v>3.9512437185814275</v>
      </c>
      <c r="G655" s="6">
        <v>52</v>
      </c>
      <c r="H655" s="6"/>
      <c r="I655" s="10" t="s">
        <v>44</v>
      </c>
      <c r="J655" s="10"/>
      <c r="K655" s="10">
        <v>2</v>
      </c>
      <c r="L655" s="10"/>
    </row>
    <row r="656" spans="1:12" x14ac:dyDescent="0.35">
      <c r="A656" s="6" t="s">
        <v>40</v>
      </c>
      <c r="B656" s="7">
        <v>42913</v>
      </c>
      <c r="C656" s="8">
        <v>0.57222222222222219</v>
      </c>
      <c r="D656" s="6" t="s">
        <v>43</v>
      </c>
      <c r="E656" s="6"/>
      <c r="F656" s="6">
        <f t="shared" ref="F656:F719" si="13">LN(G656)</f>
        <v>3.9512437185814275</v>
      </c>
      <c r="G656" s="6">
        <v>52</v>
      </c>
      <c r="H656" s="6"/>
      <c r="I656" s="10" t="s">
        <v>44</v>
      </c>
      <c r="J656" s="10"/>
      <c r="K656" s="10">
        <v>2</v>
      </c>
      <c r="L656" s="10"/>
    </row>
    <row r="657" spans="1:12" x14ac:dyDescent="0.35">
      <c r="A657" s="6" t="s">
        <v>72</v>
      </c>
      <c r="B657" s="7">
        <v>42913</v>
      </c>
      <c r="C657" s="8">
        <v>0.53888888888888886</v>
      </c>
      <c r="D657" s="6" t="s">
        <v>43</v>
      </c>
      <c r="E657" s="6"/>
      <c r="F657" s="6">
        <f t="shared" si="13"/>
        <v>1.3862943611198906</v>
      </c>
      <c r="G657" s="6">
        <v>4</v>
      </c>
      <c r="H657" s="6"/>
      <c r="I657" s="10" t="s">
        <v>44</v>
      </c>
      <c r="J657" s="10"/>
      <c r="K657" s="10">
        <v>2</v>
      </c>
      <c r="L657" s="10"/>
    </row>
    <row r="658" spans="1:12" x14ac:dyDescent="0.35">
      <c r="A658" s="6" t="s">
        <v>72</v>
      </c>
      <c r="B658" s="7">
        <v>42913</v>
      </c>
      <c r="C658" s="8">
        <v>0.53888888888888886</v>
      </c>
      <c r="D658" s="6" t="s">
        <v>43</v>
      </c>
      <c r="E658" s="6"/>
      <c r="F658" s="6">
        <f t="shared" si="13"/>
        <v>1.3862943611198906</v>
      </c>
      <c r="G658" s="6">
        <v>4</v>
      </c>
      <c r="H658" s="6"/>
      <c r="I658" s="10" t="s">
        <v>44</v>
      </c>
      <c r="J658" s="10"/>
      <c r="K658" s="10">
        <v>2</v>
      </c>
      <c r="L658" s="10"/>
    </row>
    <row r="659" spans="1:12" x14ac:dyDescent="0.35">
      <c r="A659" s="6" t="s">
        <v>79</v>
      </c>
      <c r="B659" s="7">
        <v>42914</v>
      </c>
      <c r="C659" s="8">
        <v>0.42708333333333331</v>
      </c>
      <c r="D659" s="6" t="s">
        <v>41</v>
      </c>
      <c r="E659" s="6"/>
      <c r="F659" s="6">
        <f t="shared" si="13"/>
        <v>3.044522437723423</v>
      </c>
      <c r="G659" s="6">
        <v>21</v>
      </c>
      <c r="H659" s="6"/>
      <c r="I659" s="10" t="s">
        <v>44</v>
      </c>
      <c r="J659" s="10"/>
      <c r="K659" s="10">
        <v>1</v>
      </c>
      <c r="L659" s="10"/>
    </row>
    <row r="660" spans="1:12" x14ac:dyDescent="0.35">
      <c r="A660" s="6" t="s">
        <v>79</v>
      </c>
      <c r="B660" s="7">
        <v>42914</v>
      </c>
      <c r="C660" s="8">
        <v>0.42708333333333331</v>
      </c>
      <c r="D660" s="6" t="s">
        <v>41</v>
      </c>
      <c r="E660" s="6"/>
      <c r="F660" s="6">
        <f t="shared" si="13"/>
        <v>3.044522437723423</v>
      </c>
      <c r="G660" s="6">
        <v>21</v>
      </c>
      <c r="H660" s="6"/>
      <c r="I660" s="10" t="s">
        <v>44</v>
      </c>
      <c r="J660" s="10"/>
      <c r="K660" s="10">
        <v>1</v>
      </c>
      <c r="L660" s="10"/>
    </row>
    <row r="661" spans="1:12" x14ac:dyDescent="0.35">
      <c r="A661" s="6" t="s">
        <v>89</v>
      </c>
      <c r="B661" s="7">
        <v>42914</v>
      </c>
      <c r="C661" s="8">
        <v>0.44444444444444442</v>
      </c>
      <c r="D661" s="6" t="s">
        <v>41</v>
      </c>
      <c r="E661" s="6"/>
      <c r="F661" s="6">
        <f t="shared" si="13"/>
        <v>0</v>
      </c>
      <c r="G661" s="6">
        <v>1</v>
      </c>
      <c r="H661" s="6"/>
      <c r="I661" s="10" t="s">
        <v>44</v>
      </c>
      <c r="J661" s="10"/>
      <c r="K661" s="10">
        <v>1</v>
      </c>
      <c r="L661" s="10"/>
    </row>
    <row r="662" spans="1:12" x14ac:dyDescent="0.35">
      <c r="A662" s="6" t="s">
        <v>89</v>
      </c>
      <c r="B662" s="7">
        <v>42914</v>
      </c>
      <c r="C662" s="8">
        <v>0.44444444444444442</v>
      </c>
      <c r="D662" s="6" t="s">
        <v>41</v>
      </c>
      <c r="E662" s="6"/>
      <c r="F662" s="6">
        <f t="shared" si="13"/>
        <v>0</v>
      </c>
      <c r="G662" s="6">
        <v>1</v>
      </c>
      <c r="H662" s="6"/>
      <c r="I662" s="10" t="s">
        <v>44</v>
      </c>
      <c r="J662" s="10"/>
      <c r="K662" s="10">
        <v>1</v>
      </c>
      <c r="L662" s="10"/>
    </row>
    <row r="663" spans="1:12" x14ac:dyDescent="0.35">
      <c r="A663" s="6" t="s">
        <v>100</v>
      </c>
      <c r="B663" s="14">
        <v>42922</v>
      </c>
      <c r="F663" s="6">
        <f t="shared" si="13"/>
        <v>2.3025850929940459</v>
      </c>
      <c r="G663" s="22">
        <v>10</v>
      </c>
      <c r="K663" s="22" t="s">
        <v>102</v>
      </c>
    </row>
    <row r="664" spans="1:12" x14ac:dyDescent="0.35">
      <c r="A664" s="6" t="s">
        <v>105</v>
      </c>
      <c r="B664" s="14">
        <v>42922</v>
      </c>
      <c r="F664" s="6">
        <f t="shared" si="13"/>
        <v>2.3025850929940459</v>
      </c>
      <c r="G664" s="22">
        <v>10</v>
      </c>
      <c r="K664" s="34" t="s">
        <v>102</v>
      </c>
    </row>
    <row r="665" spans="1:12" x14ac:dyDescent="0.35">
      <c r="A665" s="6" t="s">
        <v>40</v>
      </c>
      <c r="B665" s="7">
        <v>42927</v>
      </c>
      <c r="C665" s="8">
        <v>0.53888888888888886</v>
      </c>
      <c r="D665" s="6" t="s">
        <v>41</v>
      </c>
      <c r="E665" s="6"/>
      <c r="F665" s="6">
        <f t="shared" si="13"/>
        <v>0.69314718055994529</v>
      </c>
      <c r="G665" s="6">
        <v>2</v>
      </c>
      <c r="H665" s="6"/>
      <c r="I665" s="10"/>
      <c r="J665" s="10"/>
      <c r="K665" s="10">
        <v>1</v>
      </c>
      <c r="L665" s="10"/>
    </row>
    <row r="666" spans="1:12" x14ac:dyDescent="0.35">
      <c r="A666" s="6" t="s">
        <v>40</v>
      </c>
      <c r="B666" s="7">
        <v>42927</v>
      </c>
      <c r="C666" s="8">
        <v>0.53888888888888886</v>
      </c>
      <c r="D666" s="6" t="s">
        <v>41</v>
      </c>
      <c r="E666" s="6"/>
      <c r="F666" s="6">
        <f t="shared" si="13"/>
        <v>0.69314718055994529</v>
      </c>
      <c r="G666" s="6">
        <v>2</v>
      </c>
      <c r="H666" s="6"/>
      <c r="I666" s="10"/>
      <c r="J666" s="10"/>
      <c r="K666" s="10">
        <v>1</v>
      </c>
      <c r="L666" s="10"/>
    </row>
    <row r="667" spans="1:12" x14ac:dyDescent="0.35">
      <c r="A667" s="6" t="s">
        <v>72</v>
      </c>
      <c r="B667" s="7">
        <v>42927</v>
      </c>
      <c r="C667" s="8">
        <v>0.50416666666666665</v>
      </c>
      <c r="D667" s="6" t="s">
        <v>41</v>
      </c>
      <c r="E667" s="6"/>
      <c r="F667" s="6">
        <f t="shared" si="13"/>
        <v>0</v>
      </c>
      <c r="G667" s="6">
        <v>1</v>
      </c>
      <c r="H667" s="6"/>
      <c r="I667" s="10" t="s">
        <v>44</v>
      </c>
      <c r="J667" s="10"/>
      <c r="K667" s="10">
        <v>1</v>
      </c>
      <c r="L667" s="10"/>
    </row>
    <row r="668" spans="1:12" x14ac:dyDescent="0.35">
      <c r="A668" s="6" t="s">
        <v>72</v>
      </c>
      <c r="B668" s="7">
        <v>42927</v>
      </c>
      <c r="C668" s="8">
        <v>0.50416666666666665</v>
      </c>
      <c r="D668" s="6" t="s">
        <v>41</v>
      </c>
      <c r="E668" s="6"/>
      <c r="F668" s="6">
        <f t="shared" si="13"/>
        <v>0</v>
      </c>
      <c r="G668" s="6">
        <v>1</v>
      </c>
      <c r="H668" s="6"/>
      <c r="I668" s="10" t="s">
        <v>44</v>
      </c>
      <c r="J668" s="10"/>
      <c r="K668" s="10">
        <v>1</v>
      </c>
      <c r="L668" s="10"/>
    </row>
    <row r="669" spans="1:12" x14ac:dyDescent="0.35">
      <c r="A669" s="6" t="s">
        <v>79</v>
      </c>
      <c r="B669" s="7">
        <v>42928</v>
      </c>
      <c r="C669" s="8">
        <v>0.43958333333333338</v>
      </c>
      <c r="D669" s="6" t="s">
        <v>41</v>
      </c>
      <c r="E669" s="6"/>
      <c r="F669" s="6">
        <f t="shared" si="13"/>
        <v>1.3862943611198906</v>
      </c>
      <c r="G669" s="6">
        <v>4</v>
      </c>
      <c r="H669" s="6"/>
      <c r="I669" s="10" t="s">
        <v>44</v>
      </c>
      <c r="J669" s="10"/>
      <c r="K669" s="10">
        <v>1</v>
      </c>
      <c r="L669" s="10"/>
    </row>
    <row r="670" spans="1:12" x14ac:dyDescent="0.35">
      <c r="A670" s="6" t="s">
        <v>79</v>
      </c>
      <c r="B670" s="7">
        <v>42928</v>
      </c>
      <c r="C670" s="8">
        <v>0.43958333333333338</v>
      </c>
      <c r="D670" s="6" t="s">
        <v>41</v>
      </c>
      <c r="E670" s="6"/>
      <c r="F670" s="6">
        <f t="shared" si="13"/>
        <v>1.3862943611198906</v>
      </c>
      <c r="G670" s="6">
        <v>4</v>
      </c>
      <c r="H670" s="6"/>
      <c r="I670" s="10" t="s">
        <v>44</v>
      </c>
      <c r="J670" s="10"/>
      <c r="K670" s="10">
        <v>1</v>
      </c>
      <c r="L670" s="10"/>
    </row>
    <row r="671" spans="1:12" x14ac:dyDescent="0.35">
      <c r="A671" s="6" t="s">
        <v>89</v>
      </c>
      <c r="B671" s="7">
        <v>42928</v>
      </c>
      <c r="C671" s="8">
        <v>0.45624999999999999</v>
      </c>
      <c r="D671" s="6" t="s">
        <v>41</v>
      </c>
      <c r="E671" s="6"/>
      <c r="F671" s="6">
        <f t="shared" si="13"/>
        <v>0</v>
      </c>
      <c r="G671" s="6">
        <v>1</v>
      </c>
      <c r="H671" s="6"/>
      <c r="I671" s="10" t="s">
        <v>44</v>
      </c>
      <c r="J671" s="10"/>
      <c r="K671" s="10">
        <v>1</v>
      </c>
      <c r="L671" s="10"/>
    </row>
    <row r="672" spans="1:12" x14ac:dyDescent="0.35">
      <c r="A672" s="6" t="s">
        <v>89</v>
      </c>
      <c r="B672" s="7">
        <v>42928</v>
      </c>
      <c r="C672" s="8">
        <v>0.45624999999999999</v>
      </c>
      <c r="D672" s="6" t="s">
        <v>41</v>
      </c>
      <c r="E672" s="6"/>
      <c r="F672" s="6">
        <f t="shared" si="13"/>
        <v>0</v>
      </c>
      <c r="G672" s="6">
        <v>1</v>
      </c>
      <c r="H672" s="6"/>
      <c r="I672" s="10" t="s">
        <v>44</v>
      </c>
      <c r="J672" s="10"/>
      <c r="K672" s="10">
        <v>1</v>
      </c>
      <c r="L672" s="10"/>
    </row>
    <row r="673" spans="1:12" x14ac:dyDescent="0.35">
      <c r="A673" s="6" t="s">
        <v>100</v>
      </c>
      <c r="B673" s="14">
        <v>42929</v>
      </c>
      <c r="F673" s="6">
        <f t="shared" si="13"/>
        <v>2.3025850929940459</v>
      </c>
      <c r="G673" s="22">
        <v>10</v>
      </c>
      <c r="K673" s="22" t="s">
        <v>102</v>
      </c>
    </row>
    <row r="674" spans="1:12" x14ac:dyDescent="0.35">
      <c r="A674" s="6" t="s">
        <v>105</v>
      </c>
      <c r="B674" s="14">
        <v>42929</v>
      </c>
      <c r="F674" s="6">
        <f t="shared" si="13"/>
        <v>2.3025850929940459</v>
      </c>
      <c r="G674" s="22">
        <v>10</v>
      </c>
      <c r="K674" s="34" t="s">
        <v>102</v>
      </c>
    </row>
    <row r="675" spans="1:12" x14ac:dyDescent="0.35">
      <c r="A675" s="6" t="s">
        <v>40</v>
      </c>
      <c r="B675" s="7">
        <v>42934</v>
      </c>
      <c r="C675" s="8">
        <v>0.52430555555555558</v>
      </c>
      <c r="D675" s="6" t="s">
        <v>41</v>
      </c>
      <c r="E675" s="6"/>
      <c r="F675" s="6">
        <f t="shared" si="13"/>
        <v>2.0794415416798357</v>
      </c>
      <c r="G675" s="6">
        <v>8</v>
      </c>
      <c r="H675" s="6"/>
      <c r="I675" s="10" t="s">
        <v>44</v>
      </c>
      <c r="J675" s="10"/>
      <c r="K675" s="10">
        <v>1</v>
      </c>
      <c r="L675" s="10"/>
    </row>
    <row r="676" spans="1:12" x14ac:dyDescent="0.35">
      <c r="A676" s="6" t="s">
        <v>40</v>
      </c>
      <c r="B676" s="7">
        <v>42934</v>
      </c>
      <c r="C676" s="8">
        <v>0.52430555555555558</v>
      </c>
      <c r="D676" s="6" t="s">
        <v>41</v>
      </c>
      <c r="E676" s="6"/>
      <c r="F676" s="6">
        <f t="shared" si="13"/>
        <v>2.0794415416798357</v>
      </c>
      <c r="G676" s="6">
        <v>8</v>
      </c>
      <c r="H676" s="6"/>
      <c r="I676" s="10" t="s">
        <v>44</v>
      </c>
      <c r="J676" s="10"/>
      <c r="K676" s="10">
        <v>1</v>
      </c>
      <c r="L676" s="10"/>
    </row>
    <row r="677" spans="1:12" x14ac:dyDescent="0.35">
      <c r="A677" s="6" t="s">
        <v>72</v>
      </c>
      <c r="B677" s="7">
        <v>42934</v>
      </c>
      <c r="C677" s="8">
        <v>0.55972222222222223</v>
      </c>
      <c r="D677" s="6" t="s">
        <v>41</v>
      </c>
      <c r="E677" s="6"/>
      <c r="F677" s="6">
        <f t="shared" si="13"/>
        <v>0.69314718055994529</v>
      </c>
      <c r="G677" s="6">
        <v>2</v>
      </c>
      <c r="H677" s="6"/>
      <c r="I677" s="10" t="s">
        <v>44</v>
      </c>
      <c r="J677" s="10"/>
      <c r="K677" s="10">
        <v>1</v>
      </c>
      <c r="L677" s="10"/>
    </row>
    <row r="678" spans="1:12" x14ac:dyDescent="0.35">
      <c r="A678" s="6" t="s">
        <v>72</v>
      </c>
      <c r="B678" s="7">
        <v>42934</v>
      </c>
      <c r="C678" s="8">
        <v>0.55972222222222223</v>
      </c>
      <c r="D678" s="6" t="s">
        <v>41</v>
      </c>
      <c r="E678" s="6"/>
      <c r="F678" s="6">
        <f t="shared" si="13"/>
        <v>0.69314718055994529</v>
      </c>
      <c r="G678" s="6">
        <v>2</v>
      </c>
      <c r="H678" s="6"/>
      <c r="I678" s="10" t="s">
        <v>44</v>
      </c>
      <c r="J678" s="10"/>
      <c r="K678" s="10">
        <v>1</v>
      </c>
      <c r="L678" s="10"/>
    </row>
    <row r="679" spans="1:12" x14ac:dyDescent="0.35">
      <c r="A679" s="6" t="s">
        <v>100</v>
      </c>
      <c r="B679" s="14">
        <v>42934</v>
      </c>
      <c r="F679" s="6"/>
      <c r="G679" s="22" t="s">
        <v>102</v>
      </c>
      <c r="K679" s="22" t="s">
        <v>102</v>
      </c>
    </row>
    <row r="680" spans="1:12" x14ac:dyDescent="0.35">
      <c r="A680" s="6" t="s">
        <v>105</v>
      </c>
      <c r="B680" s="14">
        <v>42934</v>
      </c>
      <c r="F680" s="6"/>
      <c r="G680" s="22" t="s">
        <v>102</v>
      </c>
      <c r="K680" s="34" t="s">
        <v>102</v>
      </c>
    </row>
    <row r="681" spans="1:12" x14ac:dyDescent="0.35">
      <c r="A681" s="6" t="s">
        <v>79</v>
      </c>
      <c r="B681" s="7">
        <v>42935</v>
      </c>
      <c r="C681" s="8">
        <v>0.41736111111111113</v>
      </c>
      <c r="D681" s="6" t="s">
        <v>41</v>
      </c>
      <c r="E681" s="6"/>
      <c r="F681" s="6">
        <f t="shared" si="13"/>
        <v>3.912023005428146</v>
      </c>
      <c r="G681" s="6">
        <v>50</v>
      </c>
      <c r="H681" s="6"/>
      <c r="I681" s="10" t="s">
        <v>44</v>
      </c>
      <c r="J681" s="10"/>
      <c r="K681" s="10">
        <v>1</v>
      </c>
      <c r="L681" s="10"/>
    </row>
    <row r="682" spans="1:12" x14ac:dyDescent="0.35">
      <c r="A682" s="6" t="s">
        <v>79</v>
      </c>
      <c r="B682" s="7">
        <v>42935</v>
      </c>
      <c r="C682" s="8">
        <v>0.41736111111111113</v>
      </c>
      <c r="D682" s="6" t="s">
        <v>41</v>
      </c>
      <c r="E682" s="6"/>
      <c r="F682" s="6">
        <f t="shared" si="13"/>
        <v>3.912023005428146</v>
      </c>
      <c r="G682" s="6">
        <v>50</v>
      </c>
      <c r="H682" s="6"/>
      <c r="I682" s="10" t="s">
        <v>44</v>
      </c>
      <c r="J682" s="10"/>
      <c r="K682" s="10">
        <v>1</v>
      </c>
      <c r="L682" s="10"/>
    </row>
    <row r="683" spans="1:12" x14ac:dyDescent="0.35">
      <c r="A683" s="6" t="s">
        <v>89</v>
      </c>
      <c r="B683" s="7">
        <v>42935</v>
      </c>
      <c r="C683" s="8">
        <v>0.43124999999999997</v>
      </c>
      <c r="D683" s="6" t="s">
        <v>41</v>
      </c>
      <c r="E683" s="6"/>
      <c r="F683" s="6">
        <f t="shared" si="13"/>
        <v>0.69314718055994529</v>
      </c>
      <c r="G683" s="6">
        <v>2</v>
      </c>
      <c r="H683" s="6"/>
      <c r="I683" s="10" t="s">
        <v>44</v>
      </c>
      <c r="J683" s="10"/>
      <c r="K683" s="10">
        <v>1</v>
      </c>
      <c r="L683" s="10"/>
    </row>
    <row r="684" spans="1:12" x14ac:dyDescent="0.35">
      <c r="A684" s="6" t="s">
        <v>89</v>
      </c>
      <c r="B684" s="7">
        <v>42935</v>
      </c>
      <c r="C684" s="8">
        <v>0.43124999999999997</v>
      </c>
      <c r="D684" s="6" t="s">
        <v>41</v>
      </c>
      <c r="E684" s="6"/>
      <c r="F684" s="6">
        <f t="shared" si="13"/>
        <v>0.69314718055994529</v>
      </c>
      <c r="G684" s="6">
        <v>2</v>
      </c>
      <c r="H684" s="6"/>
      <c r="I684" s="10" t="s">
        <v>44</v>
      </c>
      <c r="J684" s="10"/>
      <c r="K684" s="10">
        <v>1</v>
      </c>
      <c r="L684" s="10"/>
    </row>
    <row r="685" spans="1:12" x14ac:dyDescent="0.35">
      <c r="A685" s="6" t="s">
        <v>79</v>
      </c>
      <c r="B685" s="7">
        <v>42942</v>
      </c>
      <c r="C685" s="8">
        <v>0.4381944444444445</v>
      </c>
      <c r="D685" s="6" t="s">
        <v>43</v>
      </c>
      <c r="E685" s="6"/>
      <c r="F685" s="6">
        <f t="shared" si="13"/>
        <v>1.3862943611198906</v>
      </c>
      <c r="G685" s="6">
        <v>4</v>
      </c>
      <c r="H685" s="6"/>
      <c r="I685" s="10" t="s">
        <v>44</v>
      </c>
      <c r="J685" s="10"/>
      <c r="K685" s="10">
        <v>2</v>
      </c>
      <c r="L685" s="10"/>
    </row>
    <row r="686" spans="1:12" x14ac:dyDescent="0.35">
      <c r="A686" s="6" t="s">
        <v>79</v>
      </c>
      <c r="B686" s="7">
        <v>42942</v>
      </c>
      <c r="C686" s="8">
        <v>0.4381944444444445</v>
      </c>
      <c r="D686" s="6" t="s">
        <v>43</v>
      </c>
      <c r="E686" s="6"/>
      <c r="F686" s="6">
        <f t="shared" si="13"/>
        <v>1.3862943611198906</v>
      </c>
      <c r="G686" s="6">
        <v>4</v>
      </c>
      <c r="H686" s="6"/>
      <c r="I686" s="10" t="s">
        <v>44</v>
      </c>
      <c r="J686" s="10"/>
      <c r="K686" s="10">
        <v>2</v>
      </c>
      <c r="L686" s="10"/>
    </row>
    <row r="687" spans="1:12" x14ac:dyDescent="0.35">
      <c r="A687" s="6" t="s">
        <v>89</v>
      </c>
      <c r="B687" s="7">
        <v>42942</v>
      </c>
      <c r="C687" s="8">
        <v>0.45555555555555555</v>
      </c>
      <c r="D687" s="6" t="s">
        <v>43</v>
      </c>
      <c r="E687" s="6"/>
      <c r="F687" s="6">
        <f t="shared" si="13"/>
        <v>0.69314718055994529</v>
      </c>
      <c r="G687" s="6">
        <v>2</v>
      </c>
      <c r="H687" s="6"/>
      <c r="I687" s="10" t="s">
        <v>44</v>
      </c>
      <c r="J687" s="10"/>
      <c r="K687" s="10">
        <v>2</v>
      </c>
      <c r="L687" s="10"/>
    </row>
    <row r="688" spans="1:12" x14ac:dyDescent="0.35">
      <c r="A688" s="6" t="s">
        <v>89</v>
      </c>
      <c r="B688" s="7">
        <v>42942</v>
      </c>
      <c r="C688" s="8">
        <v>0.45555555555555555</v>
      </c>
      <c r="D688" s="6" t="s">
        <v>43</v>
      </c>
      <c r="E688" s="6"/>
      <c r="F688" s="6">
        <f t="shared" si="13"/>
        <v>0.69314718055994529</v>
      </c>
      <c r="G688" s="6">
        <v>2</v>
      </c>
      <c r="H688" s="6"/>
      <c r="I688" s="10" t="s">
        <v>44</v>
      </c>
      <c r="J688" s="10"/>
      <c r="K688" s="10">
        <v>2</v>
      </c>
      <c r="L688" s="10"/>
    </row>
    <row r="689" spans="1:12" x14ac:dyDescent="0.35">
      <c r="A689" s="6" t="s">
        <v>100</v>
      </c>
      <c r="B689" s="14">
        <v>42943</v>
      </c>
      <c r="F689" s="6">
        <f t="shared" si="13"/>
        <v>2.0794415416798357</v>
      </c>
      <c r="G689" s="22">
        <v>8</v>
      </c>
      <c r="K689" s="22" t="s">
        <v>102</v>
      </c>
    </row>
    <row r="690" spans="1:12" x14ac:dyDescent="0.35">
      <c r="A690" s="6" t="s">
        <v>105</v>
      </c>
      <c r="B690" s="14">
        <v>42943</v>
      </c>
      <c r="F690" s="6">
        <f t="shared" si="13"/>
        <v>1.3862943611198906</v>
      </c>
      <c r="G690" s="22">
        <v>4</v>
      </c>
      <c r="K690" s="34" t="s">
        <v>102</v>
      </c>
    </row>
    <row r="691" spans="1:12" x14ac:dyDescent="0.35">
      <c r="A691" s="6" t="s">
        <v>40</v>
      </c>
      <c r="B691" s="7">
        <v>42948</v>
      </c>
      <c r="C691" s="8">
        <v>0.51666666666666672</v>
      </c>
      <c r="D691" s="6" t="s">
        <v>41</v>
      </c>
      <c r="E691" s="6"/>
      <c r="F691" s="6">
        <f t="shared" si="13"/>
        <v>4.7791234931115296</v>
      </c>
      <c r="G691" s="6">
        <v>119</v>
      </c>
      <c r="H691" s="6"/>
      <c r="I691" s="10"/>
      <c r="J691" s="10"/>
      <c r="K691" s="10">
        <v>8</v>
      </c>
      <c r="L691" s="10"/>
    </row>
    <row r="692" spans="1:12" x14ac:dyDescent="0.35">
      <c r="A692" s="6" t="s">
        <v>40</v>
      </c>
      <c r="B692" s="7">
        <v>42948</v>
      </c>
      <c r="C692" s="8">
        <v>0.51666666666666672</v>
      </c>
      <c r="D692" s="6" t="s">
        <v>41</v>
      </c>
      <c r="E692" s="6"/>
      <c r="F692" s="6">
        <f t="shared" si="13"/>
        <v>4.7791234931115296</v>
      </c>
      <c r="G692" s="6">
        <v>119</v>
      </c>
      <c r="H692" s="6"/>
      <c r="I692" s="10"/>
      <c r="J692" s="10"/>
      <c r="K692" s="10">
        <v>8</v>
      </c>
      <c r="L692" s="10"/>
    </row>
    <row r="693" spans="1:12" x14ac:dyDescent="0.35">
      <c r="A693" s="6" t="s">
        <v>72</v>
      </c>
      <c r="B693" s="7">
        <v>42948</v>
      </c>
      <c r="C693" s="8">
        <v>0.54791666666666672</v>
      </c>
      <c r="D693" s="6" t="s">
        <v>41</v>
      </c>
      <c r="E693" s="6"/>
      <c r="F693" s="6">
        <f t="shared" si="13"/>
        <v>0</v>
      </c>
      <c r="G693" s="6">
        <v>1</v>
      </c>
      <c r="H693" s="6"/>
      <c r="I693" s="10"/>
      <c r="J693" s="10"/>
      <c r="K693" s="10">
        <v>3</v>
      </c>
      <c r="L693" s="10"/>
    </row>
    <row r="694" spans="1:12" x14ac:dyDescent="0.35">
      <c r="A694" s="6" t="s">
        <v>72</v>
      </c>
      <c r="B694" s="7">
        <v>42948</v>
      </c>
      <c r="C694" s="8">
        <v>0.54791666666666672</v>
      </c>
      <c r="D694" s="6" t="s">
        <v>41</v>
      </c>
      <c r="E694" s="6"/>
      <c r="F694" s="6">
        <f t="shared" si="13"/>
        <v>0</v>
      </c>
      <c r="G694" s="6">
        <v>1</v>
      </c>
      <c r="H694" s="6"/>
      <c r="I694" s="10"/>
      <c r="J694" s="10"/>
      <c r="K694" s="10">
        <v>3</v>
      </c>
      <c r="L694" s="10"/>
    </row>
    <row r="695" spans="1:12" x14ac:dyDescent="0.35">
      <c r="A695" s="6" t="s">
        <v>100</v>
      </c>
      <c r="B695" s="14">
        <v>42948</v>
      </c>
      <c r="F695" s="6">
        <f t="shared" si="13"/>
        <v>1.3862943611198906</v>
      </c>
      <c r="G695" s="22">
        <v>4</v>
      </c>
      <c r="K695" s="22">
        <v>2</v>
      </c>
    </row>
    <row r="696" spans="1:12" x14ac:dyDescent="0.35">
      <c r="A696" s="6" t="s">
        <v>100</v>
      </c>
      <c r="B696" s="14">
        <v>42948</v>
      </c>
      <c r="F696" s="6">
        <f t="shared" si="13"/>
        <v>1.3862943611198906</v>
      </c>
      <c r="G696" s="22">
        <v>4</v>
      </c>
      <c r="K696" s="22">
        <v>2</v>
      </c>
    </row>
    <row r="697" spans="1:12" x14ac:dyDescent="0.35">
      <c r="A697" s="6" t="s">
        <v>105</v>
      </c>
      <c r="B697" s="14">
        <v>42948</v>
      </c>
      <c r="F697" s="6">
        <f t="shared" si="13"/>
        <v>1.3862943611198906</v>
      </c>
      <c r="G697" s="22">
        <v>4</v>
      </c>
      <c r="K697" s="22">
        <v>2</v>
      </c>
    </row>
    <row r="698" spans="1:12" x14ac:dyDescent="0.35">
      <c r="A698" s="6" t="s">
        <v>79</v>
      </c>
      <c r="B698" s="7">
        <v>42949</v>
      </c>
      <c r="C698" s="8">
        <v>0.42986111111111108</v>
      </c>
      <c r="D698" s="6" t="s">
        <v>41</v>
      </c>
      <c r="E698" s="6"/>
      <c r="F698" s="6">
        <f t="shared" si="13"/>
        <v>0</v>
      </c>
      <c r="G698" s="6">
        <v>1</v>
      </c>
      <c r="H698" s="6"/>
      <c r="I698" s="10" t="s">
        <v>44</v>
      </c>
      <c r="J698" s="10"/>
      <c r="K698" s="10">
        <v>1</v>
      </c>
      <c r="L698" s="10"/>
    </row>
    <row r="699" spans="1:12" x14ac:dyDescent="0.35">
      <c r="A699" s="6" t="s">
        <v>79</v>
      </c>
      <c r="B699" s="7">
        <v>42949</v>
      </c>
      <c r="C699" s="8">
        <v>0.42986111111111108</v>
      </c>
      <c r="D699" s="6" t="s">
        <v>41</v>
      </c>
      <c r="E699" s="6"/>
      <c r="F699" s="6">
        <f t="shared" si="13"/>
        <v>0</v>
      </c>
      <c r="G699" s="6">
        <v>1</v>
      </c>
      <c r="H699" s="6"/>
      <c r="I699" s="10" t="s">
        <v>44</v>
      </c>
      <c r="J699" s="10"/>
      <c r="K699" s="10">
        <v>1</v>
      </c>
      <c r="L699" s="10"/>
    </row>
    <row r="700" spans="1:12" x14ac:dyDescent="0.35">
      <c r="A700" s="6" t="s">
        <v>89</v>
      </c>
      <c r="B700" s="7">
        <v>42949</v>
      </c>
      <c r="C700" s="8">
        <v>0.44375000000000003</v>
      </c>
      <c r="D700" s="6" t="s">
        <v>41</v>
      </c>
      <c r="E700" s="6"/>
      <c r="F700" s="6">
        <f t="shared" si="13"/>
        <v>0</v>
      </c>
      <c r="G700" s="6">
        <v>1</v>
      </c>
      <c r="H700" s="6"/>
      <c r="I700" s="10" t="s">
        <v>44</v>
      </c>
      <c r="J700" s="10"/>
      <c r="K700" s="10">
        <v>1</v>
      </c>
      <c r="L700" s="10"/>
    </row>
    <row r="701" spans="1:12" x14ac:dyDescent="0.35">
      <c r="A701" s="6" t="s">
        <v>89</v>
      </c>
      <c r="B701" s="7">
        <v>42949</v>
      </c>
      <c r="C701" s="8">
        <v>0.44375000000000003</v>
      </c>
      <c r="D701" s="6" t="s">
        <v>41</v>
      </c>
      <c r="E701" s="6"/>
      <c r="F701" s="6">
        <f t="shared" si="13"/>
        <v>0</v>
      </c>
      <c r="G701" s="6">
        <v>1</v>
      </c>
      <c r="H701" s="6"/>
      <c r="I701" s="10" t="s">
        <v>44</v>
      </c>
      <c r="J701" s="10"/>
      <c r="K701" s="10">
        <v>1</v>
      </c>
      <c r="L701" s="10"/>
    </row>
    <row r="702" spans="1:12" x14ac:dyDescent="0.35">
      <c r="A702" s="6" t="s">
        <v>40</v>
      </c>
      <c r="B702" s="7">
        <v>42955</v>
      </c>
      <c r="C702" s="8">
        <v>0.55138888888888882</v>
      </c>
      <c r="D702" s="6" t="s">
        <v>43</v>
      </c>
      <c r="E702" s="6"/>
      <c r="F702" s="6">
        <f t="shared" si="13"/>
        <v>3.6888794541139363</v>
      </c>
      <c r="G702" s="6">
        <v>40</v>
      </c>
      <c r="H702" s="6"/>
      <c r="I702" s="10" t="s">
        <v>47</v>
      </c>
      <c r="J702" s="10"/>
      <c r="K702" s="10">
        <v>14</v>
      </c>
      <c r="L702" s="10"/>
    </row>
    <row r="703" spans="1:12" x14ac:dyDescent="0.35">
      <c r="A703" s="6" t="s">
        <v>40</v>
      </c>
      <c r="B703" s="7">
        <v>42955</v>
      </c>
      <c r="C703" s="8">
        <v>0.55138888888888882</v>
      </c>
      <c r="D703" s="6" t="s">
        <v>43</v>
      </c>
      <c r="E703" s="6"/>
      <c r="F703" s="6">
        <f t="shared" si="13"/>
        <v>3.6888794541139363</v>
      </c>
      <c r="G703" s="6">
        <v>40</v>
      </c>
      <c r="H703" s="6"/>
      <c r="I703" s="10" t="s">
        <v>47</v>
      </c>
      <c r="J703" s="10"/>
      <c r="K703" s="10">
        <v>14</v>
      </c>
      <c r="L703" s="10"/>
    </row>
    <row r="704" spans="1:12" x14ac:dyDescent="0.35">
      <c r="A704" s="6" t="s">
        <v>72</v>
      </c>
      <c r="B704" s="7">
        <v>42955</v>
      </c>
      <c r="C704" s="8">
        <v>0.51736111111111105</v>
      </c>
      <c r="D704" s="6" t="s">
        <v>43</v>
      </c>
      <c r="E704" s="6"/>
      <c r="F704" s="6">
        <f t="shared" si="13"/>
        <v>2.3025850929940459</v>
      </c>
      <c r="G704" s="6">
        <v>10</v>
      </c>
      <c r="H704" s="6"/>
      <c r="I704" s="10" t="s">
        <v>44</v>
      </c>
      <c r="J704" s="10"/>
      <c r="K704" s="10">
        <v>2</v>
      </c>
      <c r="L704" s="10"/>
    </row>
    <row r="705" spans="1:12" x14ac:dyDescent="0.35">
      <c r="A705" s="6" t="s">
        <v>72</v>
      </c>
      <c r="B705" s="7">
        <v>42955</v>
      </c>
      <c r="C705" s="8">
        <v>0.51736111111111105</v>
      </c>
      <c r="D705" s="6" t="s">
        <v>43</v>
      </c>
      <c r="E705" s="6"/>
      <c r="F705" s="6">
        <f t="shared" si="13"/>
        <v>2.3025850929940459</v>
      </c>
      <c r="G705" s="6">
        <v>10</v>
      </c>
      <c r="H705" s="6"/>
      <c r="I705" s="10" t="s">
        <v>44</v>
      </c>
      <c r="J705" s="10"/>
      <c r="K705" s="10">
        <v>2</v>
      </c>
      <c r="L705" s="10"/>
    </row>
    <row r="706" spans="1:12" x14ac:dyDescent="0.35">
      <c r="A706" s="6" t="s">
        <v>79</v>
      </c>
      <c r="B706" s="7">
        <v>42956</v>
      </c>
      <c r="C706" s="8">
        <v>0.42430555555555555</v>
      </c>
      <c r="D706" s="6" t="s">
        <v>41</v>
      </c>
      <c r="E706" s="6"/>
      <c r="F706" s="6">
        <f t="shared" si="13"/>
        <v>2.1972245773362196</v>
      </c>
      <c r="G706" s="6">
        <v>9</v>
      </c>
      <c r="H706" s="6"/>
      <c r="I706" s="10" t="s">
        <v>44</v>
      </c>
      <c r="J706" s="10"/>
      <c r="K706" s="10">
        <v>1</v>
      </c>
      <c r="L706" s="10"/>
    </row>
    <row r="707" spans="1:12" x14ac:dyDescent="0.35">
      <c r="A707" s="6" t="s">
        <v>79</v>
      </c>
      <c r="B707" s="7">
        <v>42956</v>
      </c>
      <c r="C707" s="8">
        <v>0.42430555555555555</v>
      </c>
      <c r="D707" s="6" t="s">
        <v>41</v>
      </c>
      <c r="E707" s="6"/>
      <c r="F707" s="6">
        <f t="shared" si="13"/>
        <v>2.1972245773362196</v>
      </c>
      <c r="G707" s="6">
        <v>9</v>
      </c>
      <c r="H707" s="6"/>
      <c r="I707" s="10" t="s">
        <v>44</v>
      </c>
      <c r="J707" s="10"/>
      <c r="K707" s="10">
        <v>1</v>
      </c>
      <c r="L707" s="10"/>
    </row>
    <row r="708" spans="1:12" x14ac:dyDescent="0.35">
      <c r="A708" s="6" t="s">
        <v>89</v>
      </c>
      <c r="B708" s="7">
        <v>42956</v>
      </c>
      <c r="C708" s="8">
        <v>0.4381944444444445</v>
      </c>
      <c r="D708" s="6" t="s">
        <v>41</v>
      </c>
      <c r="E708" s="6"/>
      <c r="F708" s="6">
        <f t="shared" si="13"/>
        <v>1.3862943611198906</v>
      </c>
      <c r="G708" s="6">
        <v>4</v>
      </c>
      <c r="H708" s="6"/>
      <c r="I708" s="10" t="s">
        <v>44</v>
      </c>
      <c r="J708" s="10"/>
      <c r="K708" s="10">
        <v>1</v>
      </c>
      <c r="L708" s="10"/>
    </row>
    <row r="709" spans="1:12" x14ac:dyDescent="0.35">
      <c r="A709" s="6" t="s">
        <v>89</v>
      </c>
      <c r="B709" s="7">
        <v>42956</v>
      </c>
      <c r="C709" s="8">
        <v>0.4381944444444445</v>
      </c>
      <c r="D709" s="6" t="s">
        <v>41</v>
      </c>
      <c r="E709" s="6"/>
      <c r="F709" s="6">
        <f t="shared" si="13"/>
        <v>1.3862943611198906</v>
      </c>
      <c r="G709" s="6">
        <v>4</v>
      </c>
      <c r="H709" s="6"/>
      <c r="I709" s="10" t="s">
        <v>44</v>
      </c>
      <c r="J709" s="10"/>
      <c r="K709" s="10">
        <v>1</v>
      </c>
      <c r="L709" s="10"/>
    </row>
    <row r="710" spans="1:12" x14ac:dyDescent="0.35">
      <c r="A710" s="6" t="s">
        <v>100</v>
      </c>
      <c r="B710" s="14">
        <v>42956</v>
      </c>
      <c r="F710" s="6">
        <f t="shared" si="13"/>
        <v>1.3862943611198906</v>
      </c>
      <c r="G710" s="22">
        <v>4</v>
      </c>
      <c r="K710" s="22">
        <v>2</v>
      </c>
    </row>
    <row r="711" spans="1:12" x14ac:dyDescent="0.35">
      <c r="A711" s="6" t="s">
        <v>105</v>
      </c>
      <c r="B711" s="14">
        <v>42956</v>
      </c>
      <c r="F711" s="6">
        <f t="shared" si="13"/>
        <v>1.3862943611198906</v>
      </c>
      <c r="G711" s="22">
        <v>4</v>
      </c>
      <c r="K711" s="22">
        <v>2</v>
      </c>
    </row>
    <row r="712" spans="1:12" x14ac:dyDescent="0.35">
      <c r="A712" s="6" t="s">
        <v>40</v>
      </c>
      <c r="B712" s="7">
        <v>42962</v>
      </c>
      <c r="C712" s="8">
        <v>0.54027777777777775</v>
      </c>
      <c r="D712" s="6" t="s">
        <v>43</v>
      </c>
      <c r="E712" s="6"/>
      <c r="F712" s="6">
        <f t="shared" si="13"/>
        <v>1.3862943611198906</v>
      </c>
      <c r="G712" s="6">
        <v>4</v>
      </c>
      <c r="H712" s="6"/>
      <c r="I712" s="10" t="s">
        <v>47</v>
      </c>
      <c r="J712" s="10"/>
      <c r="K712" s="10">
        <v>2</v>
      </c>
      <c r="L712" s="10"/>
    </row>
    <row r="713" spans="1:12" x14ac:dyDescent="0.35">
      <c r="A713" s="6" t="s">
        <v>40</v>
      </c>
      <c r="B713" s="7">
        <v>42962</v>
      </c>
      <c r="C713" s="8">
        <v>0.54027777777777775</v>
      </c>
      <c r="D713" s="6" t="s">
        <v>43</v>
      </c>
      <c r="E713" s="6"/>
      <c r="F713" s="6">
        <f t="shared" si="13"/>
        <v>1.3862943611198906</v>
      </c>
      <c r="G713" s="6">
        <v>4</v>
      </c>
      <c r="H713" s="6"/>
      <c r="I713" s="10" t="s">
        <v>47</v>
      </c>
      <c r="J713" s="10"/>
      <c r="K713" s="10">
        <v>2</v>
      </c>
      <c r="L713" s="10"/>
    </row>
    <row r="714" spans="1:12" x14ac:dyDescent="0.35">
      <c r="A714" s="6" t="s">
        <v>72</v>
      </c>
      <c r="B714" s="7">
        <v>42962</v>
      </c>
      <c r="C714" s="8">
        <v>0.57430555555555551</v>
      </c>
      <c r="D714" s="6" t="s">
        <v>43</v>
      </c>
      <c r="E714" s="6"/>
      <c r="F714" s="6">
        <f t="shared" si="13"/>
        <v>1.3862943611198906</v>
      </c>
      <c r="G714" s="6">
        <v>4</v>
      </c>
      <c r="H714" s="6"/>
      <c r="I714" s="10" t="s">
        <v>44</v>
      </c>
      <c r="J714" s="10"/>
      <c r="K714" s="10">
        <v>2</v>
      </c>
      <c r="L714" s="10"/>
    </row>
    <row r="715" spans="1:12" x14ac:dyDescent="0.35">
      <c r="A715" s="6" t="s">
        <v>72</v>
      </c>
      <c r="B715" s="7">
        <v>42962</v>
      </c>
      <c r="C715" s="8">
        <v>0.57430555555555551</v>
      </c>
      <c r="D715" s="6" t="s">
        <v>43</v>
      </c>
      <c r="E715" s="6"/>
      <c r="F715" s="6">
        <f t="shared" si="13"/>
        <v>1.3862943611198906</v>
      </c>
      <c r="G715" s="6">
        <v>4</v>
      </c>
      <c r="H715" s="6"/>
      <c r="I715" s="10" t="s">
        <v>44</v>
      </c>
      <c r="J715" s="10"/>
      <c r="K715" s="10">
        <v>2</v>
      </c>
      <c r="L715" s="10"/>
    </row>
    <row r="716" spans="1:12" x14ac:dyDescent="0.35">
      <c r="A716" s="6" t="s">
        <v>40</v>
      </c>
      <c r="B716" s="7">
        <v>42969</v>
      </c>
      <c r="C716" s="8">
        <v>0.55208333333333337</v>
      </c>
      <c r="D716" s="6" t="s">
        <v>41</v>
      </c>
      <c r="E716" s="6"/>
      <c r="F716" s="6">
        <f t="shared" si="13"/>
        <v>1.3862943611198906</v>
      </c>
      <c r="G716" s="6">
        <v>4</v>
      </c>
      <c r="H716" s="6"/>
      <c r="I716" s="10" t="s">
        <v>47</v>
      </c>
      <c r="J716" s="10"/>
      <c r="K716" s="10">
        <v>2</v>
      </c>
      <c r="L716" s="10"/>
    </row>
    <row r="717" spans="1:12" x14ac:dyDescent="0.35">
      <c r="A717" s="6" t="s">
        <v>40</v>
      </c>
      <c r="B717" s="7">
        <v>42969</v>
      </c>
      <c r="C717" s="8">
        <v>0.55208333333333337</v>
      </c>
      <c r="D717" s="6" t="s">
        <v>41</v>
      </c>
      <c r="E717" s="6"/>
      <c r="F717" s="6">
        <f t="shared" si="13"/>
        <v>1.3862943611198906</v>
      </c>
      <c r="G717" s="6">
        <v>4</v>
      </c>
      <c r="H717" s="6"/>
      <c r="I717" s="10" t="s">
        <v>47</v>
      </c>
      <c r="J717" s="10"/>
      <c r="K717" s="10">
        <v>2</v>
      </c>
      <c r="L717" s="10"/>
    </row>
    <row r="718" spans="1:12" x14ac:dyDescent="0.35">
      <c r="A718" s="6" t="s">
        <v>72</v>
      </c>
      <c r="B718" s="7">
        <v>42969</v>
      </c>
      <c r="C718" s="8">
        <v>0.51666666666666672</v>
      </c>
      <c r="D718" s="6" t="s">
        <v>41</v>
      </c>
      <c r="E718" s="6"/>
      <c r="F718" s="6">
        <f t="shared" si="13"/>
        <v>0.69314718055994529</v>
      </c>
      <c r="G718" s="6">
        <v>2</v>
      </c>
      <c r="H718" s="6"/>
      <c r="I718" s="10" t="s">
        <v>44</v>
      </c>
      <c r="J718" s="10"/>
      <c r="K718" s="10">
        <v>1</v>
      </c>
      <c r="L718" s="10"/>
    </row>
    <row r="719" spans="1:12" x14ac:dyDescent="0.35">
      <c r="A719" s="6" t="s">
        <v>72</v>
      </c>
      <c r="B719" s="7">
        <v>42969</v>
      </c>
      <c r="C719" s="8">
        <v>0.51666666666666672</v>
      </c>
      <c r="D719" s="6" t="s">
        <v>41</v>
      </c>
      <c r="E719" s="6"/>
      <c r="F719" s="6">
        <f t="shared" si="13"/>
        <v>0.69314718055994529</v>
      </c>
      <c r="G719" s="6">
        <v>2</v>
      </c>
      <c r="H719" s="6"/>
      <c r="I719" s="10" t="s">
        <v>44</v>
      </c>
      <c r="J719" s="10"/>
      <c r="K719" s="10">
        <v>1</v>
      </c>
      <c r="L719" s="10"/>
    </row>
    <row r="720" spans="1:12" x14ac:dyDescent="0.35">
      <c r="A720" s="6" t="s">
        <v>79</v>
      </c>
      <c r="B720" s="7">
        <v>42970</v>
      </c>
      <c r="C720" s="8">
        <v>0.4694444444444445</v>
      </c>
      <c r="D720" s="6" t="s">
        <v>43</v>
      </c>
      <c r="E720" s="6"/>
      <c r="F720" s="6">
        <f t="shared" ref="F720:F723" si="14">LN(G720)</f>
        <v>0.69314718055994529</v>
      </c>
      <c r="G720" s="6">
        <v>2</v>
      </c>
      <c r="H720" s="6"/>
      <c r="I720" s="10" t="s">
        <v>44</v>
      </c>
      <c r="J720" s="10"/>
      <c r="K720" s="10">
        <v>2</v>
      </c>
      <c r="L720" s="10"/>
    </row>
    <row r="721" spans="1:12" x14ac:dyDescent="0.35">
      <c r="A721" s="6" t="s">
        <v>79</v>
      </c>
      <c r="B721" s="7">
        <v>42970</v>
      </c>
      <c r="C721" s="8">
        <v>0.4694444444444445</v>
      </c>
      <c r="D721" s="6" t="s">
        <v>43</v>
      </c>
      <c r="E721" s="6"/>
      <c r="F721" s="6">
        <f t="shared" si="14"/>
        <v>0.69314718055994529</v>
      </c>
      <c r="G721" s="6">
        <v>2</v>
      </c>
      <c r="H721" s="6"/>
      <c r="I721" s="10" t="s">
        <v>44</v>
      </c>
      <c r="J721" s="10"/>
      <c r="K721" s="10">
        <v>2</v>
      </c>
      <c r="L721" s="10"/>
    </row>
    <row r="722" spans="1:12" x14ac:dyDescent="0.35">
      <c r="A722" s="6" t="s">
        <v>89</v>
      </c>
      <c r="B722" s="7">
        <v>42970</v>
      </c>
      <c r="C722" s="8">
        <v>0.48402777777777778</v>
      </c>
      <c r="D722" s="6" t="s">
        <v>43</v>
      </c>
      <c r="E722" s="6"/>
      <c r="F722" s="6">
        <f t="shared" si="14"/>
        <v>0.69314718055994529</v>
      </c>
      <c r="G722" s="6">
        <v>2</v>
      </c>
      <c r="H722" s="6"/>
      <c r="I722" s="10" t="s">
        <v>47</v>
      </c>
      <c r="J722" s="10"/>
      <c r="K722" s="10">
        <v>2</v>
      </c>
      <c r="L722" s="10"/>
    </row>
    <row r="723" spans="1:12" x14ac:dyDescent="0.35">
      <c r="A723" s="6" t="s">
        <v>89</v>
      </c>
      <c r="B723" s="7">
        <v>42970</v>
      </c>
      <c r="C723" s="8">
        <v>0.48402777777777778</v>
      </c>
      <c r="D723" s="6" t="s">
        <v>43</v>
      </c>
      <c r="E723" s="6"/>
      <c r="F723" s="6">
        <f t="shared" si="14"/>
        <v>0.69314718055994529</v>
      </c>
      <c r="G723" s="6">
        <v>2</v>
      </c>
      <c r="H723" s="6"/>
      <c r="I723" s="10" t="s">
        <v>47</v>
      </c>
      <c r="J723" s="10"/>
      <c r="K723" s="10">
        <v>2</v>
      </c>
      <c r="L723" s="10"/>
    </row>
    <row r="724" spans="1:12" x14ac:dyDescent="0.35">
      <c r="A724" s="6" t="s">
        <v>100</v>
      </c>
      <c r="B724" s="14">
        <v>42971</v>
      </c>
      <c r="F724" s="6"/>
      <c r="G724" s="22" t="s">
        <v>102</v>
      </c>
      <c r="K724" s="22" t="s">
        <v>102</v>
      </c>
    </row>
    <row r="725" spans="1:12" x14ac:dyDescent="0.35">
      <c r="A725" s="6" t="s">
        <v>100</v>
      </c>
      <c r="B725" s="14">
        <v>42971</v>
      </c>
      <c r="F725" s="6"/>
      <c r="G725" s="22" t="s">
        <v>102</v>
      </c>
      <c r="K725" s="22" t="s">
        <v>102</v>
      </c>
    </row>
    <row r="726" spans="1:12" x14ac:dyDescent="0.35">
      <c r="A726" s="6" t="s">
        <v>105</v>
      </c>
      <c r="B726" s="14">
        <v>42971</v>
      </c>
      <c r="F726" s="6"/>
      <c r="G726" s="22" t="s">
        <v>102</v>
      </c>
      <c r="K726" s="22" t="s">
        <v>102</v>
      </c>
    </row>
    <row r="727" spans="1:12" x14ac:dyDescent="0.35">
      <c r="A727" s="6" t="s">
        <v>40</v>
      </c>
      <c r="B727" s="7">
        <v>42976</v>
      </c>
      <c r="C727" s="8">
        <v>0.59375</v>
      </c>
      <c r="D727" s="6" t="s">
        <v>41</v>
      </c>
      <c r="E727" s="6"/>
      <c r="F727" s="6">
        <f t="shared" ref="F727:F751" si="15">LN(G727)</f>
        <v>3.3322045101752038</v>
      </c>
      <c r="G727" s="6">
        <v>28</v>
      </c>
      <c r="H727" s="6"/>
      <c r="I727" s="10" t="s">
        <v>44</v>
      </c>
      <c r="J727" s="10"/>
      <c r="K727" s="10">
        <v>1</v>
      </c>
      <c r="L727" s="10"/>
    </row>
    <row r="728" spans="1:12" x14ac:dyDescent="0.35">
      <c r="A728" s="6" t="s">
        <v>40</v>
      </c>
      <c r="B728" s="7">
        <v>42976</v>
      </c>
      <c r="C728" s="8">
        <v>0.59375</v>
      </c>
      <c r="D728" s="6" t="s">
        <v>41</v>
      </c>
      <c r="E728" s="6"/>
      <c r="F728" s="6">
        <f t="shared" si="15"/>
        <v>3.3322045101752038</v>
      </c>
      <c r="G728" s="6">
        <v>28</v>
      </c>
      <c r="H728" s="6"/>
      <c r="I728" s="10" t="s">
        <v>44</v>
      </c>
      <c r="J728" s="10"/>
      <c r="K728" s="10">
        <v>1</v>
      </c>
      <c r="L728" s="10"/>
    </row>
    <row r="729" spans="1:12" x14ac:dyDescent="0.35">
      <c r="A729" s="6" t="s">
        <v>79</v>
      </c>
      <c r="B729" s="7">
        <v>42984</v>
      </c>
      <c r="C729" s="8">
        <v>0.4291666666666667</v>
      </c>
      <c r="D729" s="6" t="s">
        <v>43</v>
      </c>
      <c r="E729" s="6"/>
      <c r="F729" s="6">
        <f t="shared" si="15"/>
        <v>0.69314718055994529</v>
      </c>
      <c r="G729" s="6">
        <v>2</v>
      </c>
      <c r="H729" s="6"/>
      <c r="I729" s="10"/>
      <c r="J729" s="10"/>
      <c r="K729" s="10"/>
      <c r="L729" s="10"/>
    </row>
    <row r="730" spans="1:12" x14ac:dyDescent="0.35">
      <c r="A730" s="6" t="s">
        <v>79</v>
      </c>
      <c r="B730" s="7">
        <v>42984</v>
      </c>
      <c r="C730" s="8">
        <v>0.4291666666666667</v>
      </c>
      <c r="D730" s="6" t="s">
        <v>43</v>
      </c>
      <c r="E730" s="6"/>
      <c r="F730" s="6">
        <f t="shared" si="15"/>
        <v>0.69314718055994529</v>
      </c>
      <c r="G730" s="6">
        <v>2</v>
      </c>
      <c r="H730" s="6"/>
      <c r="I730" s="10"/>
      <c r="J730" s="10"/>
      <c r="K730" s="10"/>
      <c r="L730" s="10"/>
    </row>
    <row r="731" spans="1:12" x14ac:dyDescent="0.35">
      <c r="A731" s="6" t="s">
        <v>100</v>
      </c>
      <c r="B731" s="14">
        <v>42985</v>
      </c>
      <c r="F731" s="6">
        <f t="shared" si="15"/>
        <v>2.3025850929940459</v>
      </c>
      <c r="G731" s="22">
        <v>10</v>
      </c>
      <c r="K731" s="22" t="s">
        <v>102</v>
      </c>
    </row>
    <row r="732" spans="1:12" x14ac:dyDescent="0.35">
      <c r="A732" s="6" t="s">
        <v>105</v>
      </c>
      <c r="B732" s="14">
        <v>42985</v>
      </c>
      <c r="F732" s="6">
        <f t="shared" si="15"/>
        <v>2.3025850929940459</v>
      </c>
      <c r="G732" s="22">
        <v>10</v>
      </c>
      <c r="K732" s="22" t="s">
        <v>102</v>
      </c>
    </row>
    <row r="733" spans="1:12" x14ac:dyDescent="0.35">
      <c r="A733" s="6" t="s">
        <v>40</v>
      </c>
      <c r="B733" s="7">
        <v>42990</v>
      </c>
      <c r="C733" s="8">
        <v>0.54999999999999993</v>
      </c>
      <c r="D733" s="6" t="s">
        <v>41</v>
      </c>
      <c r="E733" s="6"/>
      <c r="F733" s="6">
        <f t="shared" si="15"/>
        <v>1.3862943611198906</v>
      </c>
      <c r="G733" s="6">
        <v>4</v>
      </c>
      <c r="H733" s="6"/>
      <c r="I733" s="10"/>
      <c r="J733" s="10"/>
      <c r="K733" s="10">
        <v>1</v>
      </c>
      <c r="L733" s="10"/>
    </row>
    <row r="734" spans="1:12" x14ac:dyDescent="0.35">
      <c r="A734" s="6" t="s">
        <v>40</v>
      </c>
      <c r="B734" s="7">
        <v>42990</v>
      </c>
      <c r="C734" s="8">
        <v>0.54999999999999993</v>
      </c>
      <c r="D734" s="6" t="s">
        <v>41</v>
      </c>
      <c r="E734" s="6"/>
      <c r="F734" s="6">
        <f t="shared" si="15"/>
        <v>1.3862943611198906</v>
      </c>
      <c r="G734" s="6">
        <v>4</v>
      </c>
      <c r="H734" s="6"/>
      <c r="I734" s="10"/>
      <c r="J734" s="10"/>
      <c r="K734" s="10">
        <v>1</v>
      </c>
      <c r="L734" s="10"/>
    </row>
    <row r="735" spans="1:12" x14ac:dyDescent="0.35">
      <c r="A735" s="6" t="s">
        <v>72</v>
      </c>
      <c r="B735" s="7">
        <v>42990</v>
      </c>
      <c r="C735" s="8">
        <v>0.5180555555555556</v>
      </c>
      <c r="D735" s="6" t="s">
        <v>41</v>
      </c>
      <c r="E735" s="6"/>
      <c r="F735" s="6">
        <f t="shared" si="15"/>
        <v>0</v>
      </c>
      <c r="G735" s="6">
        <v>1</v>
      </c>
      <c r="H735" s="6"/>
      <c r="I735" s="10" t="s">
        <v>44</v>
      </c>
      <c r="J735" s="10"/>
      <c r="K735" s="10">
        <v>1</v>
      </c>
      <c r="L735" s="10"/>
    </row>
    <row r="736" spans="1:12" x14ac:dyDescent="0.35">
      <c r="A736" s="6" t="s">
        <v>72</v>
      </c>
      <c r="B736" s="7">
        <v>42990</v>
      </c>
      <c r="C736" s="8">
        <v>0.5180555555555556</v>
      </c>
      <c r="D736" s="6" t="s">
        <v>41</v>
      </c>
      <c r="E736" s="6"/>
      <c r="F736" s="6">
        <f t="shared" si="15"/>
        <v>0</v>
      </c>
      <c r="G736" s="6">
        <v>1</v>
      </c>
      <c r="H736" s="6"/>
      <c r="I736" s="10" t="s">
        <v>44</v>
      </c>
      <c r="J736" s="10"/>
      <c r="K736" s="10">
        <v>1</v>
      </c>
      <c r="L736" s="10"/>
    </row>
    <row r="737" spans="1:12" x14ac:dyDescent="0.35">
      <c r="A737" s="6" t="s">
        <v>100</v>
      </c>
      <c r="B737" s="14">
        <v>42990</v>
      </c>
      <c r="F737" s="6"/>
      <c r="G737" s="22" t="s">
        <v>102</v>
      </c>
      <c r="K737" s="22" t="s">
        <v>102</v>
      </c>
    </row>
    <row r="738" spans="1:12" x14ac:dyDescent="0.35">
      <c r="A738" s="6" t="s">
        <v>105</v>
      </c>
      <c r="B738" s="14">
        <v>42990</v>
      </c>
      <c r="F738" s="6">
        <f t="shared" si="15"/>
        <v>0.69314718055994529</v>
      </c>
      <c r="G738" s="22">
        <v>2</v>
      </c>
      <c r="K738" s="22" t="s">
        <v>102</v>
      </c>
    </row>
    <row r="739" spans="1:12" x14ac:dyDescent="0.35">
      <c r="A739" s="6" t="s">
        <v>79</v>
      </c>
      <c r="B739" s="7">
        <v>42991</v>
      </c>
      <c r="C739" s="8">
        <v>0.43124999999999997</v>
      </c>
      <c r="D739" s="6" t="s">
        <v>41</v>
      </c>
      <c r="E739" s="6"/>
      <c r="F739" s="6">
        <f t="shared" si="15"/>
        <v>0</v>
      </c>
      <c r="G739" s="6">
        <v>1</v>
      </c>
      <c r="H739" s="6"/>
      <c r="I739" s="10"/>
      <c r="J739" s="10"/>
      <c r="K739" s="10">
        <v>80</v>
      </c>
      <c r="L739" s="10"/>
    </row>
    <row r="740" spans="1:12" x14ac:dyDescent="0.35">
      <c r="A740" s="6" t="s">
        <v>79</v>
      </c>
      <c r="B740" s="7">
        <v>42991</v>
      </c>
      <c r="C740" s="8">
        <v>0.43124999999999997</v>
      </c>
      <c r="D740" s="6" t="s">
        <v>41</v>
      </c>
      <c r="E740" s="6"/>
      <c r="F740" s="6">
        <f t="shared" si="15"/>
        <v>0</v>
      </c>
      <c r="G740" s="6">
        <v>1</v>
      </c>
      <c r="H740" s="6"/>
      <c r="I740" s="10"/>
      <c r="J740" s="10"/>
      <c r="K740" s="10">
        <v>80</v>
      </c>
      <c r="L740" s="10"/>
    </row>
    <row r="741" spans="1:12" x14ac:dyDescent="0.35">
      <c r="A741" s="6" t="s">
        <v>89</v>
      </c>
      <c r="B741" s="7">
        <v>42991</v>
      </c>
      <c r="C741" s="8">
        <v>0.45</v>
      </c>
      <c r="D741" s="6" t="s">
        <v>41</v>
      </c>
      <c r="E741" s="6"/>
      <c r="F741" s="6">
        <f t="shared" si="15"/>
        <v>0</v>
      </c>
      <c r="G741" s="6">
        <v>1</v>
      </c>
      <c r="H741" s="6"/>
      <c r="I741" s="10" t="s">
        <v>44</v>
      </c>
      <c r="J741" s="10"/>
      <c r="K741" s="10">
        <v>1</v>
      </c>
      <c r="L741" s="10"/>
    </row>
    <row r="742" spans="1:12" x14ac:dyDescent="0.35">
      <c r="A742" s="6" t="s">
        <v>89</v>
      </c>
      <c r="B742" s="7">
        <v>42991</v>
      </c>
      <c r="C742" s="8">
        <v>0.45</v>
      </c>
      <c r="D742" s="6" t="s">
        <v>41</v>
      </c>
      <c r="E742" s="6"/>
      <c r="F742" s="6">
        <f t="shared" si="15"/>
        <v>0</v>
      </c>
      <c r="G742" s="6">
        <v>1</v>
      </c>
      <c r="H742" s="6"/>
      <c r="I742" s="10" t="s">
        <v>44</v>
      </c>
      <c r="J742" s="10"/>
      <c r="K742" s="10">
        <v>1</v>
      </c>
      <c r="L742" s="10"/>
    </row>
    <row r="743" spans="1:12" x14ac:dyDescent="0.35">
      <c r="A743" s="6" t="s">
        <v>40</v>
      </c>
      <c r="B743" s="7">
        <v>42997</v>
      </c>
      <c r="C743" s="8">
        <v>0.56041666666666667</v>
      </c>
      <c r="D743" s="6"/>
      <c r="E743" s="6"/>
      <c r="F743" s="6"/>
      <c r="G743" s="6"/>
      <c r="H743" s="6"/>
      <c r="I743" s="10"/>
      <c r="J743" s="10"/>
      <c r="K743" s="10"/>
      <c r="L743" s="10"/>
    </row>
    <row r="744" spans="1:12" x14ac:dyDescent="0.35">
      <c r="A744" s="6" t="s">
        <v>40</v>
      </c>
      <c r="B744" s="7">
        <v>42997</v>
      </c>
      <c r="C744" s="8">
        <v>0.56041666666666667</v>
      </c>
      <c r="D744" s="6" t="s">
        <v>41</v>
      </c>
      <c r="E744" s="6"/>
      <c r="F744" s="6">
        <f t="shared" si="15"/>
        <v>2.3025850929940459</v>
      </c>
      <c r="G744" s="6">
        <v>10</v>
      </c>
      <c r="H744" s="6"/>
      <c r="I744" s="10"/>
      <c r="J744" s="10"/>
      <c r="K744" s="10">
        <v>2</v>
      </c>
      <c r="L744" s="10"/>
    </row>
    <row r="745" spans="1:12" x14ac:dyDescent="0.35">
      <c r="A745" s="6" t="s">
        <v>79</v>
      </c>
      <c r="B745" s="7">
        <v>42999</v>
      </c>
      <c r="C745" s="8">
        <v>0.4291666666666667</v>
      </c>
      <c r="D745" s="6" t="s">
        <v>41</v>
      </c>
      <c r="E745" s="6"/>
      <c r="F745" s="6">
        <f t="shared" si="15"/>
        <v>1.3862943611198906</v>
      </c>
      <c r="G745" s="6">
        <v>4</v>
      </c>
      <c r="H745" s="6"/>
      <c r="I745" s="10"/>
      <c r="J745" s="10"/>
      <c r="K745" s="10">
        <v>1</v>
      </c>
      <c r="L745" s="10"/>
    </row>
    <row r="746" spans="1:12" x14ac:dyDescent="0.35">
      <c r="A746" s="6" t="s">
        <v>89</v>
      </c>
      <c r="B746" s="7">
        <v>42999</v>
      </c>
      <c r="C746" s="8">
        <v>0.44375000000000003</v>
      </c>
      <c r="D746" s="6" t="s">
        <v>41</v>
      </c>
      <c r="E746" s="6"/>
      <c r="F746" s="6">
        <f t="shared" si="15"/>
        <v>1.791759469228055</v>
      </c>
      <c r="G746" s="6">
        <v>6</v>
      </c>
      <c r="H746" s="6"/>
      <c r="I746" s="10"/>
      <c r="J746" s="10"/>
      <c r="K746" s="10">
        <v>3</v>
      </c>
      <c r="L746" s="10"/>
    </row>
    <row r="747" spans="1:12" x14ac:dyDescent="0.35">
      <c r="A747" s="6" t="s">
        <v>79</v>
      </c>
      <c r="B747" s="7">
        <v>43004</v>
      </c>
      <c r="C747" s="8">
        <v>0.43263888888888885</v>
      </c>
      <c r="D747" s="6" t="s">
        <v>41</v>
      </c>
      <c r="E747" s="6"/>
      <c r="F747" s="6">
        <f t="shared" si="15"/>
        <v>0.69314718055994529</v>
      </c>
      <c r="G747" s="6">
        <v>2</v>
      </c>
      <c r="H747" s="6"/>
      <c r="I747" s="10" t="s">
        <v>44</v>
      </c>
      <c r="J747" s="10"/>
      <c r="K747" s="10">
        <v>1</v>
      </c>
      <c r="L747" s="10"/>
    </row>
    <row r="748" spans="1:12" x14ac:dyDescent="0.35">
      <c r="A748" s="6" t="s">
        <v>100</v>
      </c>
      <c r="B748" s="14">
        <v>43004</v>
      </c>
      <c r="F748" s="6"/>
      <c r="G748" s="22" t="s">
        <v>102</v>
      </c>
      <c r="K748" s="22" t="s">
        <v>102</v>
      </c>
    </row>
    <row r="749" spans="1:12" x14ac:dyDescent="0.35">
      <c r="A749" s="6" t="s">
        <v>105</v>
      </c>
      <c r="B749" s="14">
        <v>43004</v>
      </c>
      <c r="F749" s="6"/>
      <c r="G749" s="22" t="s">
        <v>102</v>
      </c>
      <c r="K749" s="22" t="s">
        <v>102</v>
      </c>
    </row>
    <row r="750" spans="1:12" x14ac:dyDescent="0.35">
      <c r="A750" s="6" t="s">
        <v>40</v>
      </c>
      <c r="B750" s="7">
        <v>43005</v>
      </c>
      <c r="C750" s="8">
        <v>0.54861111111111105</v>
      </c>
      <c r="D750" s="6" t="s">
        <v>41</v>
      </c>
      <c r="E750" s="6"/>
      <c r="F750" s="6">
        <f t="shared" si="15"/>
        <v>0.69314718055994529</v>
      </c>
      <c r="G750" s="6">
        <v>2</v>
      </c>
      <c r="H750" s="6"/>
      <c r="I750" s="10" t="s">
        <v>44</v>
      </c>
      <c r="J750" s="10"/>
      <c r="K750" s="10">
        <v>1</v>
      </c>
      <c r="L750" s="10"/>
    </row>
    <row r="751" spans="1:12" x14ac:dyDescent="0.35">
      <c r="A751" s="6" t="s">
        <v>72</v>
      </c>
      <c r="B751" s="7">
        <v>43005</v>
      </c>
      <c r="C751" s="8">
        <v>0.51944444444444449</v>
      </c>
      <c r="D751" s="6" t="s">
        <v>41</v>
      </c>
      <c r="E751" s="6"/>
      <c r="F751" s="6">
        <f t="shared" si="15"/>
        <v>1.3862943611198906</v>
      </c>
      <c r="G751" s="6">
        <v>4</v>
      </c>
      <c r="H751" s="6"/>
      <c r="I751" s="10" t="s">
        <v>44</v>
      </c>
      <c r="J751" s="10"/>
      <c r="K751" s="10">
        <v>1</v>
      </c>
      <c r="L751" s="10"/>
    </row>
    <row r="752" spans="1:12" x14ac:dyDescent="0.35">
      <c r="A752" s="6"/>
      <c r="B752" s="7"/>
      <c r="C752" s="8"/>
      <c r="D752" s="6"/>
      <c r="E752" s="6"/>
      <c r="F752" s="6"/>
      <c r="G752" s="6"/>
      <c r="H752" s="6"/>
      <c r="I752" s="10"/>
      <c r="J752" s="10"/>
      <c r="K752" s="10"/>
      <c r="L752" s="10"/>
    </row>
    <row r="753" spans="1:12" x14ac:dyDescent="0.35">
      <c r="A753" s="6"/>
      <c r="B753" s="7"/>
      <c r="C753" s="8"/>
      <c r="D753" s="6"/>
      <c r="E753" s="37" t="s">
        <v>106</v>
      </c>
      <c r="F753" s="38"/>
      <c r="G753" s="39" t="s">
        <v>107</v>
      </c>
      <c r="I753" s="39"/>
      <c r="J753" s="39"/>
      <c r="K753" s="40" t="s">
        <v>108</v>
      </c>
      <c r="L753" s="40" t="s">
        <v>109</v>
      </c>
    </row>
    <row r="754" spans="1:12" x14ac:dyDescent="0.35">
      <c r="E754" s="41">
        <v>2010</v>
      </c>
      <c r="F754" s="36">
        <f>AVERAGE(F2:F103)</f>
        <v>1.8458054483679853</v>
      </c>
      <c r="G754" s="36">
        <f>EXP(F754)</f>
        <v>6.333198801270024</v>
      </c>
      <c r="I754">
        <f>_xlfn.PERCENTRANK.EXC(K2:K103,35)</f>
        <v>0.92400000000000004</v>
      </c>
      <c r="J754">
        <f>_xlfn.PERCENTRANK.EXC(K2:K103,130)</f>
        <v>0.97199999999999998</v>
      </c>
      <c r="K754">
        <f>(1-I754)*100</f>
        <v>7.5999999999999961</v>
      </c>
      <c r="L754">
        <f>(1-J754)*100</f>
        <v>2.8000000000000025</v>
      </c>
    </row>
    <row r="755" spans="1:12" x14ac:dyDescent="0.35">
      <c r="E755" s="41">
        <v>2011</v>
      </c>
      <c r="F755" s="36">
        <f>AVERAGE(F104:F197)</f>
        <v>2.7735928591972194</v>
      </c>
      <c r="G755" s="36">
        <f t="shared" ref="G755:G766" si="16">EXP(F755)</f>
        <v>16.016074260347821</v>
      </c>
      <c r="I755">
        <f>_xlfn.PERCENTRANK.EXC(K104:K197,35)</f>
        <v>0.96299999999999997</v>
      </c>
      <c r="J755">
        <f>_xlfn.PERCENTRANK.EXC(K104:K197,130)</f>
        <v>0.97899999999999998</v>
      </c>
      <c r="K755">
        <f t="shared" ref="K755:L761" si="17">(1-I755)*100</f>
        <v>3.7000000000000033</v>
      </c>
      <c r="L755">
        <f t="shared" si="17"/>
        <v>2.1000000000000019</v>
      </c>
    </row>
    <row r="756" spans="1:12" x14ac:dyDescent="0.35">
      <c r="E756" s="41">
        <v>2012</v>
      </c>
      <c r="F756" s="36">
        <f>AVERAGE(F198:F288)</f>
        <v>2.4912134858478958</v>
      </c>
      <c r="G756" s="36">
        <f t="shared" si="16"/>
        <v>12.075921192321042</v>
      </c>
      <c r="I756">
        <f>_xlfn.PERCENTRANK.EXC(K198:K288,35)</f>
        <v>0.94599999999999995</v>
      </c>
      <c r="J756" t="e">
        <f>_xlfn.PERCENTRANK.EXC(K198:K288,130)</f>
        <v>#N/A</v>
      </c>
      <c r="K756">
        <f t="shared" si="17"/>
        <v>5.4000000000000048</v>
      </c>
      <c r="L756" t="e">
        <f t="shared" si="17"/>
        <v>#N/A</v>
      </c>
    </row>
    <row r="757" spans="1:12" x14ac:dyDescent="0.35">
      <c r="E757" s="41">
        <v>2013</v>
      </c>
      <c r="F757" s="36">
        <f>AVERAGE(F291:F374)</f>
        <v>1.8686382469446896</v>
      </c>
      <c r="G757" s="36">
        <f t="shared" si="16"/>
        <v>6.4794669549670347</v>
      </c>
      <c r="I757" s="36">
        <f>_xlfn.PERCENTRANK.EXC(K291:K374,35)</f>
        <v>0.96399999999999997</v>
      </c>
      <c r="J757" s="36" t="e">
        <f>_xlfn.PERCENTRANK.EXC(K291:K374,130)</f>
        <v>#N/A</v>
      </c>
      <c r="K757">
        <f t="shared" si="17"/>
        <v>3.6000000000000032</v>
      </c>
      <c r="L757" t="e">
        <f t="shared" si="17"/>
        <v>#N/A</v>
      </c>
    </row>
    <row r="758" spans="1:12" x14ac:dyDescent="0.35">
      <c r="E758" s="41">
        <v>2014</v>
      </c>
      <c r="F758" s="36">
        <f>AVERAGE(F375:F457)</f>
        <v>1.6836312217280192</v>
      </c>
      <c r="G758" s="36">
        <f t="shared" si="16"/>
        <v>5.3850749119004613</v>
      </c>
      <c r="I758" s="36">
        <f>_xlfn.PERCENTRANK.EXC(K375:K457,35)</f>
        <v>0.97599999999999998</v>
      </c>
      <c r="J758" s="36" t="e">
        <f>_xlfn.PERCENTRANK.EXC(K375:K457,130)</f>
        <v>#N/A</v>
      </c>
      <c r="K758">
        <f t="shared" si="17"/>
        <v>2.4000000000000021</v>
      </c>
      <c r="L758" t="e">
        <f t="shared" si="17"/>
        <v>#N/A</v>
      </c>
    </row>
    <row r="759" spans="1:12" x14ac:dyDescent="0.35">
      <c r="E759" s="41">
        <v>2015</v>
      </c>
      <c r="F759" s="36">
        <f>AVERAGE(F458:F544)</f>
        <v>1.6929250159698042</v>
      </c>
      <c r="G759" s="36">
        <f t="shared" si="16"/>
        <v>5.4353559791380617</v>
      </c>
      <c r="I759" s="36" t="e">
        <f>_xlfn.PERCENTRANK.EXC(K458:K544,35)</f>
        <v>#N/A</v>
      </c>
      <c r="J759" s="36" t="e">
        <f>_xlfn.PERCENTRANK.EXC(K458:K544,130)</f>
        <v>#N/A</v>
      </c>
      <c r="K759" t="e">
        <f t="shared" si="17"/>
        <v>#N/A</v>
      </c>
      <c r="L759" t="e">
        <f t="shared" si="17"/>
        <v>#N/A</v>
      </c>
    </row>
    <row r="760" spans="1:12" x14ac:dyDescent="0.35">
      <c r="E760" s="41">
        <v>2016</v>
      </c>
      <c r="F760" s="36">
        <f>AVERAGE(F545:F631)</f>
        <v>2.0215610576376628</v>
      </c>
      <c r="G760" s="36">
        <f t="shared" si="16"/>
        <v>7.550101883231731</v>
      </c>
      <c r="I760" s="36">
        <f>_xlfn.PERCENTRANK.EXC(K545:K631,35)</f>
        <v>0.97299999999999998</v>
      </c>
      <c r="J760" s="36" t="e">
        <f>_xlfn.PERCENTRANK.EXC(K545:K631,130)</f>
        <v>#N/A</v>
      </c>
      <c r="K760">
        <f t="shared" si="17"/>
        <v>2.7000000000000024</v>
      </c>
      <c r="L760" t="e">
        <f t="shared" si="17"/>
        <v>#N/A</v>
      </c>
    </row>
    <row r="761" spans="1:12" x14ac:dyDescent="0.35">
      <c r="E761" s="41">
        <v>2017</v>
      </c>
      <c r="F761" s="36">
        <f>AVERAGE(F632:F751)</f>
        <v>1.6163917157851435</v>
      </c>
      <c r="G761" s="36">
        <f t="shared" si="16"/>
        <v>5.0348901859071491</v>
      </c>
      <c r="I761" s="36">
        <f>_xlfn.PERCENTRANK.EXC(K632:K751,35)</f>
        <v>0.97199999999999998</v>
      </c>
      <c r="J761" s="36" t="e">
        <f>_xlfn.PERCENTRANK.EXC(K632:K751,130)</f>
        <v>#N/A</v>
      </c>
      <c r="K761">
        <f t="shared" si="17"/>
        <v>2.8000000000000025</v>
      </c>
      <c r="L761" t="e">
        <f t="shared" si="17"/>
        <v>#N/A</v>
      </c>
    </row>
    <row r="762" spans="1:12" x14ac:dyDescent="0.35">
      <c r="F762" s="36"/>
      <c r="G762" s="36"/>
    </row>
    <row r="763" spans="1:12" x14ac:dyDescent="0.35">
      <c r="F763" s="36">
        <f>AVERAGE(F632:F662)</f>
        <v>2.2960950988816204</v>
      </c>
      <c r="G763" s="36">
        <f t="shared" si="16"/>
        <v>9.9353102041340513</v>
      </c>
      <c r="H763">
        <f>_xlfn.PERCENTRANK.EXC(G632:G751,49)*100</f>
        <v>90.9</v>
      </c>
    </row>
    <row r="764" spans="1:12" x14ac:dyDescent="0.35">
      <c r="F764" s="36">
        <f>AVERAGE(F663:F690)</f>
        <v>1.3749753945365766</v>
      </c>
      <c r="G764" s="36">
        <f t="shared" si="16"/>
        <v>3.9549794076221834</v>
      </c>
    </row>
    <row r="765" spans="1:12" x14ac:dyDescent="0.35">
      <c r="F765" s="36">
        <f>AVERAGE(F691:F728)</f>
        <v>1.5651641152394316</v>
      </c>
      <c r="G765" s="36">
        <f t="shared" si="16"/>
        <v>4.7834599101488529</v>
      </c>
    </row>
    <row r="766" spans="1:12" x14ac:dyDescent="0.35">
      <c r="F766" s="36">
        <f>AVERAGE(F729:F751)</f>
        <v>0.93212779449944649</v>
      </c>
      <c r="G766" s="36">
        <f t="shared" si="16"/>
        <v>2.5399078338834675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2"/>
  <sheetViews>
    <sheetView workbookViewId="0">
      <pane ySplit="1" topLeftCell="A752" activePane="bottomLeft" state="frozen"/>
      <selection activeCell="C1" sqref="C1"/>
      <selection pane="bottomLeft" activeCell="J763" sqref="J763"/>
    </sheetView>
  </sheetViews>
  <sheetFormatPr defaultRowHeight="14.5" x14ac:dyDescent="0.35"/>
  <cols>
    <col min="1" max="1" width="8.36328125" bestFit="1" customWidth="1"/>
    <col min="2" max="2" width="17.453125" bestFit="1" customWidth="1"/>
    <col min="3" max="3" width="8.7265625" customWidth="1"/>
    <col min="4" max="4" width="11.26953125" customWidth="1"/>
    <col min="5" max="5" width="15.26953125" customWidth="1"/>
    <col min="6" max="6" width="18.1796875" customWidth="1"/>
    <col min="7" max="7" width="7" customWidth="1"/>
    <col min="8" max="8" width="8.453125" customWidth="1"/>
    <col min="9" max="9" width="7" customWidth="1"/>
    <col min="10" max="10" width="6.7265625" customWidth="1"/>
    <col min="11" max="11" width="9.08984375" customWidth="1"/>
    <col min="12" max="12" width="13" bestFit="1" customWidth="1"/>
    <col min="13" max="13" width="14.1796875" bestFit="1" customWidth="1"/>
    <col min="14" max="14" width="7.81640625" bestFit="1" customWidth="1"/>
    <col min="16" max="17" width="7.1796875" bestFit="1" customWidth="1"/>
    <col min="18" max="18" width="8.26953125" bestFit="1" customWidth="1"/>
  </cols>
  <sheetData>
    <row r="1" spans="1:11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2" t="s">
        <v>12</v>
      </c>
      <c r="F1" s="2" t="s">
        <v>13</v>
      </c>
    </row>
    <row r="2" spans="1:11" s="6" customFormat="1" x14ac:dyDescent="0.35">
      <c r="A2" s="6" t="s">
        <v>79</v>
      </c>
      <c r="B2" s="7">
        <v>40331</v>
      </c>
      <c r="C2" s="8">
        <v>0.4694444444444445</v>
      </c>
      <c r="D2" s="6" t="s">
        <v>50</v>
      </c>
      <c r="E2" s="9">
        <v>8.61</v>
      </c>
      <c r="F2" s="9">
        <v>8.75</v>
      </c>
    </row>
    <row r="3" spans="1:11" s="6" customFormat="1" x14ac:dyDescent="0.35">
      <c r="A3" s="6" t="s">
        <v>89</v>
      </c>
      <c r="B3" s="7">
        <v>40331</v>
      </c>
      <c r="D3" s="6" t="s">
        <v>50</v>
      </c>
      <c r="E3" s="9"/>
      <c r="F3" s="9"/>
    </row>
    <row r="4" spans="1:11" s="6" customFormat="1" x14ac:dyDescent="0.35">
      <c r="A4" s="6" t="s">
        <v>40</v>
      </c>
      <c r="B4" s="7">
        <v>40332</v>
      </c>
      <c r="C4" s="8">
        <v>0.57708333333333328</v>
      </c>
      <c r="D4" s="6" t="s">
        <v>50</v>
      </c>
      <c r="E4" s="9">
        <v>9.8800000000000008</v>
      </c>
      <c r="F4" s="9">
        <v>7.06</v>
      </c>
    </row>
    <row r="5" spans="1:11" s="6" customFormat="1" x14ac:dyDescent="0.35">
      <c r="A5" s="6" t="s">
        <v>72</v>
      </c>
      <c r="B5" s="7">
        <v>40332</v>
      </c>
      <c r="C5" s="8">
        <v>0.54861111111111105</v>
      </c>
      <c r="D5" s="6" t="s">
        <v>50</v>
      </c>
      <c r="E5" s="9">
        <v>9.3000000000000007</v>
      </c>
      <c r="F5" s="9">
        <v>8.36</v>
      </c>
    </row>
    <row r="6" spans="1:11" s="6" customFormat="1" x14ac:dyDescent="0.35">
      <c r="A6" s="6" t="s">
        <v>79</v>
      </c>
      <c r="B6" s="7">
        <v>40337</v>
      </c>
      <c r="C6" s="8">
        <v>0.48055555555555557</v>
      </c>
      <c r="D6" s="6" t="s">
        <v>50</v>
      </c>
      <c r="E6" s="9">
        <v>8.14</v>
      </c>
      <c r="F6" s="9">
        <v>8.9600000000000009</v>
      </c>
    </row>
    <row r="7" spans="1:11" s="6" customFormat="1" x14ac:dyDescent="0.35">
      <c r="A7" s="6" t="s">
        <v>89</v>
      </c>
      <c r="B7" s="7">
        <v>40337</v>
      </c>
      <c r="C7" s="8">
        <v>0.49513888888888885</v>
      </c>
      <c r="D7" s="6" t="s">
        <v>50</v>
      </c>
      <c r="E7" s="9">
        <v>8.86</v>
      </c>
      <c r="F7" s="9">
        <v>9.0500000000000007</v>
      </c>
    </row>
    <row r="8" spans="1:11" s="6" customFormat="1" x14ac:dyDescent="0.35">
      <c r="A8" s="6" t="s">
        <v>100</v>
      </c>
      <c r="B8" s="14">
        <v>40337</v>
      </c>
      <c r="C8"/>
      <c r="D8"/>
      <c r="E8" s="16">
        <v>8.7799999999999994</v>
      </c>
      <c r="F8" s="18">
        <v>8.32</v>
      </c>
      <c r="G8"/>
      <c r="H8"/>
      <c r="I8"/>
      <c r="J8"/>
      <c r="K8"/>
    </row>
    <row r="9" spans="1:11" s="6" customFormat="1" x14ac:dyDescent="0.35">
      <c r="A9" s="6" t="s">
        <v>105</v>
      </c>
      <c r="B9" s="14">
        <v>40337</v>
      </c>
      <c r="C9"/>
      <c r="D9"/>
      <c r="E9" s="18">
        <v>10.72</v>
      </c>
      <c r="F9" s="16">
        <v>9.48</v>
      </c>
      <c r="G9"/>
      <c r="H9"/>
      <c r="I9"/>
      <c r="J9"/>
      <c r="K9"/>
    </row>
    <row r="10" spans="1:11" s="6" customFormat="1" x14ac:dyDescent="0.35">
      <c r="A10" s="6" t="s">
        <v>40</v>
      </c>
      <c r="B10" s="7">
        <v>40338</v>
      </c>
      <c r="C10" s="8">
        <v>0.58680555555555558</v>
      </c>
      <c r="D10" s="6" t="s">
        <v>50</v>
      </c>
      <c r="E10" s="9">
        <v>7.71</v>
      </c>
      <c r="F10" s="9">
        <v>7.49</v>
      </c>
    </row>
    <row r="11" spans="1:11" s="6" customFormat="1" x14ac:dyDescent="0.35">
      <c r="A11" s="6" t="s">
        <v>72</v>
      </c>
      <c r="B11" s="7">
        <v>40338</v>
      </c>
      <c r="C11" s="8">
        <v>0.55694444444444446</v>
      </c>
      <c r="D11" s="6" t="s">
        <v>50</v>
      </c>
      <c r="E11" s="9">
        <v>12.79</v>
      </c>
      <c r="F11" s="9">
        <v>12.5</v>
      </c>
    </row>
    <row r="12" spans="1:11" s="6" customFormat="1" x14ac:dyDescent="0.35">
      <c r="A12" s="6" t="s">
        <v>100</v>
      </c>
      <c r="B12" s="14">
        <v>40343</v>
      </c>
      <c r="C12"/>
      <c r="D12"/>
      <c r="E12" s="16">
        <v>6.44</v>
      </c>
      <c r="F12" s="18">
        <v>7.11</v>
      </c>
      <c r="G12"/>
      <c r="H12"/>
      <c r="I12"/>
      <c r="J12"/>
      <c r="K12"/>
    </row>
    <row r="13" spans="1:11" s="6" customFormat="1" x14ac:dyDescent="0.35">
      <c r="A13" s="6" t="s">
        <v>105</v>
      </c>
      <c r="B13" s="14">
        <v>40343</v>
      </c>
      <c r="C13"/>
      <c r="D13"/>
      <c r="E13" s="18">
        <v>5.8</v>
      </c>
      <c r="F13" s="16">
        <v>6.6</v>
      </c>
      <c r="G13"/>
      <c r="H13"/>
      <c r="I13"/>
      <c r="J13"/>
      <c r="K13"/>
    </row>
    <row r="14" spans="1:11" s="6" customFormat="1" x14ac:dyDescent="0.35">
      <c r="A14" s="6" t="s">
        <v>79</v>
      </c>
      <c r="B14" s="7">
        <v>40344</v>
      </c>
      <c r="C14" s="8">
        <v>0.47361111111111115</v>
      </c>
      <c r="D14" s="6" t="s">
        <v>50</v>
      </c>
      <c r="E14" s="9">
        <v>8.3800000000000008</v>
      </c>
      <c r="F14" s="9">
        <v>8.18</v>
      </c>
    </row>
    <row r="15" spans="1:11" s="6" customFormat="1" x14ac:dyDescent="0.35">
      <c r="A15" s="6" t="s">
        <v>89</v>
      </c>
      <c r="B15" s="7">
        <v>40344</v>
      </c>
      <c r="C15" s="8">
        <v>0.48888888888888887</v>
      </c>
      <c r="D15" s="6" t="s">
        <v>50</v>
      </c>
      <c r="E15" s="9">
        <v>8.84</v>
      </c>
      <c r="F15" s="9">
        <v>8.86</v>
      </c>
    </row>
    <row r="16" spans="1:11" s="6" customFormat="1" x14ac:dyDescent="0.35">
      <c r="A16" s="6" t="s">
        <v>40</v>
      </c>
      <c r="B16" s="7">
        <v>40345</v>
      </c>
      <c r="C16" s="8">
        <v>0.56527777777777777</v>
      </c>
      <c r="D16" s="6" t="s">
        <v>50</v>
      </c>
      <c r="E16" s="9">
        <v>3.91</v>
      </c>
      <c r="F16" s="9">
        <v>4.47</v>
      </c>
    </row>
    <row r="17" spans="1:11" s="6" customFormat="1" x14ac:dyDescent="0.35">
      <c r="A17" s="6" t="s">
        <v>72</v>
      </c>
      <c r="B17" s="7">
        <v>40345</v>
      </c>
      <c r="C17" s="8">
        <v>0.53680555555555554</v>
      </c>
      <c r="D17" s="6" t="s">
        <v>50</v>
      </c>
      <c r="E17" s="9">
        <v>6.92</v>
      </c>
      <c r="F17" s="9">
        <v>7.03</v>
      </c>
    </row>
    <row r="18" spans="1:11" s="6" customFormat="1" x14ac:dyDescent="0.35">
      <c r="A18" s="6" t="s">
        <v>79</v>
      </c>
      <c r="B18" s="7">
        <v>40351</v>
      </c>
      <c r="C18" s="8">
        <v>0.46319444444444446</v>
      </c>
      <c r="D18" s="6" t="s">
        <v>50</v>
      </c>
      <c r="E18" s="9">
        <v>7.44</v>
      </c>
      <c r="F18" s="9">
        <v>8.07</v>
      </c>
    </row>
    <row r="19" spans="1:11" s="6" customFormat="1" x14ac:dyDescent="0.35">
      <c r="A19" s="6" t="s">
        <v>89</v>
      </c>
      <c r="B19" s="7">
        <v>40351</v>
      </c>
      <c r="C19" s="8">
        <v>0.48125000000000001</v>
      </c>
      <c r="D19" s="6" t="s">
        <v>50</v>
      </c>
      <c r="E19" s="9">
        <v>8.41</v>
      </c>
      <c r="F19" s="9">
        <v>8.64</v>
      </c>
    </row>
    <row r="20" spans="1:11" s="6" customFormat="1" x14ac:dyDescent="0.35">
      <c r="A20" s="6" t="s">
        <v>100</v>
      </c>
      <c r="B20" s="14">
        <v>40353</v>
      </c>
      <c r="C20"/>
      <c r="D20"/>
      <c r="E20" s="16">
        <v>9.4700000000000006</v>
      </c>
      <c r="F20" s="18">
        <v>8.42</v>
      </c>
      <c r="G20"/>
      <c r="H20"/>
      <c r="I20"/>
      <c r="J20"/>
      <c r="K20"/>
    </row>
    <row r="21" spans="1:11" s="6" customFormat="1" x14ac:dyDescent="0.35">
      <c r="A21" s="6" t="s">
        <v>105</v>
      </c>
      <c r="B21" s="14">
        <v>40353</v>
      </c>
      <c r="C21"/>
      <c r="D21"/>
      <c r="E21" s="18">
        <v>10.78</v>
      </c>
      <c r="F21" s="16">
        <v>10.3</v>
      </c>
      <c r="G21"/>
      <c r="H21"/>
      <c r="I21"/>
      <c r="J21"/>
      <c r="K21"/>
    </row>
    <row r="22" spans="1:11" s="6" customFormat="1" x14ac:dyDescent="0.35">
      <c r="A22" s="6" t="s">
        <v>79</v>
      </c>
      <c r="B22" s="7">
        <v>40358</v>
      </c>
      <c r="C22" s="8">
        <v>0.44930555555555557</v>
      </c>
      <c r="D22" s="6" t="s">
        <v>50</v>
      </c>
      <c r="E22" s="9">
        <v>8.25</v>
      </c>
      <c r="F22" s="9">
        <v>8.11</v>
      </c>
    </row>
    <row r="23" spans="1:11" s="6" customFormat="1" x14ac:dyDescent="0.35">
      <c r="A23" s="6" t="s">
        <v>89</v>
      </c>
      <c r="B23" s="7">
        <v>40358</v>
      </c>
      <c r="C23" s="8">
        <v>0.46388888888888885</v>
      </c>
      <c r="D23" s="6" t="s">
        <v>50</v>
      </c>
      <c r="E23" s="9">
        <v>8.82</v>
      </c>
      <c r="F23" s="9">
        <v>8.18</v>
      </c>
    </row>
    <row r="24" spans="1:11" s="6" customFormat="1" x14ac:dyDescent="0.35">
      <c r="A24" s="6" t="s">
        <v>40</v>
      </c>
      <c r="B24" s="7">
        <v>40360</v>
      </c>
      <c r="C24" s="8">
        <v>0.58333333333333337</v>
      </c>
      <c r="D24" s="6" t="s">
        <v>50</v>
      </c>
      <c r="E24" s="9">
        <v>8.9700000000000006</v>
      </c>
      <c r="F24" s="9">
        <v>7.57</v>
      </c>
    </row>
    <row r="25" spans="1:11" s="6" customFormat="1" x14ac:dyDescent="0.35">
      <c r="A25" s="6" t="s">
        <v>40</v>
      </c>
      <c r="B25" s="7">
        <v>40360</v>
      </c>
      <c r="C25" s="8">
        <v>0.58333333333333337</v>
      </c>
      <c r="D25" s="6" t="s">
        <v>50</v>
      </c>
      <c r="E25" s="9">
        <v>9.57</v>
      </c>
      <c r="F25" s="9">
        <v>7.86</v>
      </c>
    </row>
    <row r="26" spans="1:11" s="6" customFormat="1" x14ac:dyDescent="0.35">
      <c r="A26" s="6" t="s">
        <v>72</v>
      </c>
      <c r="B26" s="7">
        <v>40360</v>
      </c>
      <c r="C26" s="8">
        <v>0.5541666666666667</v>
      </c>
      <c r="D26" s="6" t="s">
        <v>50</v>
      </c>
      <c r="E26" s="9">
        <v>8.66</v>
      </c>
      <c r="F26" s="9">
        <v>9.83</v>
      </c>
    </row>
    <row r="27" spans="1:11" s="6" customFormat="1" x14ac:dyDescent="0.35">
      <c r="A27" s="6" t="s">
        <v>79</v>
      </c>
      <c r="B27" s="7">
        <v>40366</v>
      </c>
      <c r="C27" s="8">
        <v>0.44722222222222219</v>
      </c>
      <c r="D27" s="6" t="s">
        <v>50</v>
      </c>
      <c r="E27" s="9">
        <v>7.9</v>
      </c>
      <c r="F27" s="9">
        <v>7.95</v>
      </c>
    </row>
    <row r="28" spans="1:11" s="6" customFormat="1" x14ac:dyDescent="0.35">
      <c r="A28" s="6" t="s">
        <v>89</v>
      </c>
      <c r="B28" s="7">
        <v>40366</v>
      </c>
      <c r="C28" s="8">
        <v>0.46249999999999997</v>
      </c>
      <c r="D28" s="6" t="s">
        <v>50</v>
      </c>
      <c r="E28" s="9">
        <v>8.26</v>
      </c>
      <c r="F28" s="9">
        <v>8.6300000000000008</v>
      </c>
    </row>
    <row r="29" spans="1:11" s="6" customFormat="1" x14ac:dyDescent="0.35">
      <c r="A29" s="6" t="s">
        <v>40</v>
      </c>
      <c r="B29" s="7">
        <v>40367</v>
      </c>
      <c r="C29" s="8">
        <v>0.54513888888888895</v>
      </c>
      <c r="D29" s="6" t="s">
        <v>50</v>
      </c>
      <c r="E29" s="9">
        <v>9.4</v>
      </c>
      <c r="F29" s="9">
        <v>8.33</v>
      </c>
    </row>
    <row r="30" spans="1:11" s="6" customFormat="1" x14ac:dyDescent="0.35">
      <c r="A30" s="6" t="s">
        <v>72</v>
      </c>
      <c r="B30" s="7">
        <v>40367</v>
      </c>
      <c r="C30" s="8">
        <v>0.51666666666666672</v>
      </c>
      <c r="D30" s="6" t="s">
        <v>50</v>
      </c>
      <c r="E30" s="9">
        <v>12.33</v>
      </c>
      <c r="F30" s="9">
        <v>11.55</v>
      </c>
    </row>
    <row r="31" spans="1:11" s="6" customFormat="1" x14ac:dyDescent="0.35">
      <c r="A31" s="6" t="s">
        <v>79</v>
      </c>
      <c r="B31" s="7">
        <v>40372</v>
      </c>
      <c r="C31" s="8">
        <v>0.44861111111111113</v>
      </c>
      <c r="D31" s="6" t="s">
        <v>50</v>
      </c>
      <c r="E31" s="9">
        <v>6.63</v>
      </c>
      <c r="F31" s="9">
        <v>6.93</v>
      </c>
    </row>
    <row r="32" spans="1:11" s="6" customFormat="1" x14ac:dyDescent="0.35">
      <c r="A32" s="6" t="s">
        <v>89</v>
      </c>
      <c r="B32" s="7">
        <v>40372</v>
      </c>
      <c r="C32" s="8">
        <v>0.46319444444444446</v>
      </c>
      <c r="D32" s="6" t="s">
        <v>50</v>
      </c>
      <c r="E32" s="9">
        <v>7.7</v>
      </c>
      <c r="F32" s="9">
        <v>7.56</v>
      </c>
    </row>
    <row r="33" spans="1:11" s="6" customFormat="1" x14ac:dyDescent="0.35">
      <c r="A33" s="6" t="s">
        <v>40</v>
      </c>
      <c r="B33" s="7">
        <v>40373</v>
      </c>
      <c r="C33" s="8">
        <v>0.58333333333333337</v>
      </c>
      <c r="D33" s="6" t="s">
        <v>49</v>
      </c>
      <c r="E33" s="9">
        <v>4.2300000000000004</v>
      </c>
      <c r="F33" s="9">
        <v>3.81</v>
      </c>
    </row>
    <row r="34" spans="1:11" s="6" customFormat="1" x14ac:dyDescent="0.35">
      <c r="A34" s="6" t="s">
        <v>40</v>
      </c>
      <c r="B34" s="7">
        <v>40373</v>
      </c>
      <c r="C34" s="8">
        <v>0.58333333333333337</v>
      </c>
      <c r="D34" s="6" t="s">
        <v>49</v>
      </c>
      <c r="E34" s="9">
        <v>4.3600000000000003</v>
      </c>
      <c r="F34" s="9">
        <v>3.78</v>
      </c>
    </row>
    <row r="35" spans="1:11" s="6" customFormat="1" x14ac:dyDescent="0.35">
      <c r="A35" s="6" t="s">
        <v>72</v>
      </c>
      <c r="B35" s="7">
        <v>40373</v>
      </c>
      <c r="C35" s="8">
        <v>0.55208333333333337</v>
      </c>
      <c r="D35" s="6" t="s">
        <v>49</v>
      </c>
      <c r="E35" s="9">
        <v>5.87</v>
      </c>
      <c r="F35" s="9">
        <v>6.56</v>
      </c>
    </row>
    <row r="36" spans="1:11" s="6" customFormat="1" x14ac:dyDescent="0.35">
      <c r="A36" s="6" t="s">
        <v>100</v>
      </c>
      <c r="B36" s="14">
        <v>40374</v>
      </c>
      <c r="C36"/>
      <c r="D36"/>
      <c r="E36" s="16">
        <v>4.26</v>
      </c>
      <c r="F36" s="18">
        <v>5.47</v>
      </c>
      <c r="G36"/>
      <c r="H36"/>
      <c r="I36"/>
      <c r="J36"/>
      <c r="K36"/>
    </row>
    <row r="37" spans="1:11" s="6" customFormat="1" x14ac:dyDescent="0.35">
      <c r="A37" s="6" t="s">
        <v>105</v>
      </c>
      <c r="B37" s="14">
        <v>40374</v>
      </c>
      <c r="C37"/>
      <c r="D37"/>
      <c r="E37" s="18">
        <v>5.13</v>
      </c>
      <c r="F37" s="16">
        <v>5.36</v>
      </c>
      <c r="G37"/>
      <c r="H37"/>
      <c r="I37"/>
      <c r="J37"/>
      <c r="K37"/>
    </row>
    <row r="38" spans="1:11" s="6" customFormat="1" x14ac:dyDescent="0.35">
      <c r="A38" s="6" t="s">
        <v>79</v>
      </c>
      <c r="B38" s="7">
        <v>40379</v>
      </c>
      <c r="C38" s="8">
        <v>0.46249999999999997</v>
      </c>
      <c r="D38" s="6" t="s">
        <v>49</v>
      </c>
      <c r="E38" s="9">
        <v>5.9</v>
      </c>
      <c r="F38" s="9">
        <v>5.83</v>
      </c>
    </row>
    <row r="39" spans="1:11" s="6" customFormat="1" x14ac:dyDescent="0.35">
      <c r="A39" s="6" t="s">
        <v>89</v>
      </c>
      <c r="B39" s="7">
        <v>40379</v>
      </c>
      <c r="C39" s="8">
        <v>0.48125000000000001</v>
      </c>
      <c r="D39" s="6" t="s">
        <v>49</v>
      </c>
      <c r="E39" s="9">
        <v>7.06</v>
      </c>
      <c r="F39" s="9">
        <v>7.14</v>
      </c>
    </row>
    <row r="40" spans="1:11" s="6" customFormat="1" x14ac:dyDescent="0.35">
      <c r="A40" s="6" t="s">
        <v>100</v>
      </c>
      <c r="B40" s="14">
        <v>40379</v>
      </c>
      <c r="C40"/>
      <c r="D40"/>
      <c r="E40" s="16">
        <v>6.22</v>
      </c>
      <c r="F40" s="18">
        <v>3.34</v>
      </c>
      <c r="G40"/>
      <c r="H40"/>
      <c r="I40"/>
      <c r="J40"/>
      <c r="K40"/>
    </row>
    <row r="41" spans="1:11" s="6" customFormat="1" x14ac:dyDescent="0.35">
      <c r="A41" s="6" t="s">
        <v>100</v>
      </c>
      <c r="B41" s="14">
        <v>40379</v>
      </c>
      <c r="C41"/>
      <c r="D41"/>
      <c r="E41" s="17" t="s">
        <v>101</v>
      </c>
      <c r="F41" s="17" t="s">
        <v>101</v>
      </c>
      <c r="G41"/>
      <c r="H41"/>
      <c r="I41"/>
      <c r="J41"/>
      <c r="K41"/>
    </row>
    <row r="42" spans="1:11" s="6" customFormat="1" x14ac:dyDescent="0.35">
      <c r="A42" s="6" t="s">
        <v>105</v>
      </c>
      <c r="B42" s="14">
        <v>40379</v>
      </c>
      <c r="C42"/>
      <c r="D42"/>
      <c r="E42" s="18">
        <v>8.15</v>
      </c>
      <c r="F42" s="16">
        <v>6.14</v>
      </c>
      <c r="G42"/>
      <c r="H42"/>
      <c r="I42"/>
      <c r="J42"/>
      <c r="K42"/>
    </row>
    <row r="43" spans="1:11" s="6" customFormat="1" x14ac:dyDescent="0.35">
      <c r="A43" s="6" t="s">
        <v>40</v>
      </c>
      <c r="B43" s="7">
        <v>40380</v>
      </c>
      <c r="C43" s="8">
        <v>0.54861111111111105</v>
      </c>
      <c r="D43" s="6" t="s">
        <v>50</v>
      </c>
      <c r="E43" s="9">
        <v>4.6900000000000004</v>
      </c>
      <c r="F43" s="9">
        <v>4.2</v>
      </c>
    </row>
    <row r="44" spans="1:11" s="6" customFormat="1" x14ac:dyDescent="0.35">
      <c r="A44" s="6" t="s">
        <v>72</v>
      </c>
      <c r="B44" s="7">
        <v>40380</v>
      </c>
      <c r="C44" s="8">
        <v>0.51874999999999993</v>
      </c>
      <c r="D44" s="6" t="s">
        <v>50</v>
      </c>
      <c r="E44" s="9">
        <v>7.3</v>
      </c>
      <c r="F44" s="9">
        <v>6.57</v>
      </c>
    </row>
    <row r="45" spans="1:11" s="6" customFormat="1" x14ac:dyDescent="0.35">
      <c r="A45" s="6" t="s">
        <v>72</v>
      </c>
      <c r="B45" s="7">
        <v>40380</v>
      </c>
      <c r="C45" s="8">
        <v>0.51874999999999993</v>
      </c>
      <c r="D45" s="6" t="s">
        <v>50</v>
      </c>
      <c r="E45" s="9">
        <v>7.45</v>
      </c>
      <c r="F45" s="9">
        <v>6.08</v>
      </c>
    </row>
    <row r="46" spans="1:11" s="6" customFormat="1" x14ac:dyDescent="0.35">
      <c r="A46" s="6" t="s">
        <v>79</v>
      </c>
      <c r="B46" s="7">
        <v>40386</v>
      </c>
      <c r="C46" s="8">
        <v>0.46736111111111112</v>
      </c>
      <c r="D46" s="6" t="s">
        <v>50</v>
      </c>
      <c r="E46" s="9">
        <v>7.24</v>
      </c>
      <c r="F46" s="9">
        <v>7.34</v>
      </c>
    </row>
    <row r="47" spans="1:11" s="6" customFormat="1" x14ac:dyDescent="0.35">
      <c r="A47" s="6" t="s">
        <v>89</v>
      </c>
      <c r="B47" s="7">
        <v>40386</v>
      </c>
      <c r="C47" s="8">
        <v>0.48055555555555557</v>
      </c>
      <c r="D47" s="6" t="s">
        <v>50</v>
      </c>
      <c r="E47" s="9">
        <v>7.9</v>
      </c>
      <c r="F47" s="9">
        <v>7.09</v>
      </c>
    </row>
    <row r="48" spans="1:11" s="6" customFormat="1" x14ac:dyDescent="0.35">
      <c r="A48" s="6" t="s">
        <v>100</v>
      </c>
      <c r="B48" s="14">
        <v>40386</v>
      </c>
      <c r="C48"/>
      <c r="D48"/>
      <c r="E48" s="16">
        <v>7.05</v>
      </c>
      <c r="F48" s="18">
        <v>6.5</v>
      </c>
      <c r="G48"/>
      <c r="H48"/>
      <c r="I48"/>
      <c r="J48"/>
      <c r="K48"/>
    </row>
    <row r="49" spans="1:11" s="6" customFormat="1" x14ac:dyDescent="0.35">
      <c r="A49" s="6" t="s">
        <v>105</v>
      </c>
      <c r="B49" s="14">
        <v>40386</v>
      </c>
      <c r="C49"/>
      <c r="D49"/>
      <c r="E49" s="18">
        <v>9.17</v>
      </c>
      <c r="F49" s="16">
        <v>9.02</v>
      </c>
      <c r="G49"/>
      <c r="H49"/>
      <c r="I49"/>
      <c r="J49"/>
      <c r="K49"/>
    </row>
    <row r="50" spans="1:11" s="6" customFormat="1" x14ac:dyDescent="0.35">
      <c r="A50" s="6" t="s">
        <v>105</v>
      </c>
      <c r="B50" s="14">
        <v>40386</v>
      </c>
      <c r="C50"/>
      <c r="D50"/>
      <c r="E50" s="19" t="s">
        <v>101</v>
      </c>
      <c r="F50" s="19" t="s">
        <v>101</v>
      </c>
      <c r="G50"/>
      <c r="H50"/>
      <c r="I50"/>
      <c r="J50"/>
      <c r="K50"/>
    </row>
    <row r="51" spans="1:11" s="6" customFormat="1" x14ac:dyDescent="0.35">
      <c r="A51" s="6" t="s">
        <v>40</v>
      </c>
      <c r="B51" s="7">
        <v>40387</v>
      </c>
      <c r="C51" s="8">
        <v>0.54513888888888895</v>
      </c>
      <c r="D51" s="6" t="s">
        <v>50</v>
      </c>
      <c r="E51" s="9">
        <v>5.91</v>
      </c>
      <c r="F51" s="9">
        <v>5.61</v>
      </c>
    </row>
    <row r="52" spans="1:11" s="6" customFormat="1" x14ac:dyDescent="0.35">
      <c r="A52" s="6" t="s">
        <v>72</v>
      </c>
      <c r="B52" s="7">
        <v>40387</v>
      </c>
      <c r="C52" s="8">
        <v>0.51388888888888895</v>
      </c>
      <c r="D52" s="6" t="s">
        <v>50</v>
      </c>
      <c r="E52" s="9">
        <v>11.13</v>
      </c>
      <c r="F52" s="9">
        <v>8.8699999999999992</v>
      </c>
    </row>
    <row r="53" spans="1:11" s="6" customFormat="1" x14ac:dyDescent="0.35">
      <c r="A53" s="6" t="s">
        <v>79</v>
      </c>
      <c r="B53" s="7">
        <v>40393</v>
      </c>
      <c r="C53" s="8">
        <v>0.45347222222222222</v>
      </c>
      <c r="D53" s="6" t="s">
        <v>50</v>
      </c>
      <c r="E53" s="9">
        <v>6.97</v>
      </c>
      <c r="F53" s="9">
        <v>7.1</v>
      </c>
    </row>
    <row r="54" spans="1:11" s="6" customFormat="1" x14ac:dyDescent="0.35">
      <c r="A54" s="6" t="s">
        <v>89</v>
      </c>
      <c r="B54" s="7">
        <v>40393</v>
      </c>
      <c r="C54" s="8">
        <v>0.47013888888888888</v>
      </c>
      <c r="D54" s="6" t="s">
        <v>50</v>
      </c>
      <c r="E54" s="9">
        <v>8.1</v>
      </c>
      <c r="F54" s="9">
        <v>8</v>
      </c>
    </row>
    <row r="55" spans="1:11" s="6" customFormat="1" x14ac:dyDescent="0.35">
      <c r="A55" s="6" t="s">
        <v>100</v>
      </c>
      <c r="B55" s="14">
        <v>40393</v>
      </c>
      <c r="C55"/>
      <c r="D55"/>
      <c r="E55" s="16">
        <v>6.26</v>
      </c>
      <c r="F55" s="18">
        <v>5.89</v>
      </c>
      <c r="G55"/>
      <c r="H55"/>
      <c r="I55"/>
      <c r="J55"/>
      <c r="K55"/>
    </row>
    <row r="56" spans="1:11" s="6" customFormat="1" x14ac:dyDescent="0.35">
      <c r="A56" s="6" t="s">
        <v>100</v>
      </c>
      <c r="B56" s="14">
        <v>40393</v>
      </c>
      <c r="C56"/>
      <c r="D56"/>
      <c r="E56" s="17" t="s">
        <v>101</v>
      </c>
      <c r="F56" s="17" t="s">
        <v>101</v>
      </c>
      <c r="G56"/>
      <c r="H56"/>
      <c r="I56"/>
      <c r="J56"/>
      <c r="K56"/>
    </row>
    <row r="57" spans="1:11" s="6" customFormat="1" x14ac:dyDescent="0.35">
      <c r="A57" s="6" t="s">
        <v>105</v>
      </c>
      <c r="B57" s="14">
        <v>40393</v>
      </c>
      <c r="C57"/>
      <c r="D57"/>
      <c r="E57" s="18">
        <v>4.46</v>
      </c>
      <c r="F57" s="16">
        <v>4.45</v>
      </c>
      <c r="G57"/>
      <c r="H57"/>
      <c r="I57"/>
      <c r="J57"/>
      <c r="K57"/>
    </row>
    <row r="58" spans="1:11" s="6" customFormat="1" x14ac:dyDescent="0.35">
      <c r="A58" s="6" t="s">
        <v>40</v>
      </c>
      <c r="B58" s="7">
        <v>40394</v>
      </c>
      <c r="C58" s="8">
        <v>0.57500000000000007</v>
      </c>
      <c r="D58" s="6" t="s">
        <v>50</v>
      </c>
      <c r="E58" s="9">
        <v>5.53</v>
      </c>
      <c r="F58" s="9">
        <v>4.42</v>
      </c>
    </row>
    <row r="59" spans="1:11" s="6" customFormat="1" x14ac:dyDescent="0.35">
      <c r="A59" s="6" t="s">
        <v>72</v>
      </c>
      <c r="B59" s="7">
        <v>40394</v>
      </c>
      <c r="C59" s="8">
        <v>0.54722222222222217</v>
      </c>
      <c r="D59" s="6" t="s">
        <v>50</v>
      </c>
      <c r="E59" s="9">
        <v>8.19</v>
      </c>
      <c r="F59" s="9">
        <v>7.08</v>
      </c>
    </row>
    <row r="60" spans="1:11" s="6" customFormat="1" x14ac:dyDescent="0.35">
      <c r="A60" s="6" t="s">
        <v>79</v>
      </c>
      <c r="B60" s="7">
        <v>40400</v>
      </c>
      <c r="C60" s="8">
        <v>0.44791666666666669</v>
      </c>
      <c r="D60" s="6" t="s">
        <v>50</v>
      </c>
      <c r="E60" s="9">
        <v>6.24</v>
      </c>
      <c r="F60" s="9">
        <v>6.7</v>
      </c>
    </row>
    <row r="61" spans="1:11" s="6" customFormat="1" x14ac:dyDescent="0.35">
      <c r="A61" s="6" t="s">
        <v>89</v>
      </c>
      <c r="B61" s="7">
        <v>40400</v>
      </c>
      <c r="C61" s="8">
        <v>0.46249999999999997</v>
      </c>
      <c r="D61" s="6" t="s">
        <v>50</v>
      </c>
      <c r="E61" s="9">
        <v>7.05</v>
      </c>
      <c r="F61" s="9">
        <v>6.61</v>
      </c>
    </row>
    <row r="62" spans="1:11" s="6" customFormat="1" x14ac:dyDescent="0.35">
      <c r="A62" s="6" t="s">
        <v>100</v>
      </c>
      <c r="B62" s="14">
        <v>40400</v>
      </c>
      <c r="C62"/>
      <c r="D62"/>
      <c r="E62" s="16">
        <v>7.75</v>
      </c>
      <c r="F62" s="18">
        <v>5.65</v>
      </c>
      <c r="G62"/>
      <c r="H62"/>
      <c r="I62"/>
      <c r="J62"/>
      <c r="K62"/>
    </row>
    <row r="63" spans="1:11" s="6" customFormat="1" x14ac:dyDescent="0.35">
      <c r="A63" s="6" t="s">
        <v>105</v>
      </c>
      <c r="B63" s="14">
        <v>40400</v>
      </c>
      <c r="C63"/>
      <c r="D63"/>
      <c r="E63" s="33">
        <v>6.91</v>
      </c>
      <c r="F63" s="16">
        <v>6.51</v>
      </c>
      <c r="G63"/>
      <c r="H63"/>
      <c r="I63"/>
      <c r="J63"/>
      <c r="K63"/>
    </row>
    <row r="64" spans="1:11" s="6" customFormat="1" x14ac:dyDescent="0.35">
      <c r="A64" s="6" t="s">
        <v>40</v>
      </c>
      <c r="B64" s="7">
        <v>40401</v>
      </c>
      <c r="C64" s="8">
        <v>0.56041666666666667</v>
      </c>
      <c r="D64" s="6" t="s">
        <v>50</v>
      </c>
      <c r="E64" s="9">
        <v>5.23</v>
      </c>
      <c r="F64" s="9">
        <v>4.96</v>
      </c>
    </row>
    <row r="65" spans="1:11" s="6" customFormat="1" x14ac:dyDescent="0.35">
      <c r="A65" s="6" t="s">
        <v>72</v>
      </c>
      <c r="B65" s="7">
        <v>40401</v>
      </c>
      <c r="C65" s="8">
        <v>0.52777777777777779</v>
      </c>
      <c r="D65" s="6" t="s">
        <v>50</v>
      </c>
      <c r="E65" s="9">
        <v>8.86</v>
      </c>
      <c r="F65" s="9">
        <v>7.35</v>
      </c>
    </row>
    <row r="66" spans="1:11" s="6" customFormat="1" x14ac:dyDescent="0.35">
      <c r="A66" s="6" t="s">
        <v>100</v>
      </c>
      <c r="B66" s="14">
        <v>40407</v>
      </c>
      <c r="C66"/>
      <c r="D66"/>
      <c r="E66" s="16">
        <v>4.62</v>
      </c>
      <c r="F66" s="18">
        <v>3.24</v>
      </c>
      <c r="G66"/>
      <c r="H66"/>
      <c r="I66"/>
      <c r="J66"/>
      <c r="K66"/>
    </row>
    <row r="67" spans="1:11" s="6" customFormat="1" x14ac:dyDescent="0.35">
      <c r="A67" s="6" t="s">
        <v>105</v>
      </c>
      <c r="B67" s="14">
        <v>40407</v>
      </c>
      <c r="C67"/>
      <c r="D67"/>
      <c r="E67" s="18">
        <v>7.19</v>
      </c>
      <c r="F67" s="16">
        <v>6.85</v>
      </c>
      <c r="G67"/>
      <c r="H67"/>
      <c r="I67"/>
      <c r="J67"/>
      <c r="K67"/>
    </row>
    <row r="68" spans="1:11" s="6" customFormat="1" x14ac:dyDescent="0.35">
      <c r="A68" s="6" t="s">
        <v>79</v>
      </c>
      <c r="B68" s="7">
        <v>40414</v>
      </c>
      <c r="C68" s="8">
        <v>0.46319444444444446</v>
      </c>
      <c r="D68" s="6" t="s">
        <v>49</v>
      </c>
      <c r="E68" s="9">
        <v>5.88</v>
      </c>
      <c r="F68" s="9">
        <v>5.63</v>
      </c>
    </row>
    <row r="69" spans="1:11" s="6" customFormat="1" x14ac:dyDescent="0.35">
      <c r="A69" s="6" t="s">
        <v>89</v>
      </c>
      <c r="B69" s="7">
        <v>40414</v>
      </c>
      <c r="D69" s="6" t="s">
        <v>49</v>
      </c>
      <c r="E69" s="9"/>
      <c r="F69" s="9"/>
    </row>
    <row r="70" spans="1:11" s="6" customFormat="1" x14ac:dyDescent="0.35">
      <c r="A70" s="6" t="s">
        <v>40</v>
      </c>
      <c r="B70" s="7">
        <v>40415</v>
      </c>
      <c r="C70" s="8">
        <v>0.5708333333333333</v>
      </c>
      <c r="D70" s="6" t="s">
        <v>49</v>
      </c>
      <c r="E70" s="9">
        <v>4.33</v>
      </c>
      <c r="F70" s="9">
        <v>4.12</v>
      </c>
    </row>
    <row r="71" spans="1:11" s="6" customFormat="1" x14ac:dyDescent="0.35">
      <c r="A71" s="6" t="s">
        <v>40</v>
      </c>
      <c r="B71" s="7">
        <v>40415</v>
      </c>
      <c r="C71" s="8">
        <v>0.5708333333333333</v>
      </c>
      <c r="D71" s="6" t="s">
        <v>49</v>
      </c>
      <c r="E71" s="9">
        <v>4.37</v>
      </c>
      <c r="F71" s="9">
        <v>4.22</v>
      </c>
    </row>
    <row r="72" spans="1:11" s="6" customFormat="1" x14ac:dyDescent="0.35">
      <c r="A72" s="6" t="s">
        <v>72</v>
      </c>
      <c r="B72" s="7">
        <v>40415</v>
      </c>
      <c r="C72" s="8">
        <v>0.53888888888888886</v>
      </c>
      <c r="D72" s="6" t="s">
        <v>49</v>
      </c>
      <c r="E72" s="9">
        <v>6.05</v>
      </c>
      <c r="F72" s="9">
        <v>5.76</v>
      </c>
    </row>
    <row r="73" spans="1:11" s="6" customFormat="1" x14ac:dyDescent="0.35">
      <c r="A73" s="6" t="s">
        <v>79</v>
      </c>
      <c r="B73" s="7">
        <v>40421</v>
      </c>
      <c r="C73" s="8">
        <v>0.46388888888888885</v>
      </c>
      <c r="D73" s="6" t="s">
        <v>50</v>
      </c>
      <c r="E73" s="9">
        <v>7.56</v>
      </c>
      <c r="F73" s="9">
        <v>7.28</v>
      </c>
    </row>
    <row r="74" spans="1:11" s="6" customFormat="1" x14ac:dyDescent="0.35">
      <c r="A74" s="6" t="s">
        <v>89</v>
      </c>
      <c r="B74" s="7">
        <v>40421</v>
      </c>
      <c r="C74" s="8">
        <v>0.47916666666666669</v>
      </c>
      <c r="D74" s="6" t="s">
        <v>50</v>
      </c>
      <c r="E74" s="9">
        <v>8.02</v>
      </c>
      <c r="F74" s="9">
        <v>5.33</v>
      </c>
    </row>
    <row r="75" spans="1:11" s="6" customFormat="1" x14ac:dyDescent="0.35">
      <c r="A75" s="6" t="s">
        <v>100</v>
      </c>
      <c r="B75" s="14">
        <v>40421</v>
      </c>
      <c r="C75"/>
      <c r="D75"/>
      <c r="E75" s="16">
        <v>16.010000000000002</v>
      </c>
      <c r="F75" s="18">
        <v>7.37</v>
      </c>
      <c r="G75"/>
      <c r="H75"/>
      <c r="I75"/>
      <c r="J75"/>
      <c r="K75"/>
    </row>
    <row r="76" spans="1:11" s="6" customFormat="1" x14ac:dyDescent="0.35">
      <c r="A76" s="6" t="s">
        <v>105</v>
      </c>
      <c r="B76" s="14">
        <v>40421</v>
      </c>
      <c r="C76"/>
      <c r="D76"/>
      <c r="E76" s="18">
        <v>15.45</v>
      </c>
      <c r="F76" s="16">
        <v>14.61</v>
      </c>
      <c r="G76"/>
      <c r="H76"/>
      <c r="I76"/>
      <c r="J76"/>
      <c r="K76"/>
    </row>
    <row r="77" spans="1:11" s="6" customFormat="1" x14ac:dyDescent="0.35">
      <c r="A77" s="6" t="s">
        <v>40</v>
      </c>
      <c r="B77" s="7">
        <v>40422</v>
      </c>
      <c r="C77" s="8">
        <v>0.55347222222222225</v>
      </c>
      <c r="D77" s="6" t="s">
        <v>50</v>
      </c>
      <c r="E77" s="9">
        <v>8.83</v>
      </c>
      <c r="F77" s="9">
        <v>6.08</v>
      </c>
    </row>
    <row r="78" spans="1:11" s="6" customFormat="1" x14ac:dyDescent="0.35">
      <c r="A78" s="6" t="s">
        <v>72</v>
      </c>
      <c r="B78" s="7">
        <v>40422</v>
      </c>
      <c r="C78" s="8">
        <v>0.52430555555555558</v>
      </c>
      <c r="D78" s="6" t="s">
        <v>50</v>
      </c>
      <c r="E78" s="9">
        <v>12.74</v>
      </c>
      <c r="F78" s="9">
        <v>7.4</v>
      </c>
    </row>
    <row r="79" spans="1:11" s="6" customFormat="1" x14ac:dyDescent="0.35">
      <c r="A79" s="6" t="s">
        <v>79</v>
      </c>
      <c r="B79" s="7">
        <v>40429</v>
      </c>
      <c r="C79" s="8">
        <v>0.4826388888888889</v>
      </c>
      <c r="D79" s="6" t="s">
        <v>50</v>
      </c>
      <c r="E79" s="9">
        <v>5.94</v>
      </c>
      <c r="F79" s="9">
        <v>5.8</v>
      </c>
    </row>
    <row r="80" spans="1:11" s="6" customFormat="1" x14ac:dyDescent="0.35">
      <c r="A80" s="6" t="s">
        <v>89</v>
      </c>
      <c r="B80" s="7">
        <v>40429</v>
      </c>
      <c r="C80" s="8">
        <v>0.49791666666666662</v>
      </c>
      <c r="D80" s="6" t="s">
        <v>50</v>
      </c>
      <c r="E80" s="9">
        <v>6.37</v>
      </c>
      <c r="F80" s="9">
        <v>6.09</v>
      </c>
    </row>
    <row r="81" spans="1:11" s="6" customFormat="1" x14ac:dyDescent="0.35">
      <c r="A81" s="6" t="s">
        <v>100</v>
      </c>
      <c r="B81" s="14">
        <v>40429</v>
      </c>
      <c r="C81"/>
      <c r="D81"/>
      <c r="E81" s="16">
        <v>10.48</v>
      </c>
      <c r="F81" s="18">
        <v>11.37</v>
      </c>
      <c r="G81"/>
      <c r="H81"/>
      <c r="I81"/>
      <c r="J81"/>
      <c r="K81"/>
    </row>
    <row r="82" spans="1:11" s="6" customFormat="1" x14ac:dyDescent="0.35">
      <c r="A82" s="6" t="s">
        <v>100</v>
      </c>
      <c r="B82" s="14">
        <v>40429</v>
      </c>
      <c r="C82"/>
      <c r="D82"/>
      <c r="E82" s="17" t="s">
        <v>101</v>
      </c>
      <c r="F82" s="17" t="s">
        <v>101</v>
      </c>
      <c r="G82"/>
      <c r="H82"/>
      <c r="I82"/>
      <c r="J82"/>
      <c r="K82"/>
    </row>
    <row r="83" spans="1:11" s="6" customFormat="1" x14ac:dyDescent="0.35">
      <c r="A83" s="6" t="s">
        <v>105</v>
      </c>
      <c r="B83" s="14">
        <v>40429</v>
      </c>
      <c r="C83"/>
      <c r="D83"/>
      <c r="E83" s="18">
        <v>9.94</v>
      </c>
      <c r="F83" s="16">
        <v>9.93</v>
      </c>
      <c r="G83"/>
      <c r="H83"/>
      <c r="I83"/>
      <c r="J83"/>
      <c r="K83"/>
    </row>
    <row r="84" spans="1:11" s="6" customFormat="1" x14ac:dyDescent="0.35">
      <c r="A84" s="6" t="s">
        <v>40</v>
      </c>
      <c r="B84" s="7">
        <v>40430</v>
      </c>
      <c r="C84" s="8">
        <v>0.55138888888888882</v>
      </c>
      <c r="D84" s="6" t="s">
        <v>50</v>
      </c>
      <c r="E84" s="9">
        <v>8.94</v>
      </c>
      <c r="F84" s="9">
        <v>7.75</v>
      </c>
    </row>
    <row r="85" spans="1:11" s="6" customFormat="1" x14ac:dyDescent="0.35">
      <c r="A85" s="6" t="s">
        <v>40</v>
      </c>
      <c r="B85" s="7">
        <v>40430</v>
      </c>
      <c r="C85" s="8">
        <v>0.55138888888888882</v>
      </c>
      <c r="D85" s="6" t="s">
        <v>50</v>
      </c>
      <c r="E85" s="9">
        <v>8.35</v>
      </c>
      <c r="F85" s="9">
        <v>7.43</v>
      </c>
    </row>
    <row r="86" spans="1:11" s="6" customFormat="1" x14ac:dyDescent="0.35">
      <c r="A86" s="6" t="s">
        <v>72</v>
      </c>
      <c r="B86" s="7">
        <v>40430</v>
      </c>
      <c r="C86" s="8">
        <v>0.51736111111111105</v>
      </c>
      <c r="D86" s="6" t="s">
        <v>50</v>
      </c>
      <c r="E86" s="9">
        <v>8.02</v>
      </c>
      <c r="F86" s="9">
        <v>7.36</v>
      </c>
    </row>
    <row r="87" spans="1:11" s="6" customFormat="1" x14ac:dyDescent="0.35">
      <c r="A87" s="6" t="s">
        <v>79</v>
      </c>
      <c r="B87" s="7">
        <v>40435</v>
      </c>
      <c r="C87" s="8">
        <v>0.47083333333333338</v>
      </c>
      <c r="D87" s="6" t="s">
        <v>50</v>
      </c>
      <c r="E87" s="9">
        <v>7.88</v>
      </c>
      <c r="F87" s="9">
        <v>7.64</v>
      </c>
    </row>
    <row r="88" spans="1:11" s="6" customFormat="1" x14ac:dyDescent="0.35">
      <c r="A88" s="6" t="s">
        <v>89</v>
      </c>
      <c r="B88" s="7">
        <v>40435</v>
      </c>
      <c r="C88" s="8">
        <v>0.48680555555555555</v>
      </c>
      <c r="D88" s="6" t="s">
        <v>50</v>
      </c>
      <c r="E88" s="9">
        <v>8.36</v>
      </c>
      <c r="F88" s="9">
        <v>8.14</v>
      </c>
    </row>
    <row r="89" spans="1:11" s="6" customFormat="1" x14ac:dyDescent="0.35">
      <c r="A89" s="6" t="s">
        <v>100</v>
      </c>
      <c r="B89" s="14">
        <v>40435</v>
      </c>
      <c r="C89"/>
      <c r="D89"/>
      <c r="E89" s="16">
        <v>9.7799999999999994</v>
      </c>
      <c r="F89" s="18">
        <v>6.38</v>
      </c>
      <c r="G89"/>
      <c r="H89"/>
      <c r="I89"/>
      <c r="J89"/>
      <c r="K89"/>
    </row>
    <row r="90" spans="1:11" s="6" customFormat="1" x14ac:dyDescent="0.35">
      <c r="A90" s="6" t="s">
        <v>105</v>
      </c>
      <c r="B90" s="14">
        <v>40435</v>
      </c>
      <c r="C90"/>
      <c r="D90"/>
      <c r="E90" s="18">
        <v>9.2799999999999994</v>
      </c>
      <c r="F90" s="16">
        <v>9.89</v>
      </c>
      <c r="G90"/>
      <c r="H90"/>
      <c r="I90"/>
      <c r="J90"/>
      <c r="K90"/>
    </row>
    <row r="91" spans="1:11" s="6" customFormat="1" x14ac:dyDescent="0.35">
      <c r="A91" s="6" t="s">
        <v>40</v>
      </c>
      <c r="B91" s="7">
        <v>40436</v>
      </c>
      <c r="C91" s="8">
        <v>0.57222222222222219</v>
      </c>
      <c r="D91" s="6" t="s">
        <v>50</v>
      </c>
      <c r="E91" s="9">
        <v>9.1999999999999993</v>
      </c>
      <c r="F91" s="9">
        <v>8.23</v>
      </c>
    </row>
    <row r="92" spans="1:11" s="6" customFormat="1" x14ac:dyDescent="0.35">
      <c r="A92" s="6" t="s">
        <v>40</v>
      </c>
      <c r="B92" s="7">
        <v>40436</v>
      </c>
      <c r="C92" s="8">
        <v>0.57222222222222219</v>
      </c>
      <c r="D92" s="6" t="s">
        <v>50</v>
      </c>
      <c r="E92" s="9">
        <v>9.6300000000000008</v>
      </c>
      <c r="F92" s="9">
        <v>8.4</v>
      </c>
    </row>
    <row r="93" spans="1:11" s="6" customFormat="1" x14ac:dyDescent="0.35">
      <c r="A93" s="6" t="s">
        <v>72</v>
      </c>
      <c r="B93" s="7">
        <v>40436</v>
      </c>
      <c r="C93" s="8">
        <v>0.54027777777777775</v>
      </c>
      <c r="D93" s="6" t="s">
        <v>50</v>
      </c>
      <c r="E93" s="9">
        <v>8.82</v>
      </c>
      <c r="F93" s="9">
        <v>8.69</v>
      </c>
    </row>
    <row r="94" spans="1:11" s="6" customFormat="1" x14ac:dyDescent="0.35">
      <c r="A94" s="6" t="s">
        <v>79</v>
      </c>
      <c r="B94" s="7">
        <v>40442</v>
      </c>
      <c r="C94" s="8">
        <v>0.46249999999999997</v>
      </c>
      <c r="D94" s="6" t="s">
        <v>50</v>
      </c>
      <c r="E94" s="9">
        <v>6.28</v>
      </c>
      <c r="F94" s="9">
        <v>6.67</v>
      </c>
    </row>
    <row r="95" spans="1:11" s="6" customFormat="1" x14ac:dyDescent="0.35">
      <c r="A95" s="6" t="s">
        <v>89</v>
      </c>
      <c r="B95" s="7">
        <v>40442</v>
      </c>
      <c r="D95" s="6" t="s">
        <v>50</v>
      </c>
      <c r="E95" s="9"/>
      <c r="F95" s="9"/>
    </row>
    <row r="96" spans="1:11" s="6" customFormat="1" x14ac:dyDescent="0.35">
      <c r="A96" s="6" t="s">
        <v>100</v>
      </c>
      <c r="B96" s="14">
        <v>40442</v>
      </c>
      <c r="C96"/>
      <c r="D96"/>
      <c r="E96" s="16">
        <v>5.61</v>
      </c>
      <c r="F96" s="18">
        <v>6.51</v>
      </c>
      <c r="G96"/>
      <c r="H96"/>
      <c r="I96"/>
      <c r="J96"/>
      <c r="K96"/>
    </row>
    <row r="97" spans="1:11" s="6" customFormat="1" x14ac:dyDescent="0.35">
      <c r="A97" s="6" t="s">
        <v>105</v>
      </c>
      <c r="B97" s="14">
        <v>40442</v>
      </c>
      <c r="C97"/>
      <c r="D97"/>
      <c r="E97" s="18">
        <v>11.24</v>
      </c>
      <c r="F97" s="16">
        <v>10.41</v>
      </c>
      <c r="G97"/>
      <c r="H97"/>
      <c r="I97"/>
      <c r="J97"/>
      <c r="K97"/>
    </row>
    <row r="98" spans="1:11" s="6" customFormat="1" x14ac:dyDescent="0.35">
      <c r="A98" s="6" t="s">
        <v>40</v>
      </c>
      <c r="B98" s="7">
        <v>40443</v>
      </c>
      <c r="C98" s="8">
        <v>0.55069444444444449</v>
      </c>
      <c r="D98" s="6" t="s">
        <v>50</v>
      </c>
      <c r="E98" s="9">
        <v>5.28</v>
      </c>
      <c r="F98" s="9">
        <v>4.93</v>
      </c>
    </row>
    <row r="99" spans="1:11" s="6" customFormat="1" x14ac:dyDescent="0.35">
      <c r="A99" s="6" t="s">
        <v>72</v>
      </c>
      <c r="B99" s="7">
        <v>40443</v>
      </c>
      <c r="C99" s="8">
        <v>0.51874999999999993</v>
      </c>
      <c r="D99" s="6" t="s">
        <v>50</v>
      </c>
      <c r="E99" s="9">
        <v>10.19</v>
      </c>
      <c r="F99" s="9">
        <v>10.16</v>
      </c>
    </row>
    <row r="100" spans="1:11" s="6" customFormat="1" x14ac:dyDescent="0.35">
      <c r="A100" s="6" t="s">
        <v>79</v>
      </c>
      <c r="B100" s="7">
        <v>40450</v>
      </c>
      <c r="C100" s="8">
        <v>0.47152777777777777</v>
      </c>
      <c r="D100" s="6" t="s">
        <v>49</v>
      </c>
      <c r="E100" s="9">
        <v>7.28</v>
      </c>
      <c r="F100" s="9">
        <v>6.67</v>
      </c>
    </row>
    <row r="101" spans="1:11" s="6" customFormat="1" x14ac:dyDescent="0.35">
      <c r="A101" s="6" t="s">
        <v>89</v>
      </c>
      <c r="B101" s="7">
        <v>40450</v>
      </c>
      <c r="D101" s="6" t="s">
        <v>49</v>
      </c>
      <c r="E101" s="9"/>
      <c r="F101" s="9"/>
    </row>
    <row r="102" spans="1:11" s="6" customFormat="1" x14ac:dyDescent="0.35">
      <c r="A102" s="6" t="s">
        <v>100</v>
      </c>
      <c r="B102" s="14">
        <v>40450</v>
      </c>
      <c r="C102"/>
      <c r="D102"/>
      <c r="E102" s="16">
        <v>6.36</v>
      </c>
      <c r="F102" s="18">
        <v>6.29</v>
      </c>
      <c r="G102"/>
      <c r="H102"/>
      <c r="I102"/>
      <c r="J102"/>
      <c r="K102"/>
    </row>
    <row r="103" spans="1:11" s="6" customFormat="1" x14ac:dyDescent="0.35">
      <c r="A103" s="6" t="s">
        <v>105</v>
      </c>
      <c r="B103" s="14">
        <v>40450</v>
      </c>
      <c r="C103"/>
      <c r="D103"/>
      <c r="E103" s="18">
        <v>6.62</v>
      </c>
      <c r="F103" s="16">
        <v>6.98</v>
      </c>
      <c r="G103"/>
      <c r="H103"/>
      <c r="I103"/>
      <c r="J103"/>
      <c r="K103"/>
    </row>
    <row r="104" spans="1:11" s="6" customFormat="1" x14ac:dyDescent="0.35">
      <c r="A104" s="6" t="s">
        <v>79</v>
      </c>
      <c r="B104" s="7">
        <v>40695</v>
      </c>
      <c r="C104" s="8">
        <v>0.53611111111111109</v>
      </c>
      <c r="D104" s="6" t="s">
        <v>50</v>
      </c>
      <c r="E104" s="9">
        <v>9.14</v>
      </c>
      <c r="F104" s="9">
        <v>9.2100000000000009</v>
      </c>
    </row>
    <row r="105" spans="1:11" s="6" customFormat="1" x14ac:dyDescent="0.35">
      <c r="A105" s="6" t="s">
        <v>89</v>
      </c>
      <c r="B105" s="7">
        <v>40695</v>
      </c>
      <c r="C105" s="8">
        <v>0.55208333333333337</v>
      </c>
      <c r="D105" s="6" t="s">
        <v>50</v>
      </c>
      <c r="E105" s="9">
        <v>9.0399999999999991</v>
      </c>
      <c r="F105" s="9">
        <v>8.16</v>
      </c>
    </row>
    <row r="106" spans="1:11" s="6" customFormat="1" x14ac:dyDescent="0.35">
      <c r="A106" s="6" t="s">
        <v>40</v>
      </c>
      <c r="B106" s="7">
        <v>40696</v>
      </c>
      <c r="C106" s="8">
        <v>0.58194444444444449</v>
      </c>
      <c r="D106" s="6" t="s">
        <v>50</v>
      </c>
      <c r="E106" s="9"/>
      <c r="F106" s="9"/>
    </row>
    <row r="107" spans="1:11" s="6" customFormat="1" x14ac:dyDescent="0.35">
      <c r="A107" s="6" t="s">
        <v>40</v>
      </c>
      <c r="B107" s="7">
        <v>40696</v>
      </c>
      <c r="D107" s="6" t="s">
        <v>50</v>
      </c>
      <c r="E107" s="9"/>
      <c r="F107" s="9"/>
    </row>
    <row r="108" spans="1:11" s="6" customFormat="1" x14ac:dyDescent="0.35">
      <c r="A108" s="6" t="s">
        <v>72</v>
      </c>
      <c r="B108" s="7">
        <v>40696</v>
      </c>
      <c r="C108" s="8">
        <v>0.54791666666666672</v>
      </c>
      <c r="D108" s="6" t="s">
        <v>50</v>
      </c>
      <c r="E108" s="9"/>
      <c r="F108" s="9"/>
    </row>
    <row r="109" spans="1:11" s="6" customFormat="1" x14ac:dyDescent="0.35">
      <c r="A109" s="6" t="s">
        <v>79</v>
      </c>
      <c r="B109" s="7">
        <v>40701</v>
      </c>
      <c r="C109" s="8">
        <v>0.48333333333333334</v>
      </c>
      <c r="D109" s="6" t="s">
        <v>50</v>
      </c>
      <c r="E109" s="9">
        <v>9.82</v>
      </c>
      <c r="F109" s="9">
        <v>9.75</v>
      </c>
    </row>
    <row r="110" spans="1:11" s="6" customFormat="1" x14ac:dyDescent="0.35">
      <c r="A110" s="6" t="s">
        <v>89</v>
      </c>
      <c r="B110" s="7">
        <v>40701</v>
      </c>
      <c r="C110" s="8">
        <v>0.49861111111111112</v>
      </c>
      <c r="D110" s="6" t="s">
        <v>50</v>
      </c>
      <c r="E110" s="9">
        <v>9.15</v>
      </c>
      <c r="F110" s="9">
        <v>8.93</v>
      </c>
    </row>
    <row r="111" spans="1:11" s="6" customFormat="1" x14ac:dyDescent="0.35">
      <c r="A111" s="6" t="s">
        <v>100</v>
      </c>
      <c r="B111" s="14">
        <v>40701</v>
      </c>
      <c r="C111"/>
      <c r="D111"/>
      <c r="E111" s="16">
        <v>18.989999999999998</v>
      </c>
      <c r="F111" s="16">
        <v>7.42</v>
      </c>
      <c r="G111"/>
      <c r="H111"/>
      <c r="I111"/>
      <c r="J111"/>
      <c r="K111"/>
    </row>
    <row r="112" spans="1:11" s="6" customFormat="1" x14ac:dyDescent="0.35">
      <c r="A112" s="6" t="s">
        <v>105</v>
      </c>
      <c r="B112" s="14">
        <v>40701</v>
      </c>
      <c r="C112"/>
      <c r="D112"/>
      <c r="E112" s="16">
        <v>10.29</v>
      </c>
      <c r="F112" s="16">
        <v>9.92</v>
      </c>
      <c r="G112"/>
      <c r="H112"/>
      <c r="I112"/>
      <c r="J112"/>
      <c r="K112"/>
    </row>
    <row r="113" spans="1:11" s="6" customFormat="1" x14ac:dyDescent="0.35">
      <c r="A113" s="6" t="s">
        <v>40</v>
      </c>
      <c r="B113" s="7">
        <v>40702</v>
      </c>
      <c r="C113" s="8">
        <v>0.56388888888888888</v>
      </c>
      <c r="D113" s="6" t="s">
        <v>50</v>
      </c>
      <c r="E113" s="9">
        <v>9.17</v>
      </c>
      <c r="F113" s="9">
        <v>8.67</v>
      </c>
    </row>
    <row r="114" spans="1:11" s="6" customFormat="1" x14ac:dyDescent="0.35">
      <c r="A114" s="6" t="s">
        <v>72</v>
      </c>
      <c r="B114" s="7">
        <v>40702</v>
      </c>
      <c r="C114" s="8">
        <v>0.53472222222222221</v>
      </c>
      <c r="D114" s="6" t="s">
        <v>50</v>
      </c>
      <c r="E114" s="9">
        <v>9.93</v>
      </c>
      <c r="F114" s="9">
        <v>9.41</v>
      </c>
    </row>
    <row r="115" spans="1:11" s="6" customFormat="1" x14ac:dyDescent="0.35">
      <c r="A115" s="6" t="s">
        <v>79</v>
      </c>
      <c r="B115" s="7">
        <v>40708</v>
      </c>
      <c r="C115" s="8">
        <v>0.47638888888888892</v>
      </c>
      <c r="D115" s="6" t="s">
        <v>50</v>
      </c>
      <c r="E115" s="9">
        <v>6.87</v>
      </c>
      <c r="F115" s="9">
        <v>6.85</v>
      </c>
    </row>
    <row r="116" spans="1:11" s="6" customFormat="1" x14ac:dyDescent="0.35">
      <c r="A116" s="6" t="s">
        <v>89</v>
      </c>
      <c r="B116" s="7">
        <v>40708</v>
      </c>
      <c r="E116" s="9"/>
      <c r="F116" s="9"/>
    </row>
    <row r="117" spans="1:11" s="6" customFormat="1" x14ac:dyDescent="0.35">
      <c r="A117" s="6" t="s">
        <v>40</v>
      </c>
      <c r="B117" s="7">
        <v>40709</v>
      </c>
      <c r="C117" s="8">
        <v>0.56041666666666667</v>
      </c>
      <c r="D117" s="6" t="s">
        <v>49</v>
      </c>
      <c r="E117" s="9">
        <v>5.78</v>
      </c>
      <c r="F117" s="9">
        <v>4.97</v>
      </c>
    </row>
    <row r="118" spans="1:11" s="6" customFormat="1" x14ac:dyDescent="0.35">
      <c r="A118" s="6" t="s">
        <v>72</v>
      </c>
      <c r="B118" s="7">
        <v>40709</v>
      </c>
      <c r="C118" s="8">
        <v>0.53055555555555556</v>
      </c>
      <c r="D118" s="6" t="s">
        <v>49</v>
      </c>
      <c r="E118" s="9">
        <v>8.51</v>
      </c>
      <c r="F118" s="9">
        <v>7.58</v>
      </c>
    </row>
    <row r="119" spans="1:11" s="6" customFormat="1" x14ac:dyDescent="0.35">
      <c r="A119" s="6" t="s">
        <v>79</v>
      </c>
      <c r="B119" s="7">
        <v>40715</v>
      </c>
      <c r="C119" s="8">
        <v>0.50069444444444444</v>
      </c>
      <c r="D119" s="6" t="s">
        <v>50</v>
      </c>
      <c r="E119" s="9">
        <v>7.35</v>
      </c>
      <c r="F119" s="9">
        <v>7.48</v>
      </c>
    </row>
    <row r="120" spans="1:11" s="6" customFormat="1" x14ac:dyDescent="0.35">
      <c r="A120" s="6" t="s">
        <v>89</v>
      </c>
      <c r="B120" s="7">
        <v>40715</v>
      </c>
      <c r="C120" s="8">
        <v>0.51458333333333328</v>
      </c>
      <c r="D120" s="6" t="s">
        <v>50</v>
      </c>
      <c r="E120" s="9">
        <v>8.84</v>
      </c>
      <c r="F120" s="9">
        <v>8.09</v>
      </c>
    </row>
    <row r="121" spans="1:11" s="6" customFormat="1" x14ac:dyDescent="0.35">
      <c r="A121" s="6" t="s">
        <v>40</v>
      </c>
      <c r="B121" s="7">
        <v>40716</v>
      </c>
      <c r="D121" s="6" t="s">
        <v>50</v>
      </c>
      <c r="E121" s="9">
        <v>5.49</v>
      </c>
      <c r="F121" s="9">
        <v>5.45</v>
      </c>
    </row>
    <row r="122" spans="1:11" s="6" customFormat="1" x14ac:dyDescent="0.35">
      <c r="A122" s="6" t="s">
        <v>40</v>
      </c>
      <c r="B122" s="7">
        <v>40716</v>
      </c>
      <c r="C122" s="8">
        <v>0.56805555555555554</v>
      </c>
      <c r="D122" s="6" t="s">
        <v>50</v>
      </c>
      <c r="E122" s="9">
        <v>5.77</v>
      </c>
      <c r="F122" s="9">
        <v>5.45</v>
      </c>
    </row>
    <row r="123" spans="1:11" s="6" customFormat="1" x14ac:dyDescent="0.35">
      <c r="A123" s="6" t="s">
        <v>72</v>
      </c>
      <c r="B123" s="7">
        <v>40716</v>
      </c>
      <c r="C123" s="8">
        <v>0.53888888888888886</v>
      </c>
      <c r="D123" s="6" t="s">
        <v>50</v>
      </c>
      <c r="E123" s="9">
        <v>7.86</v>
      </c>
      <c r="F123" s="9">
        <v>7.71</v>
      </c>
    </row>
    <row r="124" spans="1:11" s="6" customFormat="1" x14ac:dyDescent="0.35">
      <c r="A124" s="6" t="s">
        <v>79</v>
      </c>
      <c r="B124" s="7">
        <v>40721</v>
      </c>
      <c r="C124" s="8">
        <v>0.6479166666666667</v>
      </c>
      <c r="D124" s="6" t="s">
        <v>50</v>
      </c>
      <c r="E124" s="9">
        <v>8.08</v>
      </c>
      <c r="F124" s="9">
        <v>7.82</v>
      </c>
    </row>
    <row r="125" spans="1:11" s="6" customFormat="1" x14ac:dyDescent="0.35">
      <c r="A125" s="6" t="s">
        <v>89</v>
      </c>
      <c r="B125" s="7">
        <v>40721</v>
      </c>
      <c r="C125" s="8">
        <v>0.63402777777777775</v>
      </c>
      <c r="D125" s="6" t="s">
        <v>50</v>
      </c>
      <c r="E125" s="9">
        <v>7.67</v>
      </c>
      <c r="F125" s="9">
        <v>8.1</v>
      </c>
    </row>
    <row r="126" spans="1:11" s="6" customFormat="1" x14ac:dyDescent="0.35">
      <c r="A126" s="6" t="s">
        <v>100</v>
      </c>
      <c r="B126" s="14">
        <v>40722</v>
      </c>
      <c r="C126"/>
      <c r="D126"/>
      <c r="E126" s="16">
        <v>12.08</v>
      </c>
      <c r="F126" s="16">
        <v>3.98</v>
      </c>
      <c r="G126"/>
      <c r="H126"/>
      <c r="I126"/>
      <c r="J126"/>
      <c r="K126"/>
    </row>
    <row r="127" spans="1:11" s="6" customFormat="1" x14ac:dyDescent="0.35">
      <c r="A127" s="6" t="s">
        <v>105</v>
      </c>
      <c r="B127" s="14">
        <v>40722</v>
      </c>
      <c r="C127"/>
      <c r="D127"/>
      <c r="E127" s="16">
        <v>12.54</v>
      </c>
      <c r="F127" s="16">
        <v>9.51</v>
      </c>
      <c r="G127"/>
      <c r="H127"/>
      <c r="I127"/>
      <c r="J127"/>
      <c r="K127"/>
    </row>
    <row r="128" spans="1:11" s="6" customFormat="1" x14ac:dyDescent="0.35">
      <c r="A128" s="6" t="s">
        <v>40</v>
      </c>
      <c r="B128" s="7">
        <v>40723</v>
      </c>
      <c r="C128" s="8">
        <v>0.59930555555555554</v>
      </c>
      <c r="D128" s="6" t="s">
        <v>50</v>
      </c>
      <c r="E128" s="9">
        <v>6.19</v>
      </c>
      <c r="F128" s="9">
        <v>5.73</v>
      </c>
    </row>
    <row r="129" spans="1:11" s="6" customFormat="1" x14ac:dyDescent="0.35">
      <c r="A129" s="6" t="s">
        <v>40</v>
      </c>
      <c r="B129" s="7">
        <v>40723</v>
      </c>
      <c r="D129" s="6" t="s">
        <v>50</v>
      </c>
      <c r="E129" s="9">
        <v>6.01</v>
      </c>
      <c r="F129" s="9">
        <v>5.67</v>
      </c>
    </row>
    <row r="130" spans="1:11" s="6" customFormat="1" x14ac:dyDescent="0.35">
      <c r="A130" s="6" t="s">
        <v>72</v>
      </c>
      <c r="B130" s="7">
        <v>40723</v>
      </c>
      <c r="C130" s="8">
        <v>0.63055555555555554</v>
      </c>
      <c r="D130" s="6" t="s">
        <v>50</v>
      </c>
      <c r="E130" s="9">
        <v>8.5</v>
      </c>
      <c r="F130" s="9">
        <v>7.64</v>
      </c>
    </row>
    <row r="131" spans="1:11" s="6" customFormat="1" x14ac:dyDescent="0.35">
      <c r="A131" s="6" t="s">
        <v>79</v>
      </c>
      <c r="B131" s="7">
        <v>40730</v>
      </c>
      <c r="C131" s="8">
        <v>0.46527777777777773</v>
      </c>
      <c r="D131" s="6" t="s">
        <v>50</v>
      </c>
      <c r="E131" s="9">
        <v>6.35</v>
      </c>
      <c r="F131" s="9">
        <v>6.24</v>
      </c>
    </row>
    <row r="132" spans="1:11" s="6" customFormat="1" x14ac:dyDescent="0.35">
      <c r="A132" s="6" t="s">
        <v>89</v>
      </c>
      <c r="B132" s="7">
        <v>40730</v>
      </c>
      <c r="C132" s="8">
        <v>0.48055555555555557</v>
      </c>
      <c r="D132" s="6" t="s">
        <v>50</v>
      </c>
      <c r="E132" s="9">
        <v>8.18</v>
      </c>
      <c r="F132" s="9">
        <v>7.41</v>
      </c>
    </row>
    <row r="133" spans="1:11" s="6" customFormat="1" x14ac:dyDescent="0.35">
      <c r="A133" s="6" t="s">
        <v>100</v>
      </c>
      <c r="B133" s="14">
        <v>40730</v>
      </c>
      <c r="C133"/>
      <c r="D133"/>
      <c r="E133" s="16">
        <v>10.11</v>
      </c>
      <c r="F133" s="16">
        <v>4.5199999999999996</v>
      </c>
      <c r="G133"/>
      <c r="H133"/>
      <c r="I133"/>
      <c r="J133"/>
      <c r="K133"/>
    </row>
    <row r="134" spans="1:11" s="6" customFormat="1" x14ac:dyDescent="0.35">
      <c r="A134" s="6" t="s">
        <v>100</v>
      </c>
      <c r="B134" s="14">
        <v>40730</v>
      </c>
      <c r="C134"/>
      <c r="D134"/>
      <c r="E134" s="17" t="s">
        <v>101</v>
      </c>
      <c r="F134" s="17" t="s">
        <v>101</v>
      </c>
      <c r="G134"/>
      <c r="H134"/>
      <c r="I134"/>
      <c r="J134"/>
      <c r="K134"/>
    </row>
    <row r="135" spans="1:11" s="6" customFormat="1" x14ac:dyDescent="0.35">
      <c r="A135" s="6" t="s">
        <v>105</v>
      </c>
      <c r="B135" s="14">
        <v>40730</v>
      </c>
      <c r="C135"/>
      <c r="D135"/>
      <c r="E135" s="16">
        <v>9.42</v>
      </c>
      <c r="F135" s="16">
        <v>7.28</v>
      </c>
      <c r="G135"/>
      <c r="H135"/>
      <c r="I135"/>
      <c r="J135"/>
      <c r="K135"/>
    </row>
    <row r="136" spans="1:11" s="6" customFormat="1" x14ac:dyDescent="0.35">
      <c r="A136" s="6" t="s">
        <v>79</v>
      </c>
      <c r="B136" s="7">
        <v>40737</v>
      </c>
      <c r="C136" s="8">
        <v>0.47430555555555554</v>
      </c>
      <c r="D136" s="6" t="s">
        <v>50</v>
      </c>
      <c r="E136" s="9">
        <v>7.32</v>
      </c>
      <c r="F136" s="9">
        <v>6.44</v>
      </c>
    </row>
    <row r="137" spans="1:11" s="6" customFormat="1" x14ac:dyDescent="0.35">
      <c r="A137" s="6" t="s">
        <v>89</v>
      </c>
      <c r="B137" s="7">
        <v>40737</v>
      </c>
      <c r="C137" s="8">
        <v>0.48819444444444443</v>
      </c>
      <c r="D137" s="6" t="s">
        <v>50</v>
      </c>
      <c r="E137" s="9">
        <v>6.7</v>
      </c>
      <c r="F137" s="9">
        <v>6.31</v>
      </c>
    </row>
    <row r="138" spans="1:11" s="6" customFormat="1" x14ac:dyDescent="0.35">
      <c r="A138" s="6" t="s">
        <v>100</v>
      </c>
      <c r="B138" s="14">
        <v>40737</v>
      </c>
      <c r="C138"/>
      <c r="D138"/>
      <c r="E138" s="16">
        <v>9.8800000000000008</v>
      </c>
      <c r="F138" s="16">
        <v>8.11</v>
      </c>
      <c r="G138"/>
      <c r="H138"/>
      <c r="I138"/>
      <c r="J138"/>
      <c r="K138"/>
    </row>
    <row r="139" spans="1:11" s="6" customFormat="1" x14ac:dyDescent="0.35">
      <c r="A139" s="6" t="s">
        <v>105</v>
      </c>
      <c r="B139" s="14">
        <v>40737</v>
      </c>
      <c r="C139"/>
      <c r="D139"/>
      <c r="E139" s="16">
        <v>8.4600000000000009</v>
      </c>
      <c r="F139" s="16">
        <v>7.66</v>
      </c>
      <c r="G139"/>
      <c r="H139"/>
      <c r="I139"/>
      <c r="J139"/>
      <c r="K139"/>
    </row>
    <row r="140" spans="1:11" s="6" customFormat="1" x14ac:dyDescent="0.35">
      <c r="A140" s="6" t="s">
        <v>40</v>
      </c>
      <c r="B140" s="7">
        <v>40738</v>
      </c>
      <c r="C140" s="8">
        <v>0.57777777777777783</v>
      </c>
      <c r="D140" s="6" t="s">
        <v>50</v>
      </c>
      <c r="E140" s="9">
        <v>7.01</v>
      </c>
      <c r="F140" s="9">
        <v>6.64</v>
      </c>
    </row>
    <row r="141" spans="1:11" s="6" customFormat="1" x14ac:dyDescent="0.35">
      <c r="A141" s="6" t="s">
        <v>72</v>
      </c>
      <c r="B141" s="7">
        <v>40738</v>
      </c>
      <c r="C141" s="8">
        <v>0.54722222222222217</v>
      </c>
      <c r="D141" s="6" t="s">
        <v>50</v>
      </c>
      <c r="E141" s="9">
        <v>9.77</v>
      </c>
      <c r="F141" s="9">
        <v>8.5399999999999991</v>
      </c>
    </row>
    <row r="142" spans="1:11" s="6" customFormat="1" x14ac:dyDescent="0.35">
      <c r="A142" s="6" t="s">
        <v>79</v>
      </c>
      <c r="B142" s="7">
        <v>40743</v>
      </c>
      <c r="C142" s="8">
        <v>0.46249999999999997</v>
      </c>
      <c r="D142" s="6" t="s">
        <v>50</v>
      </c>
      <c r="E142" s="9">
        <v>7.81</v>
      </c>
      <c r="F142" s="9">
        <v>7.44</v>
      </c>
    </row>
    <row r="143" spans="1:11" s="6" customFormat="1" x14ac:dyDescent="0.35">
      <c r="A143" s="6" t="s">
        <v>89</v>
      </c>
      <c r="B143" s="7">
        <v>40743</v>
      </c>
      <c r="C143" s="8">
        <v>0.4770833333333333</v>
      </c>
      <c r="D143" s="6" t="s">
        <v>50</v>
      </c>
      <c r="E143" s="9">
        <v>7.81</v>
      </c>
      <c r="F143" s="9">
        <v>6.84</v>
      </c>
    </row>
    <row r="144" spans="1:11" s="6" customFormat="1" x14ac:dyDescent="0.35">
      <c r="A144" s="6" t="s">
        <v>40</v>
      </c>
      <c r="B144" s="7">
        <v>40750</v>
      </c>
      <c r="C144" s="8">
        <v>0.55972222222222223</v>
      </c>
      <c r="D144" s="6" t="s">
        <v>50</v>
      </c>
      <c r="E144" s="9">
        <v>5.91</v>
      </c>
      <c r="F144" s="9">
        <v>3.59</v>
      </c>
    </row>
    <row r="145" spans="1:11" s="6" customFormat="1" x14ac:dyDescent="0.35">
      <c r="A145" s="6" t="s">
        <v>72</v>
      </c>
      <c r="B145" s="7">
        <v>40750</v>
      </c>
      <c r="C145" s="8">
        <v>0.53125</v>
      </c>
      <c r="D145" s="6" t="s">
        <v>50</v>
      </c>
      <c r="E145" s="9">
        <v>9.82</v>
      </c>
      <c r="F145" s="9">
        <v>4.9400000000000004</v>
      </c>
    </row>
    <row r="146" spans="1:11" s="6" customFormat="1" x14ac:dyDescent="0.35">
      <c r="A146" s="6" t="s">
        <v>100</v>
      </c>
      <c r="B146" s="14">
        <v>40752</v>
      </c>
      <c r="C146"/>
      <c r="D146"/>
      <c r="E146" s="16">
        <v>10.64</v>
      </c>
      <c r="F146" s="16">
        <v>5.41</v>
      </c>
      <c r="G146"/>
      <c r="H146"/>
      <c r="I146"/>
      <c r="J146"/>
      <c r="K146"/>
    </row>
    <row r="147" spans="1:11" s="6" customFormat="1" x14ac:dyDescent="0.35">
      <c r="A147" s="6" t="s">
        <v>105</v>
      </c>
      <c r="B147" s="14">
        <v>40752</v>
      </c>
      <c r="C147"/>
      <c r="D147"/>
      <c r="E147" s="16">
        <v>7.66</v>
      </c>
      <c r="F147" s="16">
        <v>4.9400000000000004</v>
      </c>
      <c r="G147"/>
      <c r="H147"/>
      <c r="I147"/>
      <c r="J147"/>
      <c r="K147"/>
    </row>
    <row r="148" spans="1:11" s="6" customFormat="1" x14ac:dyDescent="0.35">
      <c r="A148" s="6" t="s">
        <v>40</v>
      </c>
      <c r="B148" s="7">
        <v>40757</v>
      </c>
      <c r="C148" s="8">
        <v>0.58194444444444449</v>
      </c>
      <c r="D148" s="6" t="s">
        <v>50</v>
      </c>
      <c r="E148" s="9">
        <v>5.56</v>
      </c>
      <c r="F148" s="9">
        <v>5.57</v>
      </c>
    </row>
    <row r="149" spans="1:11" s="6" customFormat="1" x14ac:dyDescent="0.35">
      <c r="A149" s="6" t="s">
        <v>40</v>
      </c>
      <c r="B149" s="7">
        <v>40757</v>
      </c>
      <c r="D149" s="6" t="s">
        <v>50</v>
      </c>
      <c r="E149" s="9">
        <v>5.66</v>
      </c>
      <c r="F149" s="9">
        <v>5.58</v>
      </c>
    </row>
    <row r="150" spans="1:11" s="6" customFormat="1" x14ac:dyDescent="0.35">
      <c r="A150" s="6" t="s">
        <v>72</v>
      </c>
      <c r="B150" s="7">
        <v>40757</v>
      </c>
      <c r="C150" s="8">
        <v>0.55069444444444449</v>
      </c>
      <c r="D150" s="6" t="s">
        <v>50</v>
      </c>
      <c r="E150" s="9">
        <v>8.68</v>
      </c>
      <c r="F150" s="9">
        <v>8.0399999999999991</v>
      </c>
    </row>
    <row r="151" spans="1:11" s="6" customFormat="1" x14ac:dyDescent="0.35">
      <c r="A151" s="6" t="s">
        <v>79</v>
      </c>
      <c r="B151" s="7">
        <v>40758</v>
      </c>
      <c r="C151" s="8">
        <v>0.46666666666666662</v>
      </c>
      <c r="D151" s="6" t="s">
        <v>50</v>
      </c>
      <c r="E151" s="9">
        <v>6.4</v>
      </c>
      <c r="F151" s="9">
        <v>6.89</v>
      </c>
    </row>
    <row r="152" spans="1:11" s="6" customFormat="1" x14ac:dyDescent="0.35">
      <c r="A152" s="6" t="s">
        <v>89</v>
      </c>
      <c r="B152" s="7">
        <v>40758</v>
      </c>
      <c r="C152" s="8">
        <v>0.48333333333333334</v>
      </c>
      <c r="D152" s="6" t="s">
        <v>50</v>
      </c>
      <c r="E152" s="9">
        <v>7.83</v>
      </c>
      <c r="F152" s="9">
        <v>7.36</v>
      </c>
    </row>
    <row r="153" spans="1:11" s="6" customFormat="1" x14ac:dyDescent="0.35">
      <c r="A153" s="6" t="s">
        <v>100</v>
      </c>
      <c r="B153" s="14">
        <v>40764</v>
      </c>
      <c r="C153"/>
      <c r="D153"/>
      <c r="E153" s="16">
        <v>7.22</v>
      </c>
      <c r="F153" s="16">
        <v>7.74</v>
      </c>
      <c r="G153"/>
      <c r="H153"/>
      <c r="I153"/>
      <c r="J153"/>
      <c r="K153"/>
    </row>
    <row r="154" spans="1:11" s="6" customFormat="1" x14ac:dyDescent="0.35">
      <c r="A154" s="6" t="s">
        <v>105</v>
      </c>
      <c r="B154" s="14">
        <v>40764</v>
      </c>
      <c r="C154"/>
      <c r="D154"/>
      <c r="E154" s="16">
        <v>5.49</v>
      </c>
      <c r="F154" s="16">
        <v>5.86</v>
      </c>
      <c r="G154"/>
      <c r="H154"/>
      <c r="I154"/>
      <c r="J154"/>
      <c r="K154"/>
    </row>
    <row r="155" spans="1:11" s="6" customFormat="1" x14ac:dyDescent="0.35">
      <c r="A155" s="6" t="s">
        <v>40</v>
      </c>
      <c r="B155" s="7">
        <v>40765</v>
      </c>
      <c r="C155" s="8">
        <v>0.56597222222222221</v>
      </c>
      <c r="D155" s="6" t="s">
        <v>49</v>
      </c>
      <c r="E155" s="9">
        <v>4.26</v>
      </c>
      <c r="F155" s="9">
        <v>4.32</v>
      </c>
    </row>
    <row r="156" spans="1:11" s="6" customFormat="1" x14ac:dyDescent="0.35">
      <c r="A156" s="6" t="s">
        <v>72</v>
      </c>
      <c r="B156" s="7">
        <v>40765</v>
      </c>
      <c r="C156" s="8">
        <v>0.53611111111111109</v>
      </c>
      <c r="D156" s="6" t="s">
        <v>49</v>
      </c>
      <c r="E156" s="9">
        <v>8.11</v>
      </c>
      <c r="F156" s="9">
        <v>6.81</v>
      </c>
    </row>
    <row r="157" spans="1:11" s="6" customFormat="1" x14ac:dyDescent="0.35">
      <c r="A157" s="6" t="s">
        <v>79</v>
      </c>
      <c r="B157" s="7">
        <v>40766</v>
      </c>
      <c r="C157" s="8">
        <v>0.50416666666666665</v>
      </c>
      <c r="D157" s="6" t="s">
        <v>49</v>
      </c>
      <c r="E157" s="9">
        <v>5.85</v>
      </c>
      <c r="F157" s="9">
        <v>6</v>
      </c>
    </row>
    <row r="158" spans="1:11" s="6" customFormat="1" x14ac:dyDescent="0.35">
      <c r="A158" s="6" t="s">
        <v>89</v>
      </c>
      <c r="B158" s="7">
        <v>40766</v>
      </c>
      <c r="C158" s="8">
        <v>0.5180555555555556</v>
      </c>
      <c r="D158" s="6" t="s">
        <v>49</v>
      </c>
      <c r="E158" s="9">
        <v>6.35</v>
      </c>
      <c r="F158" s="9">
        <v>6.27</v>
      </c>
    </row>
    <row r="159" spans="1:11" s="6" customFormat="1" x14ac:dyDescent="0.35">
      <c r="A159" s="6" t="s">
        <v>40</v>
      </c>
      <c r="B159" s="7">
        <v>40771</v>
      </c>
      <c r="C159" s="8">
        <v>0.56527777777777777</v>
      </c>
      <c r="D159" s="6" t="s">
        <v>49</v>
      </c>
      <c r="E159" s="9">
        <v>3.54</v>
      </c>
      <c r="F159" s="9">
        <v>3.37</v>
      </c>
    </row>
    <row r="160" spans="1:11" s="6" customFormat="1" x14ac:dyDescent="0.35">
      <c r="A160" s="6" t="s">
        <v>72</v>
      </c>
      <c r="B160" s="7">
        <v>40771</v>
      </c>
      <c r="C160" s="8">
        <v>0.53263888888888888</v>
      </c>
      <c r="D160" s="6" t="s">
        <v>49</v>
      </c>
      <c r="E160" s="9">
        <v>5.73</v>
      </c>
      <c r="F160" s="9">
        <v>5.67</v>
      </c>
    </row>
    <row r="161" spans="1:11" s="6" customFormat="1" x14ac:dyDescent="0.35">
      <c r="A161" s="6" t="s">
        <v>79</v>
      </c>
      <c r="B161" s="7">
        <v>40772</v>
      </c>
      <c r="C161" s="8">
        <v>0.49861111111111112</v>
      </c>
      <c r="D161" s="6" t="s">
        <v>49</v>
      </c>
      <c r="E161" s="9">
        <v>6.42</v>
      </c>
      <c r="F161" s="9">
        <v>6.12</v>
      </c>
    </row>
    <row r="162" spans="1:11" s="6" customFormat="1" x14ac:dyDescent="0.35">
      <c r="A162" s="6" t="s">
        <v>89</v>
      </c>
      <c r="B162" s="7">
        <v>40772</v>
      </c>
      <c r="C162" s="8">
        <v>0.52083333333333337</v>
      </c>
      <c r="D162" s="6" t="s">
        <v>49</v>
      </c>
      <c r="E162" s="9">
        <v>7.22</v>
      </c>
      <c r="F162" s="9">
        <v>7.06</v>
      </c>
    </row>
    <row r="163" spans="1:11" s="6" customFormat="1" x14ac:dyDescent="0.35">
      <c r="A163" s="6" t="s">
        <v>100</v>
      </c>
      <c r="B163" s="14">
        <v>40772</v>
      </c>
      <c r="C163"/>
      <c r="D163"/>
      <c r="E163" s="16">
        <v>3.96</v>
      </c>
      <c r="F163" s="16">
        <v>2.68</v>
      </c>
      <c r="G163"/>
      <c r="H163"/>
      <c r="I163"/>
      <c r="J163"/>
      <c r="K163"/>
    </row>
    <row r="164" spans="1:11" s="6" customFormat="1" x14ac:dyDescent="0.35">
      <c r="A164" s="6" t="s">
        <v>105</v>
      </c>
      <c r="B164" s="14">
        <v>40772</v>
      </c>
      <c r="C164"/>
      <c r="D164"/>
      <c r="E164" s="16">
        <v>4.9400000000000004</v>
      </c>
      <c r="F164" s="16">
        <v>5.41</v>
      </c>
      <c r="G164"/>
      <c r="H164"/>
      <c r="I164"/>
      <c r="J164"/>
      <c r="K164"/>
    </row>
    <row r="165" spans="1:11" s="6" customFormat="1" x14ac:dyDescent="0.35">
      <c r="A165" s="6" t="s">
        <v>40</v>
      </c>
      <c r="B165" s="7">
        <v>40778</v>
      </c>
      <c r="C165" s="8">
        <v>0.54166666666666663</v>
      </c>
      <c r="D165" s="6" t="s">
        <v>50</v>
      </c>
      <c r="E165" s="9">
        <v>4.91</v>
      </c>
      <c r="F165" s="9">
        <v>4.75</v>
      </c>
    </row>
    <row r="166" spans="1:11" s="6" customFormat="1" x14ac:dyDescent="0.35">
      <c r="A166" s="6" t="s">
        <v>72</v>
      </c>
      <c r="B166" s="7">
        <v>40778</v>
      </c>
      <c r="C166" s="8">
        <v>0.51250000000000007</v>
      </c>
      <c r="D166" s="6" t="s">
        <v>50</v>
      </c>
      <c r="E166" s="9">
        <v>8.1300000000000008</v>
      </c>
      <c r="F166" s="9">
        <v>7.25</v>
      </c>
    </row>
    <row r="167" spans="1:11" s="6" customFormat="1" x14ac:dyDescent="0.35">
      <c r="A167" s="6" t="s">
        <v>79</v>
      </c>
      <c r="B167" s="7">
        <v>40779</v>
      </c>
      <c r="C167" s="8">
        <v>0.45069444444444445</v>
      </c>
      <c r="D167" s="6" t="s">
        <v>50</v>
      </c>
      <c r="E167" s="9">
        <v>6.23</v>
      </c>
      <c r="F167" s="9">
        <v>6.16</v>
      </c>
    </row>
    <row r="168" spans="1:11" s="6" customFormat="1" x14ac:dyDescent="0.35">
      <c r="A168" s="6" t="s">
        <v>89</v>
      </c>
      <c r="B168" s="7">
        <v>40779</v>
      </c>
      <c r="C168" s="8">
        <v>0.46458333333333335</v>
      </c>
      <c r="D168" s="6" t="s">
        <v>50</v>
      </c>
      <c r="E168" s="9">
        <v>5.67</v>
      </c>
      <c r="F168" s="9">
        <v>6.19</v>
      </c>
    </row>
    <row r="169" spans="1:11" s="6" customFormat="1" x14ac:dyDescent="0.35">
      <c r="A169" s="6" t="s">
        <v>100</v>
      </c>
      <c r="B169" s="14">
        <v>40779</v>
      </c>
      <c r="C169"/>
      <c r="D169"/>
      <c r="E169" s="16">
        <v>6.85</v>
      </c>
      <c r="F169" s="16">
        <v>5.69</v>
      </c>
      <c r="G169"/>
      <c r="H169"/>
      <c r="I169"/>
      <c r="J169"/>
      <c r="K169"/>
    </row>
    <row r="170" spans="1:11" s="6" customFormat="1" x14ac:dyDescent="0.35">
      <c r="A170" s="6" t="s">
        <v>105</v>
      </c>
      <c r="B170" s="14">
        <v>40779</v>
      </c>
      <c r="C170"/>
      <c r="D170"/>
      <c r="E170" s="16">
        <v>7.51</v>
      </c>
      <c r="F170" s="16">
        <v>6.06</v>
      </c>
      <c r="G170"/>
      <c r="H170"/>
      <c r="I170"/>
      <c r="J170"/>
      <c r="K170"/>
    </row>
    <row r="171" spans="1:11" s="6" customFormat="1" x14ac:dyDescent="0.35">
      <c r="A171" s="6" t="s">
        <v>105</v>
      </c>
      <c r="B171" s="14">
        <v>40779</v>
      </c>
      <c r="C171"/>
      <c r="D171"/>
      <c r="E171" s="17" t="s">
        <v>101</v>
      </c>
      <c r="F171" s="17" t="s">
        <v>101</v>
      </c>
      <c r="G171"/>
      <c r="H171"/>
      <c r="I171"/>
      <c r="J171"/>
      <c r="K171"/>
    </row>
    <row r="172" spans="1:11" s="6" customFormat="1" x14ac:dyDescent="0.35">
      <c r="A172" s="6" t="s">
        <v>40</v>
      </c>
      <c r="B172" s="7">
        <v>40786</v>
      </c>
      <c r="D172" s="6" t="s">
        <v>50</v>
      </c>
      <c r="E172" s="9">
        <v>4.93</v>
      </c>
      <c r="F172" s="9">
        <v>4.42</v>
      </c>
    </row>
    <row r="173" spans="1:11" s="6" customFormat="1" x14ac:dyDescent="0.35">
      <c r="A173" s="6" t="s">
        <v>40</v>
      </c>
      <c r="B173" s="7">
        <v>40786</v>
      </c>
      <c r="C173" s="8">
        <v>0.58194444444444449</v>
      </c>
      <c r="D173" s="6" t="s">
        <v>50</v>
      </c>
      <c r="E173" s="9">
        <v>4.95</v>
      </c>
      <c r="F173" s="9">
        <v>4.49</v>
      </c>
    </row>
    <row r="174" spans="1:11" s="6" customFormat="1" x14ac:dyDescent="0.35">
      <c r="A174" s="6" t="s">
        <v>72</v>
      </c>
      <c r="B174" s="7">
        <v>40786</v>
      </c>
      <c r="C174" s="8">
        <v>0.5493055555555556</v>
      </c>
      <c r="D174" s="6" t="s">
        <v>50</v>
      </c>
      <c r="E174" s="9">
        <v>5.99</v>
      </c>
      <c r="F174" s="9">
        <v>5.35</v>
      </c>
    </row>
    <row r="175" spans="1:11" s="6" customFormat="1" x14ac:dyDescent="0.35">
      <c r="A175" s="6" t="s">
        <v>79</v>
      </c>
      <c r="B175" s="7">
        <v>40787</v>
      </c>
      <c r="C175" s="8">
        <v>0.4916666666666667</v>
      </c>
      <c r="D175" s="6" t="s">
        <v>50</v>
      </c>
      <c r="E175" s="9">
        <v>5.33</v>
      </c>
      <c r="F175" s="9">
        <v>6.32</v>
      </c>
    </row>
    <row r="176" spans="1:11" s="6" customFormat="1" x14ac:dyDescent="0.35">
      <c r="A176" s="6" t="s">
        <v>89</v>
      </c>
      <c r="B176" s="7">
        <v>40787</v>
      </c>
      <c r="C176" s="8">
        <v>0.50486111111111109</v>
      </c>
      <c r="D176" s="6" t="s">
        <v>50</v>
      </c>
      <c r="E176" s="9">
        <v>7.44</v>
      </c>
      <c r="F176" s="9">
        <v>6.75</v>
      </c>
    </row>
    <row r="177" spans="1:11" s="6" customFormat="1" x14ac:dyDescent="0.35">
      <c r="A177" s="6" t="s">
        <v>79</v>
      </c>
      <c r="B177" s="7">
        <v>40794</v>
      </c>
      <c r="C177" s="8">
        <v>0.46180555555555558</v>
      </c>
      <c r="D177" s="6" t="s">
        <v>49</v>
      </c>
      <c r="E177" s="9">
        <v>5.86</v>
      </c>
      <c r="F177" s="9">
        <v>6.74</v>
      </c>
    </row>
    <row r="178" spans="1:11" s="6" customFormat="1" x14ac:dyDescent="0.35">
      <c r="A178" s="6" t="s">
        <v>89</v>
      </c>
      <c r="B178" s="7">
        <v>40794</v>
      </c>
      <c r="D178" s="6" t="s">
        <v>49</v>
      </c>
      <c r="E178" s="9"/>
      <c r="F178" s="9"/>
    </row>
    <row r="179" spans="1:11" s="6" customFormat="1" x14ac:dyDescent="0.35">
      <c r="A179" s="6" t="s">
        <v>40</v>
      </c>
      <c r="B179" s="7">
        <v>40799</v>
      </c>
      <c r="C179" s="8">
        <v>0.56736111111111109</v>
      </c>
      <c r="D179" s="6" t="s">
        <v>50</v>
      </c>
      <c r="E179" s="9">
        <v>5.45</v>
      </c>
      <c r="F179" s="9">
        <v>5</v>
      </c>
    </row>
    <row r="180" spans="1:11" s="6" customFormat="1" x14ac:dyDescent="0.35">
      <c r="A180" s="6" t="s">
        <v>72</v>
      </c>
      <c r="B180" s="7">
        <v>40799</v>
      </c>
      <c r="C180" s="8">
        <v>0.53541666666666665</v>
      </c>
      <c r="D180" s="6" t="s">
        <v>50</v>
      </c>
      <c r="E180" s="9">
        <v>6.26</v>
      </c>
      <c r="F180" s="9">
        <v>6.01</v>
      </c>
    </row>
    <row r="181" spans="1:11" s="6" customFormat="1" x14ac:dyDescent="0.35">
      <c r="A181" s="6" t="s">
        <v>79</v>
      </c>
      <c r="B181" s="7">
        <v>40800</v>
      </c>
      <c r="C181" s="8">
        <v>0.48125000000000001</v>
      </c>
      <c r="D181" s="6" t="s">
        <v>50</v>
      </c>
      <c r="E181" s="9">
        <v>6.55</v>
      </c>
      <c r="F181" s="9">
        <v>6.4</v>
      </c>
    </row>
    <row r="182" spans="1:11" s="6" customFormat="1" x14ac:dyDescent="0.35">
      <c r="A182" s="6" t="s">
        <v>89</v>
      </c>
      <c r="B182" s="7">
        <v>40800</v>
      </c>
      <c r="C182" s="8">
        <v>0.49444444444444446</v>
      </c>
      <c r="D182" s="6" t="s">
        <v>50</v>
      </c>
      <c r="E182" s="9">
        <v>6.7</v>
      </c>
      <c r="F182" s="9">
        <v>6.16</v>
      </c>
    </row>
    <row r="183" spans="1:11" s="6" customFormat="1" x14ac:dyDescent="0.35">
      <c r="A183" s="6" t="s">
        <v>100</v>
      </c>
      <c r="B183" s="14">
        <v>40800</v>
      </c>
      <c r="C183"/>
      <c r="D183"/>
      <c r="E183" s="16">
        <v>5.52</v>
      </c>
      <c r="F183" s="16">
        <v>4.3099999999999996</v>
      </c>
      <c r="G183"/>
      <c r="H183"/>
      <c r="I183"/>
      <c r="J183"/>
      <c r="K183"/>
    </row>
    <row r="184" spans="1:11" s="6" customFormat="1" x14ac:dyDescent="0.35">
      <c r="A184" s="6" t="s">
        <v>105</v>
      </c>
      <c r="B184" s="14">
        <v>40800</v>
      </c>
      <c r="C184"/>
      <c r="D184"/>
      <c r="E184" s="16">
        <v>6.58</v>
      </c>
      <c r="F184" s="16">
        <v>5.84</v>
      </c>
      <c r="G184"/>
      <c r="H184"/>
      <c r="I184"/>
      <c r="J184"/>
      <c r="K184"/>
    </row>
    <row r="185" spans="1:11" s="6" customFormat="1" x14ac:dyDescent="0.35">
      <c r="A185" s="6" t="s">
        <v>40</v>
      </c>
      <c r="B185" s="7">
        <v>40806</v>
      </c>
      <c r="C185" s="8">
        <v>0.66875000000000007</v>
      </c>
      <c r="D185" s="6" t="s">
        <v>50</v>
      </c>
      <c r="E185" s="9">
        <v>7.12</v>
      </c>
      <c r="F185" s="9">
        <v>5.05</v>
      </c>
    </row>
    <row r="186" spans="1:11" s="6" customFormat="1" x14ac:dyDescent="0.35">
      <c r="A186" s="6" t="s">
        <v>72</v>
      </c>
      <c r="B186" s="7">
        <v>40806</v>
      </c>
      <c r="C186" s="8">
        <v>0.64097222222222217</v>
      </c>
      <c r="D186" s="6" t="s">
        <v>50</v>
      </c>
      <c r="E186" s="9">
        <v>8.58</v>
      </c>
      <c r="F186" s="9">
        <v>7.96</v>
      </c>
    </row>
    <row r="187" spans="1:11" s="6" customFormat="1" x14ac:dyDescent="0.35">
      <c r="A187" s="6" t="s">
        <v>79</v>
      </c>
      <c r="B187" s="7">
        <v>40807</v>
      </c>
      <c r="C187" s="8">
        <v>0.46319444444444446</v>
      </c>
      <c r="D187" s="6" t="s">
        <v>50</v>
      </c>
      <c r="E187" s="9">
        <v>5.53</v>
      </c>
      <c r="F187" s="9">
        <v>6.52</v>
      </c>
    </row>
    <row r="188" spans="1:11" s="6" customFormat="1" x14ac:dyDescent="0.35">
      <c r="A188" s="6" t="s">
        <v>89</v>
      </c>
      <c r="B188" s="7">
        <v>40807</v>
      </c>
      <c r="C188" s="8">
        <v>0.4777777777777778</v>
      </c>
      <c r="D188" s="6" t="s">
        <v>50</v>
      </c>
      <c r="E188" s="9">
        <v>6.97</v>
      </c>
      <c r="F188" s="9">
        <v>7.07</v>
      </c>
    </row>
    <row r="189" spans="1:11" s="6" customFormat="1" x14ac:dyDescent="0.35">
      <c r="A189" s="6" t="s">
        <v>100</v>
      </c>
      <c r="B189" s="14">
        <v>40807</v>
      </c>
      <c r="C189"/>
      <c r="D189"/>
      <c r="E189" s="16">
        <v>6.55</v>
      </c>
      <c r="F189" s="16">
        <v>4.03</v>
      </c>
      <c r="G189"/>
      <c r="H189"/>
      <c r="I189"/>
      <c r="J189"/>
      <c r="K189"/>
    </row>
    <row r="190" spans="1:11" s="6" customFormat="1" x14ac:dyDescent="0.35">
      <c r="A190" s="6" t="s">
        <v>105</v>
      </c>
      <c r="B190" s="14">
        <v>40807</v>
      </c>
      <c r="C190"/>
      <c r="D190"/>
      <c r="E190" s="16">
        <v>6.58</v>
      </c>
      <c r="F190" s="16">
        <v>4.67</v>
      </c>
      <c r="G190"/>
      <c r="H190"/>
      <c r="I190"/>
      <c r="J190"/>
      <c r="K190"/>
    </row>
    <row r="191" spans="1:11" s="6" customFormat="1" x14ac:dyDescent="0.35">
      <c r="A191" s="6" t="s">
        <v>40</v>
      </c>
      <c r="B191" s="7">
        <v>40813</v>
      </c>
      <c r="C191" s="8">
        <v>0.60625000000000007</v>
      </c>
      <c r="D191" s="6" t="s">
        <v>50</v>
      </c>
      <c r="E191" s="9">
        <v>4.62</v>
      </c>
      <c r="F191" s="9">
        <v>5.0599999999999996</v>
      </c>
    </row>
    <row r="192" spans="1:11" s="6" customFormat="1" x14ac:dyDescent="0.35">
      <c r="A192" s="6" t="s">
        <v>72</v>
      </c>
      <c r="B192" s="7">
        <v>40813</v>
      </c>
      <c r="D192" s="6" t="s">
        <v>50</v>
      </c>
      <c r="E192" s="9"/>
      <c r="F192" s="9"/>
    </row>
    <row r="193" spans="1:11" s="6" customFormat="1" x14ac:dyDescent="0.35">
      <c r="A193" s="6" t="s">
        <v>79</v>
      </c>
      <c r="B193" s="7">
        <v>40814</v>
      </c>
      <c r="C193" s="8">
        <v>0.47986111111111113</v>
      </c>
      <c r="D193" s="6" t="s">
        <v>49</v>
      </c>
      <c r="E193" s="9">
        <v>7.56</v>
      </c>
      <c r="F193" s="9">
        <v>8.26</v>
      </c>
    </row>
    <row r="194" spans="1:11" s="6" customFormat="1" x14ac:dyDescent="0.35">
      <c r="A194" s="6" t="s">
        <v>89</v>
      </c>
      <c r="B194" s="7">
        <v>40814</v>
      </c>
      <c r="D194" s="6" t="s">
        <v>49</v>
      </c>
      <c r="E194" s="9"/>
      <c r="F194" s="9"/>
    </row>
    <row r="195" spans="1:11" s="6" customFormat="1" x14ac:dyDescent="0.35">
      <c r="A195" s="6" t="s">
        <v>100</v>
      </c>
      <c r="B195" s="15">
        <v>40815</v>
      </c>
      <c r="C195"/>
      <c r="D195"/>
      <c r="E195" s="16">
        <v>6.49</v>
      </c>
      <c r="F195" s="16">
        <v>6.79</v>
      </c>
      <c r="G195"/>
      <c r="H195"/>
      <c r="I195"/>
      <c r="J195"/>
      <c r="K195"/>
    </row>
    <row r="196" spans="1:11" s="6" customFormat="1" x14ac:dyDescent="0.35">
      <c r="A196" s="6" t="s">
        <v>100</v>
      </c>
      <c r="B196" s="15">
        <v>40815</v>
      </c>
      <c r="C196"/>
      <c r="D196"/>
      <c r="E196" s="17" t="s">
        <v>101</v>
      </c>
      <c r="F196" s="17" t="s">
        <v>101</v>
      </c>
      <c r="G196"/>
      <c r="H196"/>
      <c r="I196"/>
      <c r="J196"/>
      <c r="K196"/>
    </row>
    <row r="197" spans="1:11" s="6" customFormat="1" x14ac:dyDescent="0.35">
      <c r="A197" s="6" t="s">
        <v>105</v>
      </c>
      <c r="B197" s="15">
        <v>40815</v>
      </c>
      <c r="C197"/>
      <c r="D197"/>
      <c r="E197" s="16">
        <v>8.17</v>
      </c>
      <c r="F197" s="16">
        <v>7.75</v>
      </c>
      <c r="G197"/>
      <c r="H197"/>
      <c r="I197"/>
      <c r="J197"/>
      <c r="K197"/>
    </row>
    <row r="198" spans="1:11" s="6" customFormat="1" x14ac:dyDescent="0.35">
      <c r="A198" s="6" t="s">
        <v>40</v>
      </c>
      <c r="B198" s="7">
        <v>41065</v>
      </c>
      <c r="C198" s="8">
        <v>0.56666666666666665</v>
      </c>
      <c r="D198" s="6" t="s">
        <v>50</v>
      </c>
      <c r="E198" s="9">
        <v>6.78</v>
      </c>
      <c r="F198" s="9">
        <v>5.93</v>
      </c>
    </row>
    <row r="199" spans="1:11" s="6" customFormat="1" x14ac:dyDescent="0.35">
      <c r="A199" s="6" t="s">
        <v>72</v>
      </c>
      <c r="B199" s="7">
        <v>41065</v>
      </c>
      <c r="C199" s="8">
        <v>0.53472222222222221</v>
      </c>
      <c r="D199" s="6" t="s">
        <v>50</v>
      </c>
      <c r="E199" s="9">
        <v>11.58</v>
      </c>
      <c r="F199" s="9">
        <v>9.2799999999999994</v>
      </c>
    </row>
    <row r="200" spans="1:11" s="6" customFormat="1" x14ac:dyDescent="0.35">
      <c r="A200" s="6" t="s">
        <v>79</v>
      </c>
      <c r="B200" s="7">
        <v>41066</v>
      </c>
      <c r="C200" s="8">
        <v>0.46597222222222223</v>
      </c>
      <c r="D200" s="6" t="s">
        <v>50</v>
      </c>
      <c r="E200" s="9">
        <v>6.56</v>
      </c>
      <c r="F200" s="9">
        <v>7.02</v>
      </c>
    </row>
    <row r="201" spans="1:11" s="6" customFormat="1" x14ac:dyDescent="0.35">
      <c r="A201" s="6" t="s">
        <v>89</v>
      </c>
      <c r="B201" s="7">
        <v>41066</v>
      </c>
      <c r="C201" s="8">
        <v>0.48055555555555557</v>
      </c>
      <c r="D201" s="6" t="s">
        <v>50</v>
      </c>
      <c r="E201" s="9">
        <v>7.82</v>
      </c>
      <c r="F201" s="9">
        <v>7.34</v>
      </c>
    </row>
    <row r="202" spans="1:11" s="6" customFormat="1" x14ac:dyDescent="0.35">
      <c r="A202" s="6" t="s">
        <v>100</v>
      </c>
      <c r="B202" s="14">
        <v>41066</v>
      </c>
      <c r="C202"/>
      <c r="D202"/>
      <c r="E202" s="18">
        <v>5.41</v>
      </c>
      <c r="F202" s="18">
        <v>5.59</v>
      </c>
      <c r="G202"/>
      <c r="H202"/>
      <c r="I202"/>
      <c r="J202"/>
      <c r="K202"/>
    </row>
    <row r="203" spans="1:11" s="6" customFormat="1" x14ac:dyDescent="0.35">
      <c r="A203" s="6" t="s">
        <v>105</v>
      </c>
      <c r="B203" s="14">
        <v>41066</v>
      </c>
      <c r="C203"/>
      <c r="D203"/>
      <c r="E203" s="18">
        <v>6.96</v>
      </c>
      <c r="F203" s="18">
        <v>7.14</v>
      </c>
      <c r="G203"/>
      <c r="H203"/>
      <c r="I203"/>
      <c r="J203"/>
      <c r="K203"/>
    </row>
    <row r="204" spans="1:11" s="6" customFormat="1" x14ac:dyDescent="0.35">
      <c r="A204" s="6" t="s">
        <v>40</v>
      </c>
      <c r="B204" s="7">
        <v>41072</v>
      </c>
      <c r="C204" s="8">
        <v>0.56388888888888888</v>
      </c>
      <c r="D204" s="6" t="s">
        <v>50</v>
      </c>
      <c r="E204" s="9">
        <v>5.95</v>
      </c>
      <c r="F204" s="9">
        <v>6.2</v>
      </c>
    </row>
    <row r="205" spans="1:11" s="6" customFormat="1" x14ac:dyDescent="0.35">
      <c r="A205" s="6" t="s">
        <v>72</v>
      </c>
      <c r="B205" s="7">
        <v>41072</v>
      </c>
      <c r="E205" s="9"/>
      <c r="F205" s="9"/>
    </row>
    <row r="206" spans="1:11" s="6" customFormat="1" x14ac:dyDescent="0.35">
      <c r="A206" s="6" t="s">
        <v>79</v>
      </c>
      <c r="B206" s="7">
        <v>41073</v>
      </c>
      <c r="C206" s="8">
        <v>0.46249999999999997</v>
      </c>
      <c r="D206" s="6" t="s">
        <v>49</v>
      </c>
      <c r="E206" s="9">
        <v>8.09</v>
      </c>
      <c r="F206" s="9">
        <v>7.57</v>
      </c>
    </row>
    <row r="207" spans="1:11" s="6" customFormat="1" x14ac:dyDescent="0.35">
      <c r="A207" s="6" t="s">
        <v>89</v>
      </c>
      <c r="B207" s="7">
        <v>41073</v>
      </c>
      <c r="E207" s="9"/>
      <c r="F207" s="9"/>
    </row>
    <row r="208" spans="1:11" s="6" customFormat="1" x14ac:dyDescent="0.35">
      <c r="A208" s="6" t="s">
        <v>100</v>
      </c>
      <c r="B208" s="14">
        <v>41074</v>
      </c>
      <c r="C208"/>
      <c r="D208"/>
      <c r="E208" s="18">
        <v>3.8</v>
      </c>
      <c r="F208" s="18">
        <v>3.9</v>
      </c>
      <c r="G208"/>
      <c r="H208"/>
      <c r="I208"/>
      <c r="J208"/>
      <c r="K208"/>
    </row>
    <row r="209" spans="1:11" s="6" customFormat="1" x14ac:dyDescent="0.35">
      <c r="A209" s="6" t="s">
        <v>105</v>
      </c>
      <c r="B209" s="14">
        <v>41074</v>
      </c>
      <c r="C209"/>
      <c r="D209"/>
      <c r="E209" s="18">
        <v>6.16</v>
      </c>
      <c r="F209" s="18">
        <v>6.03</v>
      </c>
      <c r="G209"/>
      <c r="H209"/>
      <c r="I209"/>
      <c r="J209"/>
      <c r="K209"/>
    </row>
    <row r="210" spans="1:11" s="6" customFormat="1" x14ac:dyDescent="0.35">
      <c r="A210" s="6" t="s">
        <v>40</v>
      </c>
      <c r="B210" s="7">
        <v>41079</v>
      </c>
      <c r="C210" s="8">
        <v>0.57708333333333328</v>
      </c>
      <c r="D210" s="6" t="s">
        <v>50</v>
      </c>
      <c r="E210" s="9">
        <v>9.1</v>
      </c>
      <c r="F210" s="9">
        <v>5.31</v>
      </c>
    </row>
    <row r="211" spans="1:11" s="6" customFormat="1" x14ac:dyDescent="0.35">
      <c r="A211" s="6" t="s">
        <v>40</v>
      </c>
      <c r="B211" s="7">
        <v>41079</v>
      </c>
      <c r="D211" s="6" t="s">
        <v>50</v>
      </c>
      <c r="E211" s="9">
        <v>9.18</v>
      </c>
      <c r="F211" s="9">
        <v>5.4</v>
      </c>
    </row>
    <row r="212" spans="1:11" s="6" customFormat="1" x14ac:dyDescent="0.35">
      <c r="A212" s="6" t="s">
        <v>72</v>
      </c>
      <c r="B212" s="7">
        <v>41079</v>
      </c>
      <c r="C212" s="8">
        <v>0.52847222222222223</v>
      </c>
      <c r="D212" s="6" t="s">
        <v>50</v>
      </c>
      <c r="E212" s="9">
        <v>11.31</v>
      </c>
      <c r="F212" s="9">
        <v>5.81</v>
      </c>
    </row>
    <row r="213" spans="1:11" s="6" customFormat="1" x14ac:dyDescent="0.35">
      <c r="A213" s="6" t="s">
        <v>79</v>
      </c>
      <c r="B213" s="7">
        <v>41080</v>
      </c>
      <c r="C213" s="8">
        <v>0.45833333333333331</v>
      </c>
      <c r="D213" s="6" t="s">
        <v>50</v>
      </c>
      <c r="E213" s="9">
        <v>7.22</v>
      </c>
      <c r="F213" s="9">
        <v>6.86</v>
      </c>
    </row>
    <row r="214" spans="1:11" s="6" customFormat="1" x14ac:dyDescent="0.35">
      <c r="A214" s="6" t="s">
        <v>89</v>
      </c>
      <c r="B214" s="7">
        <v>41080</v>
      </c>
      <c r="C214" s="8">
        <v>0.47291666666666665</v>
      </c>
      <c r="D214" s="6" t="s">
        <v>50</v>
      </c>
      <c r="E214" s="9">
        <v>7.64</v>
      </c>
      <c r="F214" s="9">
        <v>6.93</v>
      </c>
    </row>
    <row r="215" spans="1:11" s="6" customFormat="1" x14ac:dyDescent="0.35">
      <c r="A215" s="6" t="s">
        <v>100</v>
      </c>
      <c r="B215" s="14">
        <v>41080</v>
      </c>
      <c r="C215"/>
      <c r="D215"/>
      <c r="E215" s="18">
        <v>4.3099999999999996</v>
      </c>
      <c r="F215" s="18">
        <v>2.7</v>
      </c>
      <c r="G215"/>
      <c r="H215"/>
      <c r="I215"/>
      <c r="J215"/>
      <c r="K215"/>
    </row>
    <row r="216" spans="1:11" s="6" customFormat="1" x14ac:dyDescent="0.35">
      <c r="A216" s="6" t="s">
        <v>105</v>
      </c>
      <c r="B216" s="14">
        <v>41080</v>
      </c>
      <c r="C216"/>
      <c r="D216"/>
      <c r="E216" s="18">
        <v>5.49</v>
      </c>
      <c r="F216" s="18">
        <v>4.76</v>
      </c>
      <c r="G216"/>
      <c r="H216"/>
      <c r="I216"/>
      <c r="J216"/>
      <c r="K216"/>
    </row>
    <row r="217" spans="1:11" s="6" customFormat="1" x14ac:dyDescent="0.35">
      <c r="A217" s="6" t="s">
        <v>40</v>
      </c>
      <c r="B217" s="7">
        <v>41086</v>
      </c>
      <c r="C217" s="8">
        <v>0.61388888888888882</v>
      </c>
      <c r="D217" s="6" t="s">
        <v>49</v>
      </c>
      <c r="E217" s="9">
        <v>6.33</v>
      </c>
      <c r="F217" s="9">
        <v>5.26</v>
      </c>
    </row>
    <row r="218" spans="1:11" s="6" customFormat="1" x14ac:dyDescent="0.35">
      <c r="A218" s="6" t="s">
        <v>40</v>
      </c>
      <c r="B218" s="7">
        <v>41086</v>
      </c>
      <c r="D218" s="6" t="s">
        <v>49</v>
      </c>
      <c r="E218" s="9">
        <v>6.25</v>
      </c>
      <c r="F218" s="9">
        <v>5.2</v>
      </c>
    </row>
    <row r="219" spans="1:11" s="6" customFormat="1" x14ac:dyDescent="0.35">
      <c r="A219" s="6" t="s">
        <v>72</v>
      </c>
      <c r="B219" s="7">
        <v>41086</v>
      </c>
      <c r="C219" s="8">
        <v>0.58402777777777781</v>
      </c>
      <c r="D219" s="6" t="s">
        <v>49</v>
      </c>
      <c r="E219" s="9">
        <v>7.23</v>
      </c>
      <c r="F219" s="9">
        <v>7.27</v>
      </c>
    </row>
    <row r="220" spans="1:11" s="6" customFormat="1" x14ac:dyDescent="0.35">
      <c r="A220" s="6" t="s">
        <v>79</v>
      </c>
      <c r="B220" s="7">
        <v>41087</v>
      </c>
      <c r="C220" s="8">
        <v>0.47986111111111113</v>
      </c>
      <c r="D220" s="6" t="s">
        <v>49</v>
      </c>
      <c r="E220" s="9">
        <v>7.42</v>
      </c>
      <c r="F220" s="9">
        <v>6.86</v>
      </c>
    </row>
    <row r="221" spans="1:11" s="6" customFormat="1" x14ac:dyDescent="0.35">
      <c r="A221" s="6" t="s">
        <v>89</v>
      </c>
      <c r="B221" s="7">
        <v>41087</v>
      </c>
      <c r="C221" s="8">
        <v>0.50347222222222221</v>
      </c>
      <c r="D221" s="6" t="s">
        <v>49</v>
      </c>
      <c r="E221" s="9">
        <v>6.9</v>
      </c>
      <c r="F221" s="9">
        <v>5.91</v>
      </c>
    </row>
    <row r="222" spans="1:11" s="6" customFormat="1" x14ac:dyDescent="0.35">
      <c r="A222" s="6" t="s">
        <v>100</v>
      </c>
      <c r="B222" s="14">
        <v>41088</v>
      </c>
      <c r="C222"/>
      <c r="D222"/>
      <c r="E222" s="18">
        <v>3.78</v>
      </c>
      <c r="F222" s="18">
        <v>4.1900000000000004</v>
      </c>
      <c r="G222"/>
      <c r="H222"/>
      <c r="I222"/>
      <c r="J222"/>
      <c r="K222"/>
    </row>
    <row r="223" spans="1:11" s="6" customFormat="1" x14ac:dyDescent="0.35">
      <c r="A223" s="6" t="s">
        <v>105</v>
      </c>
      <c r="B223" s="14">
        <v>41088</v>
      </c>
      <c r="C223"/>
      <c r="D223"/>
      <c r="E223" s="18">
        <v>4.62</v>
      </c>
      <c r="F223" s="18">
        <v>4.26</v>
      </c>
      <c r="G223"/>
      <c r="H223"/>
      <c r="I223"/>
      <c r="J223"/>
      <c r="K223"/>
    </row>
    <row r="224" spans="1:11" s="6" customFormat="1" x14ac:dyDescent="0.35">
      <c r="A224" s="6" t="s">
        <v>79</v>
      </c>
      <c r="B224" s="7">
        <v>41095</v>
      </c>
      <c r="C224" s="8">
        <v>0.46249999999999997</v>
      </c>
      <c r="D224" s="6" t="s">
        <v>50</v>
      </c>
      <c r="E224" s="9">
        <v>6.62</v>
      </c>
      <c r="F224" s="9">
        <v>6.65</v>
      </c>
    </row>
    <row r="225" spans="1:11" s="6" customFormat="1" x14ac:dyDescent="0.35">
      <c r="A225" s="6" t="s">
        <v>89</v>
      </c>
      <c r="B225" s="7">
        <v>41095</v>
      </c>
      <c r="C225" s="8">
        <v>0.47638888888888892</v>
      </c>
      <c r="D225" s="6" t="s">
        <v>50</v>
      </c>
      <c r="E225" s="9">
        <v>6.47</v>
      </c>
      <c r="F225" s="9">
        <v>6.23</v>
      </c>
    </row>
    <row r="226" spans="1:11" s="6" customFormat="1" x14ac:dyDescent="0.35">
      <c r="A226" s="6" t="s">
        <v>40</v>
      </c>
      <c r="B226" s="7">
        <v>41100</v>
      </c>
      <c r="C226" s="8">
        <v>0.54513888888888895</v>
      </c>
      <c r="D226" s="6" t="s">
        <v>50</v>
      </c>
      <c r="E226" s="9">
        <v>6.39</v>
      </c>
      <c r="F226" s="9">
        <v>5.55</v>
      </c>
    </row>
    <row r="227" spans="1:11" s="6" customFormat="1" x14ac:dyDescent="0.35">
      <c r="A227" s="6" t="s">
        <v>72</v>
      </c>
      <c r="B227" s="7">
        <v>41100</v>
      </c>
      <c r="C227" s="8">
        <v>0.51666666666666672</v>
      </c>
      <c r="D227" s="6" t="s">
        <v>50</v>
      </c>
      <c r="E227" s="9">
        <v>8.66</v>
      </c>
      <c r="F227" s="9">
        <v>8.5399999999999991</v>
      </c>
    </row>
    <row r="228" spans="1:11" s="6" customFormat="1" x14ac:dyDescent="0.35">
      <c r="A228" s="6" t="s">
        <v>79</v>
      </c>
      <c r="B228" s="7">
        <v>41101</v>
      </c>
      <c r="C228" s="8">
        <v>0.4458333333333333</v>
      </c>
      <c r="D228" s="6" t="s">
        <v>50</v>
      </c>
      <c r="E228" s="9">
        <v>7</v>
      </c>
      <c r="F228" s="9">
        <v>6.9</v>
      </c>
    </row>
    <row r="229" spans="1:11" s="6" customFormat="1" x14ac:dyDescent="0.35">
      <c r="A229" s="6" t="s">
        <v>89</v>
      </c>
      <c r="B229" s="7">
        <v>41101</v>
      </c>
      <c r="C229" s="8">
        <v>0.46388888888888885</v>
      </c>
      <c r="D229" s="6" t="s">
        <v>50</v>
      </c>
      <c r="E229" s="9">
        <v>8.1</v>
      </c>
      <c r="F229" s="9">
        <v>6.34</v>
      </c>
    </row>
    <row r="230" spans="1:11" s="6" customFormat="1" x14ac:dyDescent="0.35">
      <c r="A230" s="6" t="s">
        <v>100</v>
      </c>
      <c r="B230" s="14">
        <v>41102</v>
      </c>
      <c r="C230"/>
      <c r="D230"/>
      <c r="E230" s="18">
        <v>11.26</v>
      </c>
      <c r="F230" s="9">
        <v>5.34</v>
      </c>
      <c r="G230"/>
      <c r="H230"/>
      <c r="I230"/>
      <c r="J230"/>
      <c r="K230"/>
    </row>
    <row r="231" spans="1:11" s="6" customFormat="1" x14ac:dyDescent="0.35">
      <c r="A231" s="6" t="s">
        <v>100</v>
      </c>
      <c r="B231" s="14">
        <v>41102</v>
      </c>
      <c r="C231"/>
      <c r="D231"/>
      <c r="E231" s="19" t="s">
        <v>101</v>
      </c>
      <c r="F231" s="19" t="s">
        <v>101</v>
      </c>
      <c r="G231"/>
      <c r="H231"/>
      <c r="I231"/>
      <c r="J231"/>
      <c r="K231"/>
    </row>
    <row r="232" spans="1:11" s="6" customFormat="1" x14ac:dyDescent="0.35">
      <c r="A232" s="6" t="s">
        <v>105</v>
      </c>
      <c r="B232" s="14">
        <v>41102</v>
      </c>
      <c r="C232"/>
      <c r="D232"/>
      <c r="E232" s="18">
        <v>9.1999999999999993</v>
      </c>
      <c r="F232" s="9">
        <v>10.4</v>
      </c>
      <c r="G232"/>
      <c r="H232"/>
      <c r="I232"/>
      <c r="J232"/>
      <c r="K232"/>
    </row>
    <row r="233" spans="1:11" s="6" customFormat="1" x14ac:dyDescent="0.35">
      <c r="A233" s="6" t="s">
        <v>40</v>
      </c>
      <c r="B233" s="7">
        <v>41107</v>
      </c>
      <c r="C233" s="8">
        <v>0.56041666666666667</v>
      </c>
      <c r="D233" s="6" t="s">
        <v>50</v>
      </c>
      <c r="E233" s="9">
        <v>5.84</v>
      </c>
      <c r="F233" s="9">
        <v>5.9</v>
      </c>
    </row>
    <row r="234" spans="1:11" s="6" customFormat="1" x14ac:dyDescent="0.35">
      <c r="A234" s="6" t="s">
        <v>72</v>
      </c>
      <c r="B234" s="7">
        <v>41107</v>
      </c>
      <c r="C234" s="8">
        <v>0.52986111111111112</v>
      </c>
      <c r="D234" s="6" t="s">
        <v>50</v>
      </c>
      <c r="E234" s="9">
        <v>9.41</v>
      </c>
      <c r="F234" s="9">
        <v>8.8800000000000008</v>
      </c>
    </row>
    <row r="235" spans="1:11" s="6" customFormat="1" x14ac:dyDescent="0.35">
      <c r="A235" s="6" t="s">
        <v>79</v>
      </c>
      <c r="B235" s="7">
        <v>41108</v>
      </c>
      <c r="C235" s="8">
        <v>0.47430555555555554</v>
      </c>
      <c r="D235" s="6" t="s">
        <v>50</v>
      </c>
      <c r="E235" s="9">
        <v>5.61</v>
      </c>
      <c r="F235" s="9">
        <v>5.14</v>
      </c>
    </row>
    <row r="236" spans="1:11" s="6" customFormat="1" x14ac:dyDescent="0.35">
      <c r="A236" s="6" t="s">
        <v>89</v>
      </c>
      <c r="B236" s="7">
        <v>41108</v>
      </c>
      <c r="C236" s="8">
        <v>0.48888888888888887</v>
      </c>
      <c r="D236" s="6" t="s">
        <v>50</v>
      </c>
      <c r="E236" s="9">
        <v>5.25</v>
      </c>
      <c r="F236" s="9">
        <v>5.75</v>
      </c>
    </row>
    <row r="237" spans="1:11" s="6" customFormat="1" x14ac:dyDescent="0.35">
      <c r="A237" s="6" t="s">
        <v>79</v>
      </c>
      <c r="B237" s="7">
        <v>41114</v>
      </c>
      <c r="C237" s="8">
        <v>0.46180555555555558</v>
      </c>
      <c r="D237" s="6" t="s">
        <v>49</v>
      </c>
      <c r="E237" s="9">
        <v>5.3</v>
      </c>
      <c r="F237" s="9">
        <v>5.96</v>
      </c>
    </row>
    <row r="238" spans="1:11" s="6" customFormat="1" x14ac:dyDescent="0.35">
      <c r="A238" s="6" t="s">
        <v>89</v>
      </c>
      <c r="B238" s="7">
        <v>41114</v>
      </c>
      <c r="C238" s="8">
        <v>0.4770833333333333</v>
      </c>
      <c r="D238" s="6" t="s">
        <v>49</v>
      </c>
      <c r="E238" s="9">
        <v>7</v>
      </c>
      <c r="F238" s="9">
        <v>6.34</v>
      </c>
    </row>
    <row r="239" spans="1:11" s="6" customFormat="1" x14ac:dyDescent="0.35">
      <c r="A239" s="6" t="s">
        <v>100</v>
      </c>
      <c r="B239" s="14">
        <v>41114</v>
      </c>
      <c r="C239"/>
      <c r="D239"/>
      <c r="E239" s="18">
        <v>5.86</v>
      </c>
      <c r="F239" s="18">
        <v>5.94</v>
      </c>
      <c r="G239"/>
      <c r="H239"/>
      <c r="I239"/>
      <c r="J239"/>
      <c r="K239"/>
    </row>
    <row r="240" spans="1:11" s="6" customFormat="1" x14ac:dyDescent="0.35">
      <c r="A240" s="6" t="s">
        <v>105</v>
      </c>
      <c r="B240" s="14">
        <v>41114</v>
      </c>
      <c r="C240"/>
      <c r="D240"/>
      <c r="E240" s="18">
        <v>9.56</v>
      </c>
      <c r="F240" s="18">
        <v>10.25</v>
      </c>
      <c r="G240"/>
      <c r="H240"/>
      <c r="I240"/>
      <c r="J240"/>
      <c r="K240"/>
    </row>
    <row r="241" spans="1:11" s="6" customFormat="1" x14ac:dyDescent="0.35">
      <c r="A241" s="6" t="s">
        <v>79</v>
      </c>
      <c r="B241" s="7">
        <v>41121</v>
      </c>
      <c r="C241" s="8">
        <v>0.4694444444444445</v>
      </c>
      <c r="D241" s="6" t="s">
        <v>50</v>
      </c>
      <c r="E241" s="9">
        <v>5.98</v>
      </c>
      <c r="F241" s="9">
        <v>5.58</v>
      </c>
    </row>
    <row r="242" spans="1:11" s="6" customFormat="1" x14ac:dyDescent="0.35">
      <c r="A242" s="6" t="s">
        <v>89</v>
      </c>
      <c r="B242" s="7">
        <v>41121</v>
      </c>
      <c r="E242" s="9"/>
      <c r="F242" s="9"/>
    </row>
    <row r="243" spans="1:11" s="6" customFormat="1" x14ac:dyDescent="0.35">
      <c r="A243" s="6" t="s">
        <v>100</v>
      </c>
      <c r="B243" s="14">
        <v>41121</v>
      </c>
      <c r="C243"/>
      <c r="D243"/>
      <c r="E243" s="18">
        <v>5.22</v>
      </c>
      <c r="F243" s="18">
        <v>5.1100000000000003</v>
      </c>
      <c r="G243"/>
      <c r="H243"/>
      <c r="I243"/>
      <c r="J243"/>
      <c r="K243"/>
    </row>
    <row r="244" spans="1:11" s="6" customFormat="1" x14ac:dyDescent="0.35">
      <c r="A244" s="6" t="s">
        <v>105</v>
      </c>
      <c r="B244" s="14">
        <v>41121</v>
      </c>
      <c r="C244"/>
      <c r="D244"/>
      <c r="E244" s="18">
        <v>8.7100000000000009</v>
      </c>
      <c r="F244" s="18">
        <v>8.94</v>
      </c>
      <c r="G244"/>
      <c r="H244"/>
      <c r="I244"/>
      <c r="J244"/>
      <c r="K244"/>
    </row>
    <row r="245" spans="1:11" s="6" customFormat="1" x14ac:dyDescent="0.35">
      <c r="A245" s="6" t="s">
        <v>40</v>
      </c>
      <c r="B245" s="7">
        <v>41122</v>
      </c>
      <c r="C245" s="8">
        <v>0.64236111111111105</v>
      </c>
      <c r="D245" s="6" t="s">
        <v>49</v>
      </c>
      <c r="E245" s="9">
        <v>4.5599999999999996</v>
      </c>
      <c r="F245" s="9">
        <v>4.49</v>
      </c>
    </row>
    <row r="246" spans="1:11" s="6" customFormat="1" x14ac:dyDescent="0.35">
      <c r="A246" s="6" t="s">
        <v>72</v>
      </c>
      <c r="B246" s="7">
        <v>41122</v>
      </c>
      <c r="D246" s="6" t="s">
        <v>49</v>
      </c>
      <c r="E246" s="9"/>
      <c r="F246" s="9"/>
    </row>
    <row r="247" spans="1:11" s="6" customFormat="1" x14ac:dyDescent="0.35">
      <c r="A247" s="6" t="s">
        <v>40</v>
      </c>
      <c r="B247" s="7">
        <v>41128</v>
      </c>
      <c r="C247" s="8">
        <v>0.57708333333333328</v>
      </c>
      <c r="D247" s="6" t="s">
        <v>50</v>
      </c>
      <c r="E247" s="9">
        <v>6.27</v>
      </c>
      <c r="F247" s="9">
        <v>5.91</v>
      </c>
    </row>
    <row r="248" spans="1:11" s="6" customFormat="1" x14ac:dyDescent="0.35">
      <c r="A248" s="6" t="s">
        <v>72</v>
      </c>
      <c r="B248" s="7">
        <v>41128</v>
      </c>
      <c r="C248" s="8">
        <v>0.54791666666666672</v>
      </c>
      <c r="D248" s="6" t="s">
        <v>50</v>
      </c>
      <c r="E248" s="9">
        <v>5.27</v>
      </c>
      <c r="F248" s="9">
        <v>5.52</v>
      </c>
    </row>
    <row r="249" spans="1:11" s="6" customFormat="1" x14ac:dyDescent="0.35">
      <c r="A249" s="6" t="s">
        <v>79</v>
      </c>
      <c r="B249" s="7">
        <v>41129</v>
      </c>
      <c r="C249" s="8">
        <v>0.46111111111111108</v>
      </c>
      <c r="D249" s="6" t="s">
        <v>50</v>
      </c>
      <c r="E249" s="9">
        <v>5.73</v>
      </c>
      <c r="F249" s="9">
        <v>5.55</v>
      </c>
    </row>
    <row r="250" spans="1:11" s="6" customFormat="1" x14ac:dyDescent="0.35">
      <c r="A250" s="6" t="s">
        <v>89</v>
      </c>
      <c r="B250" s="7">
        <v>41129</v>
      </c>
      <c r="C250" s="8">
        <v>0.47569444444444442</v>
      </c>
      <c r="D250" s="6" t="s">
        <v>50</v>
      </c>
      <c r="E250" s="9">
        <v>8.2899999999999991</v>
      </c>
      <c r="F250" s="9">
        <v>5.32</v>
      </c>
    </row>
    <row r="251" spans="1:11" s="6" customFormat="1" x14ac:dyDescent="0.35">
      <c r="A251" s="6" t="s">
        <v>40</v>
      </c>
      <c r="B251" s="7">
        <v>41135</v>
      </c>
      <c r="C251" s="8">
        <v>0.56666666666666665</v>
      </c>
      <c r="D251" s="6" t="s">
        <v>50</v>
      </c>
      <c r="E251" s="9">
        <v>3.99</v>
      </c>
      <c r="F251" s="9">
        <v>3.79</v>
      </c>
    </row>
    <row r="252" spans="1:11" s="6" customFormat="1" x14ac:dyDescent="0.35">
      <c r="A252" s="6" t="s">
        <v>40</v>
      </c>
      <c r="B252" s="7">
        <v>41135</v>
      </c>
      <c r="D252" s="6" t="s">
        <v>50</v>
      </c>
      <c r="E252" s="9">
        <v>4</v>
      </c>
      <c r="F252" s="9">
        <v>3.77</v>
      </c>
    </row>
    <row r="253" spans="1:11" s="6" customFormat="1" x14ac:dyDescent="0.35">
      <c r="A253" s="6" t="s">
        <v>72</v>
      </c>
      <c r="B253" s="7">
        <v>41135</v>
      </c>
      <c r="C253" s="8">
        <v>0.53749999999999998</v>
      </c>
      <c r="D253" s="6" t="s">
        <v>50</v>
      </c>
      <c r="E253" s="9">
        <v>11.13</v>
      </c>
      <c r="F253" s="9">
        <v>6.75</v>
      </c>
    </row>
    <row r="254" spans="1:11" s="6" customFormat="1" x14ac:dyDescent="0.35">
      <c r="A254" s="6" t="s">
        <v>79</v>
      </c>
      <c r="B254" s="7">
        <v>41136</v>
      </c>
      <c r="C254" s="8">
        <v>0.4597222222222222</v>
      </c>
      <c r="D254" s="6" t="s">
        <v>50</v>
      </c>
      <c r="E254" s="9">
        <v>3.73</v>
      </c>
      <c r="F254" s="9">
        <v>3.64</v>
      </c>
    </row>
    <row r="255" spans="1:11" s="6" customFormat="1" x14ac:dyDescent="0.35">
      <c r="A255" s="6" t="s">
        <v>89</v>
      </c>
      <c r="B255" s="7">
        <v>41136</v>
      </c>
      <c r="C255" s="8">
        <v>0.47361111111111115</v>
      </c>
      <c r="D255" s="6" t="s">
        <v>50</v>
      </c>
      <c r="E255" s="9">
        <v>3.82</v>
      </c>
      <c r="F255" s="9">
        <v>3.76</v>
      </c>
    </row>
    <row r="256" spans="1:11" s="6" customFormat="1" x14ac:dyDescent="0.35">
      <c r="A256" s="6" t="s">
        <v>40</v>
      </c>
      <c r="B256" s="7">
        <v>41142</v>
      </c>
      <c r="C256" s="8">
        <v>0.58680555555555558</v>
      </c>
      <c r="D256" s="6" t="s">
        <v>50</v>
      </c>
      <c r="E256" s="9">
        <v>3.88</v>
      </c>
      <c r="F256" s="9">
        <v>3.32</v>
      </c>
    </row>
    <row r="257" spans="1:11" s="6" customFormat="1" x14ac:dyDescent="0.35">
      <c r="A257" s="6" t="s">
        <v>72</v>
      </c>
      <c r="B257" s="7">
        <v>41142</v>
      </c>
      <c r="C257" s="8">
        <v>0.54652777777777783</v>
      </c>
      <c r="D257" s="6" t="s">
        <v>50</v>
      </c>
      <c r="E257" s="9">
        <v>4.42</v>
      </c>
      <c r="F257" s="9">
        <v>4.8499999999999996</v>
      </c>
    </row>
    <row r="258" spans="1:11" s="6" customFormat="1" x14ac:dyDescent="0.35">
      <c r="A258" s="6" t="s">
        <v>79</v>
      </c>
      <c r="B258" s="7">
        <v>41143</v>
      </c>
      <c r="C258" s="8">
        <v>0.46875</v>
      </c>
      <c r="D258" s="6" t="s">
        <v>50</v>
      </c>
      <c r="E258" s="9">
        <v>4.7</v>
      </c>
      <c r="F258" s="9">
        <v>4.54</v>
      </c>
    </row>
    <row r="259" spans="1:11" s="6" customFormat="1" x14ac:dyDescent="0.35">
      <c r="A259" s="6" t="s">
        <v>89</v>
      </c>
      <c r="B259" s="7">
        <v>41143</v>
      </c>
      <c r="C259" s="8">
        <v>0.48333333333333334</v>
      </c>
      <c r="D259" s="6" t="s">
        <v>50</v>
      </c>
      <c r="E259" s="9">
        <v>7.12</v>
      </c>
      <c r="F259" s="9">
        <v>6.62</v>
      </c>
    </row>
    <row r="260" spans="1:11" s="6" customFormat="1" x14ac:dyDescent="0.35">
      <c r="A260" s="6" t="s">
        <v>100</v>
      </c>
      <c r="B260" s="14">
        <v>41143</v>
      </c>
      <c r="C260"/>
      <c r="D260"/>
      <c r="E260" s="18">
        <v>4.76</v>
      </c>
      <c r="F260" s="18">
        <v>3.32</v>
      </c>
      <c r="G260"/>
      <c r="H260"/>
      <c r="I260"/>
      <c r="J260"/>
      <c r="K260"/>
    </row>
    <row r="261" spans="1:11" s="6" customFormat="1" x14ac:dyDescent="0.35">
      <c r="A261" s="6" t="s">
        <v>105</v>
      </c>
      <c r="B261" s="14">
        <v>41143</v>
      </c>
      <c r="C261"/>
      <c r="D261"/>
      <c r="E261" s="18">
        <v>6.36</v>
      </c>
      <c r="F261" s="18">
        <v>7.18</v>
      </c>
      <c r="G261"/>
      <c r="H261"/>
      <c r="I261"/>
      <c r="J261"/>
      <c r="K261"/>
    </row>
    <row r="262" spans="1:11" s="6" customFormat="1" x14ac:dyDescent="0.35">
      <c r="A262" s="6" t="s">
        <v>105</v>
      </c>
      <c r="B262" s="14">
        <v>41143</v>
      </c>
      <c r="C262"/>
      <c r="D262"/>
      <c r="E262" s="19" t="s">
        <v>101</v>
      </c>
      <c r="F262" s="19" t="s">
        <v>101</v>
      </c>
      <c r="G262"/>
      <c r="H262"/>
      <c r="I262"/>
      <c r="J262"/>
      <c r="K262"/>
    </row>
    <row r="263" spans="1:11" s="6" customFormat="1" x14ac:dyDescent="0.35">
      <c r="A263" s="6" t="s">
        <v>40</v>
      </c>
      <c r="B263" s="7">
        <v>41149</v>
      </c>
      <c r="C263" s="8">
        <v>0.58680555555555558</v>
      </c>
      <c r="D263" s="6" t="s">
        <v>49</v>
      </c>
      <c r="E263" s="9">
        <v>5.73</v>
      </c>
      <c r="F263" s="9">
        <v>5.38</v>
      </c>
    </row>
    <row r="264" spans="1:11" s="6" customFormat="1" x14ac:dyDescent="0.35">
      <c r="A264" s="6" t="s">
        <v>40</v>
      </c>
      <c r="B264" s="7">
        <v>41149</v>
      </c>
      <c r="D264" s="6" t="s">
        <v>49</v>
      </c>
      <c r="E264" s="9">
        <v>5.38</v>
      </c>
      <c r="F264" s="9">
        <v>5.32</v>
      </c>
    </row>
    <row r="265" spans="1:11" s="6" customFormat="1" x14ac:dyDescent="0.35">
      <c r="A265" s="6" t="s">
        <v>72</v>
      </c>
      <c r="B265" s="7">
        <v>41149</v>
      </c>
      <c r="C265" s="8">
        <v>0.55694444444444446</v>
      </c>
      <c r="D265" s="6" t="s">
        <v>49</v>
      </c>
      <c r="E265" s="9">
        <v>7.26</v>
      </c>
      <c r="F265" s="9">
        <v>7.5</v>
      </c>
    </row>
    <row r="266" spans="1:11" s="6" customFormat="1" x14ac:dyDescent="0.35">
      <c r="A266" s="6" t="s">
        <v>79</v>
      </c>
      <c r="B266" s="7">
        <v>41150</v>
      </c>
      <c r="C266" s="8">
        <v>0.47083333333333338</v>
      </c>
      <c r="D266" s="6" t="s">
        <v>49</v>
      </c>
      <c r="E266" s="9">
        <v>5.49</v>
      </c>
      <c r="F266" s="9">
        <v>5.38</v>
      </c>
    </row>
    <row r="267" spans="1:11" s="6" customFormat="1" x14ac:dyDescent="0.35">
      <c r="A267" s="6" t="s">
        <v>89</v>
      </c>
      <c r="B267" s="7">
        <v>41150</v>
      </c>
      <c r="C267" s="8">
        <v>0.48680555555555555</v>
      </c>
      <c r="D267" s="6" t="s">
        <v>49</v>
      </c>
      <c r="E267" s="9">
        <v>5.69</v>
      </c>
      <c r="F267" s="9">
        <v>5</v>
      </c>
    </row>
    <row r="268" spans="1:11" s="6" customFormat="1" x14ac:dyDescent="0.35">
      <c r="A268" s="6" t="s">
        <v>40</v>
      </c>
      <c r="B268" s="7">
        <v>41157</v>
      </c>
      <c r="C268" s="8">
        <v>0.5708333333333333</v>
      </c>
      <c r="D268" s="6" t="s">
        <v>49</v>
      </c>
      <c r="E268" s="9">
        <v>6.52</v>
      </c>
      <c r="F268" s="9">
        <v>5.29</v>
      </c>
    </row>
    <row r="269" spans="1:11" s="6" customFormat="1" x14ac:dyDescent="0.35">
      <c r="A269" s="6" t="s">
        <v>40</v>
      </c>
      <c r="B269" s="7">
        <v>41157</v>
      </c>
      <c r="D269" s="6" t="s">
        <v>49</v>
      </c>
      <c r="E269" s="9">
        <v>6.44</v>
      </c>
      <c r="F269" s="9">
        <v>5.32</v>
      </c>
    </row>
    <row r="270" spans="1:11" s="6" customFormat="1" x14ac:dyDescent="0.35">
      <c r="A270" s="6" t="s">
        <v>72</v>
      </c>
      <c r="B270" s="7">
        <v>41157</v>
      </c>
      <c r="C270" s="8">
        <v>0.54097222222222219</v>
      </c>
      <c r="D270" s="6" t="s">
        <v>49</v>
      </c>
      <c r="E270" s="9">
        <v>6.67</v>
      </c>
      <c r="F270" s="9">
        <v>6.18</v>
      </c>
    </row>
    <row r="271" spans="1:11" s="6" customFormat="1" x14ac:dyDescent="0.35">
      <c r="A271" s="6" t="s">
        <v>79</v>
      </c>
      <c r="B271" s="7">
        <v>41158</v>
      </c>
      <c r="C271" s="8">
        <v>0.49722222222222223</v>
      </c>
      <c r="D271" s="6" t="s">
        <v>49</v>
      </c>
      <c r="E271" s="9">
        <v>4.3499999999999996</v>
      </c>
      <c r="F271" s="9">
        <v>4.08</v>
      </c>
    </row>
    <row r="272" spans="1:11" s="6" customFormat="1" x14ac:dyDescent="0.35">
      <c r="A272" s="6" t="s">
        <v>89</v>
      </c>
      <c r="B272" s="7">
        <v>41158</v>
      </c>
      <c r="C272" s="8">
        <v>0.51458333333333328</v>
      </c>
      <c r="D272" s="6" t="s">
        <v>49</v>
      </c>
      <c r="E272" s="9">
        <v>5.9</v>
      </c>
      <c r="F272" s="9">
        <v>5.57</v>
      </c>
    </row>
    <row r="273" spans="1:11" s="6" customFormat="1" x14ac:dyDescent="0.35">
      <c r="A273" s="6" t="s">
        <v>40</v>
      </c>
      <c r="B273" s="7">
        <v>41163</v>
      </c>
      <c r="C273" s="8">
        <v>0.56319444444444444</v>
      </c>
      <c r="D273" s="6" t="s">
        <v>50</v>
      </c>
      <c r="E273" s="9">
        <v>6.15</v>
      </c>
      <c r="F273" s="9">
        <v>5.45</v>
      </c>
    </row>
    <row r="274" spans="1:11" s="6" customFormat="1" x14ac:dyDescent="0.35">
      <c r="A274" s="6" t="s">
        <v>72</v>
      </c>
      <c r="B274" s="7">
        <v>41163</v>
      </c>
      <c r="C274" s="8">
        <v>0.53402777777777777</v>
      </c>
      <c r="D274" s="6" t="s">
        <v>50</v>
      </c>
      <c r="E274" s="9">
        <v>6.54</v>
      </c>
      <c r="F274" s="9">
        <v>6.22</v>
      </c>
    </row>
    <row r="275" spans="1:11" s="6" customFormat="1" x14ac:dyDescent="0.35">
      <c r="A275" s="6" t="s">
        <v>100</v>
      </c>
      <c r="B275" s="14">
        <v>41163</v>
      </c>
      <c r="C275"/>
      <c r="D275"/>
      <c r="E275" s="18">
        <v>7.36</v>
      </c>
      <c r="F275" s="18">
        <v>5.85</v>
      </c>
      <c r="G275"/>
      <c r="H275"/>
      <c r="I275"/>
      <c r="J275"/>
      <c r="K275"/>
    </row>
    <row r="276" spans="1:11" s="6" customFormat="1" x14ac:dyDescent="0.35">
      <c r="A276" s="6" t="s">
        <v>105</v>
      </c>
      <c r="B276" s="14">
        <v>41163</v>
      </c>
      <c r="C276"/>
      <c r="D276"/>
      <c r="E276" s="18">
        <v>6.28</v>
      </c>
      <c r="F276" s="18">
        <v>5.45</v>
      </c>
      <c r="G276"/>
      <c r="H276"/>
      <c r="I276"/>
      <c r="J276"/>
      <c r="K276"/>
    </row>
    <row r="277" spans="1:11" s="6" customFormat="1" x14ac:dyDescent="0.35">
      <c r="A277" s="6" t="s">
        <v>79</v>
      </c>
      <c r="B277" s="7">
        <v>41164</v>
      </c>
      <c r="C277" s="8">
        <v>0.4861111111111111</v>
      </c>
      <c r="D277" s="6" t="s">
        <v>50</v>
      </c>
      <c r="E277" s="9">
        <v>5.38</v>
      </c>
      <c r="F277" s="9">
        <v>5.44</v>
      </c>
    </row>
    <row r="278" spans="1:11" s="6" customFormat="1" x14ac:dyDescent="0.35">
      <c r="A278" s="6" t="s">
        <v>89</v>
      </c>
      <c r="B278" s="7">
        <v>41164</v>
      </c>
      <c r="C278" s="8">
        <v>0.5</v>
      </c>
      <c r="D278" s="6" t="s">
        <v>50</v>
      </c>
      <c r="E278" s="9">
        <v>5.2</v>
      </c>
      <c r="F278" s="9">
        <v>5.0599999999999996</v>
      </c>
    </row>
    <row r="279" spans="1:11" s="6" customFormat="1" x14ac:dyDescent="0.35">
      <c r="A279" s="6" t="s">
        <v>79</v>
      </c>
      <c r="B279" s="7">
        <v>41171</v>
      </c>
      <c r="C279" s="8">
        <v>0.47222222222222227</v>
      </c>
      <c r="D279" s="6" t="s">
        <v>49</v>
      </c>
      <c r="E279" s="9">
        <v>4.0199999999999996</v>
      </c>
      <c r="F279" s="9">
        <v>5.24</v>
      </c>
    </row>
    <row r="280" spans="1:11" s="6" customFormat="1" x14ac:dyDescent="0.35">
      <c r="A280" s="6" t="s">
        <v>89</v>
      </c>
      <c r="B280" s="7">
        <v>41171</v>
      </c>
      <c r="C280" s="8">
        <v>0.48680555555555555</v>
      </c>
      <c r="D280" s="6" t="s">
        <v>49</v>
      </c>
      <c r="E280" s="9">
        <v>4.74</v>
      </c>
      <c r="F280" s="9">
        <v>5.69</v>
      </c>
    </row>
    <row r="281" spans="1:11" s="6" customFormat="1" x14ac:dyDescent="0.35">
      <c r="A281" s="6" t="s">
        <v>100</v>
      </c>
      <c r="B281" s="14">
        <v>41171</v>
      </c>
      <c r="C281"/>
      <c r="D281"/>
      <c r="E281" s="18">
        <v>6.32</v>
      </c>
      <c r="F281" s="18">
        <v>6.35</v>
      </c>
      <c r="G281"/>
      <c r="H281"/>
      <c r="I281"/>
      <c r="J281"/>
      <c r="K281"/>
    </row>
    <row r="282" spans="1:11" s="6" customFormat="1" x14ac:dyDescent="0.35">
      <c r="A282" s="6" t="s">
        <v>105</v>
      </c>
      <c r="B282" s="14">
        <v>41171</v>
      </c>
      <c r="C282"/>
      <c r="D282"/>
      <c r="E282" s="18">
        <v>6.55</v>
      </c>
      <c r="F282" s="18">
        <v>6.1</v>
      </c>
      <c r="G282"/>
      <c r="H282"/>
      <c r="I282"/>
      <c r="J282"/>
      <c r="K282"/>
    </row>
    <row r="283" spans="1:11" s="6" customFormat="1" x14ac:dyDescent="0.35">
      <c r="A283" s="6" t="s">
        <v>105</v>
      </c>
      <c r="B283" s="14">
        <v>41171</v>
      </c>
      <c r="C283"/>
      <c r="D283"/>
      <c r="E283" s="19" t="s">
        <v>101</v>
      </c>
      <c r="F283" s="19" t="s">
        <v>101</v>
      </c>
      <c r="G283"/>
      <c r="H283"/>
      <c r="I283"/>
      <c r="J283"/>
      <c r="K283"/>
    </row>
    <row r="284" spans="1:11" s="6" customFormat="1" x14ac:dyDescent="0.35">
      <c r="A284" s="6" t="s">
        <v>40</v>
      </c>
      <c r="B284" s="7">
        <v>41177</v>
      </c>
      <c r="C284" s="8">
        <v>0.55972222222222223</v>
      </c>
      <c r="D284" s="6" t="s">
        <v>50</v>
      </c>
      <c r="E284" s="9">
        <v>5.83</v>
      </c>
      <c r="F284" s="9">
        <v>5.94</v>
      </c>
    </row>
    <row r="285" spans="1:11" s="6" customFormat="1" x14ac:dyDescent="0.35">
      <c r="A285" s="6" t="s">
        <v>72</v>
      </c>
      <c r="B285" s="7">
        <v>41177</v>
      </c>
      <c r="C285" s="8">
        <v>0.53125</v>
      </c>
      <c r="D285" s="6" t="s">
        <v>50</v>
      </c>
      <c r="E285" s="9">
        <v>7.28</v>
      </c>
      <c r="F285" s="9">
        <v>7.4</v>
      </c>
    </row>
    <row r="286" spans="1:11" s="6" customFormat="1" x14ac:dyDescent="0.35">
      <c r="A286" s="6" t="s">
        <v>100</v>
      </c>
      <c r="B286" s="14">
        <v>41177</v>
      </c>
      <c r="C286"/>
      <c r="D286"/>
      <c r="E286" s="18">
        <v>6.33</v>
      </c>
      <c r="F286" s="18">
        <v>6.17</v>
      </c>
      <c r="G286"/>
      <c r="H286"/>
      <c r="I286"/>
      <c r="J286"/>
      <c r="K286"/>
    </row>
    <row r="287" spans="1:11" s="6" customFormat="1" x14ac:dyDescent="0.35">
      <c r="A287" s="6" t="s">
        <v>79</v>
      </c>
      <c r="B287" s="7">
        <v>41178</v>
      </c>
      <c r="C287" s="8">
        <v>0.48541666666666666</v>
      </c>
      <c r="D287" s="6" t="s">
        <v>50</v>
      </c>
      <c r="E287" s="9">
        <v>7.12</v>
      </c>
      <c r="F287" s="9">
        <v>7.06</v>
      </c>
    </row>
    <row r="288" spans="1:11" s="6" customFormat="1" x14ac:dyDescent="0.35">
      <c r="A288" s="6" t="s">
        <v>89</v>
      </c>
      <c r="B288" s="7">
        <v>41178</v>
      </c>
      <c r="C288" s="8">
        <v>0.50277777777777777</v>
      </c>
      <c r="D288" s="6" t="s">
        <v>50</v>
      </c>
      <c r="E288" s="9">
        <v>6.81</v>
      </c>
      <c r="F288" s="9">
        <v>6.81</v>
      </c>
    </row>
    <row r="289" spans="1:11" s="6" customFormat="1" x14ac:dyDescent="0.35">
      <c r="A289" s="6" t="s">
        <v>40</v>
      </c>
      <c r="B289" s="7">
        <v>41429</v>
      </c>
      <c r="C289" s="8">
        <v>0.55694444444444446</v>
      </c>
      <c r="D289" s="6" t="s">
        <v>49</v>
      </c>
      <c r="E289" s="9">
        <v>6.68</v>
      </c>
      <c r="F289" s="9">
        <v>6.76</v>
      </c>
    </row>
    <row r="290" spans="1:11" s="6" customFormat="1" x14ac:dyDescent="0.35">
      <c r="A290" s="6" t="s">
        <v>72</v>
      </c>
      <c r="B290" s="7">
        <v>41429</v>
      </c>
      <c r="C290" s="8">
        <v>0.52500000000000002</v>
      </c>
      <c r="D290" s="6" t="s">
        <v>49</v>
      </c>
      <c r="E290" s="9">
        <v>11.22</v>
      </c>
      <c r="F290" s="9">
        <v>8.74</v>
      </c>
    </row>
    <row r="291" spans="1:11" s="6" customFormat="1" x14ac:dyDescent="0.35">
      <c r="A291" s="6" t="s">
        <v>100</v>
      </c>
      <c r="B291" s="14">
        <v>41429</v>
      </c>
      <c r="C291"/>
      <c r="D291"/>
      <c r="E291" s="18">
        <v>9.75</v>
      </c>
      <c r="F291" s="18">
        <v>9.5</v>
      </c>
      <c r="G291"/>
      <c r="H291"/>
      <c r="I291"/>
      <c r="J291"/>
      <c r="K291"/>
    </row>
    <row r="292" spans="1:11" s="6" customFormat="1" x14ac:dyDescent="0.35">
      <c r="A292" s="6" t="s">
        <v>105</v>
      </c>
      <c r="B292" s="14">
        <v>41429</v>
      </c>
      <c r="C292"/>
      <c r="D292"/>
      <c r="E292" s="18">
        <v>10.5</v>
      </c>
      <c r="F292" s="18">
        <v>9.77</v>
      </c>
      <c r="G292"/>
      <c r="H292"/>
      <c r="I292"/>
      <c r="J292"/>
      <c r="K292"/>
    </row>
    <row r="293" spans="1:11" s="6" customFormat="1" x14ac:dyDescent="0.35">
      <c r="A293" s="6" t="s">
        <v>79</v>
      </c>
      <c r="B293" s="7">
        <v>41430</v>
      </c>
      <c r="C293" s="8">
        <v>0.4604166666666667</v>
      </c>
      <c r="D293" s="6" t="s">
        <v>50</v>
      </c>
      <c r="E293" s="9">
        <v>7.58</v>
      </c>
      <c r="F293" s="9">
        <v>7.05</v>
      </c>
    </row>
    <row r="294" spans="1:11" s="6" customFormat="1" x14ac:dyDescent="0.35">
      <c r="A294" s="6" t="s">
        <v>89</v>
      </c>
      <c r="B294" s="7">
        <v>41430</v>
      </c>
      <c r="C294" s="8">
        <v>0.47430555555555554</v>
      </c>
      <c r="D294" s="6" t="s">
        <v>50</v>
      </c>
      <c r="E294" s="9">
        <v>7.99</v>
      </c>
      <c r="F294" s="9">
        <v>8.1300000000000008</v>
      </c>
    </row>
    <row r="295" spans="1:11" s="6" customFormat="1" x14ac:dyDescent="0.35">
      <c r="A295" s="6" t="s">
        <v>40</v>
      </c>
      <c r="B295" s="7">
        <v>41436</v>
      </c>
      <c r="C295" s="8">
        <v>0.55763888888888891</v>
      </c>
      <c r="D295" s="6" t="s">
        <v>49</v>
      </c>
      <c r="E295" s="9">
        <v>6.07</v>
      </c>
      <c r="F295" s="9">
        <v>6.05</v>
      </c>
    </row>
    <row r="296" spans="1:11" s="6" customFormat="1" x14ac:dyDescent="0.35">
      <c r="A296" s="6" t="s">
        <v>72</v>
      </c>
      <c r="B296" s="7">
        <v>41436</v>
      </c>
      <c r="C296" s="8">
        <v>0.52500000000000002</v>
      </c>
      <c r="D296" s="6" t="s">
        <v>49</v>
      </c>
      <c r="E296" s="9">
        <v>10.77</v>
      </c>
      <c r="F296" s="9">
        <v>9.49</v>
      </c>
    </row>
    <row r="297" spans="1:11" s="6" customFormat="1" x14ac:dyDescent="0.35">
      <c r="A297" s="6" t="s">
        <v>100</v>
      </c>
      <c r="B297" s="14">
        <v>41437</v>
      </c>
      <c r="C297"/>
      <c r="D297"/>
      <c r="E297" s="18">
        <v>8.66</v>
      </c>
      <c r="F297" s="18">
        <v>8.06</v>
      </c>
      <c r="G297"/>
      <c r="H297"/>
      <c r="I297"/>
      <c r="J297"/>
      <c r="K297"/>
    </row>
    <row r="298" spans="1:11" s="6" customFormat="1" x14ac:dyDescent="0.35">
      <c r="A298" s="6" t="s">
        <v>79</v>
      </c>
      <c r="B298" s="7">
        <v>41438</v>
      </c>
      <c r="E298" s="9"/>
      <c r="F298" s="9"/>
    </row>
    <row r="299" spans="1:11" s="6" customFormat="1" x14ac:dyDescent="0.35">
      <c r="A299" s="6" t="s">
        <v>89</v>
      </c>
      <c r="B299" s="7">
        <v>41438</v>
      </c>
      <c r="E299" s="9"/>
      <c r="F299" s="9"/>
    </row>
    <row r="300" spans="1:11" s="6" customFormat="1" x14ac:dyDescent="0.35">
      <c r="A300" s="6" t="s">
        <v>40</v>
      </c>
      <c r="B300" s="7">
        <v>41443</v>
      </c>
      <c r="D300" s="6" t="s">
        <v>50</v>
      </c>
      <c r="E300" s="9">
        <v>5.49</v>
      </c>
      <c r="F300" s="9">
        <v>5.37</v>
      </c>
    </row>
    <row r="301" spans="1:11" s="6" customFormat="1" x14ac:dyDescent="0.35">
      <c r="A301" s="6" t="s">
        <v>40</v>
      </c>
      <c r="B301" s="7">
        <v>41443</v>
      </c>
      <c r="C301" s="8">
        <v>0.55277777777777781</v>
      </c>
      <c r="D301" s="6" t="s">
        <v>50</v>
      </c>
      <c r="E301" s="9">
        <v>5.53</v>
      </c>
      <c r="F301" s="9">
        <v>5.36</v>
      </c>
    </row>
    <row r="302" spans="1:11" s="6" customFormat="1" x14ac:dyDescent="0.35">
      <c r="A302" s="6" t="s">
        <v>72</v>
      </c>
      <c r="B302" s="7">
        <v>41443</v>
      </c>
      <c r="C302" s="8">
        <v>0.52500000000000002</v>
      </c>
      <c r="D302" s="6" t="s">
        <v>50</v>
      </c>
      <c r="E302" s="9">
        <v>15.31</v>
      </c>
      <c r="F302" s="9">
        <v>10.39</v>
      </c>
    </row>
    <row r="303" spans="1:11" s="6" customFormat="1" x14ac:dyDescent="0.35">
      <c r="A303" s="6" t="s">
        <v>79</v>
      </c>
      <c r="B303" s="7">
        <v>41444</v>
      </c>
      <c r="C303" s="8">
        <v>0.46597222222222223</v>
      </c>
      <c r="D303" s="6" t="s">
        <v>49</v>
      </c>
      <c r="E303" s="9">
        <v>8.0299999999999994</v>
      </c>
      <c r="F303" s="9">
        <v>8.02</v>
      </c>
    </row>
    <row r="304" spans="1:11" s="6" customFormat="1" x14ac:dyDescent="0.35">
      <c r="A304" s="6" t="s">
        <v>89</v>
      </c>
      <c r="B304" s="7">
        <v>41444</v>
      </c>
      <c r="C304" s="8">
        <v>0.48194444444444445</v>
      </c>
      <c r="D304" s="6" t="s">
        <v>49</v>
      </c>
      <c r="E304" s="9">
        <v>8.73</v>
      </c>
      <c r="F304" s="9">
        <v>8.68</v>
      </c>
    </row>
    <row r="305" spans="1:11" s="6" customFormat="1" x14ac:dyDescent="0.35">
      <c r="A305" s="6" t="s">
        <v>100</v>
      </c>
      <c r="B305" s="14">
        <v>41444</v>
      </c>
      <c r="C305"/>
      <c r="D305"/>
      <c r="E305" s="18">
        <v>11.37</v>
      </c>
      <c r="F305" s="18">
        <v>10.76</v>
      </c>
      <c r="G305"/>
      <c r="H305"/>
      <c r="I305"/>
      <c r="J305"/>
      <c r="K305"/>
    </row>
    <row r="306" spans="1:11" s="6" customFormat="1" x14ac:dyDescent="0.35">
      <c r="A306" s="6" t="s">
        <v>105</v>
      </c>
      <c r="B306" s="14">
        <v>41444</v>
      </c>
      <c r="C306"/>
      <c r="D306"/>
      <c r="E306" s="18">
        <v>17.559999999999999</v>
      </c>
      <c r="F306" s="18">
        <v>13.48</v>
      </c>
      <c r="G306"/>
      <c r="H306"/>
      <c r="I306"/>
      <c r="J306"/>
      <c r="K306"/>
    </row>
    <row r="307" spans="1:11" s="6" customFormat="1" x14ac:dyDescent="0.35">
      <c r="A307" s="6" t="s">
        <v>40</v>
      </c>
      <c r="B307" s="7">
        <v>41450</v>
      </c>
      <c r="E307" s="9"/>
      <c r="F307" s="9"/>
    </row>
    <row r="308" spans="1:11" s="6" customFormat="1" x14ac:dyDescent="0.35">
      <c r="A308" s="6" t="s">
        <v>72</v>
      </c>
      <c r="B308" s="7">
        <v>41450</v>
      </c>
      <c r="E308" s="9"/>
      <c r="F308" s="9"/>
    </row>
    <row r="309" spans="1:11" s="6" customFormat="1" x14ac:dyDescent="0.35">
      <c r="A309" s="6" t="s">
        <v>79</v>
      </c>
      <c r="B309" s="7">
        <v>41451</v>
      </c>
      <c r="C309" s="8">
        <v>0.45902777777777781</v>
      </c>
      <c r="D309" s="6" t="s">
        <v>50</v>
      </c>
      <c r="E309" s="9">
        <v>7.14</v>
      </c>
      <c r="F309" s="9">
        <v>7.58</v>
      </c>
    </row>
    <row r="310" spans="1:11" s="6" customFormat="1" x14ac:dyDescent="0.35">
      <c r="A310" s="6" t="s">
        <v>89</v>
      </c>
      <c r="B310" s="7">
        <v>41451</v>
      </c>
      <c r="C310" s="8">
        <v>0.47430555555555554</v>
      </c>
      <c r="D310" s="6" t="s">
        <v>50</v>
      </c>
      <c r="E310" s="9">
        <v>7.71</v>
      </c>
      <c r="F310" s="9">
        <v>7.45</v>
      </c>
    </row>
    <row r="311" spans="1:11" s="6" customFormat="1" x14ac:dyDescent="0.35">
      <c r="A311" s="6" t="s">
        <v>100</v>
      </c>
      <c r="B311" s="14">
        <v>41451</v>
      </c>
      <c r="C311"/>
      <c r="D311"/>
      <c r="E311" s="18">
        <v>7.88</v>
      </c>
      <c r="F311" s="18">
        <v>7.01</v>
      </c>
      <c r="G311"/>
      <c r="H311"/>
      <c r="I311"/>
      <c r="J311"/>
      <c r="K311"/>
    </row>
    <row r="312" spans="1:11" s="6" customFormat="1" x14ac:dyDescent="0.35">
      <c r="A312" s="6" t="s">
        <v>105</v>
      </c>
      <c r="B312" s="14">
        <v>41451</v>
      </c>
      <c r="C312"/>
      <c r="D312"/>
      <c r="E312" s="18">
        <v>11.82</v>
      </c>
      <c r="F312" s="18">
        <v>9.42</v>
      </c>
      <c r="G312"/>
      <c r="H312"/>
      <c r="I312"/>
      <c r="J312"/>
      <c r="K312"/>
    </row>
    <row r="313" spans="1:11" s="6" customFormat="1" x14ac:dyDescent="0.35">
      <c r="A313" s="6" t="s">
        <v>79</v>
      </c>
      <c r="B313" s="7">
        <v>41457</v>
      </c>
      <c r="C313" s="8">
        <v>0.44930555555555557</v>
      </c>
      <c r="D313" s="6" t="s">
        <v>49</v>
      </c>
      <c r="E313" s="9">
        <v>6.64</v>
      </c>
      <c r="F313" s="9">
        <v>6.29</v>
      </c>
    </row>
    <row r="314" spans="1:11" s="6" customFormat="1" x14ac:dyDescent="0.35">
      <c r="A314" s="6" t="s">
        <v>79</v>
      </c>
      <c r="B314" s="7">
        <v>41464</v>
      </c>
      <c r="C314" s="8">
        <v>0.48958333333333331</v>
      </c>
      <c r="D314" s="6" t="s">
        <v>50</v>
      </c>
      <c r="E314" s="9">
        <v>7.39</v>
      </c>
      <c r="F314" s="9">
        <v>8.0399999999999991</v>
      </c>
    </row>
    <row r="315" spans="1:11" s="6" customFormat="1" x14ac:dyDescent="0.35">
      <c r="A315" s="6" t="s">
        <v>89</v>
      </c>
      <c r="B315" s="7">
        <v>41464</v>
      </c>
      <c r="C315" s="8">
        <v>0.50416666666666665</v>
      </c>
      <c r="D315" s="6" t="s">
        <v>50</v>
      </c>
      <c r="E315" s="9">
        <v>6.38</v>
      </c>
      <c r="F315" s="9">
        <v>6.44</v>
      </c>
    </row>
    <row r="316" spans="1:11" s="6" customFormat="1" x14ac:dyDescent="0.35">
      <c r="A316" s="6" t="s">
        <v>40</v>
      </c>
      <c r="B316" s="7">
        <v>41465</v>
      </c>
      <c r="C316" s="8">
        <v>0.5444444444444444</v>
      </c>
      <c r="D316" s="6" t="s">
        <v>50</v>
      </c>
      <c r="E316" s="9">
        <v>5.49</v>
      </c>
      <c r="F316" s="9">
        <v>6.2</v>
      </c>
    </row>
    <row r="317" spans="1:11" s="6" customFormat="1" x14ac:dyDescent="0.35">
      <c r="A317" s="6" t="s">
        <v>72</v>
      </c>
      <c r="B317" s="7">
        <v>41465</v>
      </c>
      <c r="C317" s="8">
        <v>0.51388888888888895</v>
      </c>
      <c r="D317" s="6" t="s">
        <v>50</v>
      </c>
      <c r="E317" s="9">
        <v>7.94</v>
      </c>
      <c r="F317" s="9">
        <v>7.71</v>
      </c>
    </row>
    <row r="318" spans="1:11" s="6" customFormat="1" x14ac:dyDescent="0.35">
      <c r="A318" s="6" t="s">
        <v>100</v>
      </c>
      <c r="B318" s="14">
        <v>41466</v>
      </c>
      <c r="C318"/>
      <c r="D318"/>
      <c r="E318" s="18">
        <v>10.66</v>
      </c>
      <c r="F318" s="18">
        <v>3.87</v>
      </c>
      <c r="G318"/>
      <c r="H318"/>
      <c r="I318"/>
      <c r="J318"/>
      <c r="K318"/>
    </row>
    <row r="319" spans="1:11" s="6" customFormat="1" x14ac:dyDescent="0.35">
      <c r="A319" s="6" t="s">
        <v>105</v>
      </c>
      <c r="B319" s="14">
        <v>41466</v>
      </c>
      <c r="C319"/>
      <c r="D319"/>
      <c r="E319" s="18">
        <v>11.95</v>
      </c>
      <c r="F319" s="18">
        <v>11.25</v>
      </c>
      <c r="G319"/>
      <c r="H319"/>
      <c r="I319"/>
      <c r="J319"/>
      <c r="K319"/>
    </row>
    <row r="320" spans="1:11" s="6" customFormat="1" x14ac:dyDescent="0.35">
      <c r="A320" s="6" t="s">
        <v>79</v>
      </c>
      <c r="B320" s="7">
        <v>41472</v>
      </c>
      <c r="C320" s="8">
        <v>0.45555555555555555</v>
      </c>
      <c r="D320" s="6" t="s">
        <v>50</v>
      </c>
      <c r="E320" s="9">
        <v>7.15</v>
      </c>
      <c r="F320" s="9">
        <v>7.29</v>
      </c>
    </row>
    <row r="321" spans="1:11" s="6" customFormat="1" x14ac:dyDescent="0.35">
      <c r="A321" s="6" t="s">
        <v>89</v>
      </c>
      <c r="B321" s="7">
        <v>41472</v>
      </c>
      <c r="C321" s="8">
        <v>0.47291666666666665</v>
      </c>
      <c r="D321" s="6" t="s">
        <v>50</v>
      </c>
      <c r="E321" s="9">
        <v>7.92</v>
      </c>
      <c r="F321" s="9">
        <v>7.42</v>
      </c>
    </row>
    <row r="322" spans="1:11" s="6" customFormat="1" x14ac:dyDescent="0.35">
      <c r="A322" s="6" t="s">
        <v>40</v>
      </c>
      <c r="B322" s="7">
        <v>41478</v>
      </c>
      <c r="C322" s="8">
        <v>0.54722222222222217</v>
      </c>
      <c r="D322" s="6" t="s">
        <v>49</v>
      </c>
      <c r="E322" s="9">
        <v>5.85</v>
      </c>
      <c r="F322" s="9">
        <v>5.48</v>
      </c>
    </row>
    <row r="323" spans="1:11" s="6" customFormat="1" x14ac:dyDescent="0.35">
      <c r="A323" s="6" t="s">
        <v>72</v>
      </c>
      <c r="B323" s="7">
        <v>41478</v>
      </c>
      <c r="C323" s="8">
        <v>0.51458333333333328</v>
      </c>
      <c r="D323" s="6" t="s">
        <v>49</v>
      </c>
      <c r="E323" s="9">
        <v>8.39</v>
      </c>
      <c r="F323" s="9">
        <v>7.13</v>
      </c>
    </row>
    <row r="324" spans="1:11" s="6" customFormat="1" x14ac:dyDescent="0.35">
      <c r="A324" s="6" t="s">
        <v>79</v>
      </c>
      <c r="B324" s="7">
        <v>41479</v>
      </c>
      <c r="C324" s="8">
        <v>0.47222222222222227</v>
      </c>
      <c r="D324" s="6" t="s">
        <v>49</v>
      </c>
      <c r="E324" s="9">
        <v>6.46</v>
      </c>
      <c r="F324" s="9">
        <v>6.42</v>
      </c>
    </row>
    <row r="325" spans="1:11" s="6" customFormat="1" x14ac:dyDescent="0.35">
      <c r="A325" s="6" t="s">
        <v>89</v>
      </c>
      <c r="B325" s="7">
        <v>41479</v>
      </c>
      <c r="C325" s="8">
        <v>0.48680555555555555</v>
      </c>
      <c r="D325" s="6" t="s">
        <v>49</v>
      </c>
      <c r="E325" s="9">
        <v>6.27</v>
      </c>
      <c r="F325" s="9">
        <v>6.33</v>
      </c>
    </row>
    <row r="326" spans="1:11" s="6" customFormat="1" x14ac:dyDescent="0.35">
      <c r="A326" s="6" t="s">
        <v>100</v>
      </c>
      <c r="B326" s="14">
        <v>41480</v>
      </c>
      <c r="C326"/>
      <c r="D326"/>
      <c r="E326" s="18">
        <v>6.87</v>
      </c>
      <c r="F326" s="18">
        <v>6.76</v>
      </c>
      <c r="G326"/>
      <c r="H326"/>
      <c r="I326"/>
      <c r="J326"/>
      <c r="K326"/>
    </row>
    <row r="327" spans="1:11" s="6" customFormat="1" x14ac:dyDescent="0.35">
      <c r="A327" s="6" t="s">
        <v>100</v>
      </c>
      <c r="B327" s="14">
        <v>41480</v>
      </c>
      <c r="C327"/>
      <c r="D327"/>
      <c r="E327" s="19" t="s">
        <v>101</v>
      </c>
      <c r="F327" s="19" t="s">
        <v>101</v>
      </c>
      <c r="G327"/>
      <c r="H327"/>
      <c r="I327"/>
      <c r="J327"/>
      <c r="K327"/>
    </row>
    <row r="328" spans="1:11" s="6" customFormat="1" x14ac:dyDescent="0.35">
      <c r="A328" s="6" t="s">
        <v>40</v>
      </c>
      <c r="B328" s="7">
        <v>41485</v>
      </c>
      <c r="C328" s="8">
        <v>0.55625000000000002</v>
      </c>
      <c r="D328" s="6" t="s">
        <v>50</v>
      </c>
      <c r="E328" s="9">
        <v>6.32</v>
      </c>
      <c r="F328" s="9">
        <v>5.61</v>
      </c>
    </row>
    <row r="329" spans="1:11" s="6" customFormat="1" x14ac:dyDescent="0.35">
      <c r="A329" s="6" t="s">
        <v>72</v>
      </c>
      <c r="B329" s="7">
        <v>41485</v>
      </c>
      <c r="C329" s="8">
        <v>0.52777777777777779</v>
      </c>
      <c r="D329" s="6" t="s">
        <v>50</v>
      </c>
      <c r="E329" s="9">
        <v>9.9700000000000006</v>
      </c>
      <c r="F329" s="9">
        <v>7.86</v>
      </c>
    </row>
    <row r="330" spans="1:11" s="6" customFormat="1" x14ac:dyDescent="0.35">
      <c r="A330" s="6" t="s">
        <v>100</v>
      </c>
      <c r="B330" s="14">
        <v>41485</v>
      </c>
      <c r="C330"/>
      <c r="D330"/>
      <c r="E330" s="18">
        <v>8.5</v>
      </c>
      <c r="F330" s="18">
        <v>6.52</v>
      </c>
      <c r="G330"/>
      <c r="H330"/>
      <c r="I330"/>
      <c r="J330"/>
      <c r="K330"/>
    </row>
    <row r="331" spans="1:11" s="6" customFormat="1" x14ac:dyDescent="0.35">
      <c r="A331" s="6" t="s">
        <v>105</v>
      </c>
      <c r="B331" s="14">
        <v>41485</v>
      </c>
      <c r="C331"/>
      <c r="D331"/>
      <c r="E331" s="18">
        <v>9.32</v>
      </c>
      <c r="F331" s="18">
        <v>8.1199999999999992</v>
      </c>
      <c r="G331"/>
      <c r="H331"/>
      <c r="I331"/>
      <c r="J331"/>
      <c r="K331"/>
    </row>
    <row r="332" spans="1:11" s="6" customFormat="1" x14ac:dyDescent="0.35">
      <c r="A332" s="6" t="s">
        <v>79</v>
      </c>
      <c r="B332" s="7">
        <v>41486</v>
      </c>
      <c r="C332" s="8">
        <v>0.45069444444444445</v>
      </c>
      <c r="D332" s="6" t="s">
        <v>50</v>
      </c>
      <c r="E332" s="9">
        <v>6.68</v>
      </c>
      <c r="F332" s="9">
        <v>6.29</v>
      </c>
    </row>
    <row r="333" spans="1:11" s="6" customFormat="1" x14ac:dyDescent="0.35">
      <c r="A333" s="6" t="s">
        <v>89</v>
      </c>
      <c r="B333" s="7">
        <v>41486</v>
      </c>
      <c r="C333" s="8">
        <v>0.46736111111111112</v>
      </c>
      <c r="D333" s="6" t="s">
        <v>50</v>
      </c>
      <c r="E333" s="9">
        <v>6.96</v>
      </c>
      <c r="F333" s="9">
        <v>7</v>
      </c>
    </row>
    <row r="334" spans="1:11" s="6" customFormat="1" x14ac:dyDescent="0.35">
      <c r="A334" s="6" t="s">
        <v>40</v>
      </c>
      <c r="B334" s="7">
        <v>41492</v>
      </c>
      <c r="C334" s="8">
        <v>0.54375000000000007</v>
      </c>
      <c r="D334" s="6" t="s">
        <v>50</v>
      </c>
      <c r="E334" s="9">
        <v>5.56</v>
      </c>
      <c r="F334" s="9">
        <v>4.99</v>
      </c>
    </row>
    <row r="335" spans="1:11" s="6" customFormat="1" x14ac:dyDescent="0.35">
      <c r="A335" s="6" t="s">
        <v>72</v>
      </c>
      <c r="B335" s="7">
        <v>41492</v>
      </c>
      <c r="C335" s="8">
        <v>0.51250000000000007</v>
      </c>
      <c r="D335" s="6" t="s">
        <v>50</v>
      </c>
      <c r="E335" s="9">
        <v>10</v>
      </c>
      <c r="F335" s="9">
        <v>7.4</v>
      </c>
    </row>
    <row r="336" spans="1:11" s="6" customFormat="1" x14ac:dyDescent="0.35">
      <c r="A336" s="6" t="s">
        <v>79</v>
      </c>
      <c r="B336" s="7">
        <v>41493</v>
      </c>
      <c r="C336" s="8">
        <v>0.45902777777777781</v>
      </c>
      <c r="D336" s="6" t="s">
        <v>50</v>
      </c>
      <c r="E336" s="9">
        <v>6.69</v>
      </c>
      <c r="F336" s="9">
        <v>6.92</v>
      </c>
    </row>
    <row r="337" spans="1:11" s="6" customFormat="1" x14ac:dyDescent="0.35">
      <c r="A337" s="6" t="s">
        <v>89</v>
      </c>
      <c r="B337" s="7">
        <v>41493</v>
      </c>
      <c r="C337" s="8">
        <v>0.47500000000000003</v>
      </c>
      <c r="D337" s="6" t="s">
        <v>50</v>
      </c>
      <c r="E337" s="9">
        <v>7.85</v>
      </c>
      <c r="F337" s="9">
        <v>7.13</v>
      </c>
    </row>
    <row r="338" spans="1:11" s="6" customFormat="1" x14ac:dyDescent="0.35">
      <c r="A338" s="6" t="s">
        <v>40</v>
      </c>
      <c r="B338" s="7">
        <v>41499</v>
      </c>
      <c r="D338" s="6" t="s">
        <v>49</v>
      </c>
      <c r="E338" s="9">
        <v>7.29</v>
      </c>
      <c r="F338" s="9">
        <v>5.05</v>
      </c>
    </row>
    <row r="339" spans="1:11" s="6" customFormat="1" x14ac:dyDescent="0.35">
      <c r="A339" s="6" t="s">
        <v>40</v>
      </c>
      <c r="B339" s="7">
        <v>41499</v>
      </c>
      <c r="C339" s="8">
        <v>0.55763888888888891</v>
      </c>
      <c r="D339" s="6" t="s">
        <v>49</v>
      </c>
      <c r="E339" s="9">
        <v>7.29</v>
      </c>
      <c r="F339" s="9">
        <v>4.9800000000000004</v>
      </c>
    </row>
    <row r="340" spans="1:11" s="6" customFormat="1" x14ac:dyDescent="0.35">
      <c r="A340" s="6" t="s">
        <v>72</v>
      </c>
      <c r="B340" s="7">
        <v>41499</v>
      </c>
      <c r="C340" s="8">
        <v>0.52847222222222223</v>
      </c>
      <c r="D340" s="6" t="s">
        <v>49</v>
      </c>
      <c r="E340" s="9">
        <v>6.5</v>
      </c>
      <c r="F340" s="9">
        <v>5.68</v>
      </c>
    </row>
    <row r="341" spans="1:11" s="6" customFormat="1" x14ac:dyDescent="0.35">
      <c r="A341" s="6" t="s">
        <v>79</v>
      </c>
      <c r="B341" s="7">
        <v>41500</v>
      </c>
      <c r="C341" s="8">
        <v>0.47152777777777777</v>
      </c>
      <c r="D341" s="6" t="s">
        <v>49</v>
      </c>
      <c r="E341" s="9">
        <v>6.48</v>
      </c>
      <c r="F341" s="9">
        <v>6.1</v>
      </c>
    </row>
    <row r="342" spans="1:11" s="6" customFormat="1" x14ac:dyDescent="0.35">
      <c r="A342" s="6" t="s">
        <v>89</v>
      </c>
      <c r="B342" s="7">
        <v>41500</v>
      </c>
      <c r="C342" s="8">
        <v>0.48888888888888887</v>
      </c>
      <c r="D342" s="6" t="s">
        <v>49</v>
      </c>
      <c r="E342" s="9">
        <v>7.21</v>
      </c>
      <c r="F342" s="9">
        <v>6.28</v>
      </c>
    </row>
    <row r="343" spans="1:11" s="6" customFormat="1" x14ac:dyDescent="0.35">
      <c r="A343" s="6" t="s">
        <v>100</v>
      </c>
      <c r="B343" s="14">
        <v>41501</v>
      </c>
      <c r="C343"/>
      <c r="D343"/>
      <c r="E343" s="18">
        <v>8</v>
      </c>
      <c r="F343" s="18">
        <v>5.38</v>
      </c>
      <c r="G343"/>
      <c r="H343"/>
      <c r="I343"/>
      <c r="J343"/>
      <c r="K343"/>
    </row>
    <row r="344" spans="1:11" s="6" customFormat="1" x14ac:dyDescent="0.35">
      <c r="A344" s="6" t="s">
        <v>105</v>
      </c>
      <c r="B344" s="14">
        <v>41501</v>
      </c>
      <c r="C344"/>
      <c r="D344"/>
      <c r="E344" s="18">
        <v>9.8000000000000007</v>
      </c>
      <c r="F344" s="18">
        <v>8.49</v>
      </c>
      <c r="G344"/>
      <c r="H344"/>
      <c r="I344"/>
      <c r="J344"/>
      <c r="K344"/>
    </row>
    <row r="345" spans="1:11" s="6" customFormat="1" x14ac:dyDescent="0.35">
      <c r="A345" s="6" t="s">
        <v>40</v>
      </c>
      <c r="B345" s="7">
        <v>41506</v>
      </c>
      <c r="C345" s="8">
        <v>0.57222222222222219</v>
      </c>
      <c r="D345" s="6" t="s">
        <v>50</v>
      </c>
      <c r="E345" s="9">
        <v>4.84</v>
      </c>
      <c r="F345" s="9">
        <v>4.3600000000000003</v>
      </c>
    </row>
    <row r="346" spans="1:11" s="6" customFormat="1" x14ac:dyDescent="0.35">
      <c r="A346" s="6" t="s">
        <v>40</v>
      </c>
      <c r="B346" s="7">
        <v>41506</v>
      </c>
      <c r="D346" s="6" t="s">
        <v>50</v>
      </c>
      <c r="E346" s="9">
        <v>5.01</v>
      </c>
      <c r="F346" s="9">
        <v>4.21</v>
      </c>
    </row>
    <row r="347" spans="1:11" s="6" customFormat="1" x14ac:dyDescent="0.35">
      <c r="A347" s="6" t="s">
        <v>72</v>
      </c>
      <c r="B347" s="7">
        <v>41506</v>
      </c>
      <c r="C347" s="8">
        <v>0.53819444444444442</v>
      </c>
      <c r="D347" s="6" t="s">
        <v>50</v>
      </c>
      <c r="E347" s="9">
        <v>7.19</v>
      </c>
      <c r="F347" s="9">
        <v>6.86</v>
      </c>
    </row>
    <row r="348" spans="1:11" s="6" customFormat="1" x14ac:dyDescent="0.35">
      <c r="A348" s="6" t="s">
        <v>79</v>
      </c>
      <c r="B348" s="7">
        <v>41507</v>
      </c>
      <c r="C348" s="8">
        <v>0.45833333333333331</v>
      </c>
      <c r="D348" s="6" t="s">
        <v>50</v>
      </c>
      <c r="E348" s="9">
        <v>5.39</v>
      </c>
      <c r="F348" s="9">
        <v>5.36</v>
      </c>
    </row>
    <row r="349" spans="1:11" s="6" customFormat="1" x14ac:dyDescent="0.35">
      <c r="A349" s="6" t="s">
        <v>89</v>
      </c>
      <c r="B349" s="7">
        <v>41507</v>
      </c>
      <c r="C349" s="8">
        <v>0.47291666666666665</v>
      </c>
      <c r="D349" s="6" t="s">
        <v>50</v>
      </c>
      <c r="E349" s="9">
        <v>5.13</v>
      </c>
      <c r="F349" s="9">
        <v>5.09</v>
      </c>
    </row>
    <row r="350" spans="1:11" s="6" customFormat="1" x14ac:dyDescent="0.35">
      <c r="A350" s="6" t="s">
        <v>100</v>
      </c>
      <c r="B350" s="14">
        <v>41507</v>
      </c>
      <c r="C350"/>
      <c r="D350"/>
      <c r="E350" s="18">
        <v>6.67</v>
      </c>
      <c r="F350" s="18">
        <v>5</v>
      </c>
      <c r="G350"/>
      <c r="H350"/>
      <c r="I350"/>
      <c r="J350"/>
      <c r="K350"/>
    </row>
    <row r="351" spans="1:11" s="6" customFormat="1" x14ac:dyDescent="0.35">
      <c r="A351" s="6" t="s">
        <v>105</v>
      </c>
      <c r="B351" s="14">
        <v>41507</v>
      </c>
      <c r="C351"/>
      <c r="D351"/>
      <c r="E351" s="18">
        <v>6.36</v>
      </c>
      <c r="F351" s="18">
        <v>6.55</v>
      </c>
      <c r="G351"/>
      <c r="H351"/>
      <c r="I351"/>
      <c r="J351"/>
      <c r="K351"/>
    </row>
    <row r="352" spans="1:11" s="6" customFormat="1" x14ac:dyDescent="0.35">
      <c r="A352" s="6" t="s">
        <v>105</v>
      </c>
      <c r="B352" s="14">
        <v>41507</v>
      </c>
      <c r="C352"/>
      <c r="D352"/>
      <c r="E352" s="19" t="s">
        <v>101</v>
      </c>
      <c r="F352" s="19" t="s">
        <v>101</v>
      </c>
      <c r="G352"/>
      <c r="H352"/>
      <c r="I352"/>
      <c r="J352"/>
      <c r="K352"/>
    </row>
    <row r="353" spans="1:11" s="6" customFormat="1" x14ac:dyDescent="0.35">
      <c r="A353" s="6" t="s">
        <v>40</v>
      </c>
      <c r="B353" s="7">
        <v>41513</v>
      </c>
      <c r="C353" s="8">
        <v>0.55555555555555558</v>
      </c>
      <c r="D353" s="6" t="s">
        <v>50</v>
      </c>
      <c r="E353" s="9">
        <v>6.56</v>
      </c>
      <c r="F353" s="9">
        <v>6.05</v>
      </c>
    </row>
    <row r="354" spans="1:11" s="6" customFormat="1" x14ac:dyDescent="0.35">
      <c r="A354" s="6" t="s">
        <v>40</v>
      </c>
      <c r="B354" s="7">
        <v>41513</v>
      </c>
      <c r="D354" s="6" t="s">
        <v>50</v>
      </c>
      <c r="E354" s="9">
        <v>6.5</v>
      </c>
      <c r="F354" s="9">
        <v>6.06</v>
      </c>
    </row>
    <row r="355" spans="1:11" s="6" customFormat="1" x14ac:dyDescent="0.35">
      <c r="A355" s="6" t="s">
        <v>72</v>
      </c>
      <c r="B355" s="7">
        <v>41513</v>
      </c>
      <c r="C355" s="8">
        <v>0.52638888888888891</v>
      </c>
      <c r="D355" s="6" t="s">
        <v>50</v>
      </c>
      <c r="E355" s="9">
        <v>7.97</v>
      </c>
      <c r="F355" s="9">
        <v>7.96</v>
      </c>
    </row>
    <row r="356" spans="1:11" s="6" customFormat="1" x14ac:dyDescent="0.35">
      <c r="A356" s="6" t="s">
        <v>79</v>
      </c>
      <c r="B356" s="7">
        <v>41514</v>
      </c>
      <c r="C356" s="8">
        <v>0.43888888888888888</v>
      </c>
      <c r="D356" s="6" t="s">
        <v>50</v>
      </c>
      <c r="E356" s="9">
        <v>5.51</v>
      </c>
      <c r="F356" s="9">
        <v>5.4</v>
      </c>
    </row>
    <row r="357" spans="1:11" s="6" customFormat="1" x14ac:dyDescent="0.35">
      <c r="A357" s="6" t="s">
        <v>89</v>
      </c>
      <c r="B357" s="7">
        <v>41514</v>
      </c>
      <c r="C357" s="8">
        <v>0.4548611111111111</v>
      </c>
      <c r="D357" s="6" t="s">
        <v>50</v>
      </c>
      <c r="E357" s="9">
        <v>7.35</v>
      </c>
      <c r="F357" s="9">
        <v>5.15</v>
      </c>
    </row>
    <row r="358" spans="1:11" s="6" customFormat="1" x14ac:dyDescent="0.35">
      <c r="A358" s="6" t="s">
        <v>79</v>
      </c>
      <c r="B358" s="7">
        <v>41522</v>
      </c>
      <c r="C358" s="8">
        <v>0.46388888888888885</v>
      </c>
      <c r="D358" s="6" t="s">
        <v>50</v>
      </c>
      <c r="E358" s="9">
        <v>5.26</v>
      </c>
      <c r="F358" s="9">
        <v>4.76</v>
      </c>
    </row>
    <row r="359" spans="1:11" s="6" customFormat="1" x14ac:dyDescent="0.35">
      <c r="A359" s="6" t="s">
        <v>89</v>
      </c>
      <c r="B359" s="7">
        <v>41522</v>
      </c>
      <c r="C359" s="8">
        <v>0.4770833333333333</v>
      </c>
      <c r="D359" s="6" t="s">
        <v>50</v>
      </c>
      <c r="E359" s="9">
        <v>6.29</v>
      </c>
      <c r="F359" s="9">
        <v>5.24</v>
      </c>
    </row>
    <row r="360" spans="1:11" s="6" customFormat="1" x14ac:dyDescent="0.35">
      <c r="A360" s="6" t="s">
        <v>40</v>
      </c>
      <c r="B360" s="7">
        <v>41527</v>
      </c>
      <c r="C360" s="8">
        <v>0.55486111111111114</v>
      </c>
      <c r="D360" s="6" t="s">
        <v>50</v>
      </c>
      <c r="E360" s="9">
        <v>6.8</v>
      </c>
      <c r="F360" s="9">
        <v>6.84</v>
      </c>
    </row>
    <row r="361" spans="1:11" s="6" customFormat="1" x14ac:dyDescent="0.35">
      <c r="A361" s="6" t="s">
        <v>40</v>
      </c>
      <c r="B361" s="7">
        <v>41527</v>
      </c>
      <c r="D361" s="6" t="s">
        <v>50</v>
      </c>
      <c r="E361" s="9">
        <v>6.8</v>
      </c>
      <c r="F361" s="9">
        <v>6.83</v>
      </c>
    </row>
    <row r="362" spans="1:11" s="6" customFormat="1" x14ac:dyDescent="0.35">
      <c r="A362" s="6" t="s">
        <v>72</v>
      </c>
      <c r="B362" s="7">
        <v>41527</v>
      </c>
      <c r="C362" s="8">
        <v>0.52569444444444446</v>
      </c>
      <c r="D362" s="6" t="s">
        <v>50</v>
      </c>
      <c r="E362" s="9">
        <v>6.63</v>
      </c>
      <c r="F362" s="9">
        <v>6.28</v>
      </c>
    </row>
    <row r="363" spans="1:11" s="6" customFormat="1" x14ac:dyDescent="0.35">
      <c r="A363" s="6" t="s">
        <v>79</v>
      </c>
      <c r="B363" s="7">
        <v>41528</v>
      </c>
      <c r="C363" s="8">
        <v>0.47569444444444442</v>
      </c>
      <c r="D363" s="6" t="s">
        <v>50</v>
      </c>
      <c r="E363" s="9">
        <v>6.26</v>
      </c>
      <c r="F363" s="9">
        <v>6.26</v>
      </c>
    </row>
    <row r="364" spans="1:11" s="6" customFormat="1" x14ac:dyDescent="0.35">
      <c r="A364" s="6" t="s">
        <v>89</v>
      </c>
      <c r="B364" s="7">
        <v>41528</v>
      </c>
      <c r="C364" s="8">
        <v>0.4916666666666667</v>
      </c>
      <c r="D364" s="6" t="s">
        <v>50</v>
      </c>
      <c r="E364" s="9">
        <v>6.97</v>
      </c>
      <c r="F364" s="9">
        <v>6.55</v>
      </c>
    </row>
    <row r="365" spans="1:11" s="6" customFormat="1" x14ac:dyDescent="0.35">
      <c r="A365" s="6" t="s">
        <v>100</v>
      </c>
      <c r="B365" s="14">
        <v>41528</v>
      </c>
      <c r="C365"/>
      <c r="D365"/>
      <c r="E365" s="18">
        <v>7.98</v>
      </c>
      <c r="F365" s="18">
        <v>4.96</v>
      </c>
      <c r="G365"/>
      <c r="H365"/>
      <c r="I365"/>
      <c r="J365"/>
      <c r="K365"/>
    </row>
    <row r="366" spans="1:11" s="6" customFormat="1" x14ac:dyDescent="0.35">
      <c r="A366" s="6" t="s">
        <v>105</v>
      </c>
      <c r="B366" s="14">
        <v>41528</v>
      </c>
      <c r="C366"/>
      <c r="D366"/>
      <c r="E366" s="18">
        <v>6.79</v>
      </c>
      <c r="F366" s="18">
        <v>6.72</v>
      </c>
      <c r="G366"/>
      <c r="H366"/>
      <c r="I366"/>
      <c r="J366"/>
      <c r="K366"/>
    </row>
    <row r="367" spans="1:11" s="6" customFormat="1" x14ac:dyDescent="0.35">
      <c r="A367" s="6" t="s">
        <v>105</v>
      </c>
      <c r="B367" s="14">
        <v>41528</v>
      </c>
      <c r="C367"/>
      <c r="D367"/>
      <c r="E367" s="19" t="s">
        <v>101</v>
      </c>
      <c r="F367" s="19" t="s">
        <v>101</v>
      </c>
      <c r="G367"/>
      <c r="H367"/>
      <c r="I367"/>
      <c r="J367"/>
      <c r="K367"/>
    </row>
    <row r="368" spans="1:11" s="6" customFormat="1" x14ac:dyDescent="0.35">
      <c r="A368" s="6" t="s">
        <v>40</v>
      </c>
      <c r="B368" s="7">
        <v>41534</v>
      </c>
      <c r="D368" s="6" t="s">
        <v>50</v>
      </c>
      <c r="E368" s="9">
        <v>6.16</v>
      </c>
      <c r="F368" s="9">
        <v>5.82</v>
      </c>
    </row>
    <row r="369" spans="1:11" s="6" customFormat="1" x14ac:dyDescent="0.35">
      <c r="A369" s="6" t="s">
        <v>40</v>
      </c>
      <c r="B369" s="7">
        <v>41534</v>
      </c>
      <c r="C369" s="8">
        <v>0.53888888888888886</v>
      </c>
      <c r="D369" s="6" t="s">
        <v>50</v>
      </c>
      <c r="E369" s="9">
        <v>6.14</v>
      </c>
      <c r="F369" s="9">
        <v>5.9</v>
      </c>
    </row>
    <row r="370" spans="1:11" s="6" customFormat="1" x14ac:dyDescent="0.35">
      <c r="A370" s="6" t="s">
        <v>72</v>
      </c>
      <c r="B370" s="7">
        <v>41534</v>
      </c>
      <c r="C370" s="8">
        <v>0.50694444444444442</v>
      </c>
      <c r="D370" s="6" t="s">
        <v>50</v>
      </c>
      <c r="E370" s="9">
        <v>8.5</v>
      </c>
      <c r="F370" s="9">
        <v>8.56</v>
      </c>
    </row>
    <row r="371" spans="1:11" s="6" customFormat="1" x14ac:dyDescent="0.35">
      <c r="A371" s="6" t="s">
        <v>79</v>
      </c>
      <c r="B371" s="7">
        <v>41535</v>
      </c>
      <c r="C371" s="8">
        <v>0.47013888888888888</v>
      </c>
      <c r="D371" s="6" t="s">
        <v>50</v>
      </c>
      <c r="E371" s="9">
        <v>6.69</v>
      </c>
      <c r="F371" s="9">
        <v>6.59</v>
      </c>
    </row>
    <row r="372" spans="1:11" s="6" customFormat="1" x14ac:dyDescent="0.35">
      <c r="A372" s="6" t="s">
        <v>89</v>
      </c>
      <c r="B372" s="7">
        <v>41535</v>
      </c>
      <c r="C372" s="8">
        <v>0.48472222222222222</v>
      </c>
      <c r="D372" s="6" t="s">
        <v>50</v>
      </c>
      <c r="E372" s="9">
        <v>7.19</v>
      </c>
      <c r="F372" s="9">
        <v>6.98</v>
      </c>
    </row>
    <row r="373" spans="1:11" s="6" customFormat="1" x14ac:dyDescent="0.35">
      <c r="A373" s="6" t="s">
        <v>100</v>
      </c>
      <c r="B373" s="14">
        <v>41541</v>
      </c>
      <c r="C373"/>
      <c r="D373"/>
      <c r="E373" s="18">
        <v>9.08</v>
      </c>
      <c r="F373" s="18">
        <v>7.46</v>
      </c>
      <c r="G373"/>
      <c r="H373"/>
      <c r="I373"/>
      <c r="J373"/>
      <c r="K373"/>
    </row>
    <row r="374" spans="1:11" s="6" customFormat="1" x14ac:dyDescent="0.35">
      <c r="A374" s="6" t="s">
        <v>105</v>
      </c>
      <c r="B374" s="14">
        <v>41541</v>
      </c>
      <c r="C374"/>
      <c r="D374"/>
      <c r="E374" s="18">
        <v>8.76</v>
      </c>
      <c r="F374" s="18">
        <v>8.01</v>
      </c>
      <c r="G374"/>
      <c r="H374"/>
      <c r="I374"/>
      <c r="J374"/>
      <c r="K374"/>
    </row>
    <row r="375" spans="1:11" s="6" customFormat="1" x14ac:dyDescent="0.35">
      <c r="A375" s="6" t="s">
        <v>79</v>
      </c>
      <c r="B375" s="7">
        <v>41793</v>
      </c>
      <c r="C375" s="8">
        <v>0.45208333333333334</v>
      </c>
      <c r="D375" s="6" t="s">
        <v>50</v>
      </c>
      <c r="E375" s="9">
        <v>8.9499999999999993</v>
      </c>
      <c r="F375" s="9">
        <v>8.3699999999999992</v>
      </c>
    </row>
    <row r="376" spans="1:11" s="6" customFormat="1" x14ac:dyDescent="0.35">
      <c r="A376" s="6" t="s">
        <v>89</v>
      </c>
      <c r="B376" s="7">
        <v>41793</v>
      </c>
      <c r="C376" s="8">
        <v>0.4694444444444445</v>
      </c>
      <c r="D376" s="6" t="s">
        <v>50</v>
      </c>
      <c r="E376" s="9">
        <v>8.98</v>
      </c>
      <c r="F376" s="9">
        <v>8.18</v>
      </c>
    </row>
    <row r="377" spans="1:11" s="6" customFormat="1" x14ac:dyDescent="0.35">
      <c r="A377" s="6" t="s">
        <v>40</v>
      </c>
      <c r="B377" s="7">
        <v>41794</v>
      </c>
      <c r="C377" s="8">
        <v>0.54722222222222217</v>
      </c>
      <c r="D377" s="6" t="s">
        <v>49</v>
      </c>
      <c r="E377" s="9">
        <v>9.7200000000000006</v>
      </c>
      <c r="F377" s="9">
        <v>8.59</v>
      </c>
    </row>
    <row r="378" spans="1:11" s="6" customFormat="1" x14ac:dyDescent="0.35">
      <c r="A378" s="6" t="s">
        <v>40</v>
      </c>
      <c r="B378" s="7">
        <v>41794</v>
      </c>
      <c r="D378" s="6" t="s">
        <v>49</v>
      </c>
      <c r="E378" s="9">
        <v>9.75</v>
      </c>
      <c r="F378" s="9">
        <v>8.81</v>
      </c>
    </row>
    <row r="379" spans="1:11" s="6" customFormat="1" x14ac:dyDescent="0.35">
      <c r="A379" s="6" t="s">
        <v>72</v>
      </c>
      <c r="B379" s="7">
        <v>41794</v>
      </c>
      <c r="C379" s="8">
        <v>0.51666666666666672</v>
      </c>
      <c r="D379" s="6" t="s">
        <v>49</v>
      </c>
      <c r="E379" s="9">
        <v>8.49</v>
      </c>
      <c r="F379" s="9">
        <v>9.6199999999999992</v>
      </c>
    </row>
    <row r="380" spans="1:11" s="6" customFormat="1" x14ac:dyDescent="0.35">
      <c r="A380" s="6" t="s">
        <v>40</v>
      </c>
      <c r="B380" s="7">
        <v>41801</v>
      </c>
      <c r="C380" s="8">
        <v>0.58333333333333337</v>
      </c>
      <c r="D380" s="6" t="s">
        <v>49</v>
      </c>
      <c r="E380" s="9">
        <v>8.0399999999999991</v>
      </c>
      <c r="F380" s="9">
        <v>7.28</v>
      </c>
    </row>
    <row r="381" spans="1:11" s="6" customFormat="1" x14ac:dyDescent="0.35">
      <c r="A381" s="6" t="s">
        <v>79</v>
      </c>
      <c r="B381" s="7">
        <v>41807</v>
      </c>
      <c r="C381" s="8">
        <v>0.4597222222222222</v>
      </c>
      <c r="D381" s="6" t="s">
        <v>50</v>
      </c>
      <c r="E381" s="9">
        <v>7.44</v>
      </c>
      <c r="F381" s="9">
        <v>7.29</v>
      </c>
    </row>
    <row r="382" spans="1:11" s="6" customFormat="1" x14ac:dyDescent="0.35">
      <c r="A382" s="6" t="s">
        <v>89</v>
      </c>
      <c r="B382" s="7">
        <v>41807</v>
      </c>
      <c r="C382" s="8">
        <v>0.47638888888888892</v>
      </c>
      <c r="D382" s="6" t="s">
        <v>50</v>
      </c>
      <c r="E382" s="9">
        <v>8.9499999999999993</v>
      </c>
      <c r="F382" s="9">
        <v>8.2899999999999991</v>
      </c>
    </row>
    <row r="383" spans="1:11" s="6" customFormat="1" x14ac:dyDescent="0.35">
      <c r="A383" s="6" t="s">
        <v>100</v>
      </c>
      <c r="B383" s="14">
        <v>41807</v>
      </c>
      <c r="C383"/>
      <c r="D383"/>
      <c r="E383" s="18">
        <v>15.96</v>
      </c>
      <c r="F383" s="18">
        <v>8.1199999999999992</v>
      </c>
      <c r="G383"/>
      <c r="H383"/>
      <c r="I383"/>
      <c r="J383"/>
      <c r="K383"/>
    </row>
    <row r="384" spans="1:11" s="6" customFormat="1" x14ac:dyDescent="0.35">
      <c r="A384" s="6" t="s">
        <v>105</v>
      </c>
      <c r="B384" s="14">
        <v>41807</v>
      </c>
      <c r="C384"/>
      <c r="D384"/>
      <c r="E384" s="18">
        <v>12.86</v>
      </c>
      <c r="F384" s="18">
        <v>10.45</v>
      </c>
      <c r="G384"/>
      <c r="H384"/>
      <c r="I384"/>
      <c r="J384"/>
      <c r="K384"/>
    </row>
    <row r="385" spans="1:11" s="6" customFormat="1" x14ac:dyDescent="0.35">
      <c r="A385" s="6" t="s">
        <v>40</v>
      </c>
      <c r="B385" s="7">
        <v>41808</v>
      </c>
      <c r="C385" s="8">
        <v>0.53888888888888886</v>
      </c>
      <c r="D385" s="6" t="s">
        <v>50</v>
      </c>
      <c r="E385" s="9">
        <v>8.56</v>
      </c>
      <c r="F385" s="9">
        <v>7.63</v>
      </c>
    </row>
    <row r="386" spans="1:11" s="6" customFormat="1" x14ac:dyDescent="0.35">
      <c r="A386" s="6" t="s">
        <v>72</v>
      </c>
      <c r="B386" s="7">
        <v>41808</v>
      </c>
      <c r="C386" s="8">
        <v>0.50763888888888886</v>
      </c>
      <c r="D386" s="6" t="s">
        <v>50</v>
      </c>
      <c r="E386" s="9">
        <v>10.39</v>
      </c>
      <c r="F386" s="9">
        <v>8.52</v>
      </c>
    </row>
    <row r="387" spans="1:11" s="6" customFormat="1" x14ac:dyDescent="0.35">
      <c r="A387" s="6" t="s">
        <v>79</v>
      </c>
      <c r="B387" s="7">
        <v>41814</v>
      </c>
      <c r="C387" s="8">
        <v>0.45694444444444443</v>
      </c>
      <c r="D387" s="6" t="s">
        <v>50</v>
      </c>
      <c r="E387" s="9">
        <v>8.4499999999999993</v>
      </c>
      <c r="F387" s="9">
        <v>8.49</v>
      </c>
    </row>
    <row r="388" spans="1:11" s="6" customFormat="1" x14ac:dyDescent="0.35">
      <c r="A388" s="6" t="s">
        <v>89</v>
      </c>
      <c r="B388" s="7">
        <v>41814</v>
      </c>
      <c r="C388" s="8">
        <v>0.47222222222222227</v>
      </c>
      <c r="D388" s="6" t="s">
        <v>50</v>
      </c>
      <c r="E388" s="9">
        <v>8.6</v>
      </c>
      <c r="F388" s="9">
        <v>7.83</v>
      </c>
    </row>
    <row r="389" spans="1:11" s="6" customFormat="1" x14ac:dyDescent="0.35">
      <c r="A389" s="6" t="s">
        <v>40</v>
      </c>
      <c r="B389" s="7">
        <v>41815</v>
      </c>
      <c r="C389" s="8">
        <v>0.55902777777777779</v>
      </c>
      <c r="D389" s="6" t="s">
        <v>50</v>
      </c>
      <c r="E389" s="9">
        <v>6.91</v>
      </c>
      <c r="F389" s="9">
        <v>6.43</v>
      </c>
    </row>
    <row r="390" spans="1:11" s="6" customFormat="1" x14ac:dyDescent="0.35">
      <c r="A390" s="6" t="s">
        <v>72</v>
      </c>
      <c r="B390" s="7">
        <v>41815</v>
      </c>
      <c r="C390" s="8">
        <v>0.51944444444444449</v>
      </c>
      <c r="D390" s="6" t="s">
        <v>50</v>
      </c>
      <c r="E390" s="9">
        <v>9.59</v>
      </c>
      <c r="F390" s="9">
        <v>8.61</v>
      </c>
    </row>
    <row r="391" spans="1:11" s="6" customFormat="1" x14ac:dyDescent="0.35">
      <c r="A391" s="6" t="s">
        <v>100</v>
      </c>
      <c r="B391" s="14">
        <v>41815</v>
      </c>
      <c r="C391"/>
      <c r="D391"/>
      <c r="E391" s="18">
        <v>11.28</v>
      </c>
      <c r="F391" s="18">
        <v>5.98</v>
      </c>
      <c r="G391"/>
      <c r="H391"/>
      <c r="I391"/>
      <c r="J391"/>
      <c r="K391"/>
    </row>
    <row r="392" spans="1:11" s="6" customFormat="1" x14ac:dyDescent="0.35">
      <c r="A392" s="6" t="s">
        <v>100</v>
      </c>
      <c r="B392" s="14">
        <v>41815</v>
      </c>
      <c r="C392"/>
      <c r="D392"/>
      <c r="E392" s="20" t="s">
        <v>101</v>
      </c>
      <c r="F392" s="20" t="s">
        <v>101</v>
      </c>
      <c r="G392"/>
      <c r="H392"/>
      <c r="I392"/>
      <c r="J392"/>
      <c r="K392"/>
    </row>
    <row r="393" spans="1:11" s="6" customFormat="1" x14ac:dyDescent="0.35">
      <c r="A393" s="6" t="s">
        <v>105</v>
      </c>
      <c r="B393" s="14">
        <v>41815</v>
      </c>
      <c r="C393"/>
      <c r="D393"/>
      <c r="E393" s="18">
        <v>11.67</v>
      </c>
      <c r="F393" s="18">
        <v>9.01</v>
      </c>
      <c r="G393"/>
      <c r="H393"/>
      <c r="I393"/>
      <c r="J393"/>
      <c r="K393"/>
    </row>
    <row r="394" spans="1:11" s="6" customFormat="1" x14ac:dyDescent="0.35">
      <c r="A394" s="6" t="s">
        <v>79</v>
      </c>
      <c r="B394" s="7">
        <v>41821</v>
      </c>
      <c r="C394" s="8">
        <v>0.43888888888888888</v>
      </c>
      <c r="D394" s="6" t="s">
        <v>50</v>
      </c>
      <c r="E394" s="9">
        <v>5.68</v>
      </c>
      <c r="F394" s="9">
        <v>5.83</v>
      </c>
    </row>
    <row r="395" spans="1:11" s="6" customFormat="1" x14ac:dyDescent="0.35">
      <c r="A395" s="6" t="s">
        <v>89</v>
      </c>
      <c r="B395" s="7">
        <v>41821</v>
      </c>
      <c r="C395" s="8">
        <v>0.4548611111111111</v>
      </c>
      <c r="D395" s="6" t="s">
        <v>50</v>
      </c>
      <c r="E395" s="9">
        <v>5.7</v>
      </c>
      <c r="F395" s="9">
        <v>6.19</v>
      </c>
    </row>
    <row r="396" spans="1:11" s="6" customFormat="1" x14ac:dyDescent="0.35">
      <c r="A396" s="6" t="s">
        <v>40</v>
      </c>
      <c r="B396" s="7">
        <v>41822</v>
      </c>
      <c r="C396" s="8">
        <v>0.53333333333333333</v>
      </c>
      <c r="D396" s="6" t="s">
        <v>50</v>
      </c>
      <c r="E396" s="9">
        <v>13.29</v>
      </c>
      <c r="F396" s="9">
        <v>9.81</v>
      </c>
    </row>
    <row r="397" spans="1:11" s="6" customFormat="1" x14ac:dyDescent="0.35">
      <c r="A397" s="6" t="s">
        <v>72</v>
      </c>
      <c r="B397" s="7">
        <v>41822</v>
      </c>
      <c r="C397" s="8">
        <v>0.50416666666666665</v>
      </c>
      <c r="D397" s="6" t="s">
        <v>50</v>
      </c>
      <c r="E397" s="9">
        <v>6.47</v>
      </c>
      <c r="F397" s="9">
        <v>6.74</v>
      </c>
    </row>
    <row r="398" spans="1:11" s="6" customFormat="1" x14ac:dyDescent="0.35">
      <c r="A398" s="6" t="s">
        <v>40</v>
      </c>
      <c r="B398" s="7">
        <v>41828</v>
      </c>
      <c r="C398" s="8">
        <v>0.52847222222222223</v>
      </c>
      <c r="D398" s="6" t="s">
        <v>50</v>
      </c>
      <c r="E398" s="9">
        <v>5.57</v>
      </c>
      <c r="F398" s="9">
        <v>5.9</v>
      </c>
    </row>
    <row r="399" spans="1:11" s="6" customFormat="1" x14ac:dyDescent="0.35">
      <c r="A399" s="6" t="s">
        <v>72</v>
      </c>
      <c r="B399" s="7">
        <v>41828</v>
      </c>
      <c r="C399" s="8">
        <v>0.49583333333333335</v>
      </c>
      <c r="D399" s="6" t="s">
        <v>50</v>
      </c>
      <c r="E399" s="9">
        <v>12.18</v>
      </c>
      <c r="F399" s="9">
        <v>10.01</v>
      </c>
    </row>
    <row r="400" spans="1:11" s="6" customFormat="1" x14ac:dyDescent="0.35">
      <c r="A400" s="6" t="s">
        <v>79</v>
      </c>
      <c r="B400" s="7">
        <v>41829</v>
      </c>
      <c r="C400" s="8">
        <v>0.44444444444444442</v>
      </c>
      <c r="D400" s="6" t="s">
        <v>50</v>
      </c>
      <c r="E400" s="9">
        <v>8.1</v>
      </c>
      <c r="F400" s="9">
        <v>7.61</v>
      </c>
    </row>
    <row r="401" spans="1:11" s="6" customFormat="1" x14ac:dyDescent="0.35">
      <c r="A401" s="6" t="s">
        <v>89</v>
      </c>
      <c r="B401" s="7">
        <v>41829</v>
      </c>
      <c r="C401" s="8">
        <v>0.46111111111111108</v>
      </c>
      <c r="D401" s="6" t="s">
        <v>50</v>
      </c>
      <c r="E401" s="9">
        <v>6.29</v>
      </c>
      <c r="F401" s="9">
        <v>5.86</v>
      </c>
    </row>
    <row r="402" spans="1:11" s="6" customFormat="1" x14ac:dyDescent="0.35">
      <c r="A402" s="6" t="s">
        <v>100</v>
      </c>
      <c r="B402" s="14">
        <v>41829</v>
      </c>
      <c r="C402"/>
      <c r="D402"/>
      <c r="E402" s="18">
        <v>8.1300000000000008</v>
      </c>
      <c r="F402" s="18">
        <v>6.77</v>
      </c>
      <c r="G402"/>
      <c r="H402"/>
      <c r="I402"/>
      <c r="J402"/>
      <c r="K402"/>
    </row>
    <row r="403" spans="1:11" s="6" customFormat="1" x14ac:dyDescent="0.35">
      <c r="A403" s="6" t="s">
        <v>105</v>
      </c>
      <c r="B403" s="14">
        <v>41829</v>
      </c>
      <c r="C403"/>
      <c r="D403"/>
      <c r="E403" s="18">
        <v>14.56</v>
      </c>
      <c r="F403" s="18">
        <v>10.43</v>
      </c>
      <c r="G403"/>
      <c r="H403"/>
      <c r="I403"/>
      <c r="J403"/>
      <c r="K403"/>
    </row>
    <row r="404" spans="1:11" s="6" customFormat="1" x14ac:dyDescent="0.35">
      <c r="A404" s="6" t="s">
        <v>40</v>
      </c>
      <c r="B404" s="7">
        <v>41835</v>
      </c>
      <c r="D404" s="6" t="s">
        <v>49</v>
      </c>
      <c r="E404" s="9">
        <v>7.06</v>
      </c>
      <c r="F404" s="9">
        <v>6.06</v>
      </c>
    </row>
    <row r="405" spans="1:11" s="6" customFormat="1" x14ac:dyDescent="0.35">
      <c r="A405" s="6" t="s">
        <v>40</v>
      </c>
      <c r="B405" s="7">
        <v>41835</v>
      </c>
      <c r="C405" s="8">
        <v>0.53680555555555554</v>
      </c>
      <c r="D405" s="6" t="s">
        <v>49</v>
      </c>
      <c r="E405" s="9">
        <v>7.03</v>
      </c>
      <c r="F405" s="9">
        <v>6.03</v>
      </c>
    </row>
    <row r="406" spans="1:11" s="6" customFormat="1" x14ac:dyDescent="0.35">
      <c r="A406" s="6" t="s">
        <v>72</v>
      </c>
      <c r="B406" s="7">
        <v>41835</v>
      </c>
      <c r="C406" s="8">
        <v>0.50624999999999998</v>
      </c>
      <c r="D406" s="6" t="s">
        <v>49</v>
      </c>
      <c r="E406" s="9">
        <v>6.6</v>
      </c>
      <c r="F406" s="9">
        <v>6.78</v>
      </c>
    </row>
    <row r="407" spans="1:11" s="6" customFormat="1" x14ac:dyDescent="0.35">
      <c r="A407" s="6" t="s">
        <v>79</v>
      </c>
      <c r="B407" s="7">
        <v>41836</v>
      </c>
      <c r="C407" s="8">
        <v>0.46597222222222223</v>
      </c>
      <c r="D407" s="6" t="s">
        <v>49</v>
      </c>
      <c r="E407" s="9">
        <v>6</v>
      </c>
      <c r="F407" s="9">
        <v>6.14</v>
      </c>
    </row>
    <row r="408" spans="1:11" s="6" customFormat="1" x14ac:dyDescent="0.35">
      <c r="A408" s="6" t="s">
        <v>89</v>
      </c>
      <c r="B408" s="7">
        <v>41836</v>
      </c>
      <c r="D408" s="6" t="s">
        <v>49</v>
      </c>
      <c r="E408" s="9"/>
      <c r="F408" s="9"/>
    </row>
    <row r="409" spans="1:11" s="6" customFormat="1" x14ac:dyDescent="0.35">
      <c r="A409" s="6" t="s">
        <v>79</v>
      </c>
      <c r="B409" s="7">
        <v>41842</v>
      </c>
      <c r="C409" s="8">
        <v>0.44166666666666665</v>
      </c>
      <c r="D409" s="6" t="s">
        <v>50</v>
      </c>
      <c r="E409" s="9">
        <v>6.49</v>
      </c>
      <c r="F409" s="9">
        <v>6.37</v>
      </c>
    </row>
    <row r="410" spans="1:11" s="6" customFormat="1" x14ac:dyDescent="0.35">
      <c r="A410" s="6" t="s">
        <v>89</v>
      </c>
      <c r="B410" s="7">
        <v>41842</v>
      </c>
      <c r="C410" s="8">
        <v>0.45555555555555555</v>
      </c>
      <c r="D410" s="6" t="s">
        <v>50</v>
      </c>
      <c r="E410" s="9">
        <v>7.09</v>
      </c>
      <c r="F410" s="9">
        <v>6.12</v>
      </c>
    </row>
    <row r="411" spans="1:11" s="6" customFormat="1" x14ac:dyDescent="0.35">
      <c r="A411" s="6" t="s">
        <v>40</v>
      </c>
      <c r="B411" s="7">
        <v>41843</v>
      </c>
      <c r="C411" s="8">
        <v>0.52777777777777779</v>
      </c>
      <c r="D411" s="6" t="s">
        <v>50</v>
      </c>
      <c r="E411" s="9">
        <v>5.96</v>
      </c>
      <c r="F411" s="9">
        <v>5.59</v>
      </c>
    </row>
    <row r="412" spans="1:11" s="6" customFormat="1" x14ac:dyDescent="0.35">
      <c r="A412" s="6" t="s">
        <v>72</v>
      </c>
      <c r="B412" s="7">
        <v>41843</v>
      </c>
      <c r="C412" s="8">
        <v>0.49722222222222223</v>
      </c>
      <c r="D412" s="6" t="s">
        <v>50</v>
      </c>
      <c r="E412" s="9">
        <v>7.53</v>
      </c>
      <c r="F412" s="9">
        <v>7.9</v>
      </c>
    </row>
    <row r="413" spans="1:11" s="6" customFormat="1" x14ac:dyDescent="0.35">
      <c r="A413" s="6" t="s">
        <v>79</v>
      </c>
      <c r="B413" s="7">
        <v>41849</v>
      </c>
      <c r="C413" s="8">
        <v>0.4993055555555555</v>
      </c>
      <c r="D413" s="6" t="s">
        <v>49</v>
      </c>
      <c r="E413" s="9">
        <v>6.48</v>
      </c>
      <c r="F413" s="9">
        <v>5.99</v>
      </c>
    </row>
    <row r="414" spans="1:11" s="6" customFormat="1" x14ac:dyDescent="0.35">
      <c r="A414" s="6" t="s">
        <v>89</v>
      </c>
      <c r="B414" s="7">
        <v>41849</v>
      </c>
      <c r="C414" s="8">
        <v>0.52500000000000002</v>
      </c>
      <c r="D414" s="6" t="s">
        <v>49</v>
      </c>
      <c r="E414" s="9">
        <v>6.55</v>
      </c>
      <c r="F414" s="9">
        <v>6.32</v>
      </c>
    </row>
    <row r="415" spans="1:11" s="6" customFormat="1" x14ac:dyDescent="0.35">
      <c r="A415" s="6" t="s">
        <v>40</v>
      </c>
      <c r="B415" s="7">
        <v>41850</v>
      </c>
      <c r="C415" s="8">
        <v>0.52569444444444446</v>
      </c>
      <c r="D415" s="6" t="s">
        <v>50</v>
      </c>
      <c r="E415" s="9">
        <v>5.59</v>
      </c>
      <c r="F415" s="9">
        <v>5.5</v>
      </c>
    </row>
    <row r="416" spans="1:11" s="6" customFormat="1" x14ac:dyDescent="0.35">
      <c r="A416" s="6" t="s">
        <v>72</v>
      </c>
      <c r="B416" s="7">
        <v>41850</v>
      </c>
      <c r="C416" s="8">
        <v>0.49444444444444446</v>
      </c>
      <c r="D416" s="6" t="s">
        <v>50</v>
      </c>
      <c r="E416" s="9">
        <v>6.21</v>
      </c>
      <c r="F416" s="9">
        <v>6.06</v>
      </c>
    </row>
    <row r="417" spans="1:11" s="6" customFormat="1" x14ac:dyDescent="0.35">
      <c r="A417" s="6" t="s">
        <v>100</v>
      </c>
      <c r="B417" s="15">
        <v>41850</v>
      </c>
      <c r="C417"/>
      <c r="D417"/>
      <c r="E417" s="18">
        <v>7.95</v>
      </c>
      <c r="F417" s="18">
        <v>6.91</v>
      </c>
      <c r="G417"/>
      <c r="H417"/>
      <c r="I417"/>
      <c r="J417"/>
      <c r="K417"/>
    </row>
    <row r="418" spans="1:11" s="6" customFormat="1" x14ac:dyDescent="0.35">
      <c r="A418" s="6" t="s">
        <v>105</v>
      </c>
      <c r="B418" s="15">
        <v>41850</v>
      </c>
      <c r="C418"/>
      <c r="D418"/>
      <c r="E418" s="18">
        <v>6.61</v>
      </c>
      <c r="F418" s="18">
        <v>6.51</v>
      </c>
      <c r="G418"/>
      <c r="H418"/>
      <c r="I418"/>
      <c r="J418"/>
      <c r="K418"/>
    </row>
    <row r="419" spans="1:11" s="6" customFormat="1" x14ac:dyDescent="0.35">
      <c r="A419" s="6" t="s">
        <v>79</v>
      </c>
      <c r="B419" s="7">
        <v>41856</v>
      </c>
      <c r="C419" s="8">
        <v>0.44930555555555557</v>
      </c>
      <c r="D419" s="6" t="s">
        <v>50</v>
      </c>
      <c r="E419" s="9">
        <v>6.72</v>
      </c>
      <c r="F419" s="9">
        <v>6.74</v>
      </c>
    </row>
    <row r="420" spans="1:11" s="6" customFormat="1" x14ac:dyDescent="0.35">
      <c r="A420" s="6" t="s">
        <v>89</v>
      </c>
      <c r="B420" s="7">
        <v>41856</v>
      </c>
      <c r="C420" s="8">
        <v>0.46666666666666662</v>
      </c>
      <c r="D420" s="6" t="s">
        <v>50</v>
      </c>
      <c r="E420" s="9">
        <v>6.65</v>
      </c>
      <c r="F420" s="9">
        <v>6.54</v>
      </c>
    </row>
    <row r="421" spans="1:11" s="6" customFormat="1" x14ac:dyDescent="0.35">
      <c r="A421" s="6" t="s">
        <v>40</v>
      </c>
      <c r="B421" s="7">
        <v>41857</v>
      </c>
      <c r="C421" s="8">
        <v>0.52638888888888891</v>
      </c>
      <c r="D421" s="6" t="s">
        <v>50</v>
      </c>
      <c r="E421" s="9">
        <v>5.53</v>
      </c>
      <c r="F421" s="9">
        <v>5.56</v>
      </c>
    </row>
    <row r="422" spans="1:11" s="6" customFormat="1" x14ac:dyDescent="0.35">
      <c r="A422" s="6" t="s">
        <v>40</v>
      </c>
      <c r="B422" s="7">
        <v>41857</v>
      </c>
      <c r="D422" s="6" t="s">
        <v>50</v>
      </c>
      <c r="E422" s="9">
        <v>5.47</v>
      </c>
      <c r="F422" s="9">
        <v>5.55</v>
      </c>
    </row>
    <row r="423" spans="1:11" s="6" customFormat="1" x14ac:dyDescent="0.35">
      <c r="A423" s="6" t="s">
        <v>72</v>
      </c>
      <c r="B423" s="7">
        <v>41857</v>
      </c>
      <c r="C423" s="8">
        <v>0.49722222222222223</v>
      </c>
      <c r="D423" s="6" t="s">
        <v>50</v>
      </c>
      <c r="E423" s="9">
        <v>9.51</v>
      </c>
      <c r="F423" s="9">
        <v>9.07</v>
      </c>
    </row>
    <row r="424" spans="1:11" s="6" customFormat="1" x14ac:dyDescent="0.35">
      <c r="A424" s="6" t="s">
        <v>40</v>
      </c>
      <c r="B424" s="7">
        <v>41864</v>
      </c>
      <c r="D424" s="6" t="s">
        <v>49</v>
      </c>
      <c r="E424" s="9">
        <v>5.27</v>
      </c>
      <c r="F424" s="9">
        <v>5.29</v>
      </c>
    </row>
    <row r="425" spans="1:11" s="6" customFormat="1" x14ac:dyDescent="0.35">
      <c r="A425" s="6" t="s">
        <v>40</v>
      </c>
      <c r="B425" s="7">
        <v>41864</v>
      </c>
      <c r="C425" s="8">
        <v>0.56388888888888888</v>
      </c>
      <c r="D425" s="6" t="s">
        <v>49</v>
      </c>
      <c r="E425" s="9">
        <v>5.49</v>
      </c>
      <c r="F425" s="9">
        <v>5.17</v>
      </c>
    </row>
    <row r="426" spans="1:11" s="6" customFormat="1" x14ac:dyDescent="0.35">
      <c r="A426" s="6" t="s">
        <v>72</v>
      </c>
      <c r="B426" s="7">
        <v>41864</v>
      </c>
      <c r="C426" s="8">
        <v>0.52916666666666667</v>
      </c>
      <c r="D426" s="6" t="s">
        <v>49</v>
      </c>
      <c r="E426" s="9">
        <v>5.98</v>
      </c>
      <c r="F426" s="9">
        <v>6.26</v>
      </c>
    </row>
    <row r="427" spans="1:11" s="6" customFormat="1" x14ac:dyDescent="0.35">
      <c r="A427" s="6" t="s">
        <v>100</v>
      </c>
      <c r="B427" s="14">
        <v>41865</v>
      </c>
      <c r="C427"/>
      <c r="D427"/>
      <c r="E427" s="18">
        <v>5.68</v>
      </c>
      <c r="F427" s="18">
        <v>5.41</v>
      </c>
      <c r="G427"/>
      <c r="H427"/>
      <c r="I427"/>
      <c r="J427"/>
      <c r="K427"/>
    </row>
    <row r="428" spans="1:11" s="6" customFormat="1" x14ac:dyDescent="0.35">
      <c r="A428" s="6" t="s">
        <v>100</v>
      </c>
      <c r="B428" s="14">
        <v>41865</v>
      </c>
      <c r="C428"/>
      <c r="D428"/>
      <c r="E428" s="20" t="s">
        <v>101</v>
      </c>
      <c r="F428" s="20" t="s">
        <v>101</v>
      </c>
      <c r="G428"/>
      <c r="H428"/>
      <c r="I428"/>
      <c r="J428"/>
      <c r="K428"/>
    </row>
    <row r="429" spans="1:11" s="6" customFormat="1" x14ac:dyDescent="0.35">
      <c r="A429" s="6" t="s">
        <v>105</v>
      </c>
      <c r="B429" s="14">
        <v>41865</v>
      </c>
      <c r="C429"/>
      <c r="D429"/>
      <c r="E429" s="18">
        <v>6.56</v>
      </c>
      <c r="F429" s="9">
        <v>6.3</v>
      </c>
      <c r="G429"/>
      <c r="H429"/>
      <c r="I429"/>
      <c r="J429"/>
      <c r="K429"/>
    </row>
    <row r="430" spans="1:11" s="6" customFormat="1" x14ac:dyDescent="0.35">
      <c r="A430" s="6" t="s">
        <v>79</v>
      </c>
      <c r="B430" s="7">
        <v>41870</v>
      </c>
      <c r="C430" s="8">
        <v>0.44236111111111115</v>
      </c>
      <c r="D430" s="6" t="s">
        <v>50</v>
      </c>
      <c r="E430" s="9">
        <v>5.51</v>
      </c>
      <c r="F430" s="9">
        <v>5.46</v>
      </c>
    </row>
    <row r="431" spans="1:11" s="6" customFormat="1" x14ac:dyDescent="0.35">
      <c r="A431" s="6" t="s">
        <v>89</v>
      </c>
      <c r="B431" s="7">
        <v>41870</v>
      </c>
      <c r="C431" s="8">
        <v>0.45833333333333331</v>
      </c>
      <c r="D431" s="6" t="s">
        <v>50</v>
      </c>
      <c r="E431" s="9">
        <v>7.45</v>
      </c>
      <c r="F431" s="9">
        <v>5.78</v>
      </c>
    </row>
    <row r="432" spans="1:11" s="6" customFormat="1" x14ac:dyDescent="0.35">
      <c r="A432" s="6" t="s">
        <v>40</v>
      </c>
      <c r="B432" s="7">
        <v>41871</v>
      </c>
      <c r="C432" s="8">
        <v>0.50694444444444442</v>
      </c>
      <c r="D432" s="6" t="s">
        <v>50</v>
      </c>
      <c r="E432" s="9">
        <v>6.27</v>
      </c>
      <c r="F432" s="9">
        <v>5.43</v>
      </c>
    </row>
    <row r="433" spans="1:11" s="6" customFormat="1" x14ac:dyDescent="0.35">
      <c r="A433" s="6" t="s">
        <v>72</v>
      </c>
      <c r="B433" s="7">
        <v>41871</v>
      </c>
      <c r="C433" s="8">
        <v>0.47638888888888892</v>
      </c>
      <c r="D433" s="6" t="s">
        <v>50</v>
      </c>
      <c r="E433" s="9">
        <v>9.81</v>
      </c>
      <c r="F433" s="9">
        <v>8.23</v>
      </c>
    </row>
    <row r="434" spans="1:11" s="6" customFormat="1" x14ac:dyDescent="0.35">
      <c r="A434" s="6" t="s">
        <v>79</v>
      </c>
      <c r="B434" s="7">
        <v>41877</v>
      </c>
      <c r="C434" s="8">
        <v>0.4548611111111111</v>
      </c>
      <c r="D434" s="6" t="s">
        <v>50</v>
      </c>
      <c r="E434" s="9">
        <v>6.7</v>
      </c>
      <c r="F434" s="9">
        <v>6.35</v>
      </c>
    </row>
    <row r="435" spans="1:11" s="6" customFormat="1" x14ac:dyDescent="0.35">
      <c r="A435" s="6" t="s">
        <v>89</v>
      </c>
      <c r="B435" s="7">
        <v>41877</v>
      </c>
      <c r="C435" s="8">
        <v>0.4694444444444445</v>
      </c>
      <c r="D435" s="6" t="s">
        <v>50</v>
      </c>
      <c r="E435" s="9">
        <v>7.64</v>
      </c>
      <c r="F435" s="9">
        <v>7.17</v>
      </c>
    </row>
    <row r="436" spans="1:11" s="6" customFormat="1" x14ac:dyDescent="0.35">
      <c r="A436" s="6" t="s">
        <v>100</v>
      </c>
      <c r="B436" s="14">
        <v>41877</v>
      </c>
      <c r="C436"/>
      <c r="D436"/>
      <c r="E436" s="18">
        <v>8.7799999999999994</v>
      </c>
      <c r="F436" s="18">
        <v>6.52</v>
      </c>
      <c r="G436"/>
      <c r="H436"/>
      <c r="I436"/>
      <c r="J436"/>
      <c r="K436"/>
    </row>
    <row r="437" spans="1:11" s="6" customFormat="1" x14ac:dyDescent="0.35">
      <c r="A437" s="6" t="s">
        <v>105</v>
      </c>
      <c r="B437" s="14">
        <v>41877</v>
      </c>
      <c r="C437"/>
      <c r="D437"/>
      <c r="E437" s="18">
        <v>14.95</v>
      </c>
      <c r="F437" s="18">
        <v>12.28</v>
      </c>
      <c r="G437"/>
      <c r="H437"/>
      <c r="I437"/>
      <c r="J437"/>
      <c r="K437"/>
    </row>
    <row r="438" spans="1:11" s="6" customFormat="1" x14ac:dyDescent="0.35">
      <c r="A438" s="6" t="s">
        <v>40</v>
      </c>
      <c r="B438" s="7">
        <v>41878</v>
      </c>
      <c r="C438" s="8">
        <v>0.52638888888888891</v>
      </c>
      <c r="D438" s="6" t="s">
        <v>50</v>
      </c>
      <c r="E438" s="9">
        <v>7.64</v>
      </c>
      <c r="F438" s="9">
        <v>6.69</v>
      </c>
    </row>
    <row r="439" spans="1:11" s="6" customFormat="1" x14ac:dyDescent="0.35">
      <c r="A439" s="6" t="s">
        <v>40</v>
      </c>
      <c r="B439" s="7">
        <v>41878</v>
      </c>
      <c r="D439" s="6" t="s">
        <v>50</v>
      </c>
      <c r="E439" s="9">
        <v>7.64</v>
      </c>
      <c r="F439" s="9">
        <v>6.9</v>
      </c>
    </row>
    <row r="440" spans="1:11" s="6" customFormat="1" x14ac:dyDescent="0.35">
      <c r="A440" s="6" t="s">
        <v>72</v>
      </c>
      <c r="B440" s="7">
        <v>41878</v>
      </c>
      <c r="C440" s="8">
        <v>0.49374999999999997</v>
      </c>
      <c r="D440" s="6" t="s">
        <v>50</v>
      </c>
      <c r="E440" s="9">
        <v>7.75</v>
      </c>
      <c r="F440" s="9">
        <v>7.66</v>
      </c>
    </row>
    <row r="441" spans="1:11" s="6" customFormat="1" x14ac:dyDescent="0.35">
      <c r="A441" s="6" t="s">
        <v>79</v>
      </c>
      <c r="B441" s="7">
        <v>41885</v>
      </c>
      <c r="C441" s="8">
        <v>0.44791666666666669</v>
      </c>
      <c r="D441" s="6" t="s">
        <v>50</v>
      </c>
      <c r="E441" s="9">
        <v>5.5</v>
      </c>
      <c r="F441" s="9">
        <v>5.4</v>
      </c>
    </row>
    <row r="442" spans="1:11" s="6" customFormat="1" x14ac:dyDescent="0.35">
      <c r="A442" s="6" t="s">
        <v>89</v>
      </c>
      <c r="B442" s="7">
        <v>41885</v>
      </c>
      <c r="C442" s="8">
        <v>0.46458333333333335</v>
      </c>
      <c r="D442" s="6" t="s">
        <v>50</v>
      </c>
      <c r="E442" s="9">
        <v>4.67</v>
      </c>
      <c r="F442" s="9">
        <v>4.07</v>
      </c>
    </row>
    <row r="443" spans="1:11" s="6" customFormat="1" x14ac:dyDescent="0.35">
      <c r="A443" s="6" t="s">
        <v>79</v>
      </c>
      <c r="B443" s="7">
        <v>41891</v>
      </c>
      <c r="C443" s="8">
        <v>0.45624999999999999</v>
      </c>
      <c r="D443" s="6" t="s">
        <v>50</v>
      </c>
      <c r="E443" s="9">
        <v>7.09</v>
      </c>
      <c r="F443" s="9">
        <v>6.48</v>
      </c>
    </row>
    <row r="444" spans="1:11" s="6" customFormat="1" x14ac:dyDescent="0.35">
      <c r="A444" s="6" t="s">
        <v>40</v>
      </c>
      <c r="B444" s="7">
        <v>41892</v>
      </c>
      <c r="D444" s="6" t="s">
        <v>50</v>
      </c>
      <c r="E444" s="9">
        <v>5.61</v>
      </c>
      <c r="F444" s="9">
        <v>5.18</v>
      </c>
    </row>
    <row r="445" spans="1:11" s="6" customFormat="1" x14ac:dyDescent="0.35">
      <c r="A445" s="6" t="s">
        <v>40</v>
      </c>
      <c r="B445" s="7">
        <v>41892</v>
      </c>
      <c r="C445" s="8">
        <v>0.53055555555555556</v>
      </c>
      <c r="D445" s="6" t="s">
        <v>50</v>
      </c>
      <c r="E445" s="9">
        <v>5.63</v>
      </c>
      <c r="F445" s="9">
        <v>5.15</v>
      </c>
    </row>
    <row r="446" spans="1:11" s="6" customFormat="1" x14ac:dyDescent="0.35">
      <c r="A446" s="6" t="s">
        <v>72</v>
      </c>
      <c r="B446" s="7">
        <v>41892</v>
      </c>
      <c r="C446" s="8">
        <v>0.49444444444444446</v>
      </c>
      <c r="D446" s="6" t="s">
        <v>50</v>
      </c>
      <c r="E446" s="9">
        <v>5.86</v>
      </c>
      <c r="F446" s="9">
        <v>5.88</v>
      </c>
    </row>
    <row r="447" spans="1:11" s="6" customFormat="1" x14ac:dyDescent="0.35">
      <c r="A447" s="6" t="s">
        <v>79</v>
      </c>
      <c r="B447" s="7">
        <v>41898</v>
      </c>
      <c r="C447" s="8">
        <v>0.4548611111111111</v>
      </c>
      <c r="D447" s="6" t="s">
        <v>50</v>
      </c>
      <c r="E447" s="9">
        <v>6.2</v>
      </c>
      <c r="F447" s="9">
        <v>6.05</v>
      </c>
    </row>
    <row r="448" spans="1:11" s="6" customFormat="1" x14ac:dyDescent="0.35">
      <c r="A448" s="6" t="s">
        <v>89</v>
      </c>
      <c r="B448" s="7">
        <v>41898</v>
      </c>
      <c r="C448" s="8">
        <v>0.47152777777777777</v>
      </c>
      <c r="D448" s="6" t="s">
        <v>50</v>
      </c>
      <c r="E448" s="9">
        <v>5.84</v>
      </c>
      <c r="F448" s="9">
        <v>6.21</v>
      </c>
    </row>
    <row r="449" spans="1:11" s="6" customFormat="1" x14ac:dyDescent="0.35">
      <c r="A449" s="6" t="s">
        <v>40</v>
      </c>
      <c r="B449" s="7">
        <v>41899</v>
      </c>
      <c r="C449" s="8">
        <v>0.51180555555555551</v>
      </c>
      <c r="D449" s="6" t="s">
        <v>49</v>
      </c>
      <c r="E449" s="9">
        <v>6.26</v>
      </c>
      <c r="F449" s="9">
        <v>5.77</v>
      </c>
    </row>
    <row r="450" spans="1:11" s="6" customFormat="1" x14ac:dyDescent="0.35">
      <c r="A450" s="6" t="s">
        <v>40</v>
      </c>
      <c r="B450" s="7">
        <v>41899</v>
      </c>
      <c r="D450" s="6" t="s">
        <v>49</v>
      </c>
      <c r="E450" s="9">
        <v>6.26</v>
      </c>
      <c r="F450" s="9">
        <v>5.75</v>
      </c>
    </row>
    <row r="451" spans="1:11" s="6" customFormat="1" x14ac:dyDescent="0.35">
      <c r="A451" s="6" t="s">
        <v>72</v>
      </c>
      <c r="B451" s="7">
        <v>41899</v>
      </c>
      <c r="C451" s="8">
        <v>0.48194444444444445</v>
      </c>
      <c r="D451" s="6" t="s">
        <v>49</v>
      </c>
      <c r="E451" s="9">
        <v>6.84</v>
      </c>
      <c r="F451" s="9">
        <v>6.69</v>
      </c>
    </row>
    <row r="452" spans="1:11" s="6" customFormat="1" x14ac:dyDescent="0.35">
      <c r="A452" s="6" t="s">
        <v>79</v>
      </c>
      <c r="B452" s="7">
        <v>41905</v>
      </c>
      <c r="C452" s="8">
        <v>0.45</v>
      </c>
      <c r="D452" s="6" t="s">
        <v>50</v>
      </c>
      <c r="E452" s="9">
        <v>6.69</v>
      </c>
      <c r="F452" s="9">
        <v>6.59</v>
      </c>
    </row>
    <row r="453" spans="1:11" s="6" customFormat="1" x14ac:dyDescent="0.35">
      <c r="A453" s="6" t="s">
        <v>89</v>
      </c>
      <c r="B453" s="7">
        <v>41905</v>
      </c>
      <c r="C453" s="8">
        <v>0.46597222222222223</v>
      </c>
      <c r="D453" s="6" t="s">
        <v>50</v>
      </c>
      <c r="E453" s="9">
        <v>6.79</v>
      </c>
      <c r="F453" s="9">
        <v>6.76</v>
      </c>
    </row>
    <row r="454" spans="1:11" s="6" customFormat="1" x14ac:dyDescent="0.35">
      <c r="A454" s="6" t="s">
        <v>40</v>
      </c>
      <c r="B454" s="7">
        <v>41906</v>
      </c>
      <c r="C454" s="8">
        <v>0.52222222222222225</v>
      </c>
      <c r="D454" s="6" t="s">
        <v>50</v>
      </c>
      <c r="E454" s="9">
        <v>6</v>
      </c>
      <c r="F454" s="9">
        <v>5.55</v>
      </c>
    </row>
    <row r="455" spans="1:11" s="6" customFormat="1" x14ac:dyDescent="0.35">
      <c r="A455" s="6" t="s">
        <v>72</v>
      </c>
      <c r="B455" s="7">
        <v>41906</v>
      </c>
      <c r="C455" s="8">
        <v>0.48749999999999999</v>
      </c>
      <c r="D455" s="6" t="s">
        <v>50</v>
      </c>
      <c r="E455" s="9">
        <v>5.73</v>
      </c>
      <c r="F455" s="9">
        <v>5.77</v>
      </c>
    </row>
    <row r="456" spans="1:11" s="6" customFormat="1" x14ac:dyDescent="0.35">
      <c r="A456" s="6" t="s">
        <v>79</v>
      </c>
      <c r="B456" s="7">
        <v>41912</v>
      </c>
      <c r="C456" s="8">
        <v>0.45069444444444445</v>
      </c>
      <c r="D456" s="6" t="s">
        <v>50</v>
      </c>
      <c r="E456" s="9">
        <v>6.22</v>
      </c>
      <c r="F456" s="9">
        <v>6.21</v>
      </c>
    </row>
    <row r="457" spans="1:11" s="6" customFormat="1" x14ac:dyDescent="0.35">
      <c r="A457" s="6" t="s">
        <v>89</v>
      </c>
      <c r="B457" s="7">
        <v>41912</v>
      </c>
      <c r="C457" s="8">
        <v>0.46666666666666662</v>
      </c>
      <c r="D457" s="6" t="s">
        <v>50</v>
      </c>
      <c r="E457" s="9">
        <v>6.04</v>
      </c>
      <c r="F457" s="9">
        <v>5.47</v>
      </c>
    </row>
    <row r="458" spans="1:11" s="6" customFormat="1" x14ac:dyDescent="0.35">
      <c r="A458" s="6" t="s">
        <v>79</v>
      </c>
      <c r="B458" s="7">
        <v>42157</v>
      </c>
      <c r="C458" s="8">
        <v>0.46111111111111108</v>
      </c>
      <c r="D458" s="6" t="s">
        <v>49</v>
      </c>
      <c r="E458" s="9">
        <v>7.66</v>
      </c>
      <c r="F458" s="9">
        <v>7.7</v>
      </c>
    </row>
    <row r="459" spans="1:11" s="6" customFormat="1" x14ac:dyDescent="0.35">
      <c r="A459" s="6" t="s">
        <v>40</v>
      </c>
      <c r="B459" s="7">
        <v>42158</v>
      </c>
      <c r="C459" s="8">
        <v>0.52152777777777781</v>
      </c>
      <c r="D459" s="6" t="s">
        <v>49</v>
      </c>
      <c r="E459" s="9">
        <v>7.3</v>
      </c>
      <c r="F459" s="9">
        <v>6.35</v>
      </c>
    </row>
    <row r="460" spans="1:11" s="6" customFormat="1" x14ac:dyDescent="0.35">
      <c r="A460" s="6" t="s">
        <v>72</v>
      </c>
      <c r="B460" s="7">
        <v>42158</v>
      </c>
      <c r="C460" s="8">
        <v>0.49027777777777781</v>
      </c>
      <c r="D460" s="6" t="s">
        <v>49</v>
      </c>
      <c r="E460" s="9">
        <v>10.57</v>
      </c>
      <c r="F460" s="9">
        <v>9.5399999999999991</v>
      </c>
    </row>
    <row r="461" spans="1:11" s="6" customFormat="1" x14ac:dyDescent="0.35">
      <c r="A461" s="6" t="s">
        <v>100</v>
      </c>
      <c r="B461" s="14">
        <v>42159</v>
      </c>
      <c r="C461"/>
      <c r="D461"/>
      <c r="E461" s="18">
        <v>11.73</v>
      </c>
      <c r="F461" s="18">
        <v>11.34</v>
      </c>
      <c r="G461"/>
      <c r="H461"/>
      <c r="I461"/>
      <c r="J461"/>
      <c r="K461"/>
    </row>
    <row r="462" spans="1:11" s="6" customFormat="1" x14ac:dyDescent="0.35">
      <c r="A462" s="6" t="s">
        <v>100</v>
      </c>
      <c r="B462" s="14">
        <v>42159</v>
      </c>
      <c r="C462"/>
      <c r="D462"/>
      <c r="E462" s="18" t="s">
        <v>102</v>
      </c>
      <c r="F462" s="18" t="s">
        <v>102</v>
      </c>
      <c r="G462"/>
      <c r="H462"/>
      <c r="I462"/>
      <c r="J462"/>
      <c r="K462"/>
    </row>
    <row r="463" spans="1:11" s="6" customFormat="1" x14ac:dyDescent="0.35">
      <c r="A463" s="6" t="s">
        <v>105</v>
      </c>
      <c r="B463" s="14">
        <v>42159</v>
      </c>
      <c r="C463"/>
      <c r="D463"/>
      <c r="E463" s="18">
        <v>12.88</v>
      </c>
      <c r="F463" s="18">
        <v>12.94</v>
      </c>
      <c r="G463"/>
      <c r="H463"/>
      <c r="I463"/>
      <c r="J463"/>
      <c r="K463"/>
    </row>
    <row r="464" spans="1:11" s="6" customFormat="1" x14ac:dyDescent="0.35">
      <c r="A464" s="6" t="s">
        <v>40</v>
      </c>
      <c r="B464" s="7">
        <v>42164</v>
      </c>
      <c r="C464" s="8">
        <v>0.54027777777777775</v>
      </c>
      <c r="D464" s="6" t="s">
        <v>50</v>
      </c>
      <c r="E464" s="9">
        <v>8.83</v>
      </c>
      <c r="F464" s="9">
        <v>8.25</v>
      </c>
    </row>
    <row r="465" spans="1:11" s="6" customFormat="1" x14ac:dyDescent="0.35">
      <c r="A465" s="6" t="s">
        <v>72</v>
      </c>
      <c r="B465" s="7">
        <v>42164</v>
      </c>
      <c r="C465" s="8">
        <v>0.51041666666666663</v>
      </c>
      <c r="D465" s="6" t="s">
        <v>50</v>
      </c>
      <c r="E465" s="9">
        <v>6.02</v>
      </c>
      <c r="F465" s="9">
        <v>9.64</v>
      </c>
    </row>
    <row r="466" spans="1:11" s="6" customFormat="1" x14ac:dyDescent="0.35">
      <c r="A466" s="6" t="s">
        <v>79</v>
      </c>
      <c r="B466" s="7">
        <v>42166</v>
      </c>
      <c r="C466" s="8">
        <v>0.4465277777777778</v>
      </c>
      <c r="D466" s="6" t="s">
        <v>50</v>
      </c>
      <c r="E466" s="9">
        <v>7.59</v>
      </c>
      <c r="F466" s="9">
        <v>7.48</v>
      </c>
    </row>
    <row r="467" spans="1:11" s="6" customFormat="1" x14ac:dyDescent="0.35">
      <c r="A467" s="6" t="s">
        <v>89</v>
      </c>
      <c r="B467" s="7">
        <v>42166</v>
      </c>
      <c r="C467" s="8">
        <v>0.46111111111111108</v>
      </c>
      <c r="D467" s="6" t="s">
        <v>50</v>
      </c>
      <c r="E467" s="9">
        <v>8.26</v>
      </c>
      <c r="F467" s="9">
        <v>7.88</v>
      </c>
    </row>
    <row r="468" spans="1:11" s="6" customFormat="1" x14ac:dyDescent="0.35">
      <c r="A468" s="6" t="s">
        <v>40</v>
      </c>
      <c r="B468" s="7">
        <v>42172</v>
      </c>
      <c r="C468" s="8">
        <v>0.52013888888888882</v>
      </c>
      <c r="D468" s="6" t="s">
        <v>49</v>
      </c>
      <c r="E468" s="9">
        <v>6.91</v>
      </c>
      <c r="F468" s="9">
        <v>6.22</v>
      </c>
    </row>
    <row r="469" spans="1:11" s="6" customFormat="1" x14ac:dyDescent="0.35">
      <c r="A469" s="6" t="s">
        <v>72</v>
      </c>
      <c r="B469" s="7">
        <v>42172</v>
      </c>
      <c r="C469" s="8">
        <v>0.48819444444444443</v>
      </c>
      <c r="D469" s="6" t="s">
        <v>49</v>
      </c>
      <c r="E469" s="9">
        <v>8.7100000000000009</v>
      </c>
      <c r="F469" s="9">
        <v>8.0299999999999994</v>
      </c>
    </row>
    <row r="470" spans="1:11" s="6" customFormat="1" x14ac:dyDescent="0.35">
      <c r="A470" s="6" t="s">
        <v>100</v>
      </c>
      <c r="B470" s="14">
        <v>42172</v>
      </c>
      <c r="C470"/>
      <c r="D470"/>
      <c r="E470" s="18">
        <v>8.0399999999999991</v>
      </c>
      <c r="F470" s="18">
        <v>7.85</v>
      </c>
      <c r="G470"/>
      <c r="H470"/>
      <c r="I470"/>
      <c r="J470"/>
      <c r="K470"/>
    </row>
    <row r="471" spans="1:11" s="6" customFormat="1" x14ac:dyDescent="0.35">
      <c r="A471" s="6" t="s">
        <v>105</v>
      </c>
      <c r="B471" s="14">
        <v>42172</v>
      </c>
      <c r="C471"/>
      <c r="D471"/>
      <c r="E471" s="18">
        <v>11.61</v>
      </c>
      <c r="F471" s="18">
        <v>8.49</v>
      </c>
      <c r="G471"/>
      <c r="H471"/>
      <c r="I471"/>
      <c r="J471"/>
      <c r="K471"/>
    </row>
    <row r="472" spans="1:11" s="6" customFormat="1" x14ac:dyDescent="0.35">
      <c r="A472" s="6" t="s">
        <v>79</v>
      </c>
      <c r="B472" s="7">
        <v>42173</v>
      </c>
      <c r="C472" s="8">
        <v>0.49374999999999997</v>
      </c>
      <c r="D472" s="6" t="s">
        <v>50</v>
      </c>
      <c r="E472" s="9">
        <v>6.88</v>
      </c>
      <c r="F472" s="9">
        <v>7.08</v>
      </c>
    </row>
    <row r="473" spans="1:11" s="6" customFormat="1" x14ac:dyDescent="0.35">
      <c r="A473" s="6" t="s">
        <v>40</v>
      </c>
      <c r="B473" s="7">
        <v>42179</v>
      </c>
      <c r="C473" s="8">
        <v>0.51944444444444449</v>
      </c>
      <c r="D473" s="6" t="s">
        <v>49</v>
      </c>
      <c r="E473" s="9">
        <v>5.82</v>
      </c>
      <c r="F473" s="9">
        <v>5.04</v>
      </c>
    </row>
    <row r="474" spans="1:11" s="6" customFormat="1" x14ac:dyDescent="0.35">
      <c r="A474" s="6" t="s">
        <v>72</v>
      </c>
      <c r="B474" s="7">
        <v>42179</v>
      </c>
      <c r="C474" s="8">
        <v>0.4916666666666667</v>
      </c>
      <c r="D474" s="6" t="s">
        <v>49</v>
      </c>
      <c r="E474" s="9">
        <v>9.02</v>
      </c>
      <c r="F474" s="9">
        <v>8.66</v>
      </c>
    </row>
    <row r="475" spans="1:11" s="6" customFormat="1" x14ac:dyDescent="0.35">
      <c r="A475" s="6" t="s">
        <v>79</v>
      </c>
      <c r="B475" s="7">
        <v>42180</v>
      </c>
      <c r="C475" s="8">
        <v>0.48194444444444445</v>
      </c>
      <c r="D475" s="6" t="s">
        <v>50</v>
      </c>
      <c r="E475" s="9">
        <v>7.6</v>
      </c>
      <c r="F475" s="9">
        <v>7.67</v>
      </c>
    </row>
    <row r="476" spans="1:11" s="6" customFormat="1" x14ac:dyDescent="0.35">
      <c r="A476" s="6" t="s">
        <v>89</v>
      </c>
      <c r="B476" s="7">
        <v>42180</v>
      </c>
      <c r="C476" s="8">
        <v>0.5</v>
      </c>
      <c r="D476" s="6" t="s">
        <v>50</v>
      </c>
      <c r="E476" s="9">
        <v>7.86</v>
      </c>
      <c r="F476" s="9">
        <v>7.01</v>
      </c>
    </row>
    <row r="477" spans="1:11" s="6" customFormat="1" x14ac:dyDescent="0.35">
      <c r="A477" s="6" t="s">
        <v>79</v>
      </c>
      <c r="B477" s="7">
        <v>42185</v>
      </c>
      <c r="C477" s="8">
        <v>0.44861111111111113</v>
      </c>
      <c r="D477" s="6" t="s">
        <v>49</v>
      </c>
      <c r="E477" s="9">
        <v>7.18</v>
      </c>
      <c r="F477" s="9">
        <v>6.95</v>
      </c>
    </row>
    <row r="478" spans="1:11" s="6" customFormat="1" x14ac:dyDescent="0.35">
      <c r="A478" s="6" t="s">
        <v>89</v>
      </c>
      <c r="B478" s="7">
        <v>42185</v>
      </c>
      <c r="C478" s="8">
        <v>0.46249999999999997</v>
      </c>
      <c r="D478" s="6" t="s">
        <v>49</v>
      </c>
      <c r="E478" s="9">
        <v>7.48</v>
      </c>
      <c r="F478" s="9">
        <v>6.68</v>
      </c>
    </row>
    <row r="479" spans="1:11" s="6" customFormat="1" x14ac:dyDescent="0.35">
      <c r="A479" s="6" t="s">
        <v>100</v>
      </c>
      <c r="B479" s="14">
        <v>42185</v>
      </c>
      <c r="C479"/>
      <c r="D479"/>
      <c r="E479" s="18">
        <v>8.8800000000000008</v>
      </c>
      <c r="F479" s="18">
        <v>8.65</v>
      </c>
      <c r="G479"/>
      <c r="H479"/>
      <c r="I479"/>
      <c r="J479"/>
      <c r="K479"/>
    </row>
    <row r="480" spans="1:11" s="6" customFormat="1" x14ac:dyDescent="0.35">
      <c r="A480" s="6" t="s">
        <v>100</v>
      </c>
      <c r="B480" s="14">
        <v>42185</v>
      </c>
      <c r="C480"/>
      <c r="D480"/>
      <c r="E480" s="18" t="s">
        <v>102</v>
      </c>
      <c r="F480" s="18" t="s">
        <v>102</v>
      </c>
      <c r="G480"/>
      <c r="H480"/>
      <c r="I480"/>
      <c r="J480"/>
      <c r="K480"/>
    </row>
    <row r="481" spans="1:11" s="6" customFormat="1" x14ac:dyDescent="0.35">
      <c r="A481" s="6" t="s">
        <v>105</v>
      </c>
      <c r="B481" s="14">
        <v>42185</v>
      </c>
      <c r="C481"/>
      <c r="D481"/>
      <c r="E481" s="18">
        <v>8.34</v>
      </c>
      <c r="F481" s="18">
        <v>8.24</v>
      </c>
      <c r="G481"/>
      <c r="H481"/>
      <c r="I481"/>
      <c r="J481"/>
      <c r="K481"/>
    </row>
    <row r="482" spans="1:11" s="6" customFormat="1" x14ac:dyDescent="0.35">
      <c r="A482" s="6" t="s">
        <v>40</v>
      </c>
      <c r="B482" s="7">
        <v>42186</v>
      </c>
      <c r="C482" s="8">
        <v>0.52222222222222225</v>
      </c>
      <c r="D482" s="6" t="s">
        <v>49</v>
      </c>
      <c r="E482" s="9">
        <v>6.4</v>
      </c>
      <c r="F482" s="9">
        <v>6.31</v>
      </c>
    </row>
    <row r="483" spans="1:11" s="6" customFormat="1" x14ac:dyDescent="0.35">
      <c r="A483" s="6" t="s">
        <v>72</v>
      </c>
      <c r="B483" s="7">
        <v>42186</v>
      </c>
      <c r="C483" s="8">
        <v>0.48819444444444443</v>
      </c>
      <c r="D483" s="6" t="s">
        <v>49</v>
      </c>
      <c r="E483" s="9">
        <v>10.89</v>
      </c>
      <c r="F483" s="9">
        <v>9.59</v>
      </c>
    </row>
    <row r="484" spans="1:11" s="6" customFormat="1" x14ac:dyDescent="0.35">
      <c r="A484" s="6" t="s">
        <v>79</v>
      </c>
      <c r="B484" s="7">
        <v>42194</v>
      </c>
      <c r="C484" s="8">
        <v>0.43194444444444446</v>
      </c>
      <c r="D484" s="6" t="s">
        <v>49</v>
      </c>
      <c r="E484" s="9">
        <v>6.55</v>
      </c>
      <c r="F484" s="9">
        <v>6.37</v>
      </c>
    </row>
    <row r="485" spans="1:11" s="6" customFormat="1" x14ac:dyDescent="0.35">
      <c r="A485" s="6" t="s">
        <v>89</v>
      </c>
      <c r="B485" s="7">
        <v>42194</v>
      </c>
      <c r="C485" s="8">
        <v>0.44861111111111113</v>
      </c>
      <c r="D485" s="6" t="s">
        <v>49</v>
      </c>
      <c r="E485" s="9">
        <v>8.17</v>
      </c>
      <c r="F485" s="9">
        <v>8.0399999999999991</v>
      </c>
    </row>
    <row r="486" spans="1:11" s="6" customFormat="1" x14ac:dyDescent="0.35">
      <c r="A486" s="6" t="s">
        <v>100</v>
      </c>
      <c r="B486" s="14">
        <v>42194</v>
      </c>
      <c r="C486"/>
      <c r="D486"/>
      <c r="E486" s="18">
        <v>6.43</v>
      </c>
      <c r="F486" s="9">
        <v>6.24</v>
      </c>
      <c r="G486"/>
      <c r="H486"/>
      <c r="I486"/>
      <c r="J486"/>
      <c r="K486"/>
    </row>
    <row r="487" spans="1:11" s="6" customFormat="1" x14ac:dyDescent="0.35">
      <c r="A487" s="6" t="s">
        <v>105</v>
      </c>
      <c r="B487" s="14">
        <v>42194</v>
      </c>
      <c r="C487"/>
      <c r="D487"/>
      <c r="E487" s="18">
        <v>7.16</v>
      </c>
      <c r="F487" s="9">
        <v>7.26</v>
      </c>
      <c r="G487"/>
      <c r="H487"/>
      <c r="I487"/>
      <c r="J487"/>
      <c r="K487"/>
    </row>
    <row r="488" spans="1:11" s="6" customFormat="1" x14ac:dyDescent="0.35">
      <c r="A488" s="6" t="s">
        <v>40</v>
      </c>
      <c r="B488" s="7">
        <v>42200</v>
      </c>
      <c r="C488" s="8">
        <v>0.57430555555555551</v>
      </c>
      <c r="D488" s="6" t="s">
        <v>50</v>
      </c>
      <c r="E488" s="9">
        <v>6.43</v>
      </c>
      <c r="F488" s="9">
        <v>6.35</v>
      </c>
    </row>
    <row r="489" spans="1:11" s="6" customFormat="1" x14ac:dyDescent="0.35">
      <c r="A489" s="6" t="s">
        <v>72</v>
      </c>
      <c r="B489" s="7">
        <v>42200</v>
      </c>
      <c r="C489" s="8">
        <v>0.60416666666666663</v>
      </c>
      <c r="D489" s="6" t="s">
        <v>50</v>
      </c>
      <c r="E489" s="9">
        <v>8.6300000000000008</v>
      </c>
      <c r="F489" s="9">
        <v>7.62</v>
      </c>
    </row>
    <row r="490" spans="1:11" s="6" customFormat="1" x14ac:dyDescent="0.35">
      <c r="A490" s="6" t="s">
        <v>100</v>
      </c>
      <c r="B490" s="14">
        <v>42205</v>
      </c>
      <c r="C490"/>
      <c r="D490"/>
      <c r="E490" s="18">
        <v>8.18</v>
      </c>
      <c r="F490" s="18">
        <v>6.15</v>
      </c>
      <c r="G490"/>
      <c r="H490"/>
      <c r="I490"/>
      <c r="J490"/>
      <c r="K490"/>
    </row>
    <row r="491" spans="1:11" s="6" customFormat="1" x14ac:dyDescent="0.35">
      <c r="A491" s="6" t="s">
        <v>105</v>
      </c>
      <c r="B491" s="14">
        <v>42205</v>
      </c>
      <c r="C491"/>
      <c r="D491"/>
      <c r="E491" s="18">
        <v>11.39</v>
      </c>
      <c r="F491" s="18">
        <v>6.28</v>
      </c>
      <c r="G491"/>
      <c r="H491"/>
      <c r="I491"/>
      <c r="J491"/>
      <c r="K491"/>
    </row>
    <row r="492" spans="1:11" s="6" customFormat="1" x14ac:dyDescent="0.35">
      <c r="A492" s="6" t="s">
        <v>40</v>
      </c>
      <c r="B492" s="7">
        <v>42207</v>
      </c>
      <c r="C492" s="8">
        <v>0.52916666666666667</v>
      </c>
      <c r="D492" s="6" t="s">
        <v>50</v>
      </c>
      <c r="E492" s="9">
        <v>6.66</v>
      </c>
      <c r="F492" s="9">
        <v>5.63</v>
      </c>
    </row>
    <row r="493" spans="1:11" s="6" customFormat="1" x14ac:dyDescent="0.35">
      <c r="A493" s="6" t="s">
        <v>72</v>
      </c>
      <c r="B493" s="7">
        <v>42207</v>
      </c>
      <c r="C493" s="8">
        <v>0.4993055555555555</v>
      </c>
      <c r="D493" s="6" t="s">
        <v>50</v>
      </c>
      <c r="E493" s="9">
        <v>9.0299999999999994</v>
      </c>
      <c r="F493" s="9">
        <v>8.07</v>
      </c>
    </row>
    <row r="494" spans="1:11" s="6" customFormat="1" x14ac:dyDescent="0.35">
      <c r="A494" s="6" t="s">
        <v>79</v>
      </c>
      <c r="B494" s="7">
        <v>42208</v>
      </c>
      <c r="C494" s="8">
        <v>0.43611111111111112</v>
      </c>
      <c r="D494" s="6" t="s">
        <v>50</v>
      </c>
      <c r="E494" s="9">
        <v>6.4</v>
      </c>
      <c r="F494" s="9">
        <v>6.15</v>
      </c>
    </row>
    <row r="495" spans="1:11" s="6" customFormat="1" x14ac:dyDescent="0.35">
      <c r="A495" s="6" t="s">
        <v>89</v>
      </c>
      <c r="B495" s="7">
        <v>42208</v>
      </c>
      <c r="C495" s="8">
        <v>0.44930555555555557</v>
      </c>
      <c r="D495" s="6" t="s">
        <v>50</v>
      </c>
      <c r="E495" s="9">
        <v>7.45</v>
      </c>
      <c r="F495" s="9">
        <v>4.84</v>
      </c>
    </row>
    <row r="496" spans="1:11" s="6" customFormat="1" x14ac:dyDescent="0.35">
      <c r="A496" s="6" t="s">
        <v>79</v>
      </c>
      <c r="B496" s="7">
        <v>42213</v>
      </c>
      <c r="C496" s="8">
        <v>0.4513888888888889</v>
      </c>
      <c r="D496" s="6" t="s">
        <v>50</v>
      </c>
      <c r="E496" s="9">
        <v>5.42</v>
      </c>
      <c r="F496" s="9">
        <v>5.66</v>
      </c>
    </row>
    <row r="497" spans="1:11" s="6" customFormat="1" x14ac:dyDescent="0.35">
      <c r="A497" s="6" t="s">
        <v>89</v>
      </c>
      <c r="B497" s="7">
        <v>42213</v>
      </c>
      <c r="C497" s="8">
        <v>0.46597222222222223</v>
      </c>
      <c r="D497" s="6" t="s">
        <v>50</v>
      </c>
      <c r="E497" s="9">
        <v>6.1</v>
      </c>
      <c r="F497" s="9">
        <v>5.72</v>
      </c>
    </row>
    <row r="498" spans="1:11" s="6" customFormat="1" x14ac:dyDescent="0.35">
      <c r="A498" s="6" t="s">
        <v>40</v>
      </c>
      <c r="B498" s="7">
        <v>42214</v>
      </c>
      <c r="C498" s="8">
        <v>0.52430555555555558</v>
      </c>
      <c r="D498" s="6" t="s">
        <v>50</v>
      </c>
      <c r="E498" s="9">
        <v>7.43</v>
      </c>
      <c r="F498" s="9">
        <v>6.76</v>
      </c>
    </row>
    <row r="499" spans="1:11" s="6" customFormat="1" x14ac:dyDescent="0.35">
      <c r="A499" s="6" t="s">
        <v>72</v>
      </c>
      <c r="B499" s="7">
        <v>42214</v>
      </c>
      <c r="C499" s="8">
        <v>0.4909722222222222</v>
      </c>
      <c r="D499" s="6" t="s">
        <v>50</v>
      </c>
      <c r="E499" s="9">
        <v>8.76</v>
      </c>
      <c r="F499" s="9">
        <v>7.18</v>
      </c>
    </row>
    <row r="500" spans="1:11" s="6" customFormat="1" x14ac:dyDescent="0.35">
      <c r="A500" s="6" t="s">
        <v>100</v>
      </c>
      <c r="B500" s="14">
        <v>42214</v>
      </c>
      <c r="C500"/>
      <c r="D500"/>
      <c r="E500" s="18">
        <v>12.8</v>
      </c>
      <c r="F500" s="18">
        <v>8.5299999999999994</v>
      </c>
      <c r="G500"/>
      <c r="H500"/>
      <c r="I500"/>
      <c r="J500"/>
      <c r="K500"/>
    </row>
    <row r="501" spans="1:11" s="6" customFormat="1" x14ac:dyDescent="0.35">
      <c r="A501" s="6" t="s">
        <v>105</v>
      </c>
      <c r="B501" s="14">
        <v>42214</v>
      </c>
      <c r="C501"/>
      <c r="D501"/>
      <c r="E501" s="18">
        <v>8.59</v>
      </c>
      <c r="F501" s="18">
        <v>6.42</v>
      </c>
      <c r="G501"/>
      <c r="H501"/>
      <c r="I501"/>
      <c r="J501"/>
      <c r="K501"/>
    </row>
    <row r="502" spans="1:11" s="6" customFormat="1" x14ac:dyDescent="0.35">
      <c r="A502" s="6" t="s">
        <v>40</v>
      </c>
      <c r="B502" s="7">
        <v>42221</v>
      </c>
      <c r="C502" s="8">
        <v>0.53680555555555554</v>
      </c>
      <c r="D502" s="6" t="s">
        <v>50</v>
      </c>
      <c r="E502" s="9">
        <v>6.63</v>
      </c>
      <c r="F502" s="9">
        <v>7.13</v>
      </c>
    </row>
    <row r="503" spans="1:11" s="6" customFormat="1" x14ac:dyDescent="0.35">
      <c r="A503" s="6" t="s">
        <v>72</v>
      </c>
      <c r="B503" s="7">
        <v>42221</v>
      </c>
      <c r="C503" s="8">
        <v>0.56666666666666665</v>
      </c>
      <c r="D503" s="6" t="s">
        <v>50</v>
      </c>
      <c r="E503" s="9">
        <v>7.52</v>
      </c>
      <c r="F503" s="9">
        <v>7.46</v>
      </c>
    </row>
    <row r="504" spans="1:11" s="6" customFormat="1" x14ac:dyDescent="0.35">
      <c r="A504" s="6" t="s">
        <v>79</v>
      </c>
      <c r="B504" s="7">
        <v>42222</v>
      </c>
      <c r="C504" s="8">
        <v>0.44861111111111113</v>
      </c>
      <c r="D504" s="6" t="s">
        <v>50</v>
      </c>
      <c r="E504" s="9">
        <v>6.87</v>
      </c>
      <c r="F504" s="9">
        <v>6.38</v>
      </c>
    </row>
    <row r="505" spans="1:11" s="6" customFormat="1" x14ac:dyDescent="0.35">
      <c r="A505" s="6" t="s">
        <v>89</v>
      </c>
      <c r="B505" s="7">
        <v>42222</v>
      </c>
      <c r="C505" s="8">
        <v>0.46388888888888885</v>
      </c>
      <c r="D505" s="6" t="s">
        <v>50</v>
      </c>
      <c r="E505" s="9">
        <v>6.38</v>
      </c>
      <c r="F505" s="9">
        <v>5.93</v>
      </c>
    </row>
    <row r="506" spans="1:11" s="6" customFormat="1" x14ac:dyDescent="0.35">
      <c r="A506" s="6" t="s">
        <v>40</v>
      </c>
      <c r="B506" s="7">
        <v>42227</v>
      </c>
      <c r="C506" s="8">
        <v>0.57291666666666663</v>
      </c>
      <c r="D506" s="6" t="s">
        <v>49</v>
      </c>
      <c r="E506" s="9">
        <v>6.25</v>
      </c>
      <c r="F506" s="9">
        <v>5.86</v>
      </c>
    </row>
    <row r="507" spans="1:11" s="6" customFormat="1" x14ac:dyDescent="0.35">
      <c r="A507" s="6" t="s">
        <v>72</v>
      </c>
      <c r="B507" s="7">
        <v>42227</v>
      </c>
      <c r="C507" s="8">
        <v>0.60416666666666663</v>
      </c>
      <c r="D507" s="6" t="s">
        <v>49</v>
      </c>
      <c r="E507" s="9">
        <v>8.08</v>
      </c>
      <c r="F507" s="9">
        <v>7.66</v>
      </c>
    </row>
    <row r="508" spans="1:11" s="6" customFormat="1" x14ac:dyDescent="0.35">
      <c r="A508" s="6" t="s">
        <v>79</v>
      </c>
      <c r="B508" s="7">
        <v>42228</v>
      </c>
      <c r="C508" s="8">
        <v>0.49583333333333335</v>
      </c>
      <c r="D508" s="6" t="s">
        <v>49</v>
      </c>
      <c r="E508" s="9">
        <v>6.04</v>
      </c>
      <c r="F508" s="9">
        <v>5.82</v>
      </c>
    </row>
    <row r="509" spans="1:11" s="6" customFormat="1" x14ac:dyDescent="0.35">
      <c r="A509" s="6" t="s">
        <v>89</v>
      </c>
      <c r="B509" s="7">
        <v>42228</v>
      </c>
      <c r="C509" s="8">
        <v>0.51527777777777783</v>
      </c>
      <c r="D509" s="6" t="s">
        <v>49</v>
      </c>
      <c r="E509" s="9">
        <v>6.52</v>
      </c>
      <c r="F509" s="9">
        <v>6.32</v>
      </c>
    </row>
    <row r="510" spans="1:11" s="6" customFormat="1" x14ac:dyDescent="0.35">
      <c r="A510" s="6" t="s">
        <v>100</v>
      </c>
      <c r="B510" s="14">
        <v>42228</v>
      </c>
      <c r="C510"/>
      <c r="D510"/>
      <c r="E510" s="18">
        <v>6.05</v>
      </c>
      <c r="F510" s="18">
        <v>5.17</v>
      </c>
      <c r="G510"/>
      <c r="H510"/>
      <c r="I510"/>
      <c r="J510"/>
      <c r="K510"/>
    </row>
    <row r="511" spans="1:11" s="6" customFormat="1" x14ac:dyDescent="0.35">
      <c r="A511" s="6" t="s">
        <v>105</v>
      </c>
      <c r="B511" s="14">
        <v>42228</v>
      </c>
      <c r="C511"/>
      <c r="D511"/>
      <c r="E511" s="18">
        <v>7.84</v>
      </c>
      <c r="F511" s="18">
        <v>7.66</v>
      </c>
      <c r="G511"/>
      <c r="H511"/>
      <c r="I511"/>
      <c r="J511"/>
      <c r="K511"/>
    </row>
    <row r="512" spans="1:11" s="6" customFormat="1" x14ac:dyDescent="0.35">
      <c r="A512" s="6" t="s">
        <v>40</v>
      </c>
      <c r="B512" s="7">
        <v>42235</v>
      </c>
      <c r="C512" s="8">
        <v>0.52569444444444446</v>
      </c>
      <c r="D512" s="6" t="s">
        <v>50</v>
      </c>
      <c r="E512" s="9">
        <v>7.88</v>
      </c>
      <c r="F512" s="9">
        <v>8.19</v>
      </c>
    </row>
    <row r="513" spans="1:11" s="6" customFormat="1" x14ac:dyDescent="0.35">
      <c r="A513" s="6" t="s">
        <v>72</v>
      </c>
      <c r="B513" s="7">
        <v>42235</v>
      </c>
      <c r="C513" s="8">
        <v>0.49513888888888885</v>
      </c>
      <c r="D513" s="6" t="s">
        <v>50</v>
      </c>
      <c r="E513" s="9">
        <v>6.55</v>
      </c>
      <c r="F513" s="9">
        <v>6.69</v>
      </c>
    </row>
    <row r="514" spans="1:11" s="6" customFormat="1" x14ac:dyDescent="0.35">
      <c r="A514" s="6" t="s">
        <v>100</v>
      </c>
      <c r="B514" s="14">
        <v>42235</v>
      </c>
      <c r="C514"/>
      <c r="D514"/>
      <c r="E514" s="18">
        <v>8.17</v>
      </c>
      <c r="F514" s="18">
        <v>5.67</v>
      </c>
      <c r="G514"/>
      <c r="H514"/>
      <c r="I514"/>
      <c r="J514"/>
      <c r="K514"/>
    </row>
    <row r="515" spans="1:11" s="6" customFormat="1" x14ac:dyDescent="0.35">
      <c r="A515" s="6" t="s">
        <v>105</v>
      </c>
      <c r="B515" s="14">
        <v>42235</v>
      </c>
      <c r="C515"/>
      <c r="D515"/>
      <c r="E515" s="18">
        <v>8.99</v>
      </c>
      <c r="F515" s="18">
        <v>9.1999999999999993</v>
      </c>
      <c r="G515"/>
      <c r="H515"/>
      <c r="I515"/>
      <c r="J515"/>
      <c r="K515"/>
    </row>
    <row r="516" spans="1:11" s="6" customFormat="1" x14ac:dyDescent="0.35">
      <c r="A516" s="6" t="s">
        <v>79</v>
      </c>
      <c r="B516" s="7">
        <v>42236</v>
      </c>
      <c r="C516" s="8">
        <v>0.48055555555555557</v>
      </c>
      <c r="D516" s="6" t="s">
        <v>50</v>
      </c>
      <c r="E516" s="9">
        <v>6.17</v>
      </c>
      <c r="F516" s="9">
        <v>5.97</v>
      </c>
    </row>
    <row r="517" spans="1:11" s="6" customFormat="1" x14ac:dyDescent="0.35">
      <c r="A517" s="6" t="s">
        <v>89</v>
      </c>
      <c r="B517" s="7">
        <v>42236</v>
      </c>
      <c r="C517" s="8">
        <v>0.4993055555555555</v>
      </c>
      <c r="D517" s="6" t="s">
        <v>50</v>
      </c>
      <c r="E517" s="9">
        <v>8.84</v>
      </c>
      <c r="F517" s="9">
        <v>7.19</v>
      </c>
    </row>
    <row r="518" spans="1:11" s="6" customFormat="1" x14ac:dyDescent="0.35">
      <c r="A518" s="6" t="s">
        <v>79</v>
      </c>
      <c r="B518" s="7">
        <v>42241</v>
      </c>
      <c r="C518" s="8">
        <v>0.44722222222222219</v>
      </c>
      <c r="D518" s="6" t="s">
        <v>50</v>
      </c>
      <c r="E518" s="9">
        <v>5.66</v>
      </c>
      <c r="F518" s="9">
        <v>5.48</v>
      </c>
    </row>
    <row r="519" spans="1:11" s="6" customFormat="1" x14ac:dyDescent="0.35">
      <c r="A519" s="6" t="s">
        <v>89</v>
      </c>
      <c r="B519" s="7">
        <v>42241</v>
      </c>
      <c r="C519" s="8">
        <v>0.46249999999999997</v>
      </c>
      <c r="D519" s="6" t="s">
        <v>50</v>
      </c>
      <c r="E519" s="9">
        <v>5.36</v>
      </c>
      <c r="F519" s="9">
        <v>5.14</v>
      </c>
    </row>
    <row r="520" spans="1:11" s="6" customFormat="1" x14ac:dyDescent="0.35">
      <c r="A520" s="6" t="s">
        <v>40</v>
      </c>
      <c r="B520" s="7">
        <v>42242</v>
      </c>
      <c r="C520" s="8">
        <v>0.5083333333333333</v>
      </c>
      <c r="D520" s="6" t="s">
        <v>50</v>
      </c>
      <c r="E520" s="9">
        <v>6.66</v>
      </c>
      <c r="F520" s="9">
        <v>6.35</v>
      </c>
    </row>
    <row r="521" spans="1:11" s="6" customFormat="1" x14ac:dyDescent="0.35">
      <c r="A521" s="6" t="s">
        <v>72</v>
      </c>
      <c r="B521" s="7">
        <v>42242</v>
      </c>
      <c r="C521" s="8">
        <v>0.47361111111111115</v>
      </c>
      <c r="D521" s="6" t="s">
        <v>50</v>
      </c>
      <c r="E521" s="9">
        <v>7.41</v>
      </c>
      <c r="F521" s="9">
        <v>7.49</v>
      </c>
    </row>
    <row r="522" spans="1:11" s="6" customFormat="1" x14ac:dyDescent="0.35">
      <c r="A522" s="6" t="s">
        <v>100</v>
      </c>
      <c r="B522" s="14">
        <v>42242</v>
      </c>
      <c r="C522"/>
      <c r="D522"/>
      <c r="E522" s="18">
        <v>9.18</v>
      </c>
      <c r="F522" s="18">
        <v>8.32</v>
      </c>
      <c r="G522"/>
      <c r="H522"/>
      <c r="I522"/>
      <c r="J522"/>
      <c r="K522"/>
    </row>
    <row r="523" spans="1:11" s="6" customFormat="1" x14ac:dyDescent="0.35">
      <c r="A523" s="6" t="s">
        <v>105</v>
      </c>
      <c r="B523" s="14">
        <v>42242</v>
      </c>
      <c r="C523"/>
      <c r="D523"/>
      <c r="E523" s="18">
        <v>9.23</v>
      </c>
      <c r="F523" s="18">
        <v>8.83</v>
      </c>
      <c r="G523"/>
      <c r="H523"/>
      <c r="I523"/>
      <c r="J523"/>
      <c r="K523"/>
    </row>
    <row r="524" spans="1:11" s="6" customFormat="1" x14ac:dyDescent="0.35">
      <c r="A524" s="6" t="s">
        <v>105</v>
      </c>
      <c r="B524" s="14">
        <v>42242</v>
      </c>
      <c r="C524"/>
      <c r="D524"/>
      <c r="E524" s="18" t="s">
        <v>102</v>
      </c>
      <c r="F524" s="18" t="s">
        <v>102</v>
      </c>
      <c r="G524"/>
      <c r="H524"/>
      <c r="I524"/>
      <c r="J524"/>
      <c r="K524"/>
    </row>
    <row r="525" spans="1:11" s="6" customFormat="1" x14ac:dyDescent="0.35">
      <c r="A525" s="6" t="s">
        <v>40</v>
      </c>
      <c r="B525" s="7">
        <v>42249</v>
      </c>
      <c r="C525" s="8">
        <v>0.56041666666666667</v>
      </c>
      <c r="D525" s="6" t="s">
        <v>50</v>
      </c>
      <c r="E525" s="9">
        <v>4.16</v>
      </c>
      <c r="F525" s="9">
        <v>4.5599999999999996</v>
      </c>
    </row>
    <row r="526" spans="1:11" s="6" customFormat="1" x14ac:dyDescent="0.35">
      <c r="A526" s="6" t="s">
        <v>72</v>
      </c>
      <c r="B526" s="7">
        <v>42249</v>
      </c>
      <c r="C526" s="8">
        <v>0.52916666666666667</v>
      </c>
      <c r="D526" s="6" t="s">
        <v>50</v>
      </c>
      <c r="E526" s="9">
        <v>5.54</v>
      </c>
      <c r="F526" s="9">
        <v>5.38</v>
      </c>
    </row>
    <row r="527" spans="1:11" s="6" customFormat="1" x14ac:dyDescent="0.35">
      <c r="A527" s="6" t="s">
        <v>100</v>
      </c>
      <c r="B527" s="14">
        <v>42249</v>
      </c>
      <c r="C527"/>
      <c r="D527"/>
      <c r="E527" s="18">
        <v>6.06</v>
      </c>
      <c r="F527" s="18">
        <v>6.6</v>
      </c>
      <c r="G527"/>
      <c r="H527"/>
      <c r="I527"/>
      <c r="J527"/>
      <c r="K527"/>
    </row>
    <row r="528" spans="1:11" s="6" customFormat="1" x14ac:dyDescent="0.35">
      <c r="A528" s="6" t="s">
        <v>105</v>
      </c>
      <c r="B528" s="14">
        <v>42249</v>
      </c>
      <c r="C528"/>
      <c r="D528"/>
      <c r="E528" s="18">
        <v>6.46</v>
      </c>
      <c r="F528" s="18">
        <v>5.85</v>
      </c>
      <c r="G528"/>
      <c r="H528"/>
      <c r="I528"/>
      <c r="J528"/>
      <c r="K528"/>
    </row>
    <row r="529" spans="1:11" s="6" customFormat="1" x14ac:dyDescent="0.35">
      <c r="A529" s="6" t="s">
        <v>79</v>
      </c>
      <c r="B529" s="7">
        <v>42250</v>
      </c>
      <c r="C529" s="8">
        <v>0.46180555555555558</v>
      </c>
      <c r="D529" s="6" t="s">
        <v>50</v>
      </c>
      <c r="E529" s="9">
        <v>7.2</v>
      </c>
      <c r="F529" s="9">
        <v>6.08</v>
      </c>
    </row>
    <row r="530" spans="1:11" s="6" customFormat="1" x14ac:dyDescent="0.35">
      <c r="A530" s="6" t="s">
        <v>89</v>
      </c>
      <c r="B530" s="7">
        <v>42250</v>
      </c>
      <c r="C530" s="8">
        <v>0.47847222222222219</v>
      </c>
      <c r="D530" s="6" t="s">
        <v>50</v>
      </c>
      <c r="E530" s="9">
        <v>8.14</v>
      </c>
      <c r="F530" s="9">
        <v>5.65</v>
      </c>
    </row>
    <row r="531" spans="1:11" s="6" customFormat="1" x14ac:dyDescent="0.35">
      <c r="A531" s="6" t="s">
        <v>79</v>
      </c>
      <c r="B531" s="7">
        <v>42256</v>
      </c>
      <c r="C531" s="8">
        <v>0.44513888888888892</v>
      </c>
      <c r="D531" s="6" t="s">
        <v>50</v>
      </c>
      <c r="E531" s="9">
        <v>6.59</v>
      </c>
      <c r="F531" s="9">
        <v>6.75</v>
      </c>
    </row>
    <row r="532" spans="1:11" s="6" customFormat="1" x14ac:dyDescent="0.35">
      <c r="A532" s="6" t="s">
        <v>89</v>
      </c>
      <c r="B532" s="7">
        <v>42256</v>
      </c>
      <c r="C532" s="8">
        <v>0.46180555555555558</v>
      </c>
      <c r="D532" s="6" t="s">
        <v>50</v>
      </c>
      <c r="E532" s="9">
        <v>7.97</v>
      </c>
      <c r="F532" s="9">
        <v>7.19</v>
      </c>
    </row>
    <row r="533" spans="1:11" s="6" customFormat="1" x14ac:dyDescent="0.35">
      <c r="A533" s="6" t="s">
        <v>40</v>
      </c>
      <c r="B533" s="7">
        <v>42263</v>
      </c>
      <c r="C533" s="8">
        <v>0.55763888888888891</v>
      </c>
      <c r="D533" s="6" t="s">
        <v>50</v>
      </c>
      <c r="E533" s="9">
        <v>5.3</v>
      </c>
      <c r="F533" s="9">
        <v>5.14</v>
      </c>
    </row>
    <row r="534" spans="1:11" s="6" customFormat="1" x14ac:dyDescent="0.35">
      <c r="A534" s="6" t="s">
        <v>72</v>
      </c>
      <c r="B534" s="7">
        <v>42263</v>
      </c>
      <c r="C534" s="8">
        <v>0.52638888888888891</v>
      </c>
      <c r="D534" s="6" t="s">
        <v>50</v>
      </c>
      <c r="E534" s="9">
        <v>6.44</v>
      </c>
      <c r="F534" s="9">
        <v>6.31</v>
      </c>
    </row>
    <row r="535" spans="1:11" s="6" customFormat="1" x14ac:dyDescent="0.35">
      <c r="A535" s="6" t="s">
        <v>100</v>
      </c>
      <c r="B535" s="14">
        <v>42263</v>
      </c>
      <c r="C535"/>
      <c r="D535"/>
      <c r="E535" s="18">
        <v>6.5</v>
      </c>
      <c r="F535" s="18">
        <v>5.91</v>
      </c>
      <c r="G535"/>
      <c r="H535"/>
      <c r="I535"/>
      <c r="J535"/>
      <c r="K535"/>
    </row>
    <row r="536" spans="1:11" s="6" customFormat="1" x14ac:dyDescent="0.35">
      <c r="A536" s="6" t="s">
        <v>105</v>
      </c>
      <c r="B536" s="14">
        <v>42263</v>
      </c>
      <c r="C536"/>
      <c r="D536"/>
      <c r="E536" s="18">
        <v>7.5</v>
      </c>
      <c r="F536" s="18">
        <v>7.31</v>
      </c>
      <c r="G536"/>
      <c r="H536"/>
      <c r="I536"/>
      <c r="J536"/>
      <c r="K536"/>
    </row>
    <row r="537" spans="1:11" s="6" customFormat="1" x14ac:dyDescent="0.35">
      <c r="A537" s="6" t="s">
        <v>79</v>
      </c>
      <c r="B537" s="7">
        <v>42264</v>
      </c>
      <c r="C537" s="8">
        <v>0.45208333333333334</v>
      </c>
      <c r="D537" s="6" t="s">
        <v>50</v>
      </c>
      <c r="E537" s="9">
        <v>6.76</v>
      </c>
      <c r="F537" s="9">
        <v>6.54</v>
      </c>
    </row>
    <row r="538" spans="1:11" s="6" customFormat="1" x14ac:dyDescent="0.35">
      <c r="A538" s="6" t="s">
        <v>89</v>
      </c>
      <c r="B538" s="7">
        <v>42264</v>
      </c>
      <c r="C538" s="8">
        <v>0.46666666666666662</v>
      </c>
      <c r="D538" s="6" t="s">
        <v>50</v>
      </c>
      <c r="E538" s="9">
        <v>6.4</v>
      </c>
      <c r="F538" s="9">
        <v>7.97</v>
      </c>
    </row>
    <row r="539" spans="1:11" s="6" customFormat="1" x14ac:dyDescent="0.35">
      <c r="A539" s="6" t="s">
        <v>40</v>
      </c>
      <c r="B539" s="7">
        <v>42270</v>
      </c>
      <c r="C539" s="8">
        <v>0.51874999999999993</v>
      </c>
      <c r="D539" s="6" t="s">
        <v>50</v>
      </c>
      <c r="E539" s="9">
        <v>7.72</v>
      </c>
      <c r="F539" s="9">
        <v>6.09</v>
      </c>
    </row>
    <row r="540" spans="1:11" s="6" customFormat="1" x14ac:dyDescent="0.35">
      <c r="A540" s="6" t="s">
        <v>72</v>
      </c>
      <c r="B540" s="7">
        <v>42270</v>
      </c>
      <c r="C540" s="8">
        <v>0.48749999999999999</v>
      </c>
      <c r="D540" s="6" t="s">
        <v>50</v>
      </c>
      <c r="E540" s="9">
        <v>7.96</v>
      </c>
      <c r="F540" s="9">
        <v>6</v>
      </c>
    </row>
    <row r="541" spans="1:11" s="6" customFormat="1" x14ac:dyDescent="0.35">
      <c r="A541" s="6" t="s">
        <v>79</v>
      </c>
      <c r="B541" s="7">
        <v>42271</v>
      </c>
      <c r="C541" s="8">
        <v>0.44861111111111113</v>
      </c>
      <c r="D541" s="6" t="s">
        <v>50</v>
      </c>
      <c r="E541" s="9">
        <v>6.73</v>
      </c>
      <c r="F541" s="9">
        <v>6.86</v>
      </c>
    </row>
    <row r="542" spans="1:11" s="6" customFormat="1" x14ac:dyDescent="0.35">
      <c r="A542" s="6" t="s">
        <v>100</v>
      </c>
      <c r="B542" s="14">
        <v>42271</v>
      </c>
      <c r="C542"/>
      <c r="D542"/>
      <c r="E542" s="18">
        <v>10.43</v>
      </c>
      <c r="F542" s="18">
        <v>8.19</v>
      </c>
      <c r="G542"/>
      <c r="H542"/>
      <c r="I542"/>
      <c r="J542"/>
      <c r="K542"/>
    </row>
    <row r="543" spans="1:11" s="6" customFormat="1" x14ac:dyDescent="0.35">
      <c r="A543" s="6" t="s">
        <v>105</v>
      </c>
      <c r="B543" s="14">
        <v>42271</v>
      </c>
      <c r="C543"/>
      <c r="D543"/>
      <c r="E543" s="18">
        <v>7.4</v>
      </c>
      <c r="F543" s="18">
        <v>6.65</v>
      </c>
      <c r="G543"/>
      <c r="H543"/>
      <c r="I543"/>
      <c r="J543"/>
      <c r="K543"/>
    </row>
    <row r="544" spans="1:11" s="6" customFormat="1" x14ac:dyDescent="0.35">
      <c r="A544" s="6" t="s">
        <v>105</v>
      </c>
      <c r="B544" s="14">
        <v>42271</v>
      </c>
      <c r="C544"/>
      <c r="D544"/>
      <c r="E544" s="18" t="s">
        <v>102</v>
      </c>
      <c r="F544" s="18" t="s">
        <v>102</v>
      </c>
      <c r="G544"/>
      <c r="H544"/>
      <c r="I544"/>
      <c r="J544"/>
      <c r="K544"/>
    </row>
    <row r="545" spans="1:11" x14ac:dyDescent="0.35">
      <c r="A545" s="6" t="s">
        <v>40</v>
      </c>
      <c r="B545" s="7">
        <v>42522</v>
      </c>
      <c r="C545" s="8">
        <v>0.52152777777777781</v>
      </c>
      <c r="D545" s="6" t="s">
        <v>49</v>
      </c>
      <c r="E545" s="9">
        <v>7.27</v>
      </c>
      <c r="F545" s="9"/>
      <c r="G545" s="6"/>
      <c r="H545" s="6"/>
      <c r="I545" s="6"/>
      <c r="J545" s="6"/>
      <c r="K545" s="6"/>
    </row>
    <row r="546" spans="1:11" x14ac:dyDescent="0.35">
      <c r="A546" s="6" t="s">
        <v>72</v>
      </c>
      <c r="B546" s="7">
        <v>42522</v>
      </c>
      <c r="C546" s="8">
        <v>0.48888888888888887</v>
      </c>
      <c r="D546" s="6" t="s">
        <v>49</v>
      </c>
      <c r="E546" s="9">
        <v>14.45</v>
      </c>
      <c r="F546" s="9"/>
      <c r="G546" s="6"/>
      <c r="H546" s="6"/>
      <c r="I546" s="6"/>
      <c r="J546" s="6"/>
      <c r="K546" s="6"/>
    </row>
    <row r="547" spans="1:11" x14ac:dyDescent="0.35">
      <c r="A547" s="6" t="s">
        <v>79</v>
      </c>
      <c r="B547" s="7">
        <v>42523</v>
      </c>
      <c r="C547" s="8">
        <v>0.41666666666666669</v>
      </c>
      <c r="D547" s="6" t="s">
        <v>50</v>
      </c>
      <c r="E547" s="9">
        <v>8.07</v>
      </c>
      <c r="F547" s="9"/>
      <c r="G547" s="6"/>
      <c r="H547" s="6"/>
      <c r="I547" s="6"/>
      <c r="J547" s="6"/>
      <c r="K547" s="6"/>
    </row>
    <row r="548" spans="1:11" x14ac:dyDescent="0.35">
      <c r="A548" s="6" t="s">
        <v>89</v>
      </c>
      <c r="B548" s="7">
        <v>42523</v>
      </c>
      <c r="C548" s="8">
        <v>0.43263888888888885</v>
      </c>
      <c r="D548" s="6" t="s">
        <v>50</v>
      </c>
      <c r="E548" s="9">
        <v>7.82</v>
      </c>
      <c r="F548" s="9"/>
      <c r="G548" s="6"/>
      <c r="H548" s="6"/>
      <c r="I548" s="6"/>
      <c r="J548" s="6"/>
      <c r="K548" s="6"/>
    </row>
    <row r="549" spans="1:11" x14ac:dyDescent="0.35">
      <c r="A549" s="6" t="s">
        <v>40</v>
      </c>
      <c r="B549" s="7">
        <v>42528</v>
      </c>
      <c r="C549" s="8">
        <v>0.54583333333333328</v>
      </c>
      <c r="D549" s="6" t="s">
        <v>49</v>
      </c>
      <c r="E549" s="9">
        <v>7.17</v>
      </c>
      <c r="F549" s="9"/>
      <c r="G549" s="6"/>
      <c r="H549" s="6"/>
      <c r="I549" s="6"/>
      <c r="J549" s="6"/>
      <c r="K549" s="6"/>
    </row>
    <row r="550" spans="1:11" x14ac:dyDescent="0.35">
      <c r="A550" s="6" t="s">
        <v>72</v>
      </c>
      <c r="B550" s="7">
        <v>42528</v>
      </c>
      <c r="C550" s="8">
        <v>0.51041666666666663</v>
      </c>
      <c r="D550" s="6" t="s">
        <v>49</v>
      </c>
      <c r="E550" s="9">
        <v>13.94</v>
      </c>
      <c r="F550" s="9"/>
      <c r="G550" s="6"/>
      <c r="H550" s="6"/>
      <c r="I550" s="6"/>
      <c r="J550" s="6"/>
      <c r="K550" s="6"/>
    </row>
    <row r="551" spans="1:11" x14ac:dyDescent="0.35">
      <c r="A551" s="6" t="s">
        <v>79</v>
      </c>
      <c r="B551" s="7">
        <v>42529</v>
      </c>
      <c r="C551" s="8">
        <v>0.44930555555555557</v>
      </c>
      <c r="D551" s="6" t="s">
        <v>50</v>
      </c>
      <c r="E551" s="9">
        <v>7.81</v>
      </c>
      <c r="F551" s="9"/>
      <c r="G551" s="6"/>
      <c r="H551" s="6"/>
      <c r="I551" s="6"/>
      <c r="J551" s="6"/>
      <c r="K551" s="6"/>
    </row>
    <row r="552" spans="1:11" x14ac:dyDescent="0.35">
      <c r="A552" s="6" t="s">
        <v>40</v>
      </c>
      <c r="B552" s="7">
        <v>42535</v>
      </c>
      <c r="C552" s="8">
        <v>0.5083333333333333</v>
      </c>
      <c r="D552" s="6" t="s">
        <v>50</v>
      </c>
      <c r="E552" s="9">
        <v>6.24</v>
      </c>
      <c r="F552" s="9"/>
      <c r="G552" s="6"/>
      <c r="H552" s="6"/>
      <c r="I552" s="6"/>
      <c r="J552" s="6"/>
      <c r="K552" s="6"/>
    </row>
    <row r="553" spans="1:11" x14ac:dyDescent="0.35">
      <c r="A553" s="6" t="s">
        <v>72</v>
      </c>
      <c r="B553" s="7">
        <v>42535</v>
      </c>
      <c r="C553" s="8">
        <v>0.47638888888888892</v>
      </c>
      <c r="D553" s="6" t="s">
        <v>50</v>
      </c>
      <c r="E553" s="9">
        <v>9.08</v>
      </c>
      <c r="F553" s="9"/>
      <c r="G553" s="6"/>
      <c r="H553" s="6"/>
      <c r="I553" s="6"/>
      <c r="J553" s="6"/>
      <c r="K553" s="6"/>
    </row>
    <row r="554" spans="1:11" x14ac:dyDescent="0.35">
      <c r="A554" s="6" t="s">
        <v>79</v>
      </c>
      <c r="B554" s="7">
        <v>42536</v>
      </c>
      <c r="C554" s="8">
        <v>0.45</v>
      </c>
      <c r="D554" s="6" t="s">
        <v>50</v>
      </c>
      <c r="E554" s="9">
        <v>7.9</v>
      </c>
      <c r="F554" s="9"/>
      <c r="G554" s="6"/>
      <c r="H554" s="6"/>
      <c r="I554" s="6"/>
      <c r="J554" s="6"/>
      <c r="K554" s="6"/>
    </row>
    <row r="555" spans="1:11" x14ac:dyDescent="0.35">
      <c r="A555" s="6" t="s">
        <v>89</v>
      </c>
      <c r="B555" s="7">
        <v>42536</v>
      </c>
      <c r="C555" s="8">
        <v>0.46597222222222223</v>
      </c>
      <c r="D555" s="6" t="s">
        <v>50</v>
      </c>
      <c r="E555" s="9">
        <v>8.75</v>
      </c>
      <c r="F555" s="9"/>
      <c r="G555" s="6"/>
      <c r="H555" s="6"/>
      <c r="I555" s="6"/>
      <c r="J555" s="6"/>
      <c r="K555" s="6"/>
    </row>
    <row r="556" spans="1:11" x14ac:dyDescent="0.35">
      <c r="A556" s="6" t="s">
        <v>72</v>
      </c>
      <c r="B556" s="7">
        <v>42542</v>
      </c>
      <c r="C556" s="8">
        <v>0.49305555555555558</v>
      </c>
      <c r="D556" s="6" t="s">
        <v>50</v>
      </c>
      <c r="E556" s="9">
        <v>14.01</v>
      </c>
      <c r="F556" s="9">
        <v>11.97</v>
      </c>
      <c r="G556" s="6"/>
      <c r="H556" s="6"/>
      <c r="I556" s="6"/>
      <c r="J556" s="6"/>
      <c r="K556" s="6"/>
    </row>
    <row r="557" spans="1:11" x14ac:dyDescent="0.35">
      <c r="A557" s="6" t="s">
        <v>79</v>
      </c>
      <c r="B557" s="7">
        <v>42543</v>
      </c>
      <c r="C557" s="8">
        <v>0.44305555555555554</v>
      </c>
      <c r="D557" s="6" t="s">
        <v>50</v>
      </c>
      <c r="E557" s="9">
        <v>7.49</v>
      </c>
      <c r="F557" s="9">
        <v>7.6</v>
      </c>
      <c r="G557" s="6"/>
      <c r="H557" s="6"/>
      <c r="I557" s="6"/>
      <c r="J557" s="6"/>
      <c r="K557" s="6"/>
    </row>
    <row r="558" spans="1:11" x14ac:dyDescent="0.35">
      <c r="A558" s="6" t="s">
        <v>89</v>
      </c>
      <c r="B558" s="7">
        <v>42543</v>
      </c>
      <c r="C558" s="8">
        <v>0.4597222222222222</v>
      </c>
      <c r="D558" s="6" t="s">
        <v>50</v>
      </c>
      <c r="E558" s="9">
        <v>8.68</v>
      </c>
      <c r="F558" s="9">
        <v>7.28</v>
      </c>
      <c r="G558" s="6"/>
      <c r="H558" s="6"/>
      <c r="I558" s="6"/>
      <c r="J558" s="6"/>
      <c r="K558" s="6"/>
    </row>
    <row r="559" spans="1:11" x14ac:dyDescent="0.35">
      <c r="A559" s="6" t="s">
        <v>100</v>
      </c>
      <c r="B559" s="14">
        <v>42543</v>
      </c>
      <c r="E559" s="16">
        <v>11.01</v>
      </c>
      <c r="F559" s="16">
        <v>10.55</v>
      </c>
    </row>
    <row r="560" spans="1:11" x14ac:dyDescent="0.35">
      <c r="A560" s="6" t="s">
        <v>105</v>
      </c>
      <c r="B560" s="14">
        <v>42543</v>
      </c>
      <c r="E560" s="16">
        <v>11.9</v>
      </c>
      <c r="F560" s="16">
        <v>11.77</v>
      </c>
    </row>
    <row r="561" spans="1:11" x14ac:dyDescent="0.35">
      <c r="A561" s="6" t="s">
        <v>40</v>
      </c>
      <c r="B561" s="7">
        <v>42549</v>
      </c>
      <c r="C561" s="8">
        <v>0.54166666666666663</v>
      </c>
      <c r="D561" s="6" t="s">
        <v>49</v>
      </c>
      <c r="E561" s="9">
        <v>6.14</v>
      </c>
      <c r="F561" s="9">
        <v>6.28</v>
      </c>
      <c r="G561" s="6"/>
      <c r="H561" s="6"/>
      <c r="I561" s="6"/>
      <c r="J561" s="6"/>
      <c r="K561" s="6"/>
    </row>
    <row r="562" spans="1:11" x14ac:dyDescent="0.35">
      <c r="A562" s="6" t="s">
        <v>72</v>
      </c>
      <c r="B562" s="7">
        <v>42549</v>
      </c>
      <c r="C562" s="8">
        <v>0.50763888888888886</v>
      </c>
      <c r="D562" s="6" t="s">
        <v>49</v>
      </c>
      <c r="E562" s="9">
        <v>10.050000000000001</v>
      </c>
      <c r="F562" s="9">
        <v>8.43</v>
      </c>
      <c r="G562" s="6"/>
      <c r="H562" s="6"/>
      <c r="I562" s="6"/>
      <c r="J562" s="6"/>
      <c r="K562" s="6"/>
    </row>
    <row r="563" spans="1:11" x14ac:dyDescent="0.35">
      <c r="A563" s="6" t="s">
        <v>79</v>
      </c>
      <c r="B563" s="7">
        <v>42550</v>
      </c>
      <c r="C563" s="8">
        <v>0.43263888888888885</v>
      </c>
      <c r="D563" s="6" t="s">
        <v>49</v>
      </c>
      <c r="E563" s="9">
        <v>7.2</v>
      </c>
      <c r="F563" s="9">
        <v>7.31</v>
      </c>
      <c r="G563" s="6"/>
      <c r="H563" s="6"/>
      <c r="I563" s="6"/>
      <c r="J563" s="6"/>
      <c r="K563" s="6"/>
    </row>
    <row r="564" spans="1:11" x14ac:dyDescent="0.35">
      <c r="A564" s="6" t="s">
        <v>89</v>
      </c>
      <c r="B564" s="7">
        <v>42550</v>
      </c>
      <c r="C564" s="8">
        <v>0.44791666666666669</v>
      </c>
      <c r="D564" s="6" t="s">
        <v>49</v>
      </c>
      <c r="E564" s="9">
        <v>6.58</v>
      </c>
      <c r="F564" s="9">
        <v>5.21</v>
      </c>
      <c r="G564" s="6"/>
      <c r="H564" s="6"/>
      <c r="I564" s="6"/>
      <c r="J564" s="6"/>
      <c r="K564" s="6"/>
    </row>
    <row r="565" spans="1:11" x14ac:dyDescent="0.35">
      <c r="A565" s="6" t="s">
        <v>40</v>
      </c>
      <c r="B565" s="7">
        <v>42557</v>
      </c>
      <c r="C565" s="8">
        <v>0.53888888888888886</v>
      </c>
      <c r="D565" s="6" t="s">
        <v>49</v>
      </c>
      <c r="E565" s="9">
        <v>6.15</v>
      </c>
      <c r="F565" s="9">
        <v>6.75</v>
      </c>
      <c r="G565" s="6"/>
      <c r="H565" s="6"/>
      <c r="I565" s="6"/>
      <c r="J565" s="6"/>
      <c r="K565" s="6"/>
    </row>
    <row r="566" spans="1:11" x14ac:dyDescent="0.35">
      <c r="A566" s="6" t="s">
        <v>72</v>
      </c>
      <c r="B566" s="7">
        <v>42557</v>
      </c>
      <c r="C566" s="8">
        <v>0.50486111111111109</v>
      </c>
      <c r="D566" s="6" t="s">
        <v>49</v>
      </c>
      <c r="E566" s="9">
        <v>7.84</v>
      </c>
      <c r="F566" s="9">
        <v>7.41</v>
      </c>
      <c r="G566" s="6"/>
      <c r="H566" s="6"/>
      <c r="I566" s="6"/>
      <c r="J566" s="6"/>
      <c r="K566" s="6"/>
    </row>
    <row r="567" spans="1:11" x14ac:dyDescent="0.35">
      <c r="A567" s="6" t="s">
        <v>79</v>
      </c>
      <c r="B567" s="7">
        <v>42558</v>
      </c>
      <c r="C567" s="8">
        <v>0.44791666666666669</v>
      </c>
      <c r="D567" s="6" t="s">
        <v>49</v>
      </c>
      <c r="E567" s="9">
        <v>6.78</v>
      </c>
      <c r="F567" s="9">
        <v>7.27</v>
      </c>
      <c r="G567" s="6"/>
      <c r="H567" s="6"/>
      <c r="I567" s="6"/>
      <c r="J567" s="6"/>
      <c r="K567" s="6"/>
    </row>
    <row r="568" spans="1:11" x14ac:dyDescent="0.35">
      <c r="A568" s="6" t="s">
        <v>89</v>
      </c>
      <c r="B568" s="7">
        <v>42558</v>
      </c>
      <c r="C568" s="8">
        <v>0.46319444444444446</v>
      </c>
      <c r="D568" s="6" t="s">
        <v>49</v>
      </c>
      <c r="E568" s="9">
        <v>7.96</v>
      </c>
      <c r="F568" s="9">
        <v>6.84</v>
      </c>
      <c r="G568" s="6"/>
      <c r="H568" s="6"/>
      <c r="I568" s="6"/>
      <c r="J568" s="6"/>
      <c r="K568" s="6"/>
    </row>
    <row r="569" spans="1:11" x14ac:dyDescent="0.35">
      <c r="A569" s="6" t="s">
        <v>40</v>
      </c>
      <c r="B569" s="7">
        <v>42563</v>
      </c>
      <c r="C569" s="8">
        <v>0.51944444444444449</v>
      </c>
      <c r="D569" s="6" t="s">
        <v>50</v>
      </c>
      <c r="E569" s="9">
        <v>4.01</v>
      </c>
      <c r="F569" s="9">
        <v>3.24</v>
      </c>
      <c r="G569" s="6"/>
      <c r="H569" s="6"/>
      <c r="I569" s="6"/>
      <c r="J569" s="6"/>
      <c r="K569" s="6"/>
    </row>
    <row r="570" spans="1:11" x14ac:dyDescent="0.35">
      <c r="A570" s="6" t="s">
        <v>72</v>
      </c>
      <c r="B570" s="7">
        <v>42563</v>
      </c>
      <c r="C570" s="8">
        <v>0.48680555555555555</v>
      </c>
      <c r="D570" s="6" t="s">
        <v>50</v>
      </c>
      <c r="E570" s="9">
        <v>10.58</v>
      </c>
      <c r="F570" s="9">
        <v>7.59</v>
      </c>
      <c r="G570" s="6"/>
      <c r="H570" s="6"/>
      <c r="I570" s="6"/>
      <c r="J570" s="6"/>
      <c r="K570" s="6"/>
    </row>
    <row r="571" spans="1:11" x14ac:dyDescent="0.35">
      <c r="A571" s="6" t="s">
        <v>79</v>
      </c>
      <c r="B571" s="7">
        <v>42564</v>
      </c>
      <c r="C571" s="8">
        <v>0.44444444444444442</v>
      </c>
      <c r="D571" s="6" t="s">
        <v>50</v>
      </c>
      <c r="E571" s="9">
        <v>6.58</v>
      </c>
      <c r="F571" s="9">
        <v>6.47</v>
      </c>
      <c r="G571" s="6"/>
      <c r="H571" s="6"/>
      <c r="I571" s="6"/>
      <c r="J571" s="6"/>
      <c r="K571" s="6"/>
    </row>
    <row r="572" spans="1:11" x14ac:dyDescent="0.35">
      <c r="A572" s="6" t="s">
        <v>89</v>
      </c>
      <c r="B572" s="7">
        <v>42564</v>
      </c>
      <c r="C572" s="8">
        <v>0.46249999999999997</v>
      </c>
      <c r="D572" s="6" t="s">
        <v>50</v>
      </c>
      <c r="E572" s="9">
        <v>7.1</v>
      </c>
      <c r="F572" s="9">
        <v>6.66</v>
      </c>
      <c r="G572" s="6"/>
      <c r="H572" s="6"/>
      <c r="I572" s="6"/>
      <c r="J572" s="6"/>
      <c r="K572" s="6"/>
    </row>
    <row r="573" spans="1:11" x14ac:dyDescent="0.35">
      <c r="A573" s="6" t="s">
        <v>100</v>
      </c>
      <c r="B573" s="14">
        <v>42564</v>
      </c>
      <c r="E573" s="16">
        <v>11.12</v>
      </c>
      <c r="F573" s="16">
        <v>4.53</v>
      </c>
    </row>
    <row r="574" spans="1:11" x14ac:dyDescent="0.35">
      <c r="A574" s="6" t="s">
        <v>105</v>
      </c>
      <c r="B574" s="14">
        <v>42564</v>
      </c>
      <c r="E574" s="16">
        <v>17.68</v>
      </c>
      <c r="F574" s="16">
        <v>6.98</v>
      </c>
    </row>
    <row r="575" spans="1:11" x14ac:dyDescent="0.35">
      <c r="A575" s="6" t="s">
        <v>40</v>
      </c>
      <c r="B575" s="7">
        <v>42570</v>
      </c>
      <c r="C575" s="8">
        <v>0.5229166666666667</v>
      </c>
      <c r="D575" s="6" t="s">
        <v>49</v>
      </c>
      <c r="E575" s="9">
        <v>5.24</v>
      </c>
      <c r="F575" s="9">
        <v>4.75</v>
      </c>
      <c r="G575" s="6"/>
      <c r="H575" s="6"/>
      <c r="I575" s="6"/>
      <c r="J575" s="6"/>
      <c r="K575" s="6"/>
    </row>
    <row r="576" spans="1:11" x14ac:dyDescent="0.35">
      <c r="A576" s="6" t="s">
        <v>72</v>
      </c>
      <c r="B576" s="7">
        <v>42570</v>
      </c>
      <c r="C576" s="8">
        <v>0.4861111111111111</v>
      </c>
      <c r="D576" s="6" t="s">
        <v>49</v>
      </c>
      <c r="E576" s="9">
        <v>5.58</v>
      </c>
      <c r="F576" s="9">
        <v>5.31</v>
      </c>
      <c r="G576" s="6"/>
      <c r="H576" s="6"/>
      <c r="I576" s="6"/>
      <c r="J576" s="6"/>
      <c r="K576" s="6"/>
    </row>
    <row r="577" spans="1:11" x14ac:dyDescent="0.35">
      <c r="A577" s="6" t="s">
        <v>79</v>
      </c>
      <c r="B577" s="7">
        <v>42571</v>
      </c>
      <c r="C577" s="8">
        <v>0.43958333333333338</v>
      </c>
      <c r="D577" s="6" t="s">
        <v>49</v>
      </c>
      <c r="E577" s="9">
        <v>7.21</v>
      </c>
      <c r="F577" s="9">
        <v>6.63</v>
      </c>
      <c r="G577" s="6"/>
      <c r="H577" s="6"/>
      <c r="I577" s="6"/>
      <c r="J577" s="6"/>
      <c r="K577" s="6"/>
    </row>
    <row r="578" spans="1:11" x14ac:dyDescent="0.35">
      <c r="A578" s="6" t="s">
        <v>89</v>
      </c>
      <c r="B578" s="7">
        <v>42571</v>
      </c>
      <c r="C578" s="8">
        <v>0.45416666666666666</v>
      </c>
      <c r="D578" s="6" t="s">
        <v>49</v>
      </c>
      <c r="E578" s="9">
        <v>7.33</v>
      </c>
      <c r="F578" s="9">
        <v>7.2</v>
      </c>
      <c r="G578" s="6"/>
      <c r="H578" s="6"/>
      <c r="I578" s="6"/>
      <c r="J578" s="6"/>
      <c r="K578" s="6"/>
    </row>
    <row r="579" spans="1:11" x14ac:dyDescent="0.35">
      <c r="A579" s="6" t="s">
        <v>100</v>
      </c>
      <c r="B579" s="14">
        <v>42571</v>
      </c>
      <c r="E579" s="16">
        <v>4.95</v>
      </c>
      <c r="F579" s="16">
        <v>4.37</v>
      </c>
    </row>
    <row r="580" spans="1:11" x14ac:dyDescent="0.35">
      <c r="A580" s="6" t="s">
        <v>100</v>
      </c>
      <c r="B580" s="14">
        <v>42571</v>
      </c>
      <c r="E580" s="16" t="s">
        <v>102</v>
      </c>
      <c r="F580" s="16" t="s">
        <v>102</v>
      </c>
    </row>
    <row r="581" spans="1:11" x14ac:dyDescent="0.35">
      <c r="A581" s="6" t="s">
        <v>105</v>
      </c>
      <c r="B581" s="14">
        <v>42571</v>
      </c>
      <c r="E581" s="16">
        <v>4.6100000000000003</v>
      </c>
      <c r="F581" s="16">
        <v>4.53</v>
      </c>
    </row>
    <row r="582" spans="1:11" x14ac:dyDescent="0.35">
      <c r="A582" s="6" t="s">
        <v>100</v>
      </c>
      <c r="B582" s="14">
        <v>42578</v>
      </c>
      <c r="E582" s="16">
        <v>7.11</v>
      </c>
      <c r="F582" s="16">
        <v>4.6100000000000003</v>
      </c>
    </row>
    <row r="583" spans="1:11" x14ac:dyDescent="0.35">
      <c r="A583" s="6" t="s">
        <v>105</v>
      </c>
      <c r="B583" s="14">
        <v>42578</v>
      </c>
      <c r="E583" s="16">
        <v>5.83</v>
      </c>
      <c r="F583" s="16">
        <v>6.05</v>
      </c>
    </row>
    <row r="584" spans="1:11" x14ac:dyDescent="0.35">
      <c r="A584" s="6" t="s">
        <v>40</v>
      </c>
      <c r="B584" s="7">
        <v>42584</v>
      </c>
      <c r="C584" s="8">
        <v>0.52361111111111114</v>
      </c>
      <c r="D584" s="6" t="s">
        <v>49</v>
      </c>
      <c r="E584" s="9">
        <v>3.14</v>
      </c>
      <c r="F584" s="9">
        <v>3.3</v>
      </c>
      <c r="G584" s="6"/>
      <c r="H584" s="6"/>
      <c r="I584" s="6"/>
      <c r="J584" s="6"/>
      <c r="K584" s="6"/>
    </row>
    <row r="585" spans="1:11" x14ac:dyDescent="0.35">
      <c r="A585" s="6" t="s">
        <v>72</v>
      </c>
      <c r="B585" s="7">
        <v>42584</v>
      </c>
      <c r="C585" s="8">
        <v>0.48819444444444443</v>
      </c>
      <c r="D585" s="6" t="s">
        <v>49</v>
      </c>
      <c r="E585" s="9">
        <v>5.69</v>
      </c>
      <c r="F585" s="9">
        <v>5.6</v>
      </c>
      <c r="G585" s="6"/>
      <c r="H585" s="6"/>
      <c r="I585" s="6"/>
      <c r="J585" s="6"/>
      <c r="K585" s="6"/>
    </row>
    <row r="586" spans="1:11" x14ac:dyDescent="0.35">
      <c r="A586" s="6" t="s">
        <v>79</v>
      </c>
      <c r="B586" s="7">
        <v>42585</v>
      </c>
      <c r="C586" s="8">
        <v>0.46527777777777773</v>
      </c>
      <c r="D586" s="6" t="s">
        <v>50</v>
      </c>
      <c r="E586" s="9">
        <v>5.75</v>
      </c>
      <c r="F586" s="9">
        <v>5.66</v>
      </c>
      <c r="G586" s="6"/>
      <c r="H586" s="6"/>
      <c r="I586" s="6"/>
      <c r="J586" s="6"/>
      <c r="K586" s="6"/>
    </row>
    <row r="587" spans="1:11" x14ac:dyDescent="0.35">
      <c r="A587" s="6" t="s">
        <v>100</v>
      </c>
      <c r="B587" s="14">
        <v>42585</v>
      </c>
      <c r="E587" s="16">
        <v>7.1</v>
      </c>
      <c r="F587" s="16">
        <v>5.6</v>
      </c>
    </row>
    <row r="588" spans="1:11" x14ac:dyDescent="0.35">
      <c r="A588" s="6" t="s">
        <v>105</v>
      </c>
      <c r="B588" s="14">
        <v>42585</v>
      </c>
      <c r="E588" s="16">
        <v>6.25</v>
      </c>
      <c r="F588" s="16">
        <v>6.36</v>
      </c>
    </row>
    <row r="589" spans="1:11" x14ac:dyDescent="0.35">
      <c r="A589" s="6" t="s">
        <v>79</v>
      </c>
      <c r="B589" s="7">
        <v>42591</v>
      </c>
      <c r="C589" s="8">
        <v>0.4458333333333333</v>
      </c>
      <c r="D589" s="6" t="s">
        <v>50</v>
      </c>
      <c r="E589" s="9">
        <v>6.87</v>
      </c>
      <c r="F589" s="9">
        <v>6.99</v>
      </c>
      <c r="G589" s="6"/>
      <c r="H589" s="6"/>
      <c r="I589" s="6"/>
      <c r="J589" s="6"/>
      <c r="K589" s="6"/>
    </row>
    <row r="590" spans="1:11" x14ac:dyDescent="0.35">
      <c r="A590" s="6" t="s">
        <v>89</v>
      </c>
      <c r="B590" s="7">
        <v>42591</v>
      </c>
      <c r="C590" s="8">
        <v>0.46180555555555558</v>
      </c>
      <c r="D590" s="6" t="s">
        <v>50</v>
      </c>
      <c r="E590" s="9">
        <v>8</v>
      </c>
      <c r="F590" s="9">
        <v>6.63</v>
      </c>
      <c r="G590" s="6"/>
      <c r="H590" s="6"/>
      <c r="I590" s="6"/>
      <c r="J590" s="6"/>
      <c r="K590" s="6"/>
    </row>
    <row r="591" spans="1:11" x14ac:dyDescent="0.35">
      <c r="A591" s="6" t="s">
        <v>40</v>
      </c>
      <c r="B591" s="7">
        <v>42592</v>
      </c>
      <c r="C591" s="8">
        <v>0.51736111111111105</v>
      </c>
      <c r="D591" s="6" t="s">
        <v>50</v>
      </c>
      <c r="E591" s="9">
        <v>6.34</v>
      </c>
      <c r="F591" s="9">
        <v>6.02</v>
      </c>
      <c r="G591" s="6"/>
      <c r="H591" s="6"/>
      <c r="I591" s="6"/>
      <c r="J591" s="6"/>
      <c r="K591" s="6"/>
    </row>
    <row r="592" spans="1:11" x14ac:dyDescent="0.35">
      <c r="A592" s="6" t="s">
        <v>72</v>
      </c>
      <c r="B592" s="7">
        <v>42592</v>
      </c>
      <c r="C592" s="8">
        <v>0.4861111111111111</v>
      </c>
      <c r="D592" s="6" t="s">
        <v>50</v>
      </c>
      <c r="E592" s="9">
        <v>9.2799999999999994</v>
      </c>
      <c r="F592" s="9">
        <v>7.6</v>
      </c>
      <c r="G592" s="6"/>
      <c r="H592" s="6"/>
      <c r="I592" s="6"/>
      <c r="J592" s="6"/>
      <c r="K592" s="6"/>
    </row>
    <row r="593" spans="1:11" x14ac:dyDescent="0.35">
      <c r="A593" s="6" t="s">
        <v>100</v>
      </c>
      <c r="B593" s="14">
        <v>42593</v>
      </c>
      <c r="E593" s="16">
        <v>7.23</v>
      </c>
      <c r="F593" s="16">
        <v>5.45</v>
      </c>
    </row>
    <row r="594" spans="1:11" x14ac:dyDescent="0.35">
      <c r="A594" s="6" t="s">
        <v>105</v>
      </c>
      <c r="B594" s="14">
        <v>42593</v>
      </c>
      <c r="E594" s="16">
        <v>6.68</v>
      </c>
      <c r="F594" s="16">
        <v>3.57</v>
      </c>
    </row>
    <row r="595" spans="1:11" x14ac:dyDescent="0.35">
      <c r="A595" s="6" t="s">
        <v>79</v>
      </c>
      <c r="B595" s="7">
        <v>42598</v>
      </c>
      <c r="C595" s="8">
        <v>0.42569444444444443</v>
      </c>
      <c r="D595" s="6" t="s">
        <v>50</v>
      </c>
      <c r="E595" s="9">
        <v>6.62</v>
      </c>
      <c r="F595" s="9">
        <v>6.04</v>
      </c>
      <c r="G595" s="6"/>
      <c r="H595" s="6"/>
      <c r="I595" s="6"/>
      <c r="J595" s="6"/>
      <c r="K595" s="6"/>
    </row>
    <row r="596" spans="1:11" x14ac:dyDescent="0.35">
      <c r="A596" s="6" t="s">
        <v>89</v>
      </c>
      <c r="B596" s="7">
        <v>42598</v>
      </c>
      <c r="C596" s="8">
        <v>0.44027777777777777</v>
      </c>
      <c r="D596" s="6" t="s">
        <v>50</v>
      </c>
      <c r="E596" s="9">
        <v>7.97</v>
      </c>
      <c r="F596" s="9">
        <v>6.73</v>
      </c>
      <c r="G596" s="6"/>
      <c r="H596" s="6"/>
      <c r="I596" s="6"/>
      <c r="J596" s="6"/>
      <c r="K596" s="6"/>
    </row>
    <row r="597" spans="1:11" x14ac:dyDescent="0.35">
      <c r="A597" s="6" t="s">
        <v>40</v>
      </c>
      <c r="B597" s="7">
        <v>42599</v>
      </c>
      <c r="C597" s="8">
        <v>0.54305555555555551</v>
      </c>
      <c r="D597" s="6" t="s">
        <v>49</v>
      </c>
      <c r="E597" s="9">
        <v>4.6500000000000004</v>
      </c>
      <c r="F597" s="9">
        <v>4.7</v>
      </c>
      <c r="G597" s="6"/>
      <c r="H597" s="6"/>
      <c r="I597" s="6"/>
      <c r="J597" s="6"/>
      <c r="K597" s="6"/>
    </row>
    <row r="598" spans="1:11" x14ac:dyDescent="0.35">
      <c r="A598" s="6" t="s">
        <v>72</v>
      </c>
      <c r="B598" s="7">
        <v>42599</v>
      </c>
      <c r="C598" s="8">
        <v>0.5083333333333333</v>
      </c>
      <c r="D598" s="6" t="s">
        <v>49</v>
      </c>
      <c r="E598" s="9">
        <v>6.31</v>
      </c>
      <c r="F598" s="9">
        <v>5.25</v>
      </c>
      <c r="G598" s="6"/>
      <c r="H598" s="6"/>
      <c r="I598" s="6"/>
      <c r="J598" s="6"/>
      <c r="K598" s="6"/>
    </row>
    <row r="599" spans="1:11" x14ac:dyDescent="0.35">
      <c r="A599" s="6" t="s">
        <v>100</v>
      </c>
      <c r="B599" s="14">
        <v>42599</v>
      </c>
      <c r="E599" s="16">
        <v>5.72</v>
      </c>
      <c r="F599" s="16">
        <v>5.68</v>
      </c>
    </row>
    <row r="600" spans="1:11" x14ac:dyDescent="0.35">
      <c r="A600" s="6" t="s">
        <v>100</v>
      </c>
      <c r="B600" s="14">
        <v>42599</v>
      </c>
      <c r="E600" s="16" t="s">
        <v>102</v>
      </c>
      <c r="F600" s="16" t="s">
        <v>102</v>
      </c>
    </row>
    <row r="601" spans="1:11" x14ac:dyDescent="0.35">
      <c r="A601" s="6" t="s">
        <v>105</v>
      </c>
      <c r="B601" s="14">
        <v>42599</v>
      </c>
      <c r="E601" s="16">
        <v>7.59</v>
      </c>
      <c r="F601" s="16">
        <v>7.87</v>
      </c>
    </row>
    <row r="602" spans="1:11" x14ac:dyDescent="0.35">
      <c r="A602" s="6" t="s">
        <v>79</v>
      </c>
      <c r="B602" s="7">
        <v>42605</v>
      </c>
      <c r="C602" s="8">
        <v>0.43472222222222223</v>
      </c>
      <c r="D602" s="6" t="s">
        <v>50</v>
      </c>
      <c r="E602" s="9">
        <v>5.88</v>
      </c>
      <c r="F602" s="9">
        <v>5.71</v>
      </c>
      <c r="G602" s="6"/>
      <c r="H602" s="6"/>
      <c r="I602" s="6"/>
      <c r="J602" s="6"/>
      <c r="K602" s="6"/>
    </row>
    <row r="603" spans="1:11" x14ac:dyDescent="0.35">
      <c r="A603" s="6" t="s">
        <v>89</v>
      </c>
      <c r="B603" s="7">
        <v>42605</v>
      </c>
      <c r="C603" s="8">
        <v>0.45208333333333334</v>
      </c>
      <c r="D603" s="6" t="s">
        <v>50</v>
      </c>
      <c r="E603" s="9">
        <v>7.15</v>
      </c>
      <c r="F603" s="9">
        <v>5.91</v>
      </c>
      <c r="G603" s="6"/>
      <c r="H603" s="6"/>
      <c r="I603" s="6"/>
      <c r="J603" s="6"/>
      <c r="K603" s="6"/>
    </row>
    <row r="604" spans="1:11" x14ac:dyDescent="0.35">
      <c r="A604" s="6" t="s">
        <v>40</v>
      </c>
      <c r="B604" s="7">
        <v>42606</v>
      </c>
      <c r="C604" s="8">
        <v>0.54722222222222217</v>
      </c>
      <c r="D604" s="6" t="s">
        <v>50</v>
      </c>
      <c r="E604" s="9">
        <v>4.9400000000000004</v>
      </c>
      <c r="F604" s="9">
        <v>5.18</v>
      </c>
      <c r="G604" s="6"/>
      <c r="H604" s="6"/>
      <c r="I604" s="6"/>
      <c r="J604" s="6"/>
      <c r="K604" s="6"/>
    </row>
    <row r="605" spans="1:11" x14ac:dyDescent="0.35">
      <c r="A605" s="6" t="s">
        <v>72</v>
      </c>
      <c r="B605" s="7">
        <v>42606</v>
      </c>
      <c r="C605" s="8">
        <v>0.51250000000000007</v>
      </c>
      <c r="D605" s="6" t="s">
        <v>50</v>
      </c>
      <c r="E605" s="9">
        <v>6.6</v>
      </c>
      <c r="F605" s="9">
        <v>6.1</v>
      </c>
      <c r="G605" s="6"/>
      <c r="H605" s="6"/>
      <c r="I605" s="6"/>
      <c r="J605" s="6"/>
      <c r="K605" s="6"/>
    </row>
    <row r="606" spans="1:11" x14ac:dyDescent="0.35">
      <c r="A606" s="6" t="s">
        <v>100</v>
      </c>
      <c r="B606" s="14">
        <v>42607</v>
      </c>
      <c r="E606" s="16">
        <v>6.72</v>
      </c>
      <c r="F606" s="16">
        <v>6.57</v>
      </c>
    </row>
    <row r="607" spans="1:11" x14ac:dyDescent="0.35">
      <c r="A607" s="6" t="s">
        <v>105</v>
      </c>
      <c r="B607" s="14">
        <v>42607</v>
      </c>
      <c r="E607" s="16">
        <v>9.89</v>
      </c>
      <c r="F607" s="16">
        <v>9.33</v>
      </c>
    </row>
    <row r="608" spans="1:11" x14ac:dyDescent="0.35">
      <c r="A608" s="6" t="s">
        <v>79</v>
      </c>
      <c r="B608" s="7">
        <v>42612</v>
      </c>
      <c r="C608" s="8">
        <v>0.42986111111111108</v>
      </c>
      <c r="D608" s="6" t="s">
        <v>50</v>
      </c>
      <c r="E608" s="9">
        <v>6.7</v>
      </c>
      <c r="F608" s="9">
        <v>6.73</v>
      </c>
      <c r="G608" s="6"/>
      <c r="H608" s="6"/>
      <c r="I608" s="6"/>
      <c r="J608" s="6"/>
      <c r="K608" s="6"/>
    </row>
    <row r="609" spans="1:11" x14ac:dyDescent="0.35">
      <c r="A609" s="6" t="s">
        <v>40</v>
      </c>
      <c r="B609" s="7">
        <v>42613</v>
      </c>
      <c r="C609" s="8">
        <v>0.55833333333333335</v>
      </c>
      <c r="D609" s="6" t="s">
        <v>50</v>
      </c>
      <c r="E609" s="9">
        <v>5.83</v>
      </c>
      <c r="F609" s="9">
        <v>6.06</v>
      </c>
      <c r="G609" s="6"/>
      <c r="H609" s="6"/>
      <c r="I609" s="6"/>
      <c r="J609" s="6"/>
      <c r="K609" s="6"/>
    </row>
    <row r="610" spans="1:11" x14ac:dyDescent="0.35">
      <c r="A610" s="6" t="s">
        <v>72</v>
      </c>
      <c r="B610" s="7">
        <v>42613</v>
      </c>
      <c r="C610" s="8">
        <v>0.52430555555555558</v>
      </c>
      <c r="D610" s="6" t="s">
        <v>50</v>
      </c>
      <c r="E610" s="9">
        <v>8.81</v>
      </c>
      <c r="F610" s="9">
        <v>9.1</v>
      </c>
      <c r="G610" s="6"/>
      <c r="H610" s="6"/>
      <c r="I610" s="6"/>
      <c r="J610" s="6"/>
      <c r="K610" s="6"/>
    </row>
    <row r="611" spans="1:11" x14ac:dyDescent="0.35">
      <c r="A611" s="6" t="s">
        <v>100</v>
      </c>
      <c r="B611" s="14">
        <v>42613</v>
      </c>
      <c r="E611" s="16">
        <v>7.47</v>
      </c>
      <c r="F611" s="16">
        <v>6.86</v>
      </c>
    </row>
    <row r="612" spans="1:11" x14ac:dyDescent="0.35">
      <c r="A612" s="6" t="s">
        <v>105</v>
      </c>
      <c r="B612" s="14">
        <v>42613</v>
      </c>
      <c r="E612" s="16">
        <v>7.64</v>
      </c>
      <c r="F612" s="16">
        <v>7.25</v>
      </c>
    </row>
    <row r="613" spans="1:11" x14ac:dyDescent="0.35">
      <c r="A613" s="6" t="s">
        <v>40</v>
      </c>
      <c r="B613" s="7">
        <v>42620</v>
      </c>
      <c r="C613" s="8">
        <v>0.54375000000000007</v>
      </c>
      <c r="D613" s="6" t="s">
        <v>50</v>
      </c>
      <c r="E613" s="9">
        <v>4.46</v>
      </c>
      <c r="F613" s="9">
        <v>6</v>
      </c>
      <c r="G613" s="6"/>
      <c r="H613" s="6"/>
      <c r="I613" s="6"/>
      <c r="J613" s="6"/>
      <c r="K613" s="6"/>
    </row>
    <row r="614" spans="1:11" x14ac:dyDescent="0.35">
      <c r="A614" s="6" t="s">
        <v>72</v>
      </c>
      <c r="B614" s="7">
        <v>42620</v>
      </c>
      <c r="C614" s="8">
        <v>0.51180555555555551</v>
      </c>
      <c r="D614" s="6" t="s">
        <v>50</v>
      </c>
      <c r="E614" s="9">
        <v>6.47</v>
      </c>
      <c r="F614" s="9">
        <v>6.52</v>
      </c>
      <c r="G614" s="6"/>
      <c r="H614" s="6"/>
      <c r="I614" s="6"/>
      <c r="J614" s="6"/>
      <c r="K614" s="6"/>
    </row>
    <row r="615" spans="1:11" x14ac:dyDescent="0.35">
      <c r="A615" s="6" t="s">
        <v>79</v>
      </c>
      <c r="B615" s="7">
        <v>42621</v>
      </c>
      <c r="C615" s="8">
        <v>0.42777777777777781</v>
      </c>
      <c r="D615" s="6" t="s">
        <v>50</v>
      </c>
      <c r="E615" s="9">
        <v>6.77</v>
      </c>
      <c r="F615" s="9">
        <v>7.02</v>
      </c>
      <c r="G615" s="6"/>
      <c r="H615" s="6"/>
      <c r="I615" s="6"/>
      <c r="J615" s="6"/>
      <c r="K615" s="6"/>
    </row>
    <row r="616" spans="1:11" x14ac:dyDescent="0.35">
      <c r="A616" s="6" t="s">
        <v>89</v>
      </c>
      <c r="B616" s="7">
        <v>42621</v>
      </c>
      <c r="C616" s="8">
        <v>0.44305555555555554</v>
      </c>
      <c r="D616" s="6" t="s">
        <v>50</v>
      </c>
      <c r="E616" s="9">
        <v>6.57</v>
      </c>
      <c r="F616" s="9">
        <v>6.27</v>
      </c>
      <c r="G616" s="6"/>
      <c r="H616" s="6"/>
      <c r="I616" s="6"/>
      <c r="J616" s="6"/>
      <c r="K616" s="6"/>
    </row>
    <row r="617" spans="1:11" x14ac:dyDescent="0.35">
      <c r="A617" s="6" t="s">
        <v>40</v>
      </c>
      <c r="B617" s="7">
        <v>42626</v>
      </c>
      <c r="C617" s="8">
        <v>0.54166666666666663</v>
      </c>
      <c r="D617" s="6" t="s">
        <v>50</v>
      </c>
      <c r="E617" s="9">
        <v>4.82</v>
      </c>
      <c r="F617" s="9">
        <v>4.93</v>
      </c>
      <c r="G617" s="6"/>
      <c r="H617" s="6"/>
      <c r="I617" s="6"/>
      <c r="J617" s="6"/>
      <c r="K617" s="6"/>
    </row>
    <row r="618" spans="1:11" x14ac:dyDescent="0.35">
      <c r="A618" s="6" t="s">
        <v>72</v>
      </c>
      <c r="B618" s="7">
        <v>42626</v>
      </c>
      <c r="C618" s="8">
        <v>0.50972222222222219</v>
      </c>
      <c r="D618" s="6" t="s">
        <v>50</v>
      </c>
      <c r="E618" s="9">
        <v>7.19</v>
      </c>
      <c r="F618" s="9">
        <v>6.33</v>
      </c>
      <c r="G618" s="6"/>
      <c r="H618" s="6"/>
      <c r="I618" s="6"/>
      <c r="J618" s="6"/>
      <c r="K618" s="6"/>
    </row>
    <row r="619" spans="1:11" x14ac:dyDescent="0.35">
      <c r="A619" s="6" t="s">
        <v>79</v>
      </c>
      <c r="B619" s="7">
        <v>42627</v>
      </c>
      <c r="C619" s="8">
        <v>0.43402777777777773</v>
      </c>
      <c r="D619" s="6" t="s">
        <v>50</v>
      </c>
      <c r="E619" s="9">
        <v>6.6</v>
      </c>
      <c r="F619" s="9">
        <v>6.55</v>
      </c>
      <c r="G619" s="6"/>
      <c r="H619" s="6"/>
      <c r="I619" s="6"/>
      <c r="J619" s="6"/>
      <c r="K619" s="6"/>
    </row>
    <row r="620" spans="1:11" x14ac:dyDescent="0.35">
      <c r="A620" s="6" t="s">
        <v>89</v>
      </c>
      <c r="B620" s="7">
        <v>42627</v>
      </c>
      <c r="C620" s="8">
        <v>0.45069444444444445</v>
      </c>
      <c r="D620" s="6" t="s">
        <v>50</v>
      </c>
      <c r="E620" s="9">
        <v>7.09</v>
      </c>
      <c r="F620" s="9">
        <v>6.76</v>
      </c>
      <c r="G620" s="6"/>
      <c r="H620" s="6"/>
      <c r="I620" s="6"/>
      <c r="J620" s="6"/>
      <c r="K620" s="6"/>
    </row>
    <row r="621" spans="1:11" x14ac:dyDescent="0.35">
      <c r="A621" s="6" t="s">
        <v>100</v>
      </c>
      <c r="B621" s="14">
        <v>42628</v>
      </c>
      <c r="E621" s="16">
        <v>6.39</v>
      </c>
      <c r="F621" s="16">
        <v>6.32</v>
      </c>
    </row>
    <row r="622" spans="1:11" x14ac:dyDescent="0.35">
      <c r="A622" s="6" t="s">
        <v>105</v>
      </c>
      <c r="B622" s="14">
        <v>42628</v>
      </c>
      <c r="E622" s="16">
        <v>8.2100000000000009</v>
      </c>
      <c r="F622" s="16">
        <v>8.06</v>
      </c>
    </row>
    <row r="623" spans="1:11" x14ac:dyDescent="0.35">
      <c r="A623" s="6" t="s">
        <v>40</v>
      </c>
      <c r="B623" s="7">
        <v>42633</v>
      </c>
      <c r="C623" s="8">
        <v>0.56111111111111112</v>
      </c>
      <c r="D623" s="6" t="s">
        <v>49</v>
      </c>
      <c r="E623" s="9">
        <v>4.63</v>
      </c>
      <c r="F623" s="9">
        <v>4.71</v>
      </c>
      <c r="G623" s="6"/>
      <c r="H623" s="6"/>
      <c r="I623" s="6"/>
      <c r="J623" s="6"/>
      <c r="K623" s="6"/>
    </row>
    <row r="624" spans="1:11" x14ac:dyDescent="0.35">
      <c r="A624" s="6" t="s">
        <v>72</v>
      </c>
      <c r="B624" s="7">
        <v>42633</v>
      </c>
      <c r="C624" s="8">
        <v>0.52638888888888891</v>
      </c>
      <c r="D624" s="6" t="s">
        <v>49</v>
      </c>
      <c r="E624" s="9">
        <v>5.96</v>
      </c>
      <c r="F624" s="9">
        <v>6.2</v>
      </c>
      <c r="G624" s="6"/>
      <c r="H624" s="6"/>
      <c r="I624" s="6"/>
      <c r="J624" s="6"/>
      <c r="K624" s="6"/>
    </row>
    <row r="625" spans="1:11" x14ac:dyDescent="0.35">
      <c r="A625" s="6" t="s">
        <v>79</v>
      </c>
      <c r="B625" s="7">
        <v>42634</v>
      </c>
      <c r="C625" s="8">
        <v>0.44791666666666669</v>
      </c>
      <c r="D625" s="6" t="s">
        <v>49</v>
      </c>
      <c r="E625" s="9">
        <v>6.14</v>
      </c>
      <c r="F625" s="9">
        <v>6.24</v>
      </c>
      <c r="G625" s="6"/>
      <c r="H625" s="6"/>
      <c r="I625" s="6"/>
      <c r="J625" s="6"/>
      <c r="K625" s="6"/>
    </row>
    <row r="626" spans="1:11" x14ac:dyDescent="0.35">
      <c r="A626" s="6" t="s">
        <v>89</v>
      </c>
      <c r="B626" s="7">
        <v>42634</v>
      </c>
      <c r="C626" s="8">
        <v>0.46527777777777773</v>
      </c>
      <c r="D626" s="6" t="s">
        <v>49</v>
      </c>
      <c r="E626" s="9">
        <v>6.66</v>
      </c>
      <c r="F626" s="9">
        <v>6.74</v>
      </c>
      <c r="G626" s="6"/>
      <c r="H626" s="6"/>
      <c r="I626" s="6"/>
      <c r="J626" s="6"/>
      <c r="K626" s="6"/>
    </row>
    <row r="627" spans="1:11" x14ac:dyDescent="0.35">
      <c r="A627" s="6" t="s">
        <v>100</v>
      </c>
      <c r="B627" s="14">
        <v>42634</v>
      </c>
      <c r="E627" s="16">
        <v>5.45</v>
      </c>
      <c r="F627" s="16">
        <v>4.71</v>
      </c>
    </row>
    <row r="628" spans="1:11" x14ac:dyDescent="0.35">
      <c r="A628" s="6" t="s">
        <v>105</v>
      </c>
      <c r="B628" s="14">
        <v>42634</v>
      </c>
      <c r="E628" s="16">
        <v>5.89</v>
      </c>
      <c r="F628" s="16">
        <v>5.79</v>
      </c>
    </row>
    <row r="629" spans="1:11" x14ac:dyDescent="0.35">
      <c r="A629" s="6" t="s">
        <v>40</v>
      </c>
      <c r="B629" s="7">
        <v>42640</v>
      </c>
      <c r="C629" s="8">
        <v>0.53055555555555556</v>
      </c>
      <c r="D629" s="6" t="s">
        <v>49</v>
      </c>
      <c r="E629" s="9">
        <v>5.29</v>
      </c>
      <c r="F629" s="9">
        <v>5.26</v>
      </c>
      <c r="G629" s="6"/>
      <c r="H629" s="6"/>
      <c r="I629" s="6"/>
      <c r="J629" s="6"/>
      <c r="K629" s="6"/>
    </row>
    <row r="630" spans="1:11" x14ac:dyDescent="0.35">
      <c r="A630" s="6" t="s">
        <v>72</v>
      </c>
      <c r="B630" s="7">
        <v>42640</v>
      </c>
      <c r="C630" s="8">
        <v>0.49652777777777773</v>
      </c>
      <c r="D630" s="6" t="s">
        <v>49</v>
      </c>
      <c r="E630" s="9">
        <v>7.3</v>
      </c>
      <c r="F630" s="9">
        <v>7.21</v>
      </c>
      <c r="G630" s="6"/>
      <c r="H630" s="6"/>
      <c r="I630" s="6"/>
      <c r="J630" s="6"/>
      <c r="K630" s="6"/>
    </row>
    <row r="631" spans="1:11" x14ac:dyDescent="0.35">
      <c r="A631" s="6" t="s">
        <v>79</v>
      </c>
      <c r="B631" s="7">
        <v>42641</v>
      </c>
      <c r="C631" s="8">
        <v>0.42291666666666666</v>
      </c>
      <c r="D631" s="6" t="s">
        <v>50</v>
      </c>
      <c r="E631" s="9">
        <v>6.24</v>
      </c>
      <c r="F631" s="9">
        <v>5.82</v>
      </c>
      <c r="G631" s="6"/>
      <c r="H631" s="6"/>
      <c r="I631" s="6"/>
      <c r="J631" s="6"/>
      <c r="K631" s="6"/>
    </row>
    <row r="632" spans="1:11" x14ac:dyDescent="0.35">
      <c r="A632" s="6" t="s">
        <v>40</v>
      </c>
      <c r="B632" s="7">
        <v>42887</v>
      </c>
      <c r="C632" s="8">
        <v>0.56180555555555556</v>
      </c>
      <c r="D632" s="6" t="s">
        <v>41</v>
      </c>
      <c r="E632" s="9">
        <v>7.18</v>
      </c>
      <c r="F632" s="9">
        <v>6.95</v>
      </c>
      <c r="G632" s="6"/>
      <c r="H632" s="6"/>
      <c r="I632" s="6"/>
      <c r="J632" s="6"/>
      <c r="K632" s="6"/>
    </row>
    <row r="633" spans="1:11" x14ac:dyDescent="0.35">
      <c r="A633" s="6" t="s">
        <v>72</v>
      </c>
      <c r="B633" s="7">
        <v>42887</v>
      </c>
      <c r="C633" s="8">
        <v>0.52638888888888891</v>
      </c>
      <c r="D633" s="6" t="s">
        <v>41</v>
      </c>
      <c r="E633" s="9">
        <v>8.74</v>
      </c>
      <c r="F633" s="9">
        <v>8.06</v>
      </c>
      <c r="G633" s="6"/>
      <c r="H633" s="6"/>
      <c r="I633" s="6"/>
      <c r="J633" s="6"/>
      <c r="K633" s="6"/>
    </row>
    <row r="634" spans="1:11" x14ac:dyDescent="0.35">
      <c r="A634" s="6" t="s">
        <v>72</v>
      </c>
      <c r="B634" s="7">
        <v>42887</v>
      </c>
      <c r="C634" s="8">
        <v>0.52638888888888891</v>
      </c>
      <c r="D634" s="6" t="s">
        <v>41</v>
      </c>
      <c r="E634" s="9">
        <v>8.74</v>
      </c>
      <c r="F634" s="9">
        <v>8.06</v>
      </c>
      <c r="G634" s="6"/>
      <c r="H634" s="6"/>
      <c r="I634" s="6"/>
      <c r="J634" s="6"/>
      <c r="K634" s="6"/>
    </row>
    <row r="635" spans="1:11" x14ac:dyDescent="0.35">
      <c r="A635" s="6" t="s">
        <v>40</v>
      </c>
      <c r="B635" s="7">
        <v>42892</v>
      </c>
      <c r="C635" s="8">
        <v>0.54166666666666663</v>
      </c>
      <c r="D635" s="6" t="s">
        <v>43</v>
      </c>
      <c r="E635" s="9">
        <v>7.38</v>
      </c>
      <c r="F635" s="9">
        <v>7.36</v>
      </c>
      <c r="G635" s="6"/>
      <c r="H635" s="6"/>
      <c r="I635" s="6"/>
      <c r="J635" s="6"/>
      <c r="K635" s="6"/>
    </row>
    <row r="636" spans="1:11" x14ac:dyDescent="0.35">
      <c r="A636" s="6" t="s">
        <v>40</v>
      </c>
      <c r="B636" s="7">
        <v>42892</v>
      </c>
      <c r="C636" s="8">
        <v>0.54166666666666663</v>
      </c>
      <c r="D636" s="6" t="s">
        <v>43</v>
      </c>
      <c r="E636" s="9">
        <v>7.38</v>
      </c>
      <c r="F636" s="9">
        <v>7.36</v>
      </c>
      <c r="G636" s="6"/>
      <c r="H636" s="6"/>
      <c r="I636" s="6"/>
      <c r="J636" s="6"/>
      <c r="K636" s="6"/>
    </row>
    <row r="637" spans="1:11" x14ac:dyDescent="0.35">
      <c r="A637" s="6" t="s">
        <v>72</v>
      </c>
      <c r="B637" s="7">
        <v>42892</v>
      </c>
      <c r="C637" s="8">
        <v>0.57430555555555551</v>
      </c>
      <c r="D637" s="6" t="s">
        <v>43</v>
      </c>
      <c r="E637" s="9">
        <v>9.59</v>
      </c>
      <c r="F637" s="9">
        <v>8.9700000000000006</v>
      </c>
      <c r="G637" s="6"/>
      <c r="H637" s="6"/>
      <c r="I637" s="6"/>
      <c r="J637" s="6"/>
      <c r="K637" s="6"/>
    </row>
    <row r="638" spans="1:11" x14ac:dyDescent="0.35">
      <c r="A638" s="6" t="s">
        <v>72</v>
      </c>
      <c r="B638" s="7">
        <v>42892</v>
      </c>
      <c r="C638" s="8">
        <v>0.57430555555555551</v>
      </c>
      <c r="D638" s="6" t="s">
        <v>43</v>
      </c>
      <c r="E638" s="9">
        <v>9.59</v>
      </c>
      <c r="F638" s="9">
        <v>8.9700000000000006</v>
      </c>
      <c r="G638" s="6"/>
      <c r="H638" s="6"/>
      <c r="I638" s="6"/>
      <c r="J638" s="6"/>
      <c r="K638" s="6"/>
    </row>
    <row r="639" spans="1:11" x14ac:dyDescent="0.35">
      <c r="A639" s="6" t="s">
        <v>79</v>
      </c>
      <c r="B639" s="7">
        <v>42893</v>
      </c>
      <c r="C639" s="8">
        <v>0.42569444444444443</v>
      </c>
      <c r="D639" s="6" t="s">
        <v>41</v>
      </c>
      <c r="E639" s="9">
        <v>7.62</v>
      </c>
      <c r="F639" s="9">
        <v>7.26</v>
      </c>
      <c r="G639" s="6"/>
      <c r="H639" s="6"/>
      <c r="I639" s="6"/>
      <c r="J639" s="6"/>
      <c r="K639" s="6"/>
    </row>
    <row r="640" spans="1:11" x14ac:dyDescent="0.35">
      <c r="A640" s="6" t="s">
        <v>79</v>
      </c>
      <c r="B640" s="7">
        <v>42893</v>
      </c>
      <c r="C640" s="8">
        <v>0.42569444444444443</v>
      </c>
      <c r="D640" s="6" t="s">
        <v>41</v>
      </c>
      <c r="E640" s="9">
        <v>7.62</v>
      </c>
      <c r="F640" s="9">
        <v>7.26</v>
      </c>
      <c r="G640" s="6"/>
      <c r="H640" s="6"/>
      <c r="I640" s="6"/>
      <c r="J640" s="6"/>
      <c r="K640" s="6"/>
    </row>
    <row r="641" spans="1:11" x14ac:dyDescent="0.35">
      <c r="A641" s="6" t="s">
        <v>40</v>
      </c>
      <c r="B641" s="7">
        <v>42899</v>
      </c>
      <c r="C641" s="8">
        <v>0.55625000000000002</v>
      </c>
      <c r="D641" s="6" t="s">
        <v>41</v>
      </c>
      <c r="E641" s="9">
        <v>7.04</v>
      </c>
      <c r="F641" s="9">
        <v>6.57</v>
      </c>
      <c r="G641" s="6"/>
      <c r="H641" s="6"/>
      <c r="I641" s="6"/>
      <c r="J641" s="6"/>
      <c r="K641" s="6"/>
    </row>
    <row r="642" spans="1:11" x14ac:dyDescent="0.35">
      <c r="A642" s="6" t="s">
        <v>40</v>
      </c>
      <c r="B642" s="7">
        <v>42899</v>
      </c>
      <c r="C642" s="8">
        <v>0.55625000000000002</v>
      </c>
      <c r="D642" s="6" t="s">
        <v>41</v>
      </c>
      <c r="E642" s="9">
        <v>7.04</v>
      </c>
      <c r="F642" s="9">
        <v>6.57</v>
      </c>
      <c r="G642" s="6"/>
      <c r="H642" s="6"/>
      <c r="I642" s="6"/>
      <c r="J642" s="6"/>
      <c r="K642" s="6"/>
    </row>
    <row r="643" spans="1:11" x14ac:dyDescent="0.35">
      <c r="A643" s="6" t="s">
        <v>72</v>
      </c>
      <c r="B643" s="7">
        <v>42899</v>
      </c>
      <c r="C643" s="8">
        <v>0.52361111111111114</v>
      </c>
      <c r="D643" s="6" t="s">
        <v>41</v>
      </c>
      <c r="E643" s="9">
        <v>8.07</v>
      </c>
      <c r="F643" s="9">
        <v>8.2200000000000006</v>
      </c>
      <c r="G643" s="6"/>
      <c r="H643" s="6"/>
      <c r="I643" s="6"/>
      <c r="J643" s="6"/>
      <c r="K643" s="6"/>
    </row>
    <row r="644" spans="1:11" x14ac:dyDescent="0.35">
      <c r="A644" s="6" t="s">
        <v>72</v>
      </c>
      <c r="B644" s="7">
        <v>42899</v>
      </c>
      <c r="C644" s="8">
        <v>0.52361111111111114</v>
      </c>
      <c r="D644" s="6" t="s">
        <v>41</v>
      </c>
      <c r="E644" s="9">
        <v>8.07</v>
      </c>
      <c r="F644" s="9">
        <v>8.2200000000000006</v>
      </c>
      <c r="G644" s="6"/>
      <c r="H644" s="6"/>
      <c r="I644" s="6"/>
      <c r="J644" s="6"/>
      <c r="K644" s="6"/>
    </row>
    <row r="645" spans="1:11" x14ac:dyDescent="0.35">
      <c r="A645" s="6" t="s">
        <v>79</v>
      </c>
      <c r="B645" s="7">
        <v>42900</v>
      </c>
      <c r="C645" s="8">
        <v>0.44444444444444442</v>
      </c>
      <c r="D645" s="6" t="s">
        <v>43</v>
      </c>
      <c r="E645" s="9">
        <v>7.29</v>
      </c>
      <c r="F645" s="9">
        <v>5.53</v>
      </c>
      <c r="G645" s="6"/>
      <c r="H645" s="6"/>
      <c r="I645" s="6"/>
      <c r="J645" s="6"/>
      <c r="K645" s="6"/>
    </row>
    <row r="646" spans="1:11" x14ac:dyDescent="0.35">
      <c r="A646" s="6" t="s">
        <v>79</v>
      </c>
      <c r="B646" s="7">
        <v>42900</v>
      </c>
      <c r="C646" s="8">
        <v>0.44444444444444442</v>
      </c>
      <c r="D646" s="6" t="s">
        <v>43</v>
      </c>
      <c r="E646" s="9">
        <v>7.29</v>
      </c>
      <c r="F646" s="9">
        <v>5.53</v>
      </c>
      <c r="G646" s="6"/>
      <c r="H646" s="6"/>
      <c r="I646" s="6"/>
      <c r="J646" s="6"/>
      <c r="K646" s="6"/>
    </row>
    <row r="647" spans="1:11" x14ac:dyDescent="0.35">
      <c r="A647" s="6" t="s">
        <v>89</v>
      </c>
      <c r="B647" s="7">
        <v>42900</v>
      </c>
      <c r="C647" s="8">
        <v>0.46111111111111108</v>
      </c>
      <c r="D647" s="6" t="s">
        <v>43</v>
      </c>
      <c r="E647" s="9">
        <v>7.68</v>
      </c>
      <c r="F647" s="9">
        <v>5.91</v>
      </c>
      <c r="G647" s="6"/>
      <c r="H647" s="6"/>
      <c r="I647" s="6"/>
      <c r="J647" s="6"/>
      <c r="K647" s="6"/>
    </row>
    <row r="648" spans="1:11" x14ac:dyDescent="0.35">
      <c r="A648" s="6" t="s">
        <v>89</v>
      </c>
      <c r="B648" s="7">
        <v>42900</v>
      </c>
      <c r="C648" s="8">
        <v>0.46111111111111108</v>
      </c>
      <c r="D648" s="6" t="s">
        <v>43</v>
      </c>
      <c r="E648" s="9">
        <v>7.68</v>
      </c>
      <c r="F648" s="9">
        <v>5.91</v>
      </c>
      <c r="G648" s="6"/>
      <c r="H648" s="6"/>
      <c r="I648" s="6"/>
      <c r="J648" s="6"/>
      <c r="K648" s="6"/>
    </row>
    <row r="649" spans="1:11" x14ac:dyDescent="0.35">
      <c r="A649" s="6" t="s">
        <v>40</v>
      </c>
      <c r="B649" s="7">
        <v>42906</v>
      </c>
      <c r="C649" s="8">
        <v>0.54305555555555551</v>
      </c>
      <c r="D649" s="6" t="s">
        <v>43</v>
      </c>
      <c r="E649" s="9">
        <v>5.67</v>
      </c>
      <c r="F649" s="9">
        <v>5.51</v>
      </c>
      <c r="G649" s="6"/>
      <c r="H649" s="6"/>
      <c r="I649" s="6"/>
      <c r="J649" s="6"/>
      <c r="K649" s="6"/>
    </row>
    <row r="650" spans="1:11" x14ac:dyDescent="0.35">
      <c r="A650" s="6" t="s">
        <v>40</v>
      </c>
      <c r="B650" s="7">
        <v>42906</v>
      </c>
      <c r="C650" s="8">
        <v>0.54305555555555551</v>
      </c>
      <c r="D650" s="6" t="s">
        <v>43</v>
      </c>
      <c r="E650" s="9">
        <v>5.67</v>
      </c>
      <c r="F650" s="9">
        <v>5.51</v>
      </c>
      <c r="G650" s="6"/>
      <c r="H650" s="6"/>
      <c r="I650" s="6"/>
      <c r="J650" s="6"/>
      <c r="K650" s="6"/>
    </row>
    <row r="651" spans="1:11" x14ac:dyDescent="0.35">
      <c r="A651" s="6" t="s">
        <v>72</v>
      </c>
      <c r="B651" s="7">
        <v>42906</v>
      </c>
      <c r="C651" s="8">
        <v>0.51111111111111118</v>
      </c>
      <c r="D651" s="6" t="s">
        <v>43</v>
      </c>
      <c r="E651" s="9">
        <v>8.6999999999999993</v>
      </c>
      <c r="F651" s="9">
        <v>7.73</v>
      </c>
      <c r="G651" s="6"/>
      <c r="H651" s="6"/>
      <c r="I651" s="6"/>
      <c r="J651" s="6"/>
      <c r="K651" s="6"/>
    </row>
    <row r="652" spans="1:11" x14ac:dyDescent="0.35">
      <c r="A652" s="6" t="s">
        <v>72</v>
      </c>
      <c r="B652" s="7">
        <v>42906</v>
      </c>
      <c r="C652" s="8">
        <v>0.51111111111111118</v>
      </c>
      <c r="D652" s="6" t="s">
        <v>43</v>
      </c>
      <c r="E652" s="9">
        <v>8.6999999999999993</v>
      </c>
      <c r="F652" s="9">
        <v>7.73</v>
      </c>
      <c r="G652" s="6"/>
      <c r="H652" s="6"/>
      <c r="I652" s="6"/>
      <c r="J652" s="6"/>
      <c r="K652" s="6"/>
    </row>
    <row r="653" spans="1:11" x14ac:dyDescent="0.35">
      <c r="A653" s="6" t="s">
        <v>79</v>
      </c>
      <c r="B653" s="7">
        <v>42907</v>
      </c>
      <c r="C653" s="8">
        <v>0.42638888888888887</v>
      </c>
      <c r="D653" s="6" t="s">
        <v>43</v>
      </c>
      <c r="E653" s="9">
        <v>6.74</v>
      </c>
      <c r="F653" s="9">
        <v>6.99</v>
      </c>
      <c r="G653" s="6"/>
      <c r="H653" s="6"/>
      <c r="I653" s="6"/>
      <c r="J653" s="6"/>
      <c r="K653" s="6"/>
    </row>
    <row r="654" spans="1:11" x14ac:dyDescent="0.35">
      <c r="A654" s="6" t="s">
        <v>79</v>
      </c>
      <c r="B654" s="7">
        <v>42907</v>
      </c>
      <c r="C654" s="8">
        <v>0.42638888888888887</v>
      </c>
      <c r="D654" s="6" t="s">
        <v>43</v>
      </c>
      <c r="E654" s="9">
        <v>6.74</v>
      </c>
      <c r="F654" s="9">
        <v>6.99</v>
      </c>
      <c r="G654" s="6"/>
      <c r="H654" s="6"/>
      <c r="I654" s="6"/>
      <c r="J654" s="6"/>
      <c r="K654" s="6"/>
    </row>
    <row r="655" spans="1:11" x14ac:dyDescent="0.35">
      <c r="A655" s="6" t="s">
        <v>40</v>
      </c>
      <c r="B655" s="7">
        <v>42913</v>
      </c>
      <c r="C655" s="8">
        <v>0.57222222222222219</v>
      </c>
      <c r="D655" s="6" t="s">
        <v>43</v>
      </c>
      <c r="E655" s="9">
        <v>6.3</v>
      </c>
      <c r="F655" s="9">
        <v>6.28</v>
      </c>
      <c r="G655" s="6"/>
      <c r="H655" s="6"/>
      <c r="I655" s="6"/>
      <c r="J655" s="6"/>
      <c r="K655" s="6"/>
    </row>
    <row r="656" spans="1:11" x14ac:dyDescent="0.35">
      <c r="A656" s="6" t="s">
        <v>40</v>
      </c>
      <c r="B656" s="7">
        <v>42913</v>
      </c>
      <c r="C656" s="8">
        <v>0.57222222222222219</v>
      </c>
      <c r="D656" s="6" t="s">
        <v>43</v>
      </c>
      <c r="E656" s="9">
        <v>6.3</v>
      </c>
      <c r="F656" s="9">
        <v>6.28</v>
      </c>
      <c r="G656" s="6"/>
      <c r="H656" s="6"/>
      <c r="I656" s="6"/>
      <c r="J656" s="6"/>
      <c r="K656" s="6"/>
    </row>
    <row r="657" spans="1:11" x14ac:dyDescent="0.35">
      <c r="A657" s="6" t="s">
        <v>72</v>
      </c>
      <c r="B657" s="7">
        <v>42913</v>
      </c>
      <c r="C657" s="8">
        <v>0.53888888888888886</v>
      </c>
      <c r="D657" s="6" t="s">
        <v>43</v>
      </c>
      <c r="E657" s="9">
        <v>8.01</v>
      </c>
      <c r="F657" s="9">
        <v>7.81</v>
      </c>
      <c r="G657" s="6"/>
      <c r="H657" s="6"/>
      <c r="I657" s="6"/>
      <c r="J657" s="6"/>
      <c r="K657" s="6"/>
    </row>
    <row r="658" spans="1:11" x14ac:dyDescent="0.35">
      <c r="A658" s="6" t="s">
        <v>72</v>
      </c>
      <c r="B658" s="7">
        <v>42913</v>
      </c>
      <c r="C658" s="8">
        <v>0.53888888888888886</v>
      </c>
      <c r="D658" s="6" t="s">
        <v>43</v>
      </c>
      <c r="E658" s="9">
        <v>8.01</v>
      </c>
      <c r="F658" s="9">
        <v>7.81</v>
      </c>
      <c r="G658" s="6"/>
      <c r="H658" s="6"/>
      <c r="I658" s="6"/>
      <c r="J658" s="6"/>
      <c r="K658" s="6"/>
    </row>
    <row r="659" spans="1:11" x14ac:dyDescent="0.35">
      <c r="A659" s="6" t="s">
        <v>79</v>
      </c>
      <c r="B659" s="7">
        <v>42914</v>
      </c>
      <c r="C659" s="8">
        <v>0.42708333333333331</v>
      </c>
      <c r="D659" s="6" t="s">
        <v>41</v>
      </c>
      <c r="E659" s="9">
        <v>8.0299999999999994</v>
      </c>
      <c r="F659" s="9">
        <v>7.89</v>
      </c>
      <c r="G659" s="6"/>
      <c r="H659" s="6"/>
      <c r="I659" s="6"/>
      <c r="J659" s="6"/>
      <c r="K659" s="6"/>
    </row>
    <row r="660" spans="1:11" x14ac:dyDescent="0.35">
      <c r="A660" s="6" t="s">
        <v>79</v>
      </c>
      <c r="B660" s="7">
        <v>42914</v>
      </c>
      <c r="C660" s="8">
        <v>0.42708333333333331</v>
      </c>
      <c r="D660" s="6" t="s">
        <v>41</v>
      </c>
      <c r="E660" s="9">
        <v>8.0299999999999994</v>
      </c>
      <c r="F660" s="9">
        <v>7.89</v>
      </c>
      <c r="G660" s="6"/>
      <c r="H660" s="6"/>
      <c r="I660" s="6"/>
      <c r="J660" s="6"/>
      <c r="K660" s="6"/>
    </row>
    <row r="661" spans="1:11" x14ac:dyDescent="0.35">
      <c r="A661" s="6" t="s">
        <v>89</v>
      </c>
      <c r="B661" s="7">
        <v>42914</v>
      </c>
      <c r="C661" s="8">
        <v>0.44444444444444442</v>
      </c>
      <c r="D661" s="6" t="s">
        <v>41</v>
      </c>
      <c r="E661" s="9">
        <v>8.23</v>
      </c>
      <c r="F661" s="9">
        <v>8.1199999999999992</v>
      </c>
      <c r="G661" s="6"/>
      <c r="H661" s="6"/>
      <c r="I661" s="6"/>
      <c r="J661" s="6"/>
      <c r="K661" s="6"/>
    </row>
    <row r="662" spans="1:11" x14ac:dyDescent="0.35">
      <c r="A662" s="6" t="s">
        <v>89</v>
      </c>
      <c r="B662" s="7">
        <v>42914</v>
      </c>
      <c r="C662" s="8">
        <v>0.44444444444444442</v>
      </c>
      <c r="D662" s="6" t="s">
        <v>41</v>
      </c>
      <c r="E662" s="9">
        <v>8.23</v>
      </c>
      <c r="F662" s="9">
        <v>8.1199999999999992</v>
      </c>
      <c r="G662" s="6"/>
      <c r="H662" s="6"/>
      <c r="I662" s="6"/>
      <c r="J662" s="6"/>
      <c r="K662" s="6"/>
    </row>
    <row r="663" spans="1:11" x14ac:dyDescent="0.35">
      <c r="A663" s="6" t="s">
        <v>100</v>
      </c>
      <c r="B663" s="14">
        <v>42922</v>
      </c>
      <c r="E663" s="16">
        <v>13.38</v>
      </c>
      <c r="F663" s="16">
        <v>12.72</v>
      </c>
    </row>
    <row r="664" spans="1:11" x14ac:dyDescent="0.35">
      <c r="A664" s="6" t="s">
        <v>105</v>
      </c>
      <c r="B664" s="14">
        <v>42922</v>
      </c>
      <c r="E664" s="16">
        <v>13.93</v>
      </c>
      <c r="F664" s="16">
        <v>13.69</v>
      </c>
    </row>
    <row r="665" spans="1:11" x14ac:dyDescent="0.35">
      <c r="A665" s="6" t="s">
        <v>40</v>
      </c>
      <c r="B665" s="7">
        <v>42927</v>
      </c>
      <c r="C665" s="8">
        <v>0.53888888888888886</v>
      </c>
      <c r="D665" s="6" t="s">
        <v>41</v>
      </c>
      <c r="E665" s="9">
        <v>5.12</v>
      </c>
      <c r="F665" s="9">
        <v>4.93</v>
      </c>
      <c r="G665" s="6"/>
      <c r="H665" s="6"/>
      <c r="I665" s="6"/>
      <c r="J665" s="6"/>
      <c r="K665" s="6"/>
    </row>
    <row r="666" spans="1:11" x14ac:dyDescent="0.35">
      <c r="A666" s="6" t="s">
        <v>40</v>
      </c>
      <c r="B666" s="7">
        <v>42927</v>
      </c>
      <c r="C666" s="8">
        <v>0.53888888888888886</v>
      </c>
      <c r="D666" s="6" t="s">
        <v>41</v>
      </c>
      <c r="E666" s="9">
        <v>5.12</v>
      </c>
      <c r="F666" s="9">
        <v>4.93</v>
      </c>
      <c r="G666" s="6"/>
      <c r="H666" s="6"/>
      <c r="I666" s="6"/>
      <c r="J666" s="6"/>
      <c r="K666" s="6"/>
    </row>
    <row r="667" spans="1:11" x14ac:dyDescent="0.35">
      <c r="A667" s="6" t="s">
        <v>72</v>
      </c>
      <c r="B667" s="7">
        <v>42927</v>
      </c>
      <c r="C667" s="8">
        <v>0.50416666666666665</v>
      </c>
      <c r="D667" s="6" t="s">
        <v>41</v>
      </c>
      <c r="E667" s="9">
        <v>9.56</v>
      </c>
      <c r="F667" s="9">
        <v>9.44</v>
      </c>
      <c r="G667" s="6"/>
      <c r="H667" s="6"/>
      <c r="I667" s="6"/>
      <c r="J667" s="6"/>
      <c r="K667" s="6"/>
    </row>
    <row r="668" spans="1:11" x14ac:dyDescent="0.35">
      <c r="A668" s="6" t="s">
        <v>72</v>
      </c>
      <c r="B668" s="7">
        <v>42927</v>
      </c>
      <c r="C668" s="8">
        <v>0.50416666666666665</v>
      </c>
      <c r="D668" s="6" t="s">
        <v>41</v>
      </c>
      <c r="E668" s="9">
        <v>9.56</v>
      </c>
      <c r="F668" s="9">
        <v>9.44</v>
      </c>
      <c r="G668" s="6"/>
      <c r="H668" s="6"/>
      <c r="I668" s="6"/>
      <c r="J668" s="6"/>
      <c r="K668" s="6"/>
    </row>
    <row r="669" spans="1:11" x14ac:dyDescent="0.35">
      <c r="A669" s="6" t="s">
        <v>79</v>
      </c>
      <c r="B669" s="7">
        <v>42928</v>
      </c>
      <c r="C669" s="8">
        <v>0.43958333333333338</v>
      </c>
      <c r="D669" s="6" t="s">
        <v>41</v>
      </c>
      <c r="E669" s="9">
        <v>8.0299999999999994</v>
      </c>
      <c r="F669" s="9">
        <v>7.81</v>
      </c>
      <c r="G669" s="6"/>
      <c r="H669" s="6"/>
      <c r="I669" s="6"/>
      <c r="J669" s="6"/>
      <c r="K669" s="6"/>
    </row>
    <row r="670" spans="1:11" x14ac:dyDescent="0.35">
      <c r="A670" s="6" t="s">
        <v>79</v>
      </c>
      <c r="B670" s="7">
        <v>42928</v>
      </c>
      <c r="C670" s="8">
        <v>0.43958333333333338</v>
      </c>
      <c r="D670" s="6" t="s">
        <v>41</v>
      </c>
      <c r="E670" s="9">
        <v>8.0299999999999994</v>
      </c>
      <c r="F670" s="9">
        <v>7.81</v>
      </c>
      <c r="G670" s="6"/>
      <c r="H670" s="6"/>
      <c r="I670" s="6"/>
      <c r="J670" s="6"/>
      <c r="K670" s="6"/>
    </row>
    <row r="671" spans="1:11" x14ac:dyDescent="0.35">
      <c r="A671" s="6" t="s">
        <v>89</v>
      </c>
      <c r="B671" s="7">
        <v>42928</v>
      </c>
      <c r="C671" s="8">
        <v>0.45624999999999999</v>
      </c>
      <c r="D671" s="6" t="s">
        <v>41</v>
      </c>
      <c r="E671" s="9">
        <v>8.56</v>
      </c>
      <c r="F671" s="9">
        <v>8.32</v>
      </c>
      <c r="G671" s="6"/>
      <c r="H671" s="6"/>
      <c r="I671" s="6"/>
      <c r="J671" s="6"/>
      <c r="K671" s="6"/>
    </row>
    <row r="672" spans="1:11" x14ac:dyDescent="0.35">
      <c r="A672" s="6" t="s">
        <v>89</v>
      </c>
      <c r="B672" s="7">
        <v>42928</v>
      </c>
      <c r="C672" s="8">
        <v>0.45624999999999999</v>
      </c>
      <c r="D672" s="6" t="s">
        <v>41</v>
      </c>
      <c r="E672" s="9">
        <v>8.56</v>
      </c>
      <c r="F672" s="9">
        <v>8.32</v>
      </c>
      <c r="G672" s="6"/>
      <c r="H672" s="6"/>
      <c r="I672" s="6"/>
      <c r="J672" s="6"/>
      <c r="K672" s="6"/>
    </row>
    <row r="673" spans="1:11" x14ac:dyDescent="0.35">
      <c r="A673" s="6" t="s">
        <v>100</v>
      </c>
      <c r="B673" s="14">
        <v>42929</v>
      </c>
      <c r="E673" s="16">
        <v>8.75</v>
      </c>
      <c r="F673" s="16">
        <v>10.06</v>
      </c>
    </row>
    <row r="674" spans="1:11" x14ac:dyDescent="0.35">
      <c r="A674" s="6" t="s">
        <v>105</v>
      </c>
      <c r="B674" s="14">
        <v>42929</v>
      </c>
      <c r="E674" s="16">
        <v>10.61</v>
      </c>
      <c r="F674" s="16">
        <v>10.31</v>
      </c>
    </row>
    <row r="675" spans="1:11" x14ac:dyDescent="0.35">
      <c r="A675" s="6" t="s">
        <v>40</v>
      </c>
      <c r="B675" s="7">
        <v>42934</v>
      </c>
      <c r="C675" s="8">
        <v>0.52430555555555558</v>
      </c>
      <c r="D675" s="6" t="s">
        <v>41</v>
      </c>
      <c r="E675" s="9">
        <v>5.13</v>
      </c>
      <c r="F675" s="9">
        <v>4.82</v>
      </c>
      <c r="G675" s="6"/>
      <c r="H675" s="6"/>
      <c r="I675" s="6"/>
      <c r="J675" s="6"/>
      <c r="K675" s="6"/>
    </row>
    <row r="676" spans="1:11" x14ac:dyDescent="0.35">
      <c r="A676" s="6" t="s">
        <v>40</v>
      </c>
      <c r="B676" s="7">
        <v>42934</v>
      </c>
      <c r="C676" s="8">
        <v>0.52430555555555558</v>
      </c>
      <c r="D676" s="6" t="s">
        <v>41</v>
      </c>
      <c r="E676" s="9">
        <v>5.13</v>
      </c>
      <c r="F676" s="9">
        <v>4.82</v>
      </c>
      <c r="G676" s="6"/>
      <c r="H676" s="6"/>
      <c r="I676" s="6"/>
      <c r="J676" s="6"/>
      <c r="K676" s="6"/>
    </row>
    <row r="677" spans="1:11" x14ac:dyDescent="0.35">
      <c r="A677" s="6" t="s">
        <v>72</v>
      </c>
      <c r="B677" s="7">
        <v>42934</v>
      </c>
      <c r="C677" s="8">
        <v>0.55972222222222223</v>
      </c>
      <c r="D677" s="6" t="s">
        <v>41</v>
      </c>
      <c r="E677" s="9">
        <v>6.93</v>
      </c>
      <c r="F677" s="9">
        <v>6.8</v>
      </c>
      <c r="G677" s="6"/>
      <c r="H677" s="6"/>
      <c r="I677" s="6"/>
      <c r="J677" s="6"/>
      <c r="K677" s="6"/>
    </row>
    <row r="678" spans="1:11" x14ac:dyDescent="0.35">
      <c r="A678" s="6" t="s">
        <v>72</v>
      </c>
      <c r="B678" s="7">
        <v>42934</v>
      </c>
      <c r="C678" s="8">
        <v>0.55972222222222223</v>
      </c>
      <c r="D678" s="6" t="s">
        <v>41</v>
      </c>
      <c r="E678" s="9">
        <v>6.93</v>
      </c>
      <c r="F678" s="9">
        <v>6.8</v>
      </c>
      <c r="G678" s="6"/>
      <c r="H678" s="6"/>
      <c r="I678" s="6"/>
      <c r="J678" s="6"/>
      <c r="K678" s="6"/>
    </row>
    <row r="679" spans="1:11" x14ac:dyDescent="0.35">
      <c r="A679" s="6" t="s">
        <v>100</v>
      </c>
      <c r="B679" s="14">
        <v>42934</v>
      </c>
      <c r="E679" s="16">
        <v>14.41</v>
      </c>
      <c r="F679" s="16">
        <v>6.29</v>
      </c>
    </row>
    <row r="680" spans="1:11" x14ac:dyDescent="0.35">
      <c r="A680" s="6" t="s">
        <v>105</v>
      </c>
      <c r="B680" s="14">
        <v>42934</v>
      </c>
      <c r="E680" s="16">
        <v>10.96</v>
      </c>
      <c r="F680" s="16">
        <v>11.65</v>
      </c>
    </row>
    <row r="681" spans="1:11" x14ac:dyDescent="0.35">
      <c r="A681" s="6" t="s">
        <v>79</v>
      </c>
      <c r="B681" s="7">
        <v>42935</v>
      </c>
      <c r="C681" s="8">
        <v>0.41736111111111113</v>
      </c>
      <c r="D681" s="6" t="s">
        <v>41</v>
      </c>
      <c r="E681" s="9">
        <v>7.28</v>
      </c>
      <c r="F681" s="9">
        <v>7.73</v>
      </c>
      <c r="G681" s="6"/>
      <c r="H681" s="6"/>
      <c r="I681" s="6"/>
      <c r="J681" s="6"/>
      <c r="K681" s="6"/>
    </row>
    <row r="682" spans="1:11" x14ac:dyDescent="0.35">
      <c r="A682" s="6" t="s">
        <v>79</v>
      </c>
      <c r="B682" s="7">
        <v>42935</v>
      </c>
      <c r="C682" s="8">
        <v>0.41736111111111113</v>
      </c>
      <c r="D682" s="6" t="s">
        <v>41</v>
      </c>
      <c r="E682" s="9">
        <v>7.28</v>
      </c>
      <c r="F682" s="9">
        <v>7.73</v>
      </c>
      <c r="G682" s="6"/>
      <c r="H682" s="6"/>
      <c r="I682" s="6"/>
      <c r="J682" s="6"/>
      <c r="K682" s="6"/>
    </row>
    <row r="683" spans="1:11" x14ac:dyDescent="0.35">
      <c r="A683" s="6" t="s">
        <v>89</v>
      </c>
      <c r="B683" s="7">
        <v>42935</v>
      </c>
      <c r="C683" s="8">
        <v>0.43124999999999997</v>
      </c>
      <c r="D683" s="6" t="s">
        <v>41</v>
      </c>
      <c r="E683" s="9">
        <v>8.82</v>
      </c>
      <c r="F683" s="9">
        <v>8.84</v>
      </c>
      <c r="G683" s="6"/>
      <c r="H683" s="6"/>
      <c r="I683" s="6"/>
      <c r="J683" s="6"/>
      <c r="K683" s="6"/>
    </row>
    <row r="684" spans="1:11" x14ac:dyDescent="0.35">
      <c r="A684" s="6" t="s">
        <v>89</v>
      </c>
      <c r="B684" s="7">
        <v>42935</v>
      </c>
      <c r="C684" s="8">
        <v>0.43124999999999997</v>
      </c>
      <c r="D684" s="6" t="s">
        <v>41</v>
      </c>
      <c r="E684" s="9">
        <v>8.82</v>
      </c>
      <c r="F684" s="9">
        <v>8.84</v>
      </c>
      <c r="G684" s="6"/>
      <c r="H684" s="6"/>
      <c r="I684" s="6"/>
      <c r="J684" s="6"/>
      <c r="K684" s="6"/>
    </row>
    <row r="685" spans="1:11" x14ac:dyDescent="0.35">
      <c r="A685" s="6" t="s">
        <v>79</v>
      </c>
      <c r="B685" s="7">
        <v>42942</v>
      </c>
      <c r="C685" s="8">
        <v>0.4381944444444445</v>
      </c>
      <c r="D685" s="6" t="s">
        <v>43</v>
      </c>
      <c r="E685" s="9">
        <v>6.07</v>
      </c>
      <c r="F685" s="9">
        <v>6.09</v>
      </c>
      <c r="G685" s="6"/>
      <c r="H685" s="6"/>
      <c r="I685" s="6"/>
      <c r="J685" s="6"/>
      <c r="K685" s="6"/>
    </row>
    <row r="686" spans="1:11" x14ac:dyDescent="0.35">
      <c r="A686" s="6" t="s">
        <v>79</v>
      </c>
      <c r="B686" s="7">
        <v>42942</v>
      </c>
      <c r="C686" s="8">
        <v>0.4381944444444445</v>
      </c>
      <c r="D686" s="6" t="s">
        <v>43</v>
      </c>
      <c r="E686" s="9">
        <v>6.07</v>
      </c>
      <c r="F686" s="9">
        <v>6.09</v>
      </c>
      <c r="G686" s="6"/>
      <c r="H686" s="6"/>
      <c r="I686" s="6"/>
      <c r="J686" s="6"/>
      <c r="K686" s="6"/>
    </row>
    <row r="687" spans="1:11" x14ac:dyDescent="0.35">
      <c r="A687" s="6" t="s">
        <v>89</v>
      </c>
      <c r="B687" s="7">
        <v>42942</v>
      </c>
      <c r="C687" s="8">
        <v>0.45555555555555555</v>
      </c>
      <c r="D687" s="6" t="s">
        <v>43</v>
      </c>
      <c r="E687" s="9">
        <v>7.47</v>
      </c>
      <c r="F687" s="9">
        <v>7.58</v>
      </c>
      <c r="G687" s="6"/>
      <c r="H687" s="6"/>
      <c r="I687" s="6"/>
      <c r="J687" s="6"/>
      <c r="K687" s="6"/>
    </row>
    <row r="688" spans="1:11" x14ac:dyDescent="0.35">
      <c r="A688" s="6" t="s">
        <v>89</v>
      </c>
      <c r="B688" s="7">
        <v>42942</v>
      </c>
      <c r="C688" s="8">
        <v>0.45555555555555555</v>
      </c>
      <c r="D688" s="6" t="s">
        <v>43</v>
      </c>
      <c r="E688" s="9">
        <v>7.47</v>
      </c>
      <c r="F688" s="9">
        <v>7.58</v>
      </c>
      <c r="G688" s="6"/>
      <c r="H688" s="6"/>
      <c r="I688" s="6"/>
      <c r="J688" s="6"/>
      <c r="K688" s="6"/>
    </row>
    <row r="689" spans="1:11" x14ac:dyDescent="0.35">
      <c r="A689" s="6" t="s">
        <v>100</v>
      </c>
      <c r="B689" s="14">
        <v>42943</v>
      </c>
      <c r="E689" s="16">
        <v>5.26</v>
      </c>
      <c r="F689" s="16">
        <v>4.5999999999999996</v>
      </c>
    </row>
    <row r="690" spans="1:11" x14ac:dyDescent="0.35">
      <c r="A690" s="6" t="s">
        <v>105</v>
      </c>
      <c r="B690" s="14">
        <v>42943</v>
      </c>
      <c r="E690" s="16">
        <v>8.5399999999999991</v>
      </c>
      <c r="F690" s="16">
        <v>7.72</v>
      </c>
    </row>
    <row r="691" spans="1:11" x14ac:dyDescent="0.35">
      <c r="A691" s="6" t="s">
        <v>40</v>
      </c>
      <c r="B691" s="7">
        <v>42948</v>
      </c>
      <c r="C691" s="8">
        <v>0.51666666666666672</v>
      </c>
      <c r="D691" s="6" t="s">
        <v>41</v>
      </c>
      <c r="E691" s="9">
        <v>5.13</v>
      </c>
      <c r="F691" s="9">
        <v>4.58</v>
      </c>
      <c r="G691" s="6"/>
      <c r="H691" s="6"/>
      <c r="I691" s="6"/>
      <c r="J691" s="6"/>
      <c r="K691" s="6"/>
    </row>
    <row r="692" spans="1:11" x14ac:dyDescent="0.35">
      <c r="A692" s="6" t="s">
        <v>40</v>
      </c>
      <c r="B692" s="7">
        <v>42948</v>
      </c>
      <c r="C692" s="8">
        <v>0.51666666666666672</v>
      </c>
      <c r="D692" s="6" t="s">
        <v>41</v>
      </c>
      <c r="E692" s="9">
        <v>5.13</v>
      </c>
      <c r="F692" s="9">
        <v>4.58</v>
      </c>
      <c r="G692" s="6"/>
      <c r="H692" s="6"/>
      <c r="I692" s="6"/>
      <c r="J692" s="6"/>
      <c r="K692" s="6"/>
    </row>
    <row r="693" spans="1:11" x14ac:dyDescent="0.35">
      <c r="A693" s="6" t="s">
        <v>72</v>
      </c>
      <c r="B693" s="7">
        <v>42948</v>
      </c>
      <c r="C693" s="8">
        <v>0.54791666666666672</v>
      </c>
      <c r="D693" s="6" t="s">
        <v>41</v>
      </c>
      <c r="E693" s="9">
        <v>13.76</v>
      </c>
      <c r="F693" s="9">
        <v>8.0500000000000007</v>
      </c>
      <c r="G693" s="6"/>
      <c r="H693" s="6"/>
      <c r="I693" s="6"/>
      <c r="J693" s="6"/>
      <c r="K693" s="6"/>
    </row>
    <row r="694" spans="1:11" x14ac:dyDescent="0.35">
      <c r="A694" s="6" t="s">
        <v>72</v>
      </c>
      <c r="B694" s="7">
        <v>42948</v>
      </c>
      <c r="C694" s="8">
        <v>0.54791666666666672</v>
      </c>
      <c r="D694" s="6" t="s">
        <v>41</v>
      </c>
      <c r="E694" s="9">
        <v>13.76</v>
      </c>
      <c r="F694" s="9">
        <v>8.0500000000000007</v>
      </c>
      <c r="G694" s="6"/>
      <c r="H694" s="6"/>
      <c r="I694" s="6"/>
      <c r="J694" s="6"/>
      <c r="K694" s="6"/>
    </row>
    <row r="695" spans="1:11" x14ac:dyDescent="0.35">
      <c r="A695" s="6" t="s">
        <v>100</v>
      </c>
      <c r="B695" s="14">
        <v>42948</v>
      </c>
      <c r="E695" s="16">
        <v>10.54</v>
      </c>
      <c r="F695" s="16">
        <v>6.27</v>
      </c>
    </row>
    <row r="696" spans="1:11" x14ac:dyDescent="0.35">
      <c r="A696" s="6" t="s">
        <v>100</v>
      </c>
      <c r="B696" s="14">
        <v>42948</v>
      </c>
      <c r="E696" s="16" t="s">
        <v>102</v>
      </c>
      <c r="F696" s="16" t="s">
        <v>102</v>
      </c>
    </row>
    <row r="697" spans="1:11" x14ac:dyDescent="0.35">
      <c r="A697" s="6" t="s">
        <v>105</v>
      </c>
      <c r="B697" s="14">
        <v>42948</v>
      </c>
      <c r="E697" s="16">
        <v>13.49</v>
      </c>
      <c r="F697" s="16">
        <v>6.95</v>
      </c>
    </row>
    <row r="698" spans="1:11" x14ac:dyDescent="0.35">
      <c r="A698" s="6" t="s">
        <v>79</v>
      </c>
      <c r="B698" s="7">
        <v>42949</v>
      </c>
      <c r="C698" s="8">
        <v>0.42986111111111108</v>
      </c>
      <c r="D698" s="6" t="s">
        <v>41</v>
      </c>
      <c r="E698" s="9">
        <v>6.85</v>
      </c>
      <c r="F698" s="9">
        <v>7.35</v>
      </c>
      <c r="G698" s="6"/>
      <c r="H698" s="6"/>
      <c r="I698" s="6"/>
      <c r="J698" s="6"/>
      <c r="K698" s="6"/>
    </row>
    <row r="699" spans="1:11" x14ac:dyDescent="0.35">
      <c r="A699" s="6" t="s">
        <v>79</v>
      </c>
      <c r="B699" s="7">
        <v>42949</v>
      </c>
      <c r="C699" s="8">
        <v>0.42986111111111108</v>
      </c>
      <c r="D699" s="6" t="s">
        <v>41</v>
      </c>
      <c r="E699" s="9">
        <v>6.85</v>
      </c>
      <c r="F699" s="9">
        <v>7.35</v>
      </c>
      <c r="G699" s="6"/>
      <c r="H699" s="6"/>
      <c r="I699" s="6"/>
      <c r="J699" s="6"/>
      <c r="K699" s="6"/>
    </row>
    <row r="700" spans="1:11" x14ac:dyDescent="0.35">
      <c r="A700" s="6" t="s">
        <v>89</v>
      </c>
      <c r="B700" s="7">
        <v>42949</v>
      </c>
      <c r="C700" s="8">
        <v>0.44375000000000003</v>
      </c>
      <c r="D700" s="6" t="s">
        <v>41</v>
      </c>
      <c r="E700" s="9">
        <v>8.6199999999999992</v>
      </c>
      <c r="F700" s="9">
        <v>6.94</v>
      </c>
      <c r="G700" s="6"/>
      <c r="H700" s="6"/>
      <c r="I700" s="6"/>
      <c r="J700" s="6"/>
      <c r="K700" s="6"/>
    </row>
    <row r="701" spans="1:11" x14ac:dyDescent="0.35">
      <c r="A701" s="6" t="s">
        <v>89</v>
      </c>
      <c r="B701" s="7">
        <v>42949</v>
      </c>
      <c r="C701" s="8">
        <v>0.44375000000000003</v>
      </c>
      <c r="D701" s="6" t="s">
        <v>41</v>
      </c>
      <c r="E701" s="9">
        <v>8.6199999999999992</v>
      </c>
      <c r="F701" s="9">
        <v>6.94</v>
      </c>
      <c r="G701" s="6"/>
      <c r="H701" s="6"/>
      <c r="I701" s="6"/>
      <c r="J701" s="6"/>
      <c r="K701" s="6"/>
    </row>
    <row r="702" spans="1:11" x14ac:dyDescent="0.35">
      <c r="A702" s="6" t="s">
        <v>40</v>
      </c>
      <c r="B702" s="7">
        <v>42955</v>
      </c>
      <c r="C702" s="8">
        <v>0.55138888888888882</v>
      </c>
      <c r="D702" s="6" t="s">
        <v>43</v>
      </c>
      <c r="E702" s="9">
        <v>4.34</v>
      </c>
      <c r="F702" s="9">
        <v>4.08</v>
      </c>
      <c r="G702" s="6"/>
      <c r="H702" s="6"/>
      <c r="I702" s="6"/>
      <c r="J702" s="6"/>
      <c r="K702" s="6"/>
    </row>
    <row r="703" spans="1:11" x14ac:dyDescent="0.35">
      <c r="A703" s="6" t="s">
        <v>40</v>
      </c>
      <c r="B703" s="7">
        <v>42955</v>
      </c>
      <c r="C703" s="8">
        <v>0.55138888888888882</v>
      </c>
      <c r="D703" s="6" t="s">
        <v>43</v>
      </c>
      <c r="E703" s="9">
        <v>4.34</v>
      </c>
      <c r="F703" s="9">
        <v>4.08</v>
      </c>
      <c r="G703" s="6"/>
      <c r="H703" s="6"/>
      <c r="I703" s="6"/>
      <c r="J703" s="6"/>
      <c r="K703" s="6"/>
    </row>
    <row r="704" spans="1:11" x14ac:dyDescent="0.35">
      <c r="A704" s="6" t="s">
        <v>72</v>
      </c>
      <c r="B704" s="7">
        <v>42955</v>
      </c>
      <c r="C704" s="8">
        <v>0.51736111111111105</v>
      </c>
      <c r="D704" s="6" t="s">
        <v>43</v>
      </c>
      <c r="E704" s="9">
        <v>6.06</v>
      </c>
      <c r="F704" s="9">
        <v>5.8</v>
      </c>
      <c r="G704" s="6"/>
      <c r="H704" s="6"/>
      <c r="I704" s="6"/>
      <c r="J704" s="6"/>
      <c r="K704" s="6"/>
    </row>
    <row r="705" spans="1:11" x14ac:dyDescent="0.35">
      <c r="A705" s="6" t="s">
        <v>72</v>
      </c>
      <c r="B705" s="7">
        <v>42955</v>
      </c>
      <c r="C705" s="8">
        <v>0.51736111111111105</v>
      </c>
      <c r="D705" s="6" t="s">
        <v>43</v>
      </c>
      <c r="E705" s="9">
        <v>6.06</v>
      </c>
      <c r="F705" s="9">
        <v>5.8</v>
      </c>
      <c r="G705" s="6"/>
      <c r="H705" s="6"/>
      <c r="I705" s="6"/>
      <c r="J705" s="6"/>
      <c r="K705" s="6"/>
    </row>
    <row r="706" spans="1:11" x14ac:dyDescent="0.35">
      <c r="A706" s="6" t="s">
        <v>79</v>
      </c>
      <c r="B706" s="7">
        <v>42956</v>
      </c>
      <c r="C706" s="8">
        <v>0.42430555555555555</v>
      </c>
      <c r="D706" s="6" t="s">
        <v>41</v>
      </c>
      <c r="E706" s="9">
        <v>5.69</v>
      </c>
      <c r="F706" s="9">
        <v>5.7</v>
      </c>
      <c r="G706" s="6"/>
      <c r="H706" s="6"/>
      <c r="I706" s="6"/>
      <c r="J706" s="6"/>
      <c r="K706" s="6"/>
    </row>
    <row r="707" spans="1:11" x14ac:dyDescent="0.35">
      <c r="A707" s="6" t="s">
        <v>79</v>
      </c>
      <c r="B707" s="7">
        <v>42956</v>
      </c>
      <c r="C707" s="8">
        <v>0.42430555555555555</v>
      </c>
      <c r="D707" s="6" t="s">
        <v>41</v>
      </c>
      <c r="E707" s="9">
        <v>5.69</v>
      </c>
      <c r="F707" s="9">
        <v>5.7</v>
      </c>
      <c r="G707" s="6"/>
      <c r="H707" s="6"/>
      <c r="I707" s="6"/>
      <c r="J707" s="6"/>
      <c r="K707" s="6"/>
    </row>
    <row r="708" spans="1:11" x14ac:dyDescent="0.35">
      <c r="A708" s="6" t="s">
        <v>89</v>
      </c>
      <c r="B708" s="7">
        <v>42956</v>
      </c>
      <c r="C708" s="8">
        <v>0.4381944444444445</v>
      </c>
      <c r="D708" s="6" t="s">
        <v>41</v>
      </c>
      <c r="E708" s="9">
        <v>7.13</v>
      </c>
      <c r="F708" s="9">
        <v>6.6</v>
      </c>
      <c r="G708" s="6"/>
      <c r="H708" s="6"/>
      <c r="I708" s="6"/>
      <c r="J708" s="6"/>
      <c r="K708" s="6"/>
    </row>
    <row r="709" spans="1:11" x14ac:dyDescent="0.35">
      <c r="A709" s="6" t="s">
        <v>89</v>
      </c>
      <c r="B709" s="7">
        <v>42956</v>
      </c>
      <c r="C709" s="8">
        <v>0.4381944444444445</v>
      </c>
      <c r="D709" s="6" t="s">
        <v>41</v>
      </c>
      <c r="E709" s="9">
        <v>7.13</v>
      </c>
      <c r="F709" s="9">
        <v>6.6</v>
      </c>
      <c r="G709" s="6"/>
      <c r="H709" s="6"/>
      <c r="I709" s="6"/>
      <c r="J709" s="6"/>
      <c r="K709" s="6"/>
    </row>
    <row r="710" spans="1:11" x14ac:dyDescent="0.35">
      <c r="A710" s="6" t="s">
        <v>100</v>
      </c>
      <c r="B710" s="14">
        <v>42956</v>
      </c>
      <c r="E710" s="16">
        <v>5.2</v>
      </c>
      <c r="F710" s="16">
        <v>4.29</v>
      </c>
    </row>
    <row r="711" spans="1:11" x14ac:dyDescent="0.35">
      <c r="A711" s="6" t="s">
        <v>105</v>
      </c>
      <c r="B711" s="14">
        <v>42956</v>
      </c>
      <c r="E711" s="16">
        <v>5.47</v>
      </c>
      <c r="F711" s="16">
        <v>5.64</v>
      </c>
    </row>
    <row r="712" spans="1:11" x14ac:dyDescent="0.35">
      <c r="A712" s="6" t="s">
        <v>40</v>
      </c>
      <c r="B712" s="7">
        <v>42962</v>
      </c>
      <c r="C712" s="8">
        <v>0.54027777777777775</v>
      </c>
      <c r="D712" s="6" t="s">
        <v>43</v>
      </c>
      <c r="E712" s="9">
        <v>4.04</v>
      </c>
      <c r="F712" s="9">
        <v>3.72</v>
      </c>
      <c r="G712" s="6"/>
      <c r="H712" s="6"/>
      <c r="I712" s="6"/>
      <c r="J712" s="6"/>
      <c r="K712" s="6"/>
    </row>
    <row r="713" spans="1:11" x14ac:dyDescent="0.35">
      <c r="A713" s="6" t="s">
        <v>40</v>
      </c>
      <c r="B713" s="7">
        <v>42962</v>
      </c>
      <c r="C713" s="8">
        <v>0.54027777777777775</v>
      </c>
      <c r="D713" s="6" t="s">
        <v>43</v>
      </c>
      <c r="E713" s="9">
        <v>4.04</v>
      </c>
      <c r="F713" s="9">
        <v>3.72</v>
      </c>
      <c r="G713" s="6"/>
      <c r="H713" s="6"/>
      <c r="I713" s="6"/>
      <c r="J713" s="6"/>
      <c r="K713" s="6"/>
    </row>
    <row r="714" spans="1:11" x14ac:dyDescent="0.35">
      <c r="A714" s="6" t="s">
        <v>72</v>
      </c>
      <c r="B714" s="7">
        <v>42962</v>
      </c>
      <c r="C714" s="8">
        <v>0.57430555555555551</v>
      </c>
      <c r="D714" s="6" t="s">
        <v>43</v>
      </c>
      <c r="E714" s="9">
        <v>6.39</v>
      </c>
      <c r="F714" s="9">
        <v>6.85</v>
      </c>
      <c r="G714" s="6"/>
      <c r="H714" s="6"/>
      <c r="I714" s="6"/>
      <c r="J714" s="6"/>
      <c r="K714" s="6"/>
    </row>
    <row r="715" spans="1:11" x14ac:dyDescent="0.35">
      <c r="A715" s="6" t="s">
        <v>72</v>
      </c>
      <c r="B715" s="7">
        <v>42962</v>
      </c>
      <c r="C715" s="8">
        <v>0.57430555555555551</v>
      </c>
      <c r="D715" s="6" t="s">
        <v>43</v>
      </c>
      <c r="E715" s="9">
        <v>6.39</v>
      </c>
      <c r="F715" s="9">
        <v>6.85</v>
      </c>
      <c r="G715" s="6"/>
      <c r="H715" s="6"/>
      <c r="I715" s="6"/>
      <c r="J715" s="6"/>
      <c r="K715" s="6"/>
    </row>
    <row r="716" spans="1:11" x14ac:dyDescent="0.35">
      <c r="A716" s="6" t="s">
        <v>40</v>
      </c>
      <c r="B716" s="7">
        <v>42969</v>
      </c>
      <c r="C716" s="8">
        <v>0.55208333333333337</v>
      </c>
      <c r="D716" s="6" t="s">
        <v>41</v>
      </c>
      <c r="E716" s="9">
        <v>4.83</v>
      </c>
      <c r="F716" s="9">
        <v>4.87</v>
      </c>
      <c r="G716" s="6"/>
      <c r="H716" s="6"/>
      <c r="I716" s="6"/>
      <c r="J716" s="6"/>
      <c r="K716" s="6"/>
    </row>
    <row r="717" spans="1:11" x14ac:dyDescent="0.35">
      <c r="A717" s="6" t="s">
        <v>40</v>
      </c>
      <c r="B717" s="7">
        <v>42969</v>
      </c>
      <c r="C717" s="8">
        <v>0.55208333333333337</v>
      </c>
      <c r="D717" s="6" t="s">
        <v>41</v>
      </c>
      <c r="E717" s="9">
        <v>4.83</v>
      </c>
      <c r="F717" s="9">
        <v>4.87</v>
      </c>
      <c r="G717" s="6"/>
      <c r="H717" s="6"/>
      <c r="I717" s="6"/>
      <c r="J717" s="6"/>
      <c r="K717" s="6"/>
    </row>
    <row r="718" spans="1:11" x14ac:dyDescent="0.35">
      <c r="A718" s="6" t="s">
        <v>72</v>
      </c>
      <c r="B718" s="7">
        <v>42969</v>
      </c>
      <c r="C718" s="8">
        <v>0.51666666666666672</v>
      </c>
      <c r="D718" s="6" t="s">
        <v>41</v>
      </c>
      <c r="E718" s="9">
        <v>7.82</v>
      </c>
      <c r="F718" s="9">
        <v>7.8</v>
      </c>
      <c r="G718" s="6"/>
      <c r="H718" s="6"/>
      <c r="I718" s="6"/>
      <c r="J718" s="6"/>
      <c r="K718" s="6"/>
    </row>
    <row r="719" spans="1:11" x14ac:dyDescent="0.35">
      <c r="A719" s="6" t="s">
        <v>72</v>
      </c>
      <c r="B719" s="7">
        <v>42969</v>
      </c>
      <c r="C719" s="8">
        <v>0.51666666666666672</v>
      </c>
      <c r="D719" s="6" t="s">
        <v>41</v>
      </c>
      <c r="E719" s="9">
        <v>7.82</v>
      </c>
      <c r="F719" s="9">
        <v>7.8</v>
      </c>
      <c r="G719" s="6"/>
      <c r="H719" s="6"/>
      <c r="I719" s="6"/>
      <c r="J719" s="6"/>
      <c r="K719" s="6"/>
    </row>
    <row r="720" spans="1:11" x14ac:dyDescent="0.35">
      <c r="A720" s="6" t="s">
        <v>79</v>
      </c>
      <c r="B720" s="7">
        <v>42970</v>
      </c>
      <c r="C720" s="8">
        <v>0.4694444444444445</v>
      </c>
      <c r="D720" s="6" t="s">
        <v>43</v>
      </c>
      <c r="E720" s="9">
        <v>6.2</v>
      </c>
      <c r="F720" s="9">
        <v>5.99</v>
      </c>
      <c r="G720" s="6"/>
      <c r="H720" s="6"/>
      <c r="I720" s="6"/>
      <c r="J720" s="6"/>
      <c r="K720" s="6"/>
    </row>
    <row r="721" spans="1:11" x14ac:dyDescent="0.35">
      <c r="A721" s="6" t="s">
        <v>79</v>
      </c>
      <c r="B721" s="7">
        <v>42970</v>
      </c>
      <c r="C721" s="8">
        <v>0.4694444444444445</v>
      </c>
      <c r="D721" s="6" t="s">
        <v>43</v>
      </c>
      <c r="E721" s="9">
        <v>6.2</v>
      </c>
      <c r="F721" s="9">
        <v>5.99</v>
      </c>
      <c r="G721" s="6"/>
      <c r="H721" s="6"/>
      <c r="I721" s="6"/>
      <c r="J721" s="6"/>
      <c r="K721" s="6"/>
    </row>
    <row r="722" spans="1:11" x14ac:dyDescent="0.35">
      <c r="A722" s="6" t="s">
        <v>89</v>
      </c>
      <c r="B722" s="7">
        <v>42970</v>
      </c>
      <c r="C722" s="8">
        <v>0.48402777777777778</v>
      </c>
      <c r="D722" s="6" t="s">
        <v>43</v>
      </c>
      <c r="E722" s="9">
        <v>6.04</v>
      </c>
      <c r="F722" s="9">
        <v>5.82</v>
      </c>
      <c r="G722" s="6"/>
      <c r="H722" s="6"/>
      <c r="I722" s="6"/>
      <c r="J722" s="6"/>
      <c r="K722" s="6"/>
    </row>
    <row r="723" spans="1:11" x14ac:dyDescent="0.35">
      <c r="A723" s="6" t="s">
        <v>89</v>
      </c>
      <c r="B723" s="7">
        <v>42970</v>
      </c>
      <c r="C723" s="8">
        <v>0.48402777777777778</v>
      </c>
      <c r="D723" s="6" t="s">
        <v>43</v>
      </c>
      <c r="E723" s="9">
        <v>6.04</v>
      </c>
      <c r="F723" s="9">
        <v>5.82</v>
      </c>
      <c r="G723" s="6"/>
      <c r="H723" s="6"/>
      <c r="I723" s="6"/>
      <c r="J723" s="6"/>
      <c r="K723" s="6"/>
    </row>
    <row r="724" spans="1:11" x14ac:dyDescent="0.35">
      <c r="A724" s="6" t="s">
        <v>100</v>
      </c>
      <c r="B724" s="14">
        <v>42971</v>
      </c>
      <c r="E724" s="16">
        <v>8.2799999999999994</v>
      </c>
      <c r="F724" s="16">
        <v>6.36</v>
      </c>
    </row>
    <row r="725" spans="1:11" x14ac:dyDescent="0.35">
      <c r="A725" s="6" t="s">
        <v>100</v>
      </c>
      <c r="B725" s="14">
        <v>42971</v>
      </c>
      <c r="E725" s="16" t="s">
        <v>102</v>
      </c>
      <c r="F725" s="16" t="s">
        <v>102</v>
      </c>
    </row>
    <row r="726" spans="1:11" x14ac:dyDescent="0.35">
      <c r="A726" s="6" t="s">
        <v>105</v>
      </c>
      <c r="B726" s="14">
        <v>42971</v>
      </c>
      <c r="E726" s="16">
        <v>7.97</v>
      </c>
      <c r="F726" s="16">
        <v>6.94</v>
      </c>
    </row>
    <row r="727" spans="1:11" x14ac:dyDescent="0.35">
      <c r="A727" s="6" t="s">
        <v>40</v>
      </c>
      <c r="B727" s="7">
        <v>42976</v>
      </c>
      <c r="C727" s="8">
        <v>0.59375</v>
      </c>
      <c r="D727" s="6" t="s">
        <v>41</v>
      </c>
      <c r="E727" s="9">
        <v>6.7</v>
      </c>
      <c r="F727" s="9">
        <v>6.62</v>
      </c>
      <c r="G727" s="6"/>
      <c r="H727" s="6"/>
      <c r="I727" s="6"/>
      <c r="J727" s="6"/>
      <c r="K727" s="6"/>
    </row>
    <row r="728" spans="1:11" x14ac:dyDescent="0.35">
      <c r="A728" s="6" t="s">
        <v>40</v>
      </c>
      <c r="B728" s="7">
        <v>42976</v>
      </c>
      <c r="C728" s="8">
        <v>0.59375</v>
      </c>
      <c r="D728" s="6" t="s">
        <v>41</v>
      </c>
      <c r="E728" s="9">
        <v>6.7</v>
      </c>
      <c r="F728" s="9">
        <v>6.62</v>
      </c>
      <c r="G728" s="6"/>
      <c r="H728" s="6"/>
      <c r="I728" s="6"/>
      <c r="J728" s="6"/>
      <c r="K728" s="6"/>
    </row>
    <row r="729" spans="1:11" x14ac:dyDescent="0.35">
      <c r="A729" s="6" t="s">
        <v>79</v>
      </c>
      <c r="B729" s="7">
        <v>42984</v>
      </c>
      <c r="C729" s="8">
        <v>0.4291666666666667</v>
      </c>
      <c r="D729" s="6" t="s">
        <v>43</v>
      </c>
      <c r="E729" s="9">
        <v>6.57</v>
      </c>
      <c r="F729" s="9">
        <v>6.48</v>
      </c>
      <c r="G729" s="6"/>
      <c r="H729" s="6"/>
      <c r="I729" s="6"/>
      <c r="J729" s="6"/>
      <c r="K729" s="6"/>
    </row>
    <row r="730" spans="1:11" x14ac:dyDescent="0.35">
      <c r="A730" s="6" t="s">
        <v>79</v>
      </c>
      <c r="B730" s="7">
        <v>42984</v>
      </c>
      <c r="C730" s="8">
        <v>0.4291666666666667</v>
      </c>
      <c r="D730" s="6" t="s">
        <v>43</v>
      </c>
      <c r="E730" s="9">
        <v>6.57</v>
      </c>
      <c r="F730" s="9">
        <v>6.48</v>
      </c>
      <c r="G730" s="6"/>
      <c r="H730" s="6"/>
      <c r="I730" s="6"/>
      <c r="J730" s="6"/>
      <c r="K730" s="6"/>
    </row>
    <row r="731" spans="1:11" x14ac:dyDescent="0.35">
      <c r="A731" s="6" t="s">
        <v>100</v>
      </c>
      <c r="B731" s="14">
        <v>42985</v>
      </c>
      <c r="E731" s="16">
        <v>6.93</v>
      </c>
      <c r="F731" s="16">
        <v>6.82</v>
      </c>
    </row>
    <row r="732" spans="1:11" x14ac:dyDescent="0.35">
      <c r="A732" s="6" t="s">
        <v>105</v>
      </c>
      <c r="B732" s="14">
        <v>42985</v>
      </c>
      <c r="E732" s="16">
        <v>6.86</v>
      </c>
      <c r="F732" s="16">
        <v>6.77</v>
      </c>
    </row>
    <row r="733" spans="1:11" x14ac:dyDescent="0.35">
      <c r="A733" s="6" t="s">
        <v>40</v>
      </c>
      <c r="B733" s="7">
        <v>42990</v>
      </c>
      <c r="C733" s="8">
        <v>0.54999999999999993</v>
      </c>
      <c r="D733" s="6" t="s">
        <v>41</v>
      </c>
      <c r="E733" s="9">
        <v>7.02</v>
      </c>
      <c r="F733" s="9">
        <v>6.98</v>
      </c>
      <c r="G733" s="6"/>
      <c r="H733" s="6"/>
      <c r="I733" s="6"/>
      <c r="J733" s="6"/>
      <c r="K733" s="6"/>
    </row>
    <row r="734" spans="1:11" x14ac:dyDescent="0.35">
      <c r="A734" s="6" t="s">
        <v>40</v>
      </c>
      <c r="B734" s="7">
        <v>42990</v>
      </c>
      <c r="C734" s="8">
        <v>0.54999999999999993</v>
      </c>
      <c r="D734" s="6" t="s">
        <v>41</v>
      </c>
      <c r="E734" s="9">
        <v>7.02</v>
      </c>
      <c r="F734" s="9">
        <v>6.98</v>
      </c>
      <c r="G734" s="6"/>
      <c r="H734" s="6"/>
      <c r="I734" s="6"/>
      <c r="J734" s="6"/>
      <c r="K734" s="6"/>
    </row>
    <row r="735" spans="1:11" x14ac:dyDescent="0.35">
      <c r="A735" s="6" t="s">
        <v>72</v>
      </c>
      <c r="B735" s="7">
        <v>42990</v>
      </c>
      <c r="C735" s="8">
        <v>0.5180555555555556</v>
      </c>
      <c r="D735" s="6" t="s">
        <v>41</v>
      </c>
      <c r="E735" s="9">
        <v>7.21</v>
      </c>
      <c r="F735" s="9">
        <v>7.08</v>
      </c>
      <c r="G735" s="6"/>
      <c r="H735" s="6"/>
      <c r="I735" s="6"/>
      <c r="J735" s="6"/>
      <c r="K735" s="6"/>
    </row>
    <row r="736" spans="1:11" x14ac:dyDescent="0.35">
      <c r="A736" s="6" t="s">
        <v>72</v>
      </c>
      <c r="B736" s="7">
        <v>42990</v>
      </c>
      <c r="C736" s="8">
        <v>0.5180555555555556</v>
      </c>
      <c r="D736" s="6" t="s">
        <v>41</v>
      </c>
      <c r="E736" s="9">
        <v>7.21</v>
      </c>
      <c r="F736" s="9">
        <v>7.08</v>
      </c>
      <c r="G736" s="6"/>
      <c r="H736" s="6"/>
      <c r="I736" s="6"/>
      <c r="J736" s="6"/>
      <c r="K736" s="6"/>
    </row>
    <row r="737" spans="1:11" x14ac:dyDescent="0.35">
      <c r="A737" s="6" t="s">
        <v>100</v>
      </c>
      <c r="B737" s="14">
        <v>42990</v>
      </c>
      <c r="E737" s="16">
        <v>8.42</v>
      </c>
      <c r="F737" s="16">
        <v>6.39</v>
      </c>
    </row>
    <row r="738" spans="1:11" x14ac:dyDescent="0.35">
      <c r="A738" s="6" t="s">
        <v>105</v>
      </c>
      <c r="B738" s="14">
        <v>42990</v>
      </c>
      <c r="E738" s="16">
        <v>8.07</v>
      </c>
      <c r="F738" s="16">
        <v>7.92</v>
      </c>
    </row>
    <row r="739" spans="1:11" x14ac:dyDescent="0.35">
      <c r="A739" s="6" t="s">
        <v>79</v>
      </c>
      <c r="B739" s="7">
        <v>42991</v>
      </c>
      <c r="C739" s="8">
        <v>0.43124999999999997</v>
      </c>
      <c r="D739" s="6" t="s">
        <v>41</v>
      </c>
      <c r="E739" s="9">
        <v>7.69</v>
      </c>
      <c r="F739" s="9">
        <v>7.66</v>
      </c>
      <c r="G739" s="6"/>
      <c r="H739" s="6"/>
      <c r="I739" s="6"/>
      <c r="J739" s="6"/>
      <c r="K739" s="6"/>
    </row>
    <row r="740" spans="1:11" x14ac:dyDescent="0.35">
      <c r="A740" s="6" t="s">
        <v>79</v>
      </c>
      <c r="B740" s="7">
        <v>42991</v>
      </c>
      <c r="C740" s="8">
        <v>0.43124999999999997</v>
      </c>
      <c r="D740" s="6" t="s">
        <v>41</v>
      </c>
      <c r="E740" s="9">
        <v>7.69</v>
      </c>
      <c r="F740" s="9">
        <v>7.66</v>
      </c>
      <c r="G740" s="6"/>
      <c r="H740" s="6"/>
      <c r="I740" s="6"/>
      <c r="J740" s="6"/>
      <c r="K740" s="6"/>
    </row>
    <row r="741" spans="1:11" x14ac:dyDescent="0.35">
      <c r="A741" s="6" t="s">
        <v>89</v>
      </c>
      <c r="B741" s="7">
        <v>42991</v>
      </c>
      <c r="C741" s="8">
        <v>0.45</v>
      </c>
      <c r="D741" s="6" t="s">
        <v>41</v>
      </c>
      <c r="E741" s="9">
        <v>8.5500000000000007</v>
      </c>
      <c r="F741" s="9">
        <v>8.68</v>
      </c>
      <c r="G741" s="6"/>
      <c r="H741" s="6"/>
      <c r="I741" s="6"/>
      <c r="J741" s="6"/>
      <c r="K741" s="6"/>
    </row>
    <row r="742" spans="1:11" x14ac:dyDescent="0.35">
      <c r="A742" s="6" t="s">
        <v>89</v>
      </c>
      <c r="B742" s="7">
        <v>42991</v>
      </c>
      <c r="C742" s="8">
        <v>0.45</v>
      </c>
      <c r="D742" s="6" t="s">
        <v>41</v>
      </c>
      <c r="E742" s="9">
        <v>8.5500000000000007</v>
      </c>
      <c r="F742" s="9">
        <v>8.68</v>
      </c>
      <c r="G742" s="6"/>
      <c r="H742" s="6"/>
      <c r="I742" s="6"/>
      <c r="J742" s="6"/>
      <c r="K742" s="6"/>
    </row>
    <row r="743" spans="1:11" x14ac:dyDescent="0.35">
      <c r="A743" s="6" t="s">
        <v>40</v>
      </c>
      <c r="B743" s="7">
        <v>42997</v>
      </c>
      <c r="C743" s="8">
        <v>0.56041666666666667</v>
      </c>
      <c r="D743" s="6"/>
      <c r="E743" s="9">
        <v>9.1999999999999993</v>
      </c>
      <c r="F743" s="9">
        <v>9.17</v>
      </c>
      <c r="G743" s="6"/>
      <c r="H743" s="6"/>
      <c r="I743" s="6"/>
      <c r="J743" s="6"/>
      <c r="K743" s="6"/>
    </row>
    <row r="744" spans="1:11" x14ac:dyDescent="0.35">
      <c r="A744" s="6" t="s">
        <v>40</v>
      </c>
      <c r="B744" s="7">
        <v>42997</v>
      </c>
      <c r="C744" s="8">
        <v>0.56041666666666667</v>
      </c>
      <c r="D744" s="6" t="s">
        <v>41</v>
      </c>
      <c r="E744" s="9">
        <v>9.1999999999999993</v>
      </c>
      <c r="F744" s="9">
        <v>9.17</v>
      </c>
      <c r="G744" s="6"/>
      <c r="H744" s="6"/>
      <c r="I744" s="6"/>
      <c r="J744" s="6"/>
      <c r="K744" s="6"/>
    </row>
    <row r="745" spans="1:11" x14ac:dyDescent="0.35">
      <c r="A745" s="6" t="s">
        <v>79</v>
      </c>
      <c r="B745" s="7">
        <v>42999</v>
      </c>
      <c r="C745" s="8">
        <v>0.4291666666666667</v>
      </c>
      <c r="D745" s="6" t="s">
        <v>41</v>
      </c>
      <c r="E745" s="9"/>
      <c r="F745" s="9"/>
      <c r="G745" s="6"/>
      <c r="H745" s="6"/>
      <c r="I745" s="6"/>
      <c r="J745" s="6"/>
      <c r="K745" s="6"/>
    </row>
    <row r="746" spans="1:11" x14ac:dyDescent="0.35">
      <c r="A746" s="6" t="s">
        <v>89</v>
      </c>
      <c r="B746" s="7">
        <v>42999</v>
      </c>
      <c r="C746" s="8">
        <v>0.44375000000000003</v>
      </c>
      <c r="D746" s="6" t="s">
        <v>41</v>
      </c>
      <c r="E746" s="9"/>
      <c r="F746" s="9"/>
      <c r="G746" s="6"/>
      <c r="H746" s="6"/>
      <c r="I746" s="6"/>
      <c r="J746" s="6"/>
      <c r="K746" s="6"/>
    </row>
    <row r="747" spans="1:11" x14ac:dyDescent="0.35">
      <c r="A747" s="6" t="s">
        <v>79</v>
      </c>
      <c r="B747" s="7">
        <v>43004</v>
      </c>
      <c r="C747" s="8">
        <v>0.43263888888888885</v>
      </c>
      <c r="D747" s="6" t="s">
        <v>41</v>
      </c>
      <c r="E747" s="9"/>
      <c r="F747" s="9"/>
      <c r="G747" s="6"/>
      <c r="H747" s="6"/>
      <c r="I747" s="6"/>
      <c r="J747" s="6"/>
      <c r="K747" s="6"/>
    </row>
    <row r="748" spans="1:11" x14ac:dyDescent="0.35">
      <c r="A748" s="6" t="s">
        <v>100</v>
      </c>
      <c r="B748" s="14">
        <v>43004</v>
      </c>
      <c r="E748" s="16">
        <v>10.52</v>
      </c>
      <c r="F748" s="16">
        <v>7.01</v>
      </c>
    </row>
    <row r="749" spans="1:11" x14ac:dyDescent="0.35">
      <c r="A749" s="6" t="s">
        <v>105</v>
      </c>
      <c r="B749" s="14">
        <v>43004</v>
      </c>
      <c r="E749" s="16">
        <v>9.9700000000000006</v>
      </c>
      <c r="F749" s="16">
        <v>9.31</v>
      </c>
    </row>
    <row r="750" spans="1:11" x14ac:dyDescent="0.35">
      <c r="A750" s="6" t="s">
        <v>40</v>
      </c>
      <c r="B750" s="7">
        <v>43005</v>
      </c>
      <c r="C750" s="8">
        <v>0.54861111111111105</v>
      </c>
      <c r="D750" s="6" t="s">
        <v>41</v>
      </c>
      <c r="E750" s="9">
        <v>9.1999999999999993</v>
      </c>
      <c r="F750" s="9">
        <v>6.6</v>
      </c>
      <c r="G750" s="6"/>
      <c r="H750" s="6"/>
      <c r="I750" s="6"/>
      <c r="J750" s="6"/>
      <c r="K750" s="6"/>
    </row>
    <row r="751" spans="1:11" x14ac:dyDescent="0.35">
      <c r="A751" s="6" t="s">
        <v>72</v>
      </c>
      <c r="B751" s="7">
        <v>43005</v>
      </c>
      <c r="C751" s="8">
        <v>0.51944444444444449</v>
      </c>
      <c r="D751" s="6" t="s">
        <v>41</v>
      </c>
      <c r="E751" s="9">
        <v>6.75</v>
      </c>
      <c r="F751" s="9">
        <v>6.15</v>
      </c>
      <c r="G751" s="6"/>
      <c r="H751" s="6"/>
      <c r="I751" s="6"/>
      <c r="J751" s="6"/>
      <c r="K751" s="6"/>
    </row>
    <row r="752" spans="1:11" x14ac:dyDescent="0.35">
      <c r="A752" s="6"/>
      <c r="B752" s="7"/>
      <c r="C752" s="8"/>
      <c r="D752" s="6"/>
      <c r="E752" s="9"/>
      <c r="F752" s="9"/>
      <c r="G752" s="6"/>
      <c r="H752" s="6"/>
      <c r="I752" s="6"/>
      <c r="J752" s="6"/>
      <c r="K752" s="6"/>
    </row>
    <row r="753" spans="1:14" ht="58" x14ac:dyDescent="0.35">
      <c r="A753" s="6"/>
      <c r="B753" s="41" t="s">
        <v>106</v>
      </c>
      <c r="C753" s="43" t="s">
        <v>120</v>
      </c>
      <c r="D753" s="43" t="s">
        <v>113</v>
      </c>
      <c r="E753" s="43" t="s">
        <v>114</v>
      </c>
      <c r="H753" s="43" t="s">
        <v>115</v>
      </c>
      <c r="I753" s="43" t="s">
        <v>118</v>
      </c>
      <c r="J753" s="43" t="s">
        <v>117</v>
      </c>
      <c r="M753" s="43" t="s">
        <v>116</v>
      </c>
      <c r="N753" s="43" t="s">
        <v>119</v>
      </c>
    </row>
    <row r="754" spans="1:14" x14ac:dyDescent="0.35">
      <c r="B754" s="41">
        <v>2010</v>
      </c>
      <c r="C754" t="e">
        <f>_xlfn.PERCENTRANK.EXC(E2:E103,3)</f>
        <v>#N/A</v>
      </c>
      <c r="D754" t="e">
        <f>_xlfn.PERCENTRANK.EXC(E2:E103,2.3)*100</f>
        <v>#N/A</v>
      </c>
      <c r="E754">
        <f>_xlfn.PERCENTRANK.EXC(E2:E103,4.8)*100</f>
        <v>9.7000000000000011</v>
      </c>
      <c r="F754">
        <f>_xlfn.PERCENTRANK.EXC(E2:E103,5)</f>
        <v>0.10199999999999999</v>
      </c>
      <c r="G754">
        <f>F754*100</f>
        <v>10.199999999999999</v>
      </c>
      <c r="H754" s="36">
        <f>AVERAGE(E2:E103)</f>
        <v>7.8631914893617072</v>
      </c>
      <c r="I754" t="e">
        <f>_xlfn.PERCENTRANK.EXC(F2:F103,2.3)*100</f>
        <v>#N/A</v>
      </c>
      <c r="J754">
        <f>_xlfn.PERCENTRANK.EXC(F2:F103,4.8)*100</f>
        <v>11.200000000000001</v>
      </c>
      <c r="K754" s="36">
        <f>_xlfn.PERCENTRANK.EXC(F2:F103,5)</f>
        <v>0.127</v>
      </c>
      <c r="L754">
        <f>K754*100</f>
        <v>12.7</v>
      </c>
      <c r="M754" s="36">
        <f>AVERAGE(F2:F103)</f>
        <v>7.2679787234042514</v>
      </c>
      <c r="N754">
        <f>MIN(F2:F103)</f>
        <v>3.24</v>
      </c>
    </row>
    <row r="755" spans="1:14" x14ac:dyDescent="0.35">
      <c r="B755" s="41">
        <v>2011</v>
      </c>
      <c r="C755" t="e">
        <f>_xlfn.PERCENTRANK.EXC(E104:E197,3)</f>
        <v>#N/A</v>
      </c>
      <c r="D755" t="e">
        <f>_xlfn.PERCENTRANK.EXC(E104:E197,2.3)*100</f>
        <v>#N/A</v>
      </c>
      <c r="E755">
        <f>_xlfn.PERCENTRANK.EXC(E104:E197,4.8)*100</f>
        <v>5.4</v>
      </c>
      <c r="F755">
        <f>_xlfn.PERCENTRANK.EXC(E104:E197,5)</f>
        <v>9.5000000000000001E-2</v>
      </c>
      <c r="G755">
        <f t="shared" ref="G755:G760" si="0">F755*100</f>
        <v>9.5</v>
      </c>
      <c r="H755" s="36">
        <f>AVERAGE(E104:E197)</f>
        <v>7.3591666666666686</v>
      </c>
      <c r="I755" t="e">
        <f>_xlfn.PERCENTRANK.EXC(F104:F197,2.3)*100</f>
        <v>#N/A</v>
      </c>
      <c r="J755">
        <f>_xlfn.PERCENTRANK.EXC(F104:F197,4.8)*100</f>
        <v>14.399999999999999</v>
      </c>
      <c r="K755" s="36">
        <f>_xlfn.PERCENTRANK.EXC(F104:F197,5)</f>
        <v>0.188</v>
      </c>
      <c r="L755">
        <f>K755*100</f>
        <v>18.8</v>
      </c>
      <c r="M755" s="36">
        <f>AVERAGE(F104:F197)</f>
        <v>6.4715476190476169</v>
      </c>
      <c r="N755">
        <f>MIN(F104:F197)</f>
        <v>2.68</v>
      </c>
    </row>
    <row r="756" spans="1:14" x14ac:dyDescent="0.35">
      <c r="B756" s="41">
        <v>2012</v>
      </c>
      <c r="C756" t="e">
        <f>_xlfn.PERCENTRANK.EXC(E198:E288,3)</f>
        <v>#N/A</v>
      </c>
      <c r="D756" t="e">
        <f>_xlfn.PERCENTRANK.EXC(E198:E288,2.3)*100</f>
        <v>#N/A</v>
      </c>
      <c r="E756">
        <f>_xlfn.PERCENTRANK.EXC(E198:E288,4.8)*100</f>
        <v>18.899999999999999</v>
      </c>
      <c r="F756">
        <f>_xlfn.PERCENTRANK.EXC(E198:E288,5)</f>
        <v>0.19400000000000001</v>
      </c>
      <c r="G756">
        <f t="shared" si="0"/>
        <v>19.400000000000002</v>
      </c>
      <c r="H756" s="36">
        <f>AVERAGE(E198:E288)</f>
        <v>6.4607142857142845</v>
      </c>
      <c r="I756" t="e">
        <f>_xlfn.PERCENTRANK.EXC(R176:R259,2.3)*100</f>
        <v>#N/A</v>
      </c>
      <c r="J756">
        <f>_xlfn.PERCENTRANK.EXC(F198:F288,4.8)*100</f>
        <v>16.900000000000002</v>
      </c>
      <c r="K756" s="36">
        <f>_xlfn.PERCENTRANK.EXC(F198:F288,5)</f>
        <v>0.188</v>
      </c>
      <c r="L756">
        <f>K756*100</f>
        <v>18.8</v>
      </c>
      <c r="M756" s="36">
        <f>AVERAGE(F198:F288)</f>
        <v>5.9052380952380972</v>
      </c>
      <c r="N756" s="36">
        <f>MIN(F198:F288)</f>
        <v>2.7</v>
      </c>
    </row>
    <row r="757" spans="1:14" x14ac:dyDescent="0.35">
      <c r="B757" s="41">
        <v>2013</v>
      </c>
      <c r="C757" s="36" t="e">
        <f>_xlfn.PERCENTRANK.EXC(E289:E374,3)</f>
        <v>#N/A</v>
      </c>
      <c r="D757" s="36" t="e">
        <f>_xlfn.PERCENTRANK.EXC(E289:E374,2.3)*100</f>
        <v>#N/A</v>
      </c>
      <c r="E757" s="36" t="e">
        <f>_xlfn.PERCENTRANK.EXC(E289:E374,4.8)*100</f>
        <v>#N/A</v>
      </c>
      <c r="F757" s="36">
        <f>_xlfn.PERCENTRANK.EXC(E289:E374,5)</f>
        <v>2.4E-2</v>
      </c>
      <c r="G757">
        <f t="shared" si="0"/>
        <v>2.4</v>
      </c>
      <c r="H757" s="36">
        <f>AVERAGE(E289:E374)</f>
        <v>7.7006329113924057</v>
      </c>
      <c r="I757" t="e">
        <f>_xlfn.PERCENTRANK.EXC(F289:F374,2.3)*100</f>
        <v>#N/A</v>
      </c>
      <c r="J757">
        <f>_xlfn.PERCENTRANK.EXC(F289:F374,4.8)*100</f>
        <v>5.2</v>
      </c>
      <c r="K757" s="36">
        <f>_xlfn.PERCENTRANK.EXC(F289:F374,5)</f>
        <v>0.1</v>
      </c>
      <c r="L757">
        <f>K757*100</f>
        <v>10</v>
      </c>
      <c r="M757" s="36">
        <f>AVERAGE(F289:F374)</f>
        <v>6.902658227848101</v>
      </c>
      <c r="N757">
        <f>MIN(F289:F374)</f>
        <v>3.87</v>
      </c>
    </row>
    <row r="758" spans="1:14" x14ac:dyDescent="0.35">
      <c r="B758" s="41">
        <v>2014</v>
      </c>
      <c r="C758" s="36" t="e">
        <f>_xlfn.PERCENTRANK.EXC(E375:E457,3)</f>
        <v>#N/A</v>
      </c>
      <c r="D758" s="36" t="e">
        <f>_xlfn.PERCENTRANK.EXC(E375:E457,2.3)*100</f>
        <v>#N/A</v>
      </c>
      <c r="E758" s="36">
        <f>_xlfn.PERCENTRANK.EXC(E375:E457,4.8)*100</f>
        <v>1.5</v>
      </c>
      <c r="F758" s="36">
        <f>_xlfn.PERCENTRANK.EXC(E375:E457,5)</f>
        <v>1.9E-2</v>
      </c>
      <c r="G758">
        <f t="shared" si="0"/>
        <v>1.9</v>
      </c>
      <c r="H758" s="36">
        <f>AVERAGE(E375:E457)</f>
        <v>7.6242499999999991</v>
      </c>
      <c r="I758" t="e">
        <f>_xlfn.PERCENTRANK.EXC(F375:F457,2.3)*100</f>
        <v>#N/A</v>
      </c>
      <c r="J758">
        <f>_xlfn.PERCENTRANK.EXC(F375:F457,4.8)*100</f>
        <v>2</v>
      </c>
      <c r="K758" s="36">
        <f>_xlfn.PERCENTRANK.EXC(F375:F457,5)</f>
        <v>2.1999999999999999E-2</v>
      </c>
      <c r="L758">
        <f>K758*100</f>
        <v>2.1999999999999997</v>
      </c>
      <c r="M758" s="36">
        <f>AVERAGE(F375:F457)</f>
        <v>6.878375000000001</v>
      </c>
      <c r="N758">
        <f>MIN(F375:F457)</f>
        <v>4.07</v>
      </c>
    </row>
    <row r="759" spans="1:14" x14ac:dyDescent="0.35">
      <c r="B759" s="41">
        <v>2015</v>
      </c>
      <c r="C759" s="36" t="e">
        <f>_xlfn.PERCENTRANK.EXC(E458:E544,3)</f>
        <v>#N/A</v>
      </c>
      <c r="D759" s="36" t="e">
        <f>_xlfn.PERCENTRANK.EXC(E458:E544,48)*100</f>
        <v>#N/A</v>
      </c>
      <c r="E759" s="36" t="e">
        <f>_xlfn.PERCENTRANK.EXC(E458:E544,48)*100</f>
        <v>#N/A</v>
      </c>
      <c r="F759" s="36">
        <f>_xlfn.PERCENTRANK.EXC(E458:E544,5)</f>
        <v>0.02</v>
      </c>
      <c r="G759">
        <f t="shared" si="0"/>
        <v>2</v>
      </c>
      <c r="H759" s="36">
        <f>AVERAGE(E458:E544)</f>
        <v>7.6334939759036162</v>
      </c>
      <c r="I759" t="e">
        <f>_xlfn.PERCENTRANK.EXC(F458:F544,2.3)*100</f>
        <v>#N/A</v>
      </c>
      <c r="J759">
        <f>_xlfn.PERCENTRANK.EXC(F458:F544,4.8)*100</f>
        <v>2.1999999999999997</v>
      </c>
      <c r="K759" s="36">
        <f>_xlfn.PERCENTRANK.EXC(F458:F544,5)</f>
        <v>3.3000000000000002E-2</v>
      </c>
      <c r="L759">
        <f>K759*100</f>
        <v>3.3000000000000003</v>
      </c>
      <c r="M759" s="36">
        <f>AVERAGE(F458:F544)</f>
        <v>7.0337349397590359</v>
      </c>
      <c r="N759">
        <f>MIN(F458:F544)</f>
        <v>4.5599999999999996</v>
      </c>
    </row>
    <row r="760" spans="1:14" x14ac:dyDescent="0.35">
      <c r="B760" s="41">
        <v>2016</v>
      </c>
      <c r="C760" s="36" t="e">
        <f>_xlfn.PERCENTRANK.EXC(E545:E631,3)</f>
        <v>#N/A</v>
      </c>
      <c r="D760" s="36" t="e">
        <f>_xlfn.PERCENTRANK.EXC(E545:E631,2.3)*100</f>
        <v>#N/A</v>
      </c>
      <c r="E760" s="36">
        <f>_xlfn.PERCENTRANK.EXC(E545:E631,4.8)*100</f>
        <v>8</v>
      </c>
      <c r="F760" s="36">
        <f>_xlfn.PERCENTRANK.EXC(E545:E631,5)</f>
        <v>0.106</v>
      </c>
      <c r="G760">
        <f t="shared" si="0"/>
        <v>10.6</v>
      </c>
      <c r="H760" s="36">
        <f>AVERAGE(E545:E631)</f>
        <v>7.3196470588235298</v>
      </c>
      <c r="I760" t="e">
        <f>_xlfn.PERCENTRANK.EXC(F545:F631,2.3)*100</f>
        <v>#N/A</v>
      </c>
      <c r="J760">
        <f>_xlfn.PERCENTRANK.EXC(F545:F631,4.8)*100</f>
        <v>15</v>
      </c>
      <c r="K760" s="36">
        <f>_xlfn.PERCENTRANK.EXC(F545:RF631,5)</f>
        <v>0.16300000000000001</v>
      </c>
      <c r="L760">
        <f>K760*100</f>
        <v>16.3</v>
      </c>
      <c r="M760" s="36">
        <f>AVERAGE(F545:F631)</f>
        <v>6.4172972972972966</v>
      </c>
      <c r="N760">
        <f>MIN(F545:F631)</f>
        <v>3.24</v>
      </c>
    </row>
    <row r="761" spans="1:14" x14ac:dyDescent="0.35">
      <c r="B761" s="41">
        <v>2017</v>
      </c>
      <c r="C761" s="36" t="e">
        <f>_xlfn.PERCENTRANK.EXC(E632:E751,3)</f>
        <v>#N/A</v>
      </c>
      <c r="D761" s="36" t="e">
        <f>_xlfn.PERCENTRANK.EXC(E632:E751,2.3)*100</f>
        <v>#N/A</v>
      </c>
      <c r="E761" s="36">
        <f>_xlfn.PERCENTRANK.EXC(E632:E751,4.8)*100</f>
        <v>4.2</v>
      </c>
      <c r="F761" s="36">
        <f>_xlfn.PERCENTRANK.EXC(E632:E751,5)</f>
        <v>5.6000000000000001E-2</v>
      </c>
      <c r="G761">
        <f>F761*100</f>
        <v>5.6000000000000005</v>
      </c>
      <c r="H761" s="36">
        <f>AVERAGE(E632:E751)</f>
        <v>7.6390434782608745</v>
      </c>
      <c r="I761" t="e">
        <f>_xlfn.PERCENTRANK.EXC(F632:F751,2.3)*100</f>
        <v>#N/A</v>
      </c>
      <c r="J761">
        <f>_xlfn.PERCENTRANK.EXC(F632:F751,4.8)*100</f>
        <v>7.6</v>
      </c>
      <c r="K761" s="36">
        <f>_xlfn.PERCENTRANK.EXC(F632:F751,5)</f>
        <v>0.121</v>
      </c>
      <c r="L761">
        <f>K761*100</f>
        <v>12.1</v>
      </c>
      <c r="M761" s="36">
        <f>AVERAGE(F632:F751)</f>
        <v>7.0625217391304353</v>
      </c>
      <c r="N761">
        <f>MIN(F632:F751)</f>
        <v>3.72</v>
      </c>
    </row>
    <row r="762" spans="1:14" x14ac:dyDescent="0.35">
      <c r="J762">
        <f>_xlfn.PERCENTRANK.EXC(F632:F751,4)*100</f>
        <v>2.2999999999999998</v>
      </c>
    </row>
  </sheetData>
  <conditionalFormatting sqref="F202:F20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1"/>
  <sheetViews>
    <sheetView workbookViewId="0">
      <pane ySplit="1" topLeftCell="A750" activePane="bottomLeft" state="frozen"/>
      <selection activeCell="C1" sqref="C1"/>
      <selection pane="bottomLeft" activeCell="L754" sqref="L754:L761"/>
    </sheetView>
  </sheetViews>
  <sheetFormatPr defaultRowHeight="14.5" x14ac:dyDescent="0.35"/>
  <cols>
    <col min="1" max="1" width="8.36328125" bestFit="1" customWidth="1"/>
    <col min="2" max="2" width="17.453125" bestFit="1" customWidth="1"/>
    <col min="4" max="4" width="8.1796875" bestFit="1" customWidth="1"/>
    <col min="5" max="6" width="8.6328125" bestFit="1" customWidth="1"/>
    <col min="7" max="8" width="7.90625" bestFit="1" customWidth="1"/>
    <col min="9" max="10" width="8.81640625" bestFit="1" customWidth="1"/>
    <col min="11" max="11" width="8.6328125" bestFit="1" customWidth="1"/>
    <col min="12" max="12" width="11.6328125" bestFit="1" customWidth="1"/>
    <col min="13" max="13" width="6.81640625" bestFit="1" customWidth="1"/>
  </cols>
  <sheetData>
    <row r="1" spans="1:13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103</v>
      </c>
    </row>
    <row r="2" spans="1:13" s="6" customFormat="1" x14ac:dyDescent="0.35">
      <c r="A2" s="6" t="s">
        <v>79</v>
      </c>
      <c r="B2" s="7">
        <v>40331</v>
      </c>
      <c r="C2" s="8">
        <v>0.4694444444444445</v>
      </c>
      <c r="D2" s="6" t="s">
        <v>50</v>
      </c>
      <c r="E2" s="11">
        <v>3.4000000000000002E-2</v>
      </c>
      <c r="F2" s="11"/>
      <c r="G2" s="11">
        <v>3.7999999999999999E-2</v>
      </c>
      <c r="H2" s="11"/>
      <c r="I2" s="11"/>
      <c r="J2" s="11"/>
      <c r="K2" s="11">
        <v>0.29399999999999998</v>
      </c>
      <c r="L2" s="11"/>
      <c r="M2" s="11">
        <f t="shared" ref="M2:M7" si="0">K2+E2+F2</f>
        <v>0.32799999999999996</v>
      </c>
    </row>
    <row r="3" spans="1:13" s="6" customFormat="1" x14ac:dyDescent="0.35">
      <c r="A3" s="6" t="s">
        <v>89</v>
      </c>
      <c r="B3" s="7">
        <v>40331</v>
      </c>
      <c r="D3" s="6" t="s">
        <v>50</v>
      </c>
      <c r="E3" s="11"/>
      <c r="F3" s="11"/>
      <c r="G3" s="11"/>
      <c r="H3" s="11"/>
      <c r="I3" s="11"/>
      <c r="J3" s="11"/>
      <c r="K3" s="11"/>
      <c r="L3" s="11"/>
      <c r="M3" s="11">
        <f t="shared" si="0"/>
        <v>0</v>
      </c>
    </row>
    <row r="4" spans="1:13" s="6" customFormat="1" x14ac:dyDescent="0.35">
      <c r="A4" s="6" t="s">
        <v>40</v>
      </c>
      <c r="B4" s="7">
        <v>40332</v>
      </c>
      <c r="C4" s="8">
        <v>0.57708333333333328</v>
      </c>
      <c r="D4" s="6" t="s">
        <v>50</v>
      </c>
      <c r="E4" s="11">
        <v>0.40100000000000002</v>
      </c>
      <c r="F4" s="11"/>
      <c r="G4" s="11">
        <v>0.153</v>
      </c>
      <c r="H4" s="11"/>
      <c r="I4" s="11"/>
      <c r="J4" s="11"/>
      <c r="K4" s="11">
        <v>0.26500000000000001</v>
      </c>
      <c r="L4" s="11"/>
      <c r="M4" s="11">
        <f t="shared" si="0"/>
        <v>0.66600000000000004</v>
      </c>
    </row>
    <row r="5" spans="1:13" s="6" customFormat="1" x14ac:dyDescent="0.35">
      <c r="A5" s="6" t="s">
        <v>72</v>
      </c>
      <c r="B5" s="7">
        <v>40332</v>
      </c>
      <c r="C5" s="8">
        <v>0.54861111111111105</v>
      </c>
      <c r="D5" s="6" t="s">
        <v>50</v>
      </c>
      <c r="E5" s="11">
        <v>0.23</v>
      </c>
      <c r="F5" s="11"/>
      <c r="G5" s="11">
        <v>0.19400000000000001</v>
      </c>
      <c r="H5" s="11"/>
      <c r="I5" s="11"/>
      <c r="J5" s="11"/>
      <c r="K5" s="11">
        <v>0.47299999999999998</v>
      </c>
      <c r="L5" s="11"/>
      <c r="M5" s="11">
        <f t="shared" si="0"/>
        <v>0.70299999999999996</v>
      </c>
    </row>
    <row r="6" spans="1:13" s="6" customFormat="1" x14ac:dyDescent="0.35">
      <c r="A6" s="6" t="s">
        <v>79</v>
      </c>
      <c r="B6" s="7">
        <v>40337</v>
      </c>
      <c r="C6" s="8">
        <v>0.48055555555555557</v>
      </c>
      <c r="D6" s="6" t="s">
        <v>50</v>
      </c>
      <c r="E6" s="11">
        <v>8.2000000000000003E-2</v>
      </c>
      <c r="F6" s="11"/>
      <c r="G6" s="11">
        <v>9.8000000000000004E-2</v>
      </c>
      <c r="H6" s="11"/>
      <c r="I6" s="11"/>
      <c r="J6" s="11"/>
      <c r="K6" s="11">
        <v>0.308</v>
      </c>
      <c r="L6" s="11"/>
      <c r="M6" s="11">
        <f t="shared" si="0"/>
        <v>0.39</v>
      </c>
    </row>
    <row r="7" spans="1:13" s="6" customFormat="1" x14ac:dyDescent="0.35">
      <c r="A7" s="6" t="s">
        <v>89</v>
      </c>
      <c r="B7" s="7">
        <v>40337</v>
      </c>
      <c r="C7" s="8">
        <v>0.49513888888888885</v>
      </c>
      <c r="D7" s="6" t="s">
        <v>50</v>
      </c>
      <c r="E7" s="11">
        <v>2.1999999999999999E-2</v>
      </c>
      <c r="F7" s="11"/>
      <c r="G7" s="11">
        <v>3.2000000000000001E-2</v>
      </c>
      <c r="H7" s="11"/>
      <c r="I7" s="11"/>
      <c r="J7" s="11"/>
      <c r="K7" s="11">
        <v>0.39300000000000002</v>
      </c>
      <c r="L7" s="11"/>
      <c r="M7" s="11">
        <f t="shared" si="0"/>
        <v>0.41500000000000004</v>
      </c>
    </row>
    <row r="8" spans="1:13" s="6" customFormat="1" x14ac:dyDescent="0.35">
      <c r="A8" s="6" t="s">
        <v>100</v>
      </c>
      <c r="B8" s="14">
        <v>40337</v>
      </c>
      <c r="C8"/>
      <c r="D8"/>
      <c r="E8"/>
      <c r="F8"/>
      <c r="G8"/>
      <c r="H8"/>
      <c r="I8"/>
      <c r="J8"/>
      <c r="K8"/>
      <c r="L8"/>
      <c r="M8">
        <v>0.77829999999999999</v>
      </c>
    </row>
    <row r="9" spans="1:13" s="6" customFormat="1" x14ac:dyDescent="0.35">
      <c r="A9" s="6" t="s">
        <v>105</v>
      </c>
      <c r="B9" s="14">
        <v>40337</v>
      </c>
      <c r="C9"/>
      <c r="D9"/>
      <c r="E9"/>
      <c r="F9"/>
      <c r="G9"/>
      <c r="H9"/>
      <c r="I9"/>
      <c r="J9"/>
      <c r="K9"/>
      <c r="L9"/>
      <c r="M9" s="35"/>
    </row>
    <row r="10" spans="1:13" s="6" customFormat="1" x14ac:dyDescent="0.35">
      <c r="A10" s="6" t="s">
        <v>40</v>
      </c>
      <c r="B10" s="7">
        <v>40338</v>
      </c>
      <c r="C10" s="8">
        <v>0.58680555555555558</v>
      </c>
      <c r="D10" s="6" t="s">
        <v>50</v>
      </c>
      <c r="E10" s="11">
        <v>0.25600000000000001</v>
      </c>
      <c r="F10" s="11"/>
      <c r="G10" s="11">
        <v>0.24399999999999999</v>
      </c>
      <c r="H10" s="11"/>
      <c r="I10" s="11"/>
      <c r="J10" s="11"/>
      <c r="K10" s="11">
        <v>0.45300000000000001</v>
      </c>
      <c r="L10" s="11"/>
      <c r="M10" s="11">
        <f>K10+E10+F10</f>
        <v>0.70900000000000007</v>
      </c>
    </row>
    <row r="11" spans="1:13" s="6" customFormat="1" x14ac:dyDescent="0.35">
      <c r="A11" s="6" t="s">
        <v>72</v>
      </c>
      <c r="B11" s="7">
        <v>40338</v>
      </c>
      <c r="C11" s="8">
        <v>0.55694444444444446</v>
      </c>
      <c r="D11" s="6" t="s">
        <v>50</v>
      </c>
      <c r="E11" s="11">
        <v>0.01</v>
      </c>
      <c r="F11" s="11"/>
      <c r="G11" s="11">
        <v>2.8000000000000001E-2</v>
      </c>
      <c r="H11" s="11"/>
      <c r="I11" s="11"/>
      <c r="J11" s="11"/>
      <c r="K11" s="11">
        <v>0.39900000000000002</v>
      </c>
      <c r="L11" s="11"/>
      <c r="M11" s="11">
        <f>K11+E11+F11</f>
        <v>0.40900000000000003</v>
      </c>
    </row>
    <row r="12" spans="1:13" s="6" customFormat="1" x14ac:dyDescent="0.35">
      <c r="A12" s="6" t="s">
        <v>100</v>
      </c>
      <c r="B12" s="14">
        <v>40343</v>
      </c>
      <c r="C12"/>
      <c r="D12"/>
      <c r="E12"/>
      <c r="F12"/>
      <c r="G12"/>
      <c r="H12"/>
      <c r="I12"/>
      <c r="J12"/>
      <c r="K12"/>
      <c r="L12"/>
      <c r="M12">
        <v>2.8452000000000002</v>
      </c>
    </row>
    <row r="13" spans="1:13" s="6" customFormat="1" x14ac:dyDescent="0.35">
      <c r="A13" s="6" t="s">
        <v>105</v>
      </c>
      <c r="B13" s="14">
        <v>40343</v>
      </c>
      <c r="C13"/>
      <c r="D13"/>
      <c r="E13"/>
      <c r="F13"/>
      <c r="G13"/>
      <c r="H13"/>
      <c r="I13"/>
      <c r="J13"/>
      <c r="K13"/>
      <c r="L13"/>
      <c r="M13" s="35">
        <v>2.92</v>
      </c>
    </row>
    <row r="14" spans="1:13" s="6" customFormat="1" x14ac:dyDescent="0.35">
      <c r="A14" s="6" t="s">
        <v>79</v>
      </c>
      <c r="B14" s="7">
        <v>40344</v>
      </c>
      <c r="C14" s="8">
        <v>0.47361111111111115</v>
      </c>
      <c r="D14" s="6" t="s">
        <v>50</v>
      </c>
      <c r="E14" s="11">
        <v>4.3999999999999997E-2</v>
      </c>
      <c r="F14" s="11"/>
      <c r="G14" s="11">
        <v>6.8000000000000005E-2</v>
      </c>
      <c r="H14" s="11"/>
      <c r="I14" s="11"/>
      <c r="J14" s="11"/>
      <c r="K14" s="11">
        <v>0.15</v>
      </c>
      <c r="L14" s="11"/>
      <c r="M14" s="11">
        <f t="shared" ref="M14:M19" si="1">K14+E14+F14</f>
        <v>0.19400000000000001</v>
      </c>
    </row>
    <row r="15" spans="1:13" s="6" customFormat="1" x14ac:dyDescent="0.35">
      <c r="A15" s="6" t="s">
        <v>89</v>
      </c>
      <c r="B15" s="7">
        <v>40344</v>
      </c>
      <c r="C15" s="8">
        <v>0.48888888888888887</v>
      </c>
      <c r="D15" s="6" t="s">
        <v>50</v>
      </c>
      <c r="E15" s="11">
        <v>0.01</v>
      </c>
      <c r="F15" s="11"/>
      <c r="G15" s="11">
        <v>0.01</v>
      </c>
      <c r="H15" s="11"/>
      <c r="I15" s="11"/>
      <c r="J15" s="11"/>
      <c r="K15" s="11">
        <v>0.21099999999999999</v>
      </c>
      <c r="L15" s="11"/>
      <c r="M15" s="11">
        <f t="shared" si="1"/>
        <v>0.221</v>
      </c>
    </row>
    <row r="16" spans="1:13" s="6" customFormat="1" x14ac:dyDescent="0.35">
      <c r="A16" s="6" t="s">
        <v>40</v>
      </c>
      <c r="B16" s="7">
        <v>40345</v>
      </c>
      <c r="C16" s="8">
        <v>0.56527777777777777</v>
      </c>
      <c r="D16" s="6" t="s">
        <v>50</v>
      </c>
      <c r="E16" s="11">
        <v>0.21</v>
      </c>
      <c r="F16" s="11"/>
      <c r="G16" s="11">
        <v>0.74399999999999999</v>
      </c>
      <c r="H16" s="11"/>
      <c r="I16" s="11"/>
      <c r="J16" s="11"/>
      <c r="K16" s="11">
        <v>0.83399999999999996</v>
      </c>
      <c r="L16" s="11"/>
      <c r="M16" s="11">
        <f t="shared" si="1"/>
        <v>1.044</v>
      </c>
    </row>
    <row r="17" spans="1:13" s="6" customFormat="1" x14ac:dyDescent="0.35">
      <c r="A17" s="6" t="s">
        <v>72</v>
      </c>
      <c r="B17" s="7">
        <v>40345</v>
      </c>
      <c r="C17" s="8">
        <v>0.53680555555555554</v>
      </c>
      <c r="D17" s="6" t="s">
        <v>50</v>
      </c>
      <c r="E17" s="11">
        <v>0.14399999999999999</v>
      </c>
      <c r="F17" s="11"/>
      <c r="G17" s="11">
        <v>0.23499999999999999</v>
      </c>
      <c r="H17" s="11"/>
      <c r="I17" s="11"/>
      <c r="J17" s="11"/>
      <c r="K17" s="11">
        <v>0.14799999999999999</v>
      </c>
      <c r="L17" s="11"/>
      <c r="M17" s="11">
        <f t="shared" si="1"/>
        <v>0.29199999999999998</v>
      </c>
    </row>
    <row r="18" spans="1:13" s="6" customFormat="1" x14ac:dyDescent="0.35">
      <c r="A18" s="6" t="s">
        <v>79</v>
      </c>
      <c r="B18" s="7">
        <v>40351</v>
      </c>
      <c r="C18" s="8">
        <v>0.46319444444444446</v>
      </c>
      <c r="D18" s="6" t="s">
        <v>50</v>
      </c>
      <c r="E18" s="11">
        <v>0.128</v>
      </c>
      <c r="F18" s="11"/>
      <c r="G18" s="11">
        <v>0.154</v>
      </c>
      <c r="H18" s="11"/>
      <c r="I18" s="11"/>
      <c r="J18" s="11"/>
      <c r="K18" s="11">
        <v>0.27700000000000002</v>
      </c>
      <c r="L18" s="11"/>
      <c r="M18" s="11">
        <f t="shared" si="1"/>
        <v>0.40500000000000003</v>
      </c>
    </row>
    <row r="19" spans="1:13" s="6" customFormat="1" x14ac:dyDescent="0.35">
      <c r="A19" s="6" t="s">
        <v>89</v>
      </c>
      <c r="B19" s="7">
        <v>40351</v>
      </c>
      <c r="C19" s="8">
        <v>0.48125000000000001</v>
      </c>
      <c r="D19" s="6" t="s">
        <v>50</v>
      </c>
      <c r="E19" s="11">
        <v>0.03</v>
      </c>
      <c r="F19" s="11"/>
      <c r="G19" s="11">
        <v>3.5999999999999997E-2</v>
      </c>
      <c r="H19" s="11"/>
      <c r="I19" s="11"/>
      <c r="J19" s="11"/>
      <c r="K19" s="11">
        <v>0.14899999999999999</v>
      </c>
      <c r="L19" s="11"/>
      <c r="M19" s="11">
        <f t="shared" si="1"/>
        <v>0.17899999999999999</v>
      </c>
    </row>
    <row r="20" spans="1:13" s="6" customFormat="1" x14ac:dyDescent="0.35">
      <c r="A20" s="6" t="s">
        <v>100</v>
      </c>
      <c r="B20" s="14">
        <v>40353</v>
      </c>
      <c r="C20"/>
      <c r="D20"/>
      <c r="E20"/>
      <c r="F20"/>
      <c r="G20"/>
      <c r="H20"/>
      <c r="I20"/>
      <c r="J20"/>
      <c r="K20"/>
      <c r="L20"/>
      <c r="M20">
        <v>2.9277000000000002</v>
      </c>
    </row>
    <row r="21" spans="1:13" s="6" customFormat="1" x14ac:dyDescent="0.35">
      <c r="A21" s="6" t="s">
        <v>105</v>
      </c>
      <c r="B21" s="14">
        <v>40353</v>
      </c>
      <c r="C21"/>
      <c r="D21"/>
      <c r="E21"/>
      <c r="F21"/>
      <c r="G21"/>
      <c r="H21"/>
      <c r="I21"/>
      <c r="J21"/>
      <c r="K21"/>
      <c r="L21"/>
      <c r="M21" s="35"/>
    </row>
    <row r="22" spans="1:13" s="6" customFormat="1" x14ac:dyDescent="0.35">
      <c r="A22" s="6" t="s">
        <v>79</v>
      </c>
      <c r="B22" s="7">
        <v>40358</v>
      </c>
      <c r="C22" s="8">
        <v>0.44930555555555557</v>
      </c>
      <c r="D22" s="6" t="s">
        <v>50</v>
      </c>
      <c r="E22" s="11">
        <v>3.3000000000000002E-2</v>
      </c>
      <c r="F22" s="11"/>
      <c r="G22" s="11">
        <v>2.4E-2</v>
      </c>
      <c r="H22" s="11"/>
      <c r="I22" s="11"/>
      <c r="J22" s="11"/>
      <c r="K22" s="11">
        <v>0.34300000000000003</v>
      </c>
      <c r="L22" s="11"/>
      <c r="M22" s="11">
        <f t="shared" ref="M22:M35" si="2">K22+E22+F22</f>
        <v>0.376</v>
      </c>
    </row>
    <row r="23" spans="1:13" s="6" customFormat="1" x14ac:dyDescent="0.35">
      <c r="A23" s="6" t="s">
        <v>89</v>
      </c>
      <c r="B23" s="7">
        <v>40358</v>
      </c>
      <c r="C23" s="8">
        <v>0.46388888888888885</v>
      </c>
      <c r="D23" s="6" t="s">
        <v>50</v>
      </c>
      <c r="E23" s="11">
        <v>0.01</v>
      </c>
      <c r="F23" s="11"/>
      <c r="G23" s="11">
        <v>1.4E-2</v>
      </c>
      <c r="H23" s="11"/>
      <c r="I23" s="11"/>
      <c r="J23" s="11"/>
      <c r="K23" s="11">
        <v>0.27300000000000002</v>
      </c>
      <c r="L23" s="11"/>
      <c r="M23" s="11">
        <f t="shared" si="2"/>
        <v>0.28300000000000003</v>
      </c>
    </row>
    <row r="24" spans="1:13" s="6" customFormat="1" x14ac:dyDescent="0.35">
      <c r="A24" s="6" t="s">
        <v>40</v>
      </c>
      <c r="B24" s="7">
        <v>40360</v>
      </c>
      <c r="C24" s="8">
        <v>0.58333333333333337</v>
      </c>
      <c r="D24" s="6" t="s">
        <v>50</v>
      </c>
      <c r="E24" s="11">
        <v>0.246</v>
      </c>
      <c r="F24" s="11"/>
      <c r="G24" s="11">
        <v>5.1999999999999998E-2</v>
      </c>
      <c r="H24" s="11"/>
      <c r="I24" s="11"/>
      <c r="J24" s="11"/>
      <c r="K24" s="11">
        <v>0.44500000000000001</v>
      </c>
      <c r="L24" s="11"/>
      <c r="M24" s="11">
        <f t="shared" si="2"/>
        <v>0.69100000000000006</v>
      </c>
    </row>
    <row r="25" spans="1:13" s="6" customFormat="1" x14ac:dyDescent="0.35">
      <c r="A25" s="6" t="s">
        <v>40</v>
      </c>
      <c r="B25" s="7">
        <v>40360</v>
      </c>
      <c r="C25" s="8">
        <v>0.58333333333333337</v>
      </c>
      <c r="D25" s="6" t="s">
        <v>50</v>
      </c>
      <c r="E25" s="11">
        <v>0.23400000000000001</v>
      </c>
      <c r="F25" s="11"/>
      <c r="G25" s="11">
        <v>0.05</v>
      </c>
      <c r="H25" s="11"/>
      <c r="I25" s="11"/>
      <c r="J25" s="11"/>
      <c r="K25" s="11">
        <v>0.56299999999999994</v>
      </c>
      <c r="L25" s="11"/>
      <c r="M25" s="11">
        <f t="shared" si="2"/>
        <v>0.79699999999999993</v>
      </c>
    </row>
    <row r="26" spans="1:13" s="6" customFormat="1" x14ac:dyDescent="0.35">
      <c r="A26" s="6" t="s">
        <v>72</v>
      </c>
      <c r="B26" s="7">
        <v>40360</v>
      </c>
      <c r="C26" s="8">
        <v>0.5541666666666667</v>
      </c>
      <c r="D26" s="6" t="s">
        <v>50</v>
      </c>
      <c r="E26" s="11">
        <v>0.22900000000000001</v>
      </c>
      <c r="F26" s="11"/>
      <c r="G26" s="11">
        <v>0.108</v>
      </c>
      <c r="H26" s="11"/>
      <c r="I26" s="11"/>
      <c r="J26" s="11"/>
      <c r="K26" s="11">
        <v>0.57299999999999995</v>
      </c>
      <c r="L26" s="11"/>
      <c r="M26" s="11">
        <f t="shared" si="2"/>
        <v>0.80199999999999994</v>
      </c>
    </row>
    <row r="27" spans="1:13" s="6" customFormat="1" x14ac:dyDescent="0.35">
      <c r="A27" s="6" t="s">
        <v>79</v>
      </c>
      <c r="B27" s="7">
        <v>40366</v>
      </c>
      <c r="C27" s="8">
        <v>0.44722222222222219</v>
      </c>
      <c r="D27" s="6" t="s">
        <v>50</v>
      </c>
      <c r="E27" s="11">
        <v>4.1000000000000002E-2</v>
      </c>
      <c r="F27" s="11"/>
      <c r="G27" s="11">
        <v>6.6000000000000003E-2</v>
      </c>
      <c r="H27" s="11"/>
      <c r="I27" s="11"/>
      <c r="J27" s="11"/>
      <c r="K27" s="11">
        <v>0.61499999999999999</v>
      </c>
      <c r="L27" s="11"/>
      <c r="M27" s="11">
        <f t="shared" si="2"/>
        <v>0.65600000000000003</v>
      </c>
    </row>
    <row r="28" spans="1:13" s="6" customFormat="1" x14ac:dyDescent="0.35">
      <c r="A28" s="6" t="s">
        <v>89</v>
      </c>
      <c r="B28" s="7">
        <v>40366</v>
      </c>
      <c r="C28" s="8">
        <v>0.46249999999999997</v>
      </c>
      <c r="D28" s="6" t="s">
        <v>50</v>
      </c>
      <c r="E28" s="11">
        <v>1.2E-2</v>
      </c>
      <c r="F28" s="11"/>
      <c r="G28" s="11">
        <v>3.4000000000000002E-2</v>
      </c>
      <c r="H28" s="11"/>
      <c r="I28" s="11"/>
      <c r="J28" s="11"/>
      <c r="K28" s="11">
        <v>0.46899999999999997</v>
      </c>
      <c r="L28" s="11"/>
      <c r="M28" s="11">
        <f t="shared" si="2"/>
        <v>0.48099999999999998</v>
      </c>
    </row>
    <row r="29" spans="1:13" s="6" customFormat="1" x14ac:dyDescent="0.35">
      <c r="A29" s="6" t="s">
        <v>40</v>
      </c>
      <c r="B29" s="7">
        <v>40367</v>
      </c>
      <c r="C29" s="8">
        <v>0.54513888888888895</v>
      </c>
      <c r="D29" s="6" t="s">
        <v>50</v>
      </c>
      <c r="E29" s="11">
        <v>0.14399999999999999</v>
      </c>
      <c r="F29" s="11"/>
      <c r="G29" s="11">
        <v>3.9E-2</v>
      </c>
      <c r="H29" s="11"/>
      <c r="I29" s="11"/>
      <c r="J29" s="11"/>
      <c r="K29" s="11">
        <v>0.88800000000000001</v>
      </c>
      <c r="L29" s="11"/>
      <c r="M29" s="11">
        <f t="shared" si="2"/>
        <v>1.032</v>
      </c>
    </row>
    <row r="30" spans="1:13" s="6" customFormat="1" x14ac:dyDescent="0.35">
      <c r="A30" s="6" t="s">
        <v>72</v>
      </c>
      <c r="B30" s="7">
        <v>40367</v>
      </c>
      <c r="C30" s="8">
        <v>0.51666666666666672</v>
      </c>
      <c r="D30" s="6" t="s">
        <v>50</v>
      </c>
      <c r="E30" s="11">
        <v>1.4E-2</v>
      </c>
      <c r="F30" s="11"/>
      <c r="G30" s="11">
        <v>0.01</v>
      </c>
      <c r="H30" s="11"/>
      <c r="I30" s="11"/>
      <c r="J30" s="11"/>
      <c r="K30" s="11">
        <v>1.21</v>
      </c>
      <c r="L30" s="11"/>
      <c r="M30" s="11">
        <f t="shared" si="2"/>
        <v>1.224</v>
      </c>
    </row>
    <row r="31" spans="1:13" s="6" customFormat="1" x14ac:dyDescent="0.35">
      <c r="A31" s="6" t="s">
        <v>79</v>
      </c>
      <c r="B31" s="7">
        <v>40372</v>
      </c>
      <c r="C31" s="8">
        <v>0.44861111111111113</v>
      </c>
      <c r="D31" s="6" t="s">
        <v>50</v>
      </c>
      <c r="E31" s="11">
        <v>1.4999999999999999E-2</v>
      </c>
      <c r="F31" s="11"/>
      <c r="G31" s="11">
        <v>4.5999999999999999E-2</v>
      </c>
      <c r="H31" s="11"/>
      <c r="I31" s="11"/>
      <c r="J31" s="11"/>
      <c r="K31" s="11">
        <v>0.40100000000000002</v>
      </c>
      <c r="L31" s="11"/>
      <c r="M31" s="11">
        <f t="shared" si="2"/>
        <v>0.41600000000000004</v>
      </c>
    </row>
    <row r="32" spans="1:13" s="6" customFormat="1" x14ac:dyDescent="0.35">
      <c r="A32" s="6" t="s">
        <v>89</v>
      </c>
      <c r="B32" s="7">
        <v>40372</v>
      </c>
      <c r="C32" s="8">
        <v>0.46319444444444446</v>
      </c>
      <c r="D32" s="6" t="s">
        <v>50</v>
      </c>
      <c r="E32" s="11">
        <v>0.01</v>
      </c>
      <c r="F32" s="11"/>
      <c r="G32" s="11">
        <v>0.01</v>
      </c>
      <c r="H32" s="11"/>
      <c r="I32" s="11"/>
      <c r="J32" s="11"/>
      <c r="K32" s="11">
        <v>0.32500000000000001</v>
      </c>
      <c r="L32" s="11"/>
      <c r="M32" s="11">
        <f t="shared" si="2"/>
        <v>0.33500000000000002</v>
      </c>
    </row>
    <row r="33" spans="1:13" s="6" customFormat="1" x14ac:dyDescent="0.35">
      <c r="A33" s="6" t="s">
        <v>40</v>
      </c>
      <c r="B33" s="7">
        <v>40373</v>
      </c>
      <c r="C33" s="8">
        <v>0.58333333333333337</v>
      </c>
      <c r="D33" s="6" t="s">
        <v>49</v>
      </c>
      <c r="E33" s="11">
        <v>0.20399999999999999</v>
      </c>
      <c r="F33" s="11"/>
      <c r="G33" s="11">
        <v>0.42499999999999999</v>
      </c>
      <c r="H33" s="11"/>
      <c r="I33" s="11"/>
      <c r="J33" s="11"/>
      <c r="K33" s="11">
        <v>1.1870000000000001</v>
      </c>
      <c r="L33" s="11"/>
      <c r="M33" s="11">
        <f t="shared" si="2"/>
        <v>1.391</v>
      </c>
    </row>
    <row r="34" spans="1:13" s="6" customFormat="1" x14ac:dyDescent="0.35">
      <c r="A34" s="6" t="s">
        <v>40</v>
      </c>
      <c r="B34" s="7">
        <v>40373</v>
      </c>
      <c r="C34" s="8">
        <v>0.58333333333333337</v>
      </c>
      <c r="D34" s="6" t="s">
        <v>49</v>
      </c>
      <c r="E34" s="11">
        <v>0.20799999999999999</v>
      </c>
      <c r="F34" s="11"/>
      <c r="G34" s="11">
        <v>0.41599999999999998</v>
      </c>
      <c r="H34" s="11"/>
      <c r="I34" s="11"/>
      <c r="J34" s="11"/>
      <c r="K34" s="11">
        <v>1.19</v>
      </c>
      <c r="L34" s="11"/>
      <c r="M34" s="11">
        <f t="shared" si="2"/>
        <v>1.3979999999999999</v>
      </c>
    </row>
    <row r="35" spans="1:13" s="6" customFormat="1" x14ac:dyDescent="0.35">
      <c r="A35" s="6" t="s">
        <v>72</v>
      </c>
      <c r="B35" s="7">
        <v>40373</v>
      </c>
      <c r="C35" s="8">
        <v>0.55208333333333337</v>
      </c>
      <c r="D35" s="6" t="s">
        <v>49</v>
      </c>
      <c r="E35" s="11">
        <v>0.104</v>
      </c>
      <c r="F35" s="11"/>
      <c r="G35" s="11">
        <v>0.182</v>
      </c>
      <c r="H35" s="11"/>
      <c r="I35" s="11"/>
      <c r="J35" s="11"/>
      <c r="K35" s="11">
        <v>0.72699999999999998</v>
      </c>
      <c r="L35" s="11"/>
      <c r="M35" s="11">
        <f t="shared" si="2"/>
        <v>0.83099999999999996</v>
      </c>
    </row>
    <row r="36" spans="1:13" s="6" customFormat="1" x14ac:dyDescent="0.35">
      <c r="A36" s="6" t="s">
        <v>100</v>
      </c>
      <c r="B36" s="14">
        <v>40374</v>
      </c>
      <c r="C36"/>
      <c r="D36"/>
      <c r="E36"/>
      <c r="F36"/>
      <c r="G36"/>
      <c r="H36"/>
      <c r="I36"/>
      <c r="J36"/>
      <c r="K36"/>
      <c r="L36"/>
      <c r="M36">
        <v>0.74069999999999991</v>
      </c>
    </row>
    <row r="37" spans="1:13" s="6" customFormat="1" x14ac:dyDescent="0.35">
      <c r="A37" s="6" t="s">
        <v>105</v>
      </c>
      <c r="B37" s="14">
        <v>40374</v>
      </c>
      <c r="C37"/>
      <c r="D37"/>
      <c r="E37"/>
      <c r="F37"/>
      <c r="G37"/>
      <c r="H37"/>
      <c r="I37"/>
      <c r="J37"/>
      <c r="K37"/>
      <c r="L37"/>
      <c r="M37" s="35">
        <v>0.85799999999999998</v>
      </c>
    </row>
    <row r="38" spans="1:13" s="6" customFormat="1" x14ac:dyDescent="0.35">
      <c r="A38" s="6" t="s">
        <v>79</v>
      </c>
      <c r="B38" s="7">
        <v>40379</v>
      </c>
      <c r="C38" s="8">
        <v>0.46249999999999997</v>
      </c>
      <c r="D38" s="6" t="s">
        <v>49</v>
      </c>
      <c r="E38" s="11">
        <v>0.152</v>
      </c>
      <c r="F38" s="11"/>
      <c r="G38" s="11">
        <v>0.26</v>
      </c>
      <c r="H38" s="11"/>
      <c r="I38" s="11"/>
      <c r="J38" s="11"/>
      <c r="K38" s="11">
        <v>0.97</v>
      </c>
      <c r="L38" s="11"/>
      <c r="M38" s="11">
        <f>K38+E38+F38</f>
        <v>1.1219999999999999</v>
      </c>
    </row>
    <row r="39" spans="1:13" s="6" customFormat="1" x14ac:dyDescent="0.35">
      <c r="A39" s="6" t="s">
        <v>89</v>
      </c>
      <c r="B39" s="7">
        <v>40379</v>
      </c>
      <c r="C39" s="8">
        <v>0.48125000000000001</v>
      </c>
      <c r="D39" s="6" t="s">
        <v>49</v>
      </c>
      <c r="E39" s="11">
        <v>3.2000000000000001E-2</v>
      </c>
      <c r="F39" s="11"/>
      <c r="G39" s="11">
        <v>5.7000000000000002E-2</v>
      </c>
      <c r="H39" s="11"/>
      <c r="I39" s="11"/>
      <c r="J39" s="11"/>
      <c r="K39" s="11">
        <v>0.69799999999999995</v>
      </c>
      <c r="L39" s="11"/>
      <c r="M39" s="11">
        <f>K39+E39+F39</f>
        <v>0.73</v>
      </c>
    </row>
    <row r="40" spans="1:13" s="6" customFormat="1" x14ac:dyDescent="0.35">
      <c r="A40" s="6" t="s">
        <v>100</v>
      </c>
      <c r="B40" s="14">
        <v>40379</v>
      </c>
      <c r="C40"/>
      <c r="D40"/>
      <c r="E40"/>
      <c r="F40"/>
      <c r="G40"/>
      <c r="H40"/>
      <c r="I40"/>
      <c r="J40"/>
      <c r="K40"/>
      <c r="L40"/>
      <c r="M40">
        <v>0.71679999999999999</v>
      </c>
    </row>
    <row r="41" spans="1:13" s="6" customFormat="1" x14ac:dyDescent="0.35">
      <c r="A41" s="6" t="s">
        <v>100</v>
      </c>
      <c r="B41" s="14">
        <v>40379</v>
      </c>
      <c r="C41"/>
      <c r="D41"/>
      <c r="E41"/>
      <c r="F41"/>
      <c r="G41"/>
      <c r="H41"/>
      <c r="I41"/>
      <c r="J41"/>
      <c r="K41"/>
      <c r="L41"/>
      <c r="M41">
        <v>0.74869999999999992</v>
      </c>
    </row>
    <row r="42" spans="1:13" s="6" customFormat="1" x14ac:dyDescent="0.35">
      <c r="A42" s="6" t="s">
        <v>105</v>
      </c>
      <c r="B42" s="14">
        <v>40379</v>
      </c>
      <c r="C42"/>
      <c r="D42"/>
      <c r="E42"/>
      <c r="F42"/>
      <c r="G42"/>
      <c r="H42"/>
      <c r="I42"/>
      <c r="J42"/>
      <c r="K42"/>
      <c r="L42"/>
      <c r="M42" s="35">
        <v>0.67290000000000005</v>
      </c>
    </row>
    <row r="43" spans="1:13" s="6" customFormat="1" x14ac:dyDescent="0.35">
      <c r="A43" s="6" t="s">
        <v>40</v>
      </c>
      <c r="B43" s="7">
        <v>40380</v>
      </c>
      <c r="C43" s="8">
        <v>0.54861111111111105</v>
      </c>
      <c r="D43" s="6" t="s">
        <v>50</v>
      </c>
      <c r="E43" s="11">
        <v>0.29399999999999998</v>
      </c>
      <c r="F43" s="11"/>
      <c r="G43" s="11">
        <v>0.35</v>
      </c>
      <c r="H43" s="11"/>
      <c r="I43" s="11"/>
      <c r="J43" s="11"/>
      <c r="K43" s="11">
        <v>0.90100000000000002</v>
      </c>
      <c r="L43" s="11"/>
      <c r="M43" s="11">
        <f>K43+E43+F43</f>
        <v>1.1950000000000001</v>
      </c>
    </row>
    <row r="44" spans="1:13" s="6" customFormat="1" x14ac:dyDescent="0.35">
      <c r="A44" s="6" t="s">
        <v>72</v>
      </c>
      <c r="B44" s="7">
        <v>40380</v>
      </c>
      <c r="C44" s="8">
        <v>0.51874999999999993</v>
      </c>
      <c r="D44" s="6" t="s">
        <v>50</v>
      </c>
      <c r="E44" s="11">
        <v>0.124</v>
      </c>
      <c r="F44" s="11"/>
      <c r="G44" s="11">
        <v>0.114</v>
      </c>
      <c r="H44" s="11"/>
      <c r="I44" s="11"/>
      <c r="J44" s="11"/>
      <c r="K44" s="11">
        <v>0.89400000000000002</v>
      </c>
      <c r="L44" s="11"/>
      <c r="M44" s="11">
        <f>K44+E44+F44</f>
        <v>1.018</v>
      </c>
    </row>
    <row r="45" spans="1:13" s="6" customFormat="1" x14ac:dyDescent="0.35">
      <c r="A45" s="6" t="s">
        <v>72</v>
      </c>
      <c r="B45" s="7">
        <v>40380</v>
      </c>
      <c r="C45" s="8">
        <v>0.51874999999999993</v>
      </c>
      <c r="D45" s="6" t="s">
        <v>50</v>
      </c>
      <c r="E45" s="11">
        <v>0.125</v>
      </c>
      <c r="F45" s="11"/>
      <c r="G45" s="11">
        <v>0.104</v>
      </c>
      <c r="H45" s="11"/>
      <c r="I45" s="11"/>
      <c r="J45" s="11"/>
      <c r="K45" s="11">
        <v>0.97399999999999998</v>
      </c>
      <c r="L45" s="11"/>
      <c r="M45" s="11">
        <f>K45+E45+F45</f>
        <v>1.099</v>
      </c>
    </row>
    <row r="46" spans="1:13" s="6" customFormat="1" x14ac:dyDescent="0.35">
      <c r="A46" s="6" t="s">
        <v>79</v>
      </c>
      <c r="B46" s="7">
        <v>40386</v>
      </c>
      <c r="C46" s="8">
        <v>0.46736111111111112</v>
      </c>
      <c r="D46" s="6" t="s">
        <v>50</v>
      </c>
      <c r="E46" s="11">
        <v>5.1999999999999998E-2</v>
      </c>
      <c r="F46" s="11"/>
      <c r="G46" s="11">
        <v>0.06</v>
      </c>
      <c r="H46" s="11"/>
      <c r="I46" s="11"/>
      <c r="J46" s="11"/>
      <c r="K46" s="11">
        <v>0.64500000000000002</v>
      </c>
      <c r="L46" s="11"/>
      <c r="M46" s="11">
        <f>K46+E46+F46</f>
        <v>0.69700000000000006</v>
      </c>
    </row>
    <row r="47" spans="1:13" s="6" customFormat="1" x14ac:dyDescent="0.35">
      <c r="A47" s="6" t="s">
        <v>89</v>
      </c>
      <c r="B47" s="7">
        <v>40386</v>
      </c>
      <c r="C47" s="8">
        <v>0.48055555555555557</v>
      </c>
      <c r="D47" s="6" t="s">
        <v>50</v>
      </c>
      <c r="E47" s="11">
        <v>3.2000000000000001E-2</v>
      </c>
      <c r="F47" s="11"/>
      <c r="G47" s="11">
        <v>3.5000000000000003E-2</v>
      </c>
      <c r="H47" s="11"/>
      <c r="I47" s="11"/>
      <c r="J47" s="11"/>
      <c r="K47" s="11">
        <v>0.61199999999999999</v>
      </c>
      <c r="L47" s="11"/>
      <c r="M47" s="11">
        <f>K47+E47+F47</f>
        <v>0.64400000000000002</v>
      </c>
    </row>
    <row r="48" spans="1:13" s="6" customFormat="1" x14ac:dyDescent="0.35">
      <c r="A48" s="6" t="s">
        <v>100</v>
      </c>
      <c r="B48" s="14">
        <v>40386</v>
      </c>
      <c r="C48"/>
      <c r="D48"/>
      <c r="E48"/>
      <c r="F48"/>
      <c r="G48"/>
      <c r="H48"/>
      <c r="I48"/>
      <c r="J48"/>
      <c r="K48"/>
      <c r="L48"/>
      <c r="M48">
        <v>0.95020000000000004</v>
      </c>
    </row>
    <row r="49" spans="1:13" s="6" customFormat="1" x14ac:dyDescent="0.35">
      <c r="A49" s="6" t="s">
        <v>105</v>
      </c>
      <c r="B49" s="14">
        <v>40386</v>
      </c>
      <c r="C49"/>
      <c r="D49"/>
      <c r="E49"/>
      <c r="F49"/>
      <c r="G49"/>
      <c r="H49"/>
      <c r="I49"/>
      <c r="J49"/>
      <c r="K49"/>
      <c r="L49"/>
      <c r="M49" s="35">
        <v>0.61929999999999996</v>
      </c>
    </row>
    <row r="50" spans="1:13" s="6" customFormat="1" x14ac:dyDescent="0.35">
      <c r="A50" s="6" t="s">
        <v>105</v>
      </c>
      <c r="B50" s="14">
        <v>40386</v>
      </c>
      <c r="C50"/>
      <c r="D50"/>
      <c r="E50"/>
      <c r="F50"/>
      <c r="G50"/>
      <c r="H50"/>
      <c r="I50"/>
      <c r="J50"/>
      <c r="K50"/>
      <c r="L50"/>
      <c r="M50" s="35">
        <v>0.47270000000000001</v>
      </c>
    </row>
    <row r="51" spans="1:13" s="6" customFormat="1" x14ac:dyDescent="0.35">
      <c r="A51" s="6" t="s">
        <v>40</v>
      </c>
      <c r="B51" s="7">
        <v>40387</v>
      </c>
      <c r="C51" s="8">
        <v>0.54513888888888895</v>
      </c>
      <c r="D51" s="6" t="s">
        <v>50</v>
      </c>
      <c r="E51" s="11">
        <v>0.245</v>
      </c>
      <c r="F51" s="11"/>
      <c r="G51" s="11">
        <v>0.24399999999999999</v>
      </c>
      <c r="H51" s="11"/>
      <c r="I51" s="11"/>
      <c r="J51" s="11"/>
      <c r="K51" s="11">
        <v>1.254</v>
      </c>
      <c r="L51" s="11"/>
      <c r="M51" s="11">
        <f>K51+E51+F51</f>
        <v>1.4990000000000001</v>
      </c>
    </row>
    <row r="52" spans="1:13" s="6" customFormat="1" x14ac:dyDescent="0.35">
      <c r="A52" s="6" t="s">
        <v>72</v>
      </c>
      <c r="B52" s="7">
        <v>40387</v>
      </c>
      <c r="C52" s="8">
        <v>0.51388888888888895</v>
      </c>
      <c r="D52" s="6" t="s">
        <v>50</v>
      </c>
      <c r="E52" s="11">
        <v>2.4E-2</v>
      </c>
      <c r="F52" s="11"/>
      <c r="G52" s="11">
        <v>1.7000000000000001E-2</v>
      </c>
      <c r="H52" s="11"/>
      <c r="I52" s="11"/>
      <c r="J52" s="11"/>
      <c r="K52" s="11">
        <v>1.4550000000000001</v>
      </c>
      <c r="L52" s="11"/>
      <c r="M52" s="11">
        <f>K52+E52+F52</f>
        <v>1.4790000000000001</v>
      </c>
    </row>
    <row r="53" spans="1:13" s="6" customFormat="1" x14ac:dyDescent="0.35">
      <c r="A53" s="6" t="s">
        <v>79</v>
      </c>
      <c r="B53" s="7">
        <v>40393</v>
      </c>
      <c r="C53" s="8">
        <v>0.45347222222222222</v>
      </c>
      <c r="D53" s="6" t="s">
        <v>50</v>
      </c>
      <c r="E53" s="11">
        <v>0.13900000000000001</v>
      </c>
      <c r="F53" s="11"/>
      <c r="G53" s="11">
        <v>0.16200000000000001</v>
      </c>
      <c r="H53" s="11"/>
      <c r="I53" s="11"/>
      <c r="J53" s="11"/>
      <c r="K53" s="11">
        <v>0.315</v>
      </c>
      <c r="L53" s="11"/>
      <c r="M53" s="11">
        <f>K53+E53+F53</f>
        <v>0.45400000000000001</v>
      </c>
    </row>
    <row r="54" spans="1:13" s="6" customFormat="1" x14ac:dyDescent="0.35">
      <c r="A54" s="6" t="s">
        <v>89</v>
      </c>
      <c r="B54" s="7">
        <v>40393</v>
      </c>
      <c r="C54" s="8">
        <v>0.47013888888888888</v>
      </c>
      <c r="D54" s="6" t="s">
        <v>50</v>
      </c>
      <c r="E54" s="11">
        <v>2.5000000000000001E-2</v>
      </c>
      <c r="F54" s="11"/>
      <c r="G54" s="11">
        <v>1.9E-2</v>
      </c>
      <c r="H54" s="11"/>
      <c r="I54" s="11"/>
      <c r="J54" s="11"/>
      <c r="K54" s="11">
        <v>8.7999999999999995E-2</v>
      </c>
      <c r="L54" s="11"/>
      <c r="M54" s="11">
        <f>K54+E54+F54</f>
        <v>0.11299999999999999</v>
      </c>
    </row>
    <row r="55" spans="1:13" s="6" customFormat="1" x14ac:dyDescent="0.35">
      <c r="A55" s="6" t="s">
        <v>100</v>
      </c>
      <c r="B55" s="14">
        <v>40393</v>
      </c>
      <c r="C55"/>
      <c r="D55"/>
      <c r="E55"/>
      <c r="F55"/>
      <c r="G55"/>
      <c r="H55"/>
      <c r="I55"/>
      <c r="J55"/>
      <c r="K55"/>
      <c r="L55"/>
      <c r="M55">
        <v>1.3058000000000001</v>
      </c>
    </row>
    <row r="56" spans="1:13" s="6" customFormat="1" x14ac:dyDescent="0.35">
      <c r="A56" s="6" t="s">
        <v>100</v>
      </c>
      <c r="B56" s="14">
        <v>40393</v>
      </c>
      <c r="C56"/>
      <c r="D56"/>
      <c r="E56"/>
      <c r="F56"/>
      <c r="G56"/>
      <c r="H56"/>
      <c r="I56"/>
      <c r="J56"/>
      <c r="K56"/>
      <c r="L56"/>
      <c r="M56">
        <v>1.2949999999999999</v>
      </c>
    </row>
    <row r="57" spans="1:13" s="6" customFormat="1" x14ac:dyDescent="0.35">
      <c r="A57" s="6" t="s">
        <v>105</v>
      </c>
      <c r="B57" s="14">
        <v>40393</v>
      </c>
      <c r="C57"/>
      <c r="D57"/>
      <c r="E57"/>
      <c r="F57"/>
      <c r="G57"/>
      <c r="H57"/>
      <c r="I57"/>
      <c r="J57"/>
      <c r="K57"/>
      <c r="L57"/>
      <c r="M57" s="35">
        <v>0.84550000000000003</v>
      </c>
    </row>
    <row r="58" spans="1:13" s="6" customFormat="1" x14ac:dyDescent="0.35">
      <c r="A58" s="6" t="s">
        <v>40</v>
      </c>
      <c r="B58" s="7">
        <v>40394</v>
      </c>
      <c r="C58" s="8">
        <v>0.57500000000000007</v>
      </c>
      <c r="D58" s="6" t="s">
        <v>50</v>
      </c>
      <c r="E58" s="11">
        <v>0.32200000000000001</v>
      </c>
      <c r="F58" s="11"/>
      <c r="G58" s="11">
        <v>0.32400000000000001</v>
      </c>
      <c r="H58" s="11"/>
      <c r="I58" s="11"/>
      <c r="J58" s="11"/>
      <c r="K58" s="11">
        <v>1.43</v>
      </c>
      <c r="L58" s="11"/>
      <c r="M58" s="11">
        <f>K58+E58+F58</f>
        <v>1.752</v>
      </c>
    </row>
    <row r="59" spans="1:13" s="6" customFormat="1" x14ac:dyDescent="0.35">
      <c r="A59" s="6" t="s">
        <v>72</v>
      </c>
      <c r="B59" s="7">
        <v>40394</v>
      </c>
      <c r="C59" s="8">
        <v>0.54722222222222217</v>
      </c>
      <c r="D59" s="6" t="s">
        <v>50</v>
      </c>
      <c r="E59" s="11">
        <v>0.20799999999999999</v>
      </c>
      <c r="F59" s="11"/>
      <c r="G59" s="11">
        <v>6.2E-2</v>
      </c>
      <c r="H59" s="11"/>
      <c r="I59" s="11"/>
      <c r="J59" s="11"/>
      <c r="K59" s="11">
        <v>1.43</v>
      </c>
      <c r="L59" s="11"/>
      <c r="M59" s="11">
        <f>K59+E59+F59</f>
        <v>1.6379999999999999</v>
      </c>
    </row>
    <row r="60" spans="1:13" s="6" customFormat="1" x14ac:dyDescent="0.35">
      <c r="A60" s="6" t="s">
        <v>79</v>
      </c>
      <c r="B60" s="7">
        <v>40400</v>
      </c>
      <c r="C60" s="8">
        <v>0.44791666666666669</v>
      </c>
      <c r="D60" s="6" t="s">
        <v>50</v>
      </c>
      <c r="E60" s="11">
        <v>2.1999999999999999E-2</v>
      </c>
      <c r="F60" s="11"/>
      <c r="G60" s="11">
        <v>4.5999999999999999E-2</v>
      </c>
      <c r="H60" s="11"/>
      <c r="I60" s="11"/>
      <c r="J60" s="11"/>
      <c r="K60" s="11">
        <v>0.70499999999999996</v>
      </c>
      <c r="L60" s="11"/>
      <c r="M60" s="11">
        <f>K60+E60+F60</f>
        <v>0.72699999999999998</v>
      </c>
    </row>
    <row r="61" spans="1:13" s="6" customFormat="1" x14ac:dyDescent="0.35">
      <c r="A61" s="6" t="s">
        <v>89</v>
      </c>
      <c r="B61" s="7">
        <v>40400</v>
      </c>
      <c r="C61" s="8">
        <v>0.46249999999999997</v>
      </c>
      <c r="D61" s="6" t="s">
        <v>50</v>
      </c>
      <c r="E61" s="11">
        <v>0.01</v>
      </c>
      <c r="F61" s="11"/>
      <c r="G61" s="11">
        <v>2.1999999999999999E-2</v>
      </c>
      <c r="H61" s="11"/>
      <c r="I61" s="11"/>
      <c r="J61" s="11"/>
      <c r="K61" s="11">
        <v>0.61799999999999999</v>
      </c>
      <c r="L61" s="11"/>
      <c r="M61" s="11">
        <f>K61+E61+F61</f>
        <v>0.628</v>
      </c>
    </row>
    <row r="62" spans="1:13" s="6" customFormat="1" x14ac:dyDescent="0.35">
      <c r="A62" s="6" t="s">
        <v>100</v>
      </c>
      <c r="B62" s="14">
        <v>40400</v>
      </c>
      <c r="C62"/>
      <c r="D62"/>
      <c r="E62"/>
      <c r="F62"/>
      <c r="G62"/>
      <c r="H62"/>
      <c r="I62"/>
      <c r="J62"/>
      <c r="K62"/>
      <c r="L62"/>
      <c r="M62">
        <v>0.68810000000000004</v>
      </c>
    </row>
    <row r="63" spans="1:13" s="6" customFormat="1" x14ac:dyDescent="0.35">
      <c r="A63" s="6" t="s">
        <v>105</v>
      </c>
      <c r="B63" s="14">
        <v>40400</v>
      </c>
      <c r="C63"/>
      <c r="D63"/>
      <c r="E63"/>
      <c r="F63"/>
      <c r="G63"/>
      <c r="H63"/>
      <c r="I63"/>
      <c r="J63"/>
      <c r="K63"/>
      <c r="L63"/>
      <c r="M63" s="35">
        <v>0.61619999999999997</v>
      </c>
    </row>
    <row r="64" spans="1:13" s="6" customFormat="1" x14ac:dyDescent="0.35">
      <c r="A64" s="6" t="s">
        <v>40</v>
      </c>
      <c r="B64" s="7">
        <v>40401</v>
      </c>
      <c r="C64" s="8">
        <v>0.56041666666666667</v>
      </c>
      <c r="D64" s="6" t="s">
        <v>50</v>
      </c>
      <c r="E64" s="11">
        <v>0.32300000000000001</v>
      </c>
      <c r="F64" s="11"/>
      <c r="G64" s="11">
        <v>0.20399999999999999</v>
      </c>
      <c r="H64" s="11"/>
      <c r="I64" s="11"/>
      <c r="J64" s="11"/>
      <c r="K64" s="11">
        <v>1.218</v>
      </c>
      <c r="L64" s="11"/>
      <c r="M64" s="11">
        <f>K64+E64+F64</f>
        <v>1.5409999999999999</v>
      </c>
    </row>
    <row r="65" spans="1:13" s="6" customFormat="1" x14ac:dyDescent="0.35">
      <c r="A65" s="6" t="s">
        <v>72</v>
      </c>
      <c r="B65" s="7">
        <v>40401</v>
      </c>
      <c r="C65" s="8">
        <v>0.52777777777777779</v>
      </c>
      <c r="D65" s="6" t="s">
        <v>50</v>
      </c>
      <c r="E65" s="11">
        <v>0.107</v>
      </c>
      <c r="F65" s="11"/>
      <c r="G65" s="11">
        <v>2.4E-2</v>
      </c>
      <c r="H65" s="11"/>
      <c r="I65" s="11"/>
      <c r="J65" s="11"/>
      <c r="K65" s="11">
        <v>0.42299999999999999</v>
      </c>
      <c r="L65" s="11"/>
      <c r="M65" s="11">
        <f>K65+E65+F65</f>
        <v>0.53</v>
      </c>
    </row>
    <row r="66" spans="1:13" s="6" customFormat="1" x14ac:dyDescent="0.35">
      <c r="A66" s="6" t="s">
        <v>100</v>
      </c>
      <c r="B66" s="14">
        <v>40407</v>
      </c>
      <c r="C66"/>
      <c r="D66"/>
      <c r="E66"/>
      <c r="F66"/>
      <c r="G66"/>
      <c r="H66"/>
      <c r="I66"/>
      <c r="J66"/>
      <c r="K66"/>
      <c r="L66"/>
      <c r="M66">
        <v>1.0044</v>
      </c>
    </row>
    <row r="67" spans="1:13" s="6" customFormat="1" x14ac:dyDescent="0.35">
      <c r="A67" s="6" t="s">
        <v>105</v>
      </c>
      <c r="B67" s="14">
        <v>40407</v>
      </c>
      <c r="C67"/>
      <c r="D67"/>
      <c r="E67"/>
      <c r="F67"/>
      <c r="G67"/>
      <c r="H67"/>
      <c r="I67"/>
      <c r="J67"/>
      <c r="K67"/>
      <c r="L67"/>
      <c r="M67" s="35">
        <v>0.91100000000000003</v>
      </c>
    </row>
    <row r="68" spans="1:13" s="6" customFormat="1" x14ac:dyDescent="0.35">
      <c r="A68" s="6" t="s">
        <v>79</v>
      </c>
      <c r="B68" s="7">
        <v>40414</v>
      </c>
      <c r="C68" s="8">
        <v>0.46319444444444446</v>
      </c>
      <c r="D68" s="6" t="s">
        <v>49</v>
      </c>
      <c r="E68" s="11">
        <v>9.8000000000000004E-2</v>
      </c>
      <c r="F68" s="11"/>
      <c r="G68" s="11">
        <v>0.22500000000000001</v>
      </c>
      <c r="H68" s="11"/>
      <c r="I68" s="11"/>
      <c r="J68" s="11"/>
      <c r="K68" s="11">
        <v>0.83499999999999996</v>
      </c>
      <c r="L68" s="11"/>
      <c r="M68" s="11">
        <f t="shared" ref="M68:M74" si="3">K68+E68+F68</f>
        <v>0.93299999999999994</v>
      </c>
    </row>
    <row r="69" spans="1:13" s="6" customFormat="1" x14ac:dyDescent="0.35">
      <c r="A69" s="6" t="s">
        <v>89</v>
      </c>
      <c r="B69" s="7">
        <v>40414</v>
      </c>
      <c r="D69" s="6" t="s">
        <v>49</v>
      </c>
      <c r="E69" s="11"/>
      <c r="F69" s="11"/>
      <c r="G69" s="11"/>
      <c r="H69" s="11"/>
      <c r="I69" s="11"/>
      <c r="J69" s="11"/>
      <c r="K69" s="11"/>
      <c r="L69" s="11"/>
      <c r="M69" s="11">
        <f t="shared" si="3"/>
        <v>0</v>
      </c>
    </row>
    <row r="70" spans="1:13" s="6" customFormat="1" x14ac:dyDescent="0.35">
      <c r="A70" s="6" t="s">
        <v>40</v>
      </c>
      <c r="B70" s="7">
        <v>40415</v>
      </c>
      <c r="C70" s="8">
        <v>0.5708333333333333</v>
      </c>
      <c r="D70" s="6" t="s">
        <v>49</v>
      </c>
      <c r="E70" s="11">
        <v>0.44</v>
      </c>
      <c r="F70" s="11"/>
      <c r="G70" s="11">
        <v>0.35699999999999998</v>
      </c>
      <c r="H70" s="11"/>
      <c r="I70" s="11"/>
      <c r="J70" s="11"/>
      <c r="K70" s="11">
        <v>0.66</v>
      </c>
      <c r="L70" s="11"/>
      <c r="M70" s="11">
        <f t="shared" si="3"/>
        <v>1.1000000000000001</v>
      </c>
    </row>
    <row r="71" spans="1:13" s="6" customFormat="1" x14ac:dyDescent="0.35">
      <c r="A71" s="6" t="s">
        <v>40</v>
      </c>
      <c r="B71" s="7">
        <v>40415</v>
      </c>
      <c r="C71" s="8">
        <v>0.5708333333333333</v>
      </c>
      <c r="D71" s="6" t="s">
        <v>49</v>
      </c>
      <c r="E71" s="11">
        <v>0.44800000000000001</v>
      </c>
      <c r="F71" s="11"/>
      <c r="G71" s="11">
        <v>0.38</v>
      </c>
      <c r="H71" s="11"/>
      <c r="I71" s="11"/>
      <c r="J71" s="11"/>
      <c r="K71" s="11">
        <v>1.1200000000000001</v>
      </c>
      <c r="L71" s="11"/>
      <c r="M71" s="11">
        <f t="shared" si="3"/>
        <v>1.5680000000000001</v>
      </c>
    </row>
    <row r="72" spans="1:13" s="6" customFormat="1" x14ac:dyDescent="0.35">
      <c r="A72" s="6" t="s">
        <v>72</v>
      </c>
      <c r="B72" s="7">
        <v>40415</v>
      </c>
      <c r="C72" s="8">
        <v>0.53888888888888886</v>
      </c>
      <c r="D72" s="6" t="s">
        <v>49</v>
      </c>
      <c r="E72" s="11">
        <v>0.26200000000000001</v>
      </c>
      <c r="F72" s="11"/>
      <c r="G72" s="11">
        <v>0.38200000000000001</v>
      </c>
      <c r="H72" s="11"/>
      <c r="I72" s="11"/>
      <c r="J72" s="11"/>
      <c r="K72" s="11">
        <v>0.73</v>
      </c>
      <c r="L72" s="11"/>
      <c r="M72" s="11">
        <f t="shared" si="3"/>
        <v>0.99199999999999999</v>
      </c>
    </row>
    <row r="73" spans="1:13" s="6" customFormat="1" x14ac:dyDescent="0.35">
      <c r="A73" s="6" t="s">
        <v>79</v>
      </c>
      <c r="B73" s="7">
        <v>40421</v>
      </c>
      <c r="C73" s="8">
        <v>0.46388888888888885</v>
      </c>
      <c r="D73" s="6" t="s">
        <v>50</v>
      </c>
      <c r="E73" s="11">
        <v>0.14299999999999999</v>
      </c>
      <c r="F73" s="11"/>
      <c r="G73" s="11">
        <v>2.5999999999999999E-2</v>
      </c>
      <c r="H73" s="11"/>
      <c r="I73" s="11"/>
      <c r="J73" s="11"/>
      <c r="K73" s="11">
        <v>1.47</v>
      </c>
      <c r="L73" s="11"/>
      <c r="M73" s="11">
        <f t="shared" si="3"/>
        <v>1.613</v>
      </c>
    </row>
    <row r="74" spans="1:13" s="6" customFormat="1" x14ac:dyDescent="0.35">
      <c r="A74" s="6" t="s">
        <v>89</v>
      </c>
      <c r="B74" s="7">
        <v>40421</v>
      </c>
      <c r="C74" s="8">
        <v>0.47916666666666669</v>
      </c>
      <c r="D74" s="6" t="s">
        <v>50</v>
      </c>
      <c r="E74" s="11">
        <v>1.4E-2</v>
      </c>
      <c r="F74" s="11"/>
      <c r="G74" s="11">
        <v>0.01</v>
      </c>
      <c r="H74" s="11"/>
      <c r="I74" s="11"/>
      <c r="J74" s="11"/>
      <c r="K74" s="11">
        <v>1.02</v>
      </c>
      <c r="L74" s="11"/>
      <c r="M74" s="11">
        <f t="shared" si="3"/>
        <v>1.034</v>
      </c>
    </row>
    <row r="75" spans="1:13" s="6" customFormat="1" x14ac:dyDescent="0.35">
      <c r="A75" s="6" t="s">
        <v>100</v>
      </c>
      <c r="B75" s="14">
        <v>40421</v>
      </c>
      <c r="C75"/>
      <c r="D75"/>
      <c r="E75"/>
      <c r="F75"/>
      <c r="G75"/>
      <c r="H75"/>
      <c r="I75"/>
      <c r="J75"/>
      <c r="K75"/>
      <c r="L75"/>
      <c r="M75">
        <v>1.9789999999999999</v>
      </c>
    </row>
    <row r="76" spans="1:13" s="6" customFormat="1" x14ac:dyDescent="0.35">
      <c r="A76" s="6" t="s">
        <v>105</v>
      </c>
      <c r="B76" s="14">
        <v>40421</v>
      </c>
      <c r="C76"/>
      <c r="D76"/>
      <c r="E76"/>
      <c r="F76"/>
      <c r="G76"/>
      <c r="H76"/>
      <c r="I76"/>
      <c r="J76"/>
      <c r="K76"/>
      <c r="L76"/>
      <c r="M76" s="35">
        <v>1.2855000000000001</v>
      </c>
    </row>
    <row r="77" spans="1:13" s="6" customFormat="1" x14ac:dyDescent="0.35">
      <c r="A77" s="6" t="s">
        <v>40</v>
      </c>
      <c r="B77" s="7">
        <v>40422</v>
      </c>
      <c r="C77" s="8">
        <v>0.55347222222222225</v>
      </c>
      <c r="D77" s="6" t="s">
        <v>50</v>
      </c>
      <c r="E77" s="11">
        <v>0.49</v>
      </c>
      <c r="F77" s="11"/>
      <c r="G77" s="11">
        <v>0.14799999999999999</v>
      </c>
      <c r="H77" s="11"/>
      <c r="I77" s="11"/>
      <c r="J77" s="11"/>
      <c r="K77" s="11">
        <v>1.46</v>
      </c>
      <c r="L77" s="11"/>
      <c r="M77" s="11">
        <f>K77+E77+F77</f>
        <v>1.95</v>
      </c>
    </row>
    <row r="78" spans="1:13" s="6" customFormat="1" x14ac:dyDescent="0.35">
      <c r="A78" s="6" t="s">
        <v>72</v>
      </c>
      <c r="B78" s="7">
        <v>40422</v>
      </c>
      <c r="C78" s="8">
        <v>0.52430555555555558</v>
      </c>
      <c r="D78" s="6" t="s">
        <v>50</v>
      </c>
      <c r="E78" s="11">
        <v>5.8000000000000003E-2</v>
      </c>
      <c r="F78" s="11"/>
      <c r="G78" s="11">
        <v>1.4E-2</v>
      </c>
      <c r="H78" s="11"/>
      <c r="I78" s="11"/>
      <c r="J78" s="11"/>
      <c r="K78" s="11">
        <v>2</v>
      </c>
      <c r="L78" s="11"/>
      <c r="M78" s="11">
        <f>K78+E78+F78</f>
        <v>2.0579999999999998</v>
      </c>
    </row>
    <row r="79" spans="1:13" s="6" customFormat="1" x14ac:dyDescent="0.35">
      <c r="A79" s="6" t="s">
        <v>79</v>
      </c>
      <c r="B79" s="7">
        <v>40429</v>
      </c>
      <c r="C79" s="8">
        <v>0.4826388888888889</v>
      </c>
      <c r="D79" s="6" t="s">
        <v>50</v>
      </c>
      <c r="E79" s="11">
        <v>2.5999999999999999E-2</v>
      </c>
      <c r="F79" s="11"/>
      <c r="G79" s="11">
        <v>3.1E-2</v>
      </c>
      <c r="H79" s="11"/>
      <c r="I79" s="11"/>
      <c r="J79" s="11"/>
      <c r="K79" s="11">
        <v>1.1499999999999999</v>
      </c>
      <c r="L79" s="11"/>
      <c r="M79" s="11">
        <f>K79+E79+F79</f>
        <v>1.1759999999999999</v>
      </c>
    </row>
    <row r="80" spans="1:13" s="6" customFormat="1" x14ac:dyDescent="0.35">
      <c r="A80" s="6" t="s">
        <v>89</v>
      </c>
      <c r="B80" s="7">
        <v>40429</v>
      </c>
      <c r="C80" s="8">
        <v>0.49791666666666662</v>
      </c>
      <c r="D80" s="6" t="s">
        <v>50</v>
      </c>
      <c r="E80" s="11">
        <v>1.6E-2</v>
      </c>
      <c r="F80" s="11"/>
      <c r="G80" s="11">
        <v>3.5000000000000003E-2</v>
      </c>
      <c r="H80" s="11"/>
      <c r="I80" s="11"/>
      <c r="J80" s="11"/>
      <c r="K80" s="11">
        <v>1.33</v>
      </c>
      <c r="L80" s="11"/>
      <c r="M80" s="11">
        <f>K80+E80+F80</f>
        <v>1.3460000000000001</v>
      </c>
    </row>
    <row r="81" spans="1:13" s="6" customFormat="1" x14ac:dyDescent="0.35">
      <c r="A81" s="6" t="s">
        <v>100</v>
      </c>
      <c r="B81" s="14">
        <v>40429</v>
      </c>
      <c r="C81"/>
      <c r="D81"/>
      <c r="E81"/>
      <c r="F81"/>
      <c r="G81"/>
      <c r="H81"/>
      <c r="I81"/>
      <c r="J81"/>
      <c r="K81"/>
      <c r="L81"/>
      <c r="M81"/>
    </row>
    <row r="82" spans="1:13" s="6" customFormat="1" x14ac:dyDescent="0.35">
      <c r="A82" s="6" t="s">
        <v>100</v>
      </c>
      <c r="B82" s="14">
        <v>40429</v>
      </c>
      <c r="C82"/>
      <c r="D82"/>
      <c r="E82"/>
      <c r="F82"/>
      <c r="G82"/>
      <c r="H82"/>
      <c r="I82"/>
      <c r="J82"/>
      <c r="K82"/>
      <c r="L82"/>
      <c r="M82"/>
    </row>
    <row r="83" spans="1:13" s="6" customFormat="1" x14ac:dyDescent="0.35">
      <c r="A83" s="6" t="s">
        <v>105</v>
      </c>
      <c r="B83" s="14">
        <v>40429</v>
      </c>
      <c r="C83"/>
      <c r="D83"/>
      <c r="E83"/>
      <c r="F83"/>
      <c r="G83"/>
      <c r="H83"/>
      <c r="I83"/>
      <c r="J83"/>
      <c r="K83"/>
      <c r="L83"/>
      <c r="M83" s="35"/>
    </row>
    <row r="84" spans="1:13" s="6" customFormat="1" x14ac:dyDescent="0.35">
      <c r="A84" s="6" t="s">
        <v>40</v>
      </c>
      <c r="B84" s="7">
        <v>40430</v>
      </c>
      <c r="C84" s="8">
        <v>0.55138888888888882</v>
      </c>
      <c r="D84" s="6" t="s">
        <v>50</v>
      </c>
      <c r="E84" s="11">
        <v>9.1999999999999998E-2</v>
      </c>
      <c r="F84" s="11"/>
      <c r="G84" s="11">
        <v>0.01</v>
      </c>
      <c r="H84" s="11"/>
      <c r="I84" s="11"/>
      <c r="J84" s="11"/>
      <c r="K84" s="11">
        <v>2.86</v>
      </c>
      <c r="L84" s="11"/>
      <c r="M84" s="11">
        <f>K84+E84+F84</f>
        <v>2.952</v>
      </c>
    </row>
    <row r="85" spans="1:13" s="6" customFormat="1" x14ac:dyDescent="0.35">
      <c r="A85" s="6" t="s">
        <v>40</v>
      </c>
      <c r="B85" s="7">
        <v>40430</v>
      </c>
      <c r="C85" s="8">
        <v>0.55138888888888882</v>
      </c>
      <c r="D85" s="6" t="s">
        <v>50</v>
      </c>
      <c r="E85" s="11">
        <v>9.2999999999999999E-2</v>
      </c>
      <c r="F85" s="11"/>
      <c r="G85" s="11">
        <v>0.01</v>
      </c>
      <c r="H85" s="11"/>
      <c r="I85" s="11"/>
      <c r="J85" s="11"/>
      <c r="K85" s="11">
        <v>2.89</v>
      </c>
      <c r="L85" s="11"/>
      <c r="M85" s="11">
        <f>K85+E85+F85</f>
        <v>2.9830000000000001</v>
      </c>
    </row>
    <row r="86" spans="1:13" s="6" customFormat="1" x14ac:dyDescent="0.35">
      <c r="A86" s="6" t="s">
        <v>72</v>
      </c>
      <c r="B86" s="7">
        <v>40430</v>
      </c>
      <c r="C86" s="8">
        <v>0.51736111111111105</v>
      </c>
      <c r="D86" s="6" t="s">
        <v>50</v>
      </c>
      <c r="E86" s="11">
        <v>0.01</v>
      </c>
      <c r="F86" s="11"/>
      <c r="G86" s="11">
        <v>0.01</v>
      </c>
      <c r="H86" s="11"/>
      <c r="I86" s="11"/>
      <c r="J86" s="11"/>
      <c r="K86" s="11">
        <v>1.65</v>
      </c>
      <c r="L86" s="11"/>
      <c r="M86" s="11">
        <f>K86+E86+F86</f>
        <v>1.66</v>
      </c>
    </row>
    <row r="87" spans="1:13" s="6" customFormat="1" x14ac:dyDescent="0.35">
      <c r="A87" s="6" t="s">
        <v>79</v>
      </c>
      <c r="B87" s="7">
        <v>40435</v>
      </c>
      <c r="C87" s="8">
        <v>0.47083333333333338</v>
      </c>
      <c r="D87" s="6" t="s">
        <v>50</v>
      </c>
      <c r="E87" s="11">
        <v>7.1999999999999995E-2</v>
      </c>
      <c r="F87" s="11"/>
      <c r="G87" s="11">
        <v>0.10100000000000001</v>
      </c>
      <c r="H87" s="11"/>
      <c r="I87" s="11"/>
      <c r="J87" s="11"/>
      <c r="K87" s="11">
        <v>1.04</v>
      </c>
      <c r="L87" s="11"/>
      <c r="M87" s="11">
        <f>K87+E87+F87</f>
        <v>1.1120000000000001</v>
      </c>
    </row>
    <row r="88" spans="1:13" s="6" customFormat="1" x14ac:dyDescent="0.35">
      <c r="A88" s="6" t="s">
        <v>89</v>
      </c>
      <c r="B88" s="7">
        <v>40435</v>
      </c>
      <c r="C88" s="8">
        <v>0.48680555555555555</v>
      </c>
      <c r="D88" s="6" t="s">
        <v>50</v>
      </c>
      <c r="E88" s="11">
        <v>0.01</v>
      </c>
      <c r="F88" s="11"/>
      <c r="G88" s="11">
        <v>0.01</v>
      </c>
      <c r="H88" s="11"/>
      <c r="I88" s="11"/>
      <c r="J88" s="11"/>
      <c r="K88" s="11">
        <v>1.28</v>
      </c>
      <c r="L88" s="11"/>
      <c r="M88" s="11">
        <f>K88+E88+F88</f>
        <v>1.29</v>
      </c>
    </row>
    <row r="89" spans="1:13" s="6" customFormat="1" x14ac:dyDescent="0.35">
      <c r="A89" s="6" t="s">
        <v>100</v>
      </c>
      <c r="B89" s="14">
        <v>40435</v>
      </c>
      <c r="C89"/>
      <c r="D89"/>
      <c r="E89"/>
      <c r="F89"/>
      <c r="G89"/>
      <c r="H89"/>
      <c r="I89"/>
      <c r="J89"/>
      <c r="K89"/>
      <c r="L89"/>
      <c r="M89">
        <v>1.1757</v>
      </c>
    </row>
    <row r="90" spans="1:13" s="6" customFormat="1" x14ac:dyDescent="0.35">
      <c r="A90" s="6" t="s">
        <v>105</v>
      </c>
      <c r="B90" s="14">
        <v>40435</v>
      </c>
      <c r="C90"/>
      <c r="D90"/>
      <c r="E90"/>
      <c r="F90"/>
      <c r="G90"/>
      <c r="H90"/>
      <c r="I90"/>
      <c r="J90"/>
      <c r="K90"/>
      <c r="L90"/>
      <c r="M90" s="35">
        <v>1.5669999999999999</v>
      </c>
    </row>
    <row r="91" spans="1:13" s="6" customFormat="1" x14ac:dyDescent="0.35">
      <c r="A91" s="6" t="s">
        <v>40</v>
      </c>
      <c r="B91" s="7">
        <v>40436</v>
      </c>
      <c r="C91" s="8">
        <v>0.57222222222222219</v>
      </c>
      <c r="D91" s="6" t="s">
        <v>50</v>
      </c>
      <c r="E91" s="11">
        <v>0.125</v>
      </c>
      <c r="F91" s="11"/>
      <c r="G91" s="11">
        <v>1.2E-2</v>
      </c>
      <c r="H91" s="11"/>
      <c r="I91" s="11"/>
      <c r="J91" s="11"/>
      <c r="K91" s="11">
        <v>1.9</v>
      </c>
      <c r="L91" s="11"/>
      <c r="M91" s="11">
        <f>K91+E91+F91</f>
        <v>2.0249999999999999</v>
      </c>
    </row>
    <row r="92" spans="1:13" s="6" customFormat="1" x14ac:dyDescent="0.35">
      <c r="A92" s="6" t="s">
        <v>40</v>
      </c>
      <c r="B92" s="7">
        <v>40436</v>
      </c>
      <c r="C92" s="8">
        <v>0.57222222222222219</v>
      </c>
      <c r="D92" s="6" t="s">
        <v>50</v>
      </c>
      <c r="E92" s="11">
        <v>0.12</v>
      </c>
      <c r="F92" s="11"/>
      <c r="G92" s="11">
        <v>1.2E-2</v>
      </c>
      <c r="H92" s="11"/>
      <c r="I92" s="11"/>
      <c r="J92" s="11"/>
      <c r="K92" s="11">
        <v>1.96</v>
      </c>
      <c r="L92" s="11"/>
      <c r="M92" s="11">
        <f>K92+E92+F92</f>
        <v>2.08</v>
      </c>
    </row>
    <row r="93" spans="1:13" s="6" customFormat="1" x14ac:dyDescent="0.35">
      <c r="A93" s="6" t="s">
        <v>72</v>
      </c>
      <c r="B93" s="7">
        <v>40436</v>
      </c>
      <c r="C93" s="8">
        <v>0.54027777777777775</v>
      </c>
      <c r="D93" s="6" t="s">
        <v>50</v>
      </c>
      <c r="E93" s="11">
        <v>0.105</v>
      </c>
      <c r="F93" s="11"/>
      <c r="G93" s="11">
        <v>7.3999999999999996E-2</v>
      </c>
      <c r="H93" s="11"/>
      <c r="I93" s="11"/>
      <c r="J93" s="11"/>
      <c r="K93" s="11">
        <v>1.55</v>
      </c>
      <c r="L93" s="11"/>
      <c r="M93" s="11">
        <f>K93+E93+F93</f>
        <v>1.655</v>
      </c>
    </row>
    <row r="94" spans="1:13" s="6" customFormat="1" x14ac:dyDescent="0.35">
      <c r="A94" s="6" t="s">
        <v>79</v>
      </c>
      <c r="B94" s="7">
        <v>40442</v>
      </c>
      <c r="C94" s="8">
        <v>0.46249999999999997</v>
      </c>
      <c r="D94" s="6" t="s">
        <v>50</v>
      </c>
      <c r="E94" s="11">
        <v>0.107</v>
      </c>
      <c r="F94" s="11"/>
      <c r="G94" s="11">
        <v>0.122</v>
      </c>
      <c r="H94" s="11"/>
      <c r="I94" s="11"/>
      <c r="J94" s="11"/>
      <c r="K94" s="11">
        <v>1.85</v>
      </c>
      <c r="L94" s="11"/>
      <c r="M94" s="11">
        <f>K94+E94+F94</f>
        <v>1.9570000000000001</v>
      </c>
    </row>
    <row r="95" spans="1:13" s="6" customFormat="1" x14ac:dyDescent="0.35">
      <c r="A95" s="6" t="s">
        <v>89</v>
      </c>
      <c r="B95" s="7">
        <v>40442</v>
      </c>
      <c r="D95" s="6" t="s">
        <v>50</v>
      </c>
      <c r="E95" s="11"/>
      <c r="F95" s="11"/>
      <c r="G95" s="11"/>
      <c r="H95" s="11"/>
      <c r="I95" s="11"/>
      <c r="J95" s="11"/>
      <c r="K95" s="11"/>
      <c r="L95" s="11"/>
      <c r="M95" s="11">
        <f>K95+E95+F95</f>
        <v>0</v>
      </c>
    </row>
    <row r="96" spans="1:13" s="6" customFormat="1" x14ac:dyDescent="0.35">
      <c r="A96" s="6" t="s">
        <v>100</v>
      </c>
      <c r="B96" s="14">
        <v>40442</v>
      </c>
      <c r="C96"/>
      <c r="D96"/>
      <c r="E96"/>
      <c r="F96"/>
      <c r="G96"/>
      <c r="H96"/>
      <c r="I96"/>
      <c r="J96"/>
      <c r="K96"/>
      <c r="L96"/>
      <c r="M96"/>
    </row>
    <row r="97" spans="1:13" s="6" customFormat="1" x14ac:dyDescent="0.35">
      <c r="A97" s="6" t="s">
        <v>105</v>
      </c>
      <c r="B97" s="14">
        <v>40442</v>
      </c>
      <c r="C97"/>
      <c r="D97"/>
      <c r="E97"/>
      <c r="F97"/>
      <c r="G97"/>
      <c r="H97"/>
      <c r="I97"/>
      <c r="J97"/>
      <c r="K97"/>
      <c r="L97"/>
      <c r="M97" s="35">
        <v>1.7795999999999998</v>
      </c>
    </row>
    <row r="98" spans="1:13" s="6" customFormat="1" x14ac:dyDescent="0.35">
      <c r="A98" s="6" t="s">
        <v>40</v>
      </c>
      <c r="B98" s="7">
        <v>40443</v>
      </c>
      <c r="C98" s="8">
        <v>0.55069444444444449</v>
      </c>
      <c r="D98" s="6" t="s">
        <v>50</v>
      </c>
      <c r="E98" s="11">
        <v>0.21</v>
      </c>
      <c r="F98" s="11"/>
      <c r="G98" s="11">
        <v>0.317</v>
      </c>
      <c r="H98" s="11"/>
      <c r="I98" s="11"/>
      <c r="J98" s="11"/>
      <c r="K98" s="11">
        <v>0.66800000000000004</v>
      </c>
      <c r="L98" s="11"/>
      <c r="M98" s="11">
        <f>K98+E98+F98</f>
        <v>0.878</v>
      </c>
    </row>
    <row r="99" spans="1:13" s="6" customFormat="1" x14ac:dyDescent="0.35">
      <c r="A99" s="6" t="s">
        <v>72</v>
      </c>
      <c r="B99" s="7">
        <v>40443</v>
      </c>
      <c r="C99" s="8">
        <v>0.51874999999999993</v>
      </c>
      <c r="D99" s="6" t="s">
        <v>50</v>
      </c>
      <c r="E99" s="11">
        <v>9.6000000000000002E-2</v>
      </c>
      <c r="F99" s="11"/>
      <c r="G99" s="11">
        <v>1.6E-2</v>
      </c>
      <c r="H99" s="11"/>
      <c r="I99" s="11"/>
      <c r="J99" s="11"/>
      <c r="K99" s="11">
        <v>0.52600000000000002</v>
      </c>
      <c r="L99" s="11"/>
      <c r="M99" s="11">
        <f>K99+E99+F99</f>
        <v>0.622</v>
      </c>
    </row>
    <row r="100" spans="1:13" s="6" customFormat="1" x14ac:dyDescent="0.35">
      <c r="A100" s="6" t="s">
        <v>79</v>
      </c>
      <c r="B100" s="7">
        <v>40450</v>
      </c>
      <c r="C100" s="8">
        <v>0.47152777777777777</v>
      </c>
      <c r="D100" s="6" t="s">
        <v>49</v>
      </c>
      <c r="E100" s="11">
        <v>0.108</v>
      </c>
      <c r="F100" s="11"/>
      <c r="G100" s="11">
        <v>0.17299999999999999</v>
      </c>
      <c r="H100" s="11"/>
      <c r="I100" s="11"/>
      <c r="J100" s="11"/>
      <c r="K100" s="11">
        <v>0.318</v>
      </c>
      <c r="L100" s="11"/>
      <c r="M100" s="11">
        <f>K100+E100+F100</f>
        <v>0.42599999999999999</v>
      </c>
    </row>
    <row r="101" spans="1:13" s="6" customFormat="1" x14ac:dyDescent="0.35">
      <c r="A101" s="6" t="s">
        <v>89</v>
      </c>
      <c r="B101" s="7">
        <v>40450</v>
      </c>
      <c r="D101" s="6" t="s">
        <v>49</v>
      </c>
      <c r="E101" s="11"/>
      <c r="F101" s="11"/>
      <c r="G101" s="11"/>
      <c r="H101" s="11"/>
      <c r="I101" s="11"/>
      <c r="J101" s="11"/>
      <c r="K101" s="11"/>
      <c r="L101" s="11"/>
      <c r="M101" s="11">
        <f>K101+E101+F101</f>
        <v>0</v>
      </c>
    </row>
    <row r="102" spans="1:13" s="6" customFormat="1" x14ac:dyDescent="0.35">
      <c r="A102" s="6" t="s">
        <v>100</v>
      </c>
      <c r="B102" s="14">
        <v>40450</v>
      </c>
      <c r="C102"/>
      <c r="D102"/>
      <c r="E102"/>
      <c r="F102"/>
      <c r="G102"/>
      <c r="H102"/>
      <c r="I102"/>
      <c r="J102"/>
      <c r="K102"/>
      <c r="L102"/>
      <c r="M102">
        <v>1.1204000000000001</v>
      </c>
    </row>
    <row r="103" spans="1:13" s="6" customFormat="1" x14ac:dyDescent="0.35">
      <c r="A103" s="6" t="s">
        <v>105</v>
      </c>
      <c r="B103" s="14">
        <v>40450</v>
      </c>
      <c r="C103"/>
      <c r="D103"/>
      <c r="E103"/>
      <c r="F103"/>
      <c r="G103"/>
      <c r="H103"/>
      <c r="I103"/>
      <c r="J103"/>
      <c r="K103"/>
      <c r="L103"/>
      <c r="M103" s="35">
        <v>0.87190000000000001</v>
      </c>
    </row>
    <row r="104" spans="1:13" s="6" customFormat="1" x14ac:dyDescent="0.35">
      <c r="A104" s="6" t="s">
        <v>79</v>
      </c>
      <c r="B104" s="7">
        <v>40695</v>
      </c>
      <c r="C104" s="8">
        <v>0.53611111111111109</v>
      </c>
      <c r="D104" s="6" t="s">
        <v>50</v>
      </c>
      <c r="E104" s="11">
        <v>6.3E-2</v>
      </c>
      <c r="F104" s="11"/>
      <c r="G104" s="11">
        <v>4.2000000000000003E-2</v>
      </c>
      <c r="H104" s="11"/>
      <c r="I104" s="11"/>
      <c r="J104" s="11"/>
      <c r="K104" s="11">
        <v>0.32900000000000001</v>
      </c>
      <c r="L104" s="11"/>
      <c r="M104" s="11">
        <f t="shared" ref="M104:M110" si="4">K104+E104+F104</f>
        <v>0.39200000000000002</v>
      </c>
    </row>
    <row r="105" spans="1:13" s="6" customFormat="1" x14ac:dyDescent="0.35">
      <c r="A105" s="6" t="s">
        <v>89</v>
      </c>
      <c r="B105" s="7">
        <v>40695</v>
      </c>
      <c r="C105" s="8">
        <v>0.55208333333333337</v>
      </c>
      <c r="D105" s="6" t="s">
        <v>50</v>
      </c>
      <c r="E105" s="11">
        <v>0.107</v>
      </c>
      <c r="F105" s="11"/>
      <c r="G105" s="11">
        <v>5.0999999999999997E-2</v>
      </c>
      <c r="H105" s="11"/>
      <c r="I105" s="11"/>
      <c r="J105" s="11"/>
      <c r="K105" s="11">
        <v>0.434</v>
      </c>
      <c r="L105" s="11"/>
      <c r="M105" s="11">
        <f t="shared" si="4"/>
        <v>0.54100000000000004</v>
      </c>
    </row>
    <row r="106" spans="1:13" s="6" customFormat="1" x14ac:dyDescent="0.35">
      <c r="A106" s="6" t="s">
        <v>40</v>
      </c>
      <c r="B106" s="7">
        <v>40696</v>
      </c>
      <c r="C106" s="8">
        <v>0.58194444444444449</v>
      </c>
      <c r="D106" s="6" t="s">
        <v>50</v>
      </c>
      <c r="E106" s="11">
        <v>0.317</v>
      </c>
      <c r="F106" s="11"/>
      <c r="G106" s="11">
        <v>0.17499999999999999</v>
      </c>
      <c r="H106" s="11"/>
      <c r="I106" s="11"/>
      <c r="J106" s="11"/>
      <c r="K106" s="11">
        <v>0.752</v>
      </c>
      <c r="L106" s="11"/>
      <c r="M106" s="11">
        <f t="shared" si="4"/>
        <v>1.069</v>
      </c>
    </row>
    <row r="107" spans="1:13" s="6" customFormat="1" x14ac:dyDescent="0.35">
      <c r="A107" s="6" t="s">
        <v>40</v>
      </c>
      <c r="B107" s="7">
        <v>40696</v>
      </c>
      <c r="D107" s="6" t="s">
        <v>50</v>
      </c>
      <c r="E107" s="11">
        <v>0.31900000000000001</v>
      </c>
      <c r="F107" s="11"/>
      <c r="G107" s="11">
        <v>0.182</v>
      </c>
      <c r="H107" s="11"/>
      <c r="I107" s="11"/>
      <c r="J107" s="11"/>
      <c r="K107" s="11">
        <v>0.751</v>
      </c>
      <c r="L107" s="11"/>
      <c r="M107" s="11">
        <f t="shared" si="4"/>
        <v>1.07</v>
      </c>
    </row>
    <row r="108" spans="1:13" s="6" customFormat="1" x14ac:dyDescent="0.35">
      <c r="A108" s="6" t="s">
        <v>72</v>
      </c>
      <c r="B108" s="7">
        <v>40696</v>
      </c>
      <c r="C108" s="8">
        <v>0.54791666666666672</v>
      </c>
      <c r="D108" s="6" t="s">
        <v>50</v>
      </c>
      <c r="E108" s="11">
        <v>3.4000000000000002E-2</v>
      </c>
      <c r="F108" s="11"/>
      <c r="G108" s="11">
        <v>1.2E-2</v>
      </c>
      <c r="H108" s="11"/>
      <c r="I108" s="11"/>
      <c r="J108" s="11"/>
      <c r="K108" s="11">
        <v>0.61599999999999999</v>
      </c>
      <c r="L108" s="11"/>
      <c r="M108" s="11">
        <f t="shared" si="4"/>
        <v>0.65</v>
      </c>
    </row>
    <row r="109" spans="1:13" s="6" customFormat="1" x14ac:dyDescent="0.35">
      <c r="A109" s="6" t="s">
        <v>79</v>
      </c>
      <c r="B109" s="7">
        <v>40701</v>
      </c>
      <c r="C109" s="8">
        <v>0.48333333333333334</v>
      </c>
      <c r="D109" s="6" t="s">
        <v>50</v>
      </c>
      <c r="E109" s="11">
        <v>2.5999999999999999E-2</v>
      </c>
      <c r="F109" s="11"/>
      <c r="G109" s="11">
        <v>2.7E-2</v>
      </c>
      <c r="H109" s="11"/>
      <c r="I109" s="11"/>
      <c r="J109" s="11"/>
      <c r="K109" s="11">
        <v>0.42699999999999999</v>
      </c>
      <c r="L109" s="11"/>
      <c r="M109" s="11">
        <f t="shared" si="4"/>
        <v>0.45300000000000001</v>
      </c>
    </row>
    <row r="110" spans="1:13" s="6" customFormat="1" x14ac:dyDescent="0.35">
      <c r="A110" s="6" t="s">
        <v>89</v>
      </c>
      <c r="B110" s="7">
        <v>40701</v>
      </c>
      <c r="C110" s="8">
        <v>0.49861111111111112</v>
      </c>
      <c r="D110" s="6" t="s">
        <v>50</v>
      </c>
      <c r="E110" s="11">
        <v>0.01</v>
      </c>
      <c r="F110" s="11"/>
      <c r="G110" s="11">
        <v>1.6E-2</v>
      </c>
      <c r="H110" s="11"/>
      <c r="I110" s="11"/>
      <c r="J110" s="11"/>
      <c r="K110" s="11">
        <v>0.38100000000000001</v>
      </c>
      <c r="L110" s="11"/>
      <c r="M110" s="11">
        <f t="shared" si="4"/>
        <v>0.39100000000000001</v>
      </c>
    </row>
    <row r="111" spans="1:13" s="6" customFormat="1" x14ac:dyDescent="0.35">
      <c r="A111" s="6" t="s">
        <v>100</v>
      </c>
      <c r="B111" s="14">
        <v>40701</v>
      </c>
      <c r="C111"/>
      <c r="D111"/>
      <c r="E111"/>
      <c r="F111"/>
      <c r="G111"/>
      <c r="H111"/>
      <c r="I111"/>
      <c r="J111"/>
      <c r="K111"/>
      <c r="L111"/>
      <c r="M111">
        <v>0.70850000000000002</v>
      </c>
    </row>
    <row r="112" spans="1:13" s="6" customFormat="1" x14ac:dyDescent="0.35">
      <c r="A112" s="6" t="s">
        <v>105</v>
      </c>
      <c r="B112" s="14">
        <v>40701</v>
      </c>
      <c r="C112"/>
      <c r="D112"/>
      <c r="E112"/>
      <c r="F112"/>
      <c r="G112"/>
      <c r="H112"/>
      <c r="I112"/>
      <c r="J112"/>
      <c r="K112"/>
      <c r="L112"/>
      <c r="M112" s="35">
        <v>0.65569999999999995</v>
      </c>
    </row>
    <row r="113" spans="1:13" s="6" customFormat="1" x14ac:dyDescent="0.35">
      <c r="A113" s="6" t="s">
        <v>40</v>
      </c>
      <c r="B113" s="7">
        <v>40702</v>
      </c>
      <c r="C113" s="8">
        <v>0.56388888888888888</v>
      </c>
      <c r="D113" s="6" t="s">
        <v>50</v>
      </c>
      <c r="E113" s="11">
        <v>0.14000000000000001</v>
      </c>
      <c r="F113" s="11"/>
      <c r="G113" s="11">
        <v>0.34699999999999998</v>
      </c>
      <c r="H113" s="11"/>
      <c r="I113" s="11"/>
      <c r="J113" s="11"/>
      <c r="K113" s="11">
        <v>1.036</v>
      </c>
      <c r="L113" s="11"/>
      <c r="M113" s="11">
        <f t="shared" ref="M113:M125" si="5">K113+E113+F113</f>
        <v>1.1760000000000002</v>
      </c>
    </row>
    <row r="114" spans="1:13" s="6" customFormat="1" x14ac:dyDescent="0.35">
      <c r="A114" s="6" t="s">
        <v>72</v>
      </c>
      <c r="B114" s="7">
        <v>40702</v>
      </c>
      <c r="C114" s="8">
        <v>0.53472222222222221</v>
      </c>
      <c r="D114" s="6" t="s">
        <v>50</v>
      </c>
      <c r="E114" s="11">
        <v>8.5999999999999993E-2</v>
      </c>
      <c r="F114" s="11"/>
      <c r="G114" s="11">
        <v>7.8E-2</v>
      </c>
      <c r="H114" s="11"/>
      <c r="I114" s="11"/>
      <c r="J114" s="11"/>
      <c r="K114" s="11">
        <v>0.50800000000000001</v>
      </c>
      <c r="L114" s="11"/>
      <c r="M114" s="11">
        <f t="shared" si="5"/>
        <v>0.59399999999999997</v>
      </c>
    </row>
    <row r="115" spans="1:13" s="6" customFormat="1" x14ac:dyDescent="0.35">
      <c r="A115" s="6" t="s">
        <v>79</v>
      </c>
      <c r="B115" s="7">
        <v>40708</v>
      </c>
      <c r="C115" s="8">
        <v>0.47638888888888892</v>
      </c>
      <c r="D115" s="6" t="s">
        <v>50</v>
      </c>
      <c r="E115" s="11">
        <v>4.9000000000000002E-2</v>
      </c>
      <c r="F115" s="11"/>
      <c r="G115" s="11">
        <v>0.12</v>
      </c>
      <c r="H115" s="11"/>
      <c r="I115" s="11"/>
      <c r="J115" s="11"/>
      <c r="K115" s="11">
        <v>0.45300000000000001</v>
      </c>
      <c r="L115" s="11"/>
      <c r="M115" s="11">
        <f t="shared" si="5"/>
        <v>0.502</v>
      </c>
    </row>
    <row r="116" spans="1:13" s="6" customFormat="1" x14ac:dyDescent="0.35">
      <c r="A116" s="6" t="s">
        <v>89</v>
      </c>
      <c r="B116" s="7">
        <v>40708</v>
      </c>
      <c r="E116" s="11"/>
      <c r="F116" s="11"/>
      <c r="G116" s="11"/>
      <c r="H116" s="11"/>
      <c r="I116" s="11"/>
      <c r="J116" s="11"/>
      <c r="K116" s="11"/>
      <c r="L116" s="11"/>
      <c r="M116" s="11">
        <f t="shared" si="5"/>
        <v>0</v>
      </c>
    </row>
    <row r="117" spans="1:13" s="6" customFormat="1" x14ac:dyDescent="0.35">
      <c r="A117" s="6" t="s">
        <v>40</v>
      </c>
      <c r="B117" s="7">
        <v>40709</v>
      </c>
      <c r="C117" s="8">
        <v>0.56041666666666667</v>
      </c>
      <c r="D117" s="6" t="s">
        <v>49</v>
      </c>
      <c r="E117" s="11">
        <v>0.26200000000000001</v>
      </c>
      <c r="F117" s="11"/>
      <c r="G117" s="11">
        <v>0.32</v>
      </c>
      <c r="H117" s="11"/>
      <c r="I117" s="11"/>
      <c r="J117" s="11"/>
      <c r="K117" s="11">
        <v>0.73499999999999999</v>
      </c>
      <c r="L117" s="11"/>
      <c r="M117" s="11">
        <f t="shared" si="5"/>
        <v>0.997</v>
      </c>
    </row>
    <row r="118" spans="1:13" s="6" customFormat="1" x14ac:dyDescent="0.35">
      <c r="A118" s="6" t="s">
        <v>72</v>
      </c>
      <c r="B118" s="7">
        <v>40709</v>
      </c>
      <c r="C118" s="8">
        <v>0.53055555555555556</v>
      </c>
      <c r="D118" s="6" t="s">
        <v>49</v>
      </c>
      <c r="E118" s="11">
        <v>0.13900000000000001</v>
      </c>
      <c r="F118" s="11"/>
      <c r="G118" s="11">
        <v>5.5E-2</v>
      </c>
      <c r="H118" s="11"/>
      <c r="I118" s="11"/>
      <c r="J118" s="11"/>
      <c r="K118" s="11">
        <v>0.57199999999999995</v>
      </c>
      <c r="L118" s="11"/>
      <c r="M118" s="11">
        <f t="shared" si="5"/>
        <v>0.71099999999999997</v>
      </c>
    </row>
    <row r="119" spans="1:13" s="6" customFormat="1" x14ac:dyDescent="0.35">
      <c r="A119" s="6" t="s">
        <v>79</v>
      </c>
      <c r="B119" s="7">
        <v>40715</v>
      </c>
      <c r="C119" s="8">
        <v>0.50069444444444444</v>
      </c>
      <c r="D119" s="6" t="s">
        <v>50</v>
      </c>
      <c r="E119" s="11">
        <v>9.0999999999999998E-2</v>
      </c>
      <c r="F119" s="11"/>
      <c r="G119" s="11">
        <v>0.105</v>
      </c>
      <c r="H119" s="11"/>
      <c r="I119" s="11"/>
      <c r="J119" s="11"/>
      <c r="K119" s="11">
        <v>1.24</v>
      </c>
      <c r="L119" s="11"/>
      <c r="M119" s="11">
        <f t="shared" si="5"/>
        <v>1.331</v>
      </c>
    </row>
    <row r="120" spans="1:13" s="6" customFormat="1" x14ac:dyDescent="0.35">
      <c r="A120" s="6" t="s">
        <v>89</v>
      </c>
      <c r="B120" s="7">
        <v>40715</v>
      </c>
      <c r="C120" s="8">
        <v>0.51458333333333328</v>
      </c>
      <c r="D120" s="6" t="s">
        <v>50</v>
      </c>
      <c r="E120" s="11">
        <v>3.2000000000000001E-2</v>
      </c>
      <c r="F120" s="11"/>
      <c r="G120" s="11">
        <v>2.1000000000000001E-2</v>
      </c>
      <c r="H120" s="11"/>
      <c r="I120" s="11"/>
      <c r="J120" s="11"/>
      <c r="K120" s="11">
        <v>1.3</v>
      </c>
      <c r="L120" s="11"/>
      <c r="M120" s="11">
        <f t="shared" si="5"/>
        <v>1.3320000000000001</v>
      </c>
    </row>
    <row r="121" spans="1:13" s="6" customFormat="1" x14ac:dyDescent="0.35">
      <c r="A121" s="6" t="s">
        <v>40</v>
      </c>
      <c r="B121" s="7">
        <v>40716</v>
      </c>
      <c r="D121" s="6" t="s">
        <v>50</v>
      </c>
      <c r="E121" s="11">
        <v>0.23899999999999999</v>
      </c>
      <c r="F121" s="11"/>
      <c r="G121" s="11">
        <v>0.20599999999999999</v>
      </c>
      <c r="H121" s="11"/>
      <c r="I121" s="11"/>
      <c r="J121" s="11"/>
      <c r="K121" s="11">
        <v>1.85</v>
      </c>
      <c r="L121" s="11"/>
      <c r="M121" s="11">
        <f t="shared" si="5"/>
        <v>2.089</v>
      </c>
    </row>
    <row r="122" spans="1:13" s="6" customFormat="1" x14ac:dyDescent="0.35">
      <c r="A122" s="6" t="s">
        <v>40</v>
      </c>
      <c r="B122" s="7">
        <v>40716</v>
      </c>
      <c r="C122" s="8">
        <v>0.56805555555555554</v>
      </c>
      <c r="D122" s="6" t="s">
        <v>50</v>
      </c>
      <c r="E122" s="11">
        <v>0.24199999999999999</v>
      </c>
      <c r="F122" s="11"/>
      <c r="G122" s="11">
        <v>0.20300000000000001</v>
      </c>
      <c r="H122" s="11"/>
      <c r="I122" s="11"/>
      <c r="J122" s="11"/>
      <c r="K122" s="11">
        <v>1.69</v>
      </c>
      <c r="L122" s="11"/>
      <c r="M122" s="11">
        <f t="shared" si="5"/>
        <v>1.9319999999999999</v>
      </c>
    </row>
    <row r="123" spans="1:13" s="6" customFormat="1" x14ac:dyDescent="0.35">
      <c r="A123" s="6" t="s">
        <v>72</v>
      </c>
      <c r="B123" s="7">
        <v>40716</v>
      </c>
      <c r="C123" s="8">
        <v>0.53888888888888886</v>
      </c>
      <c r="D123" s="6" t="s">
        <v>50</v>
      </c>
      <c r="E123" s="11">
        <v>0.22500000000000001</v>
      </c>
      <c r="F123" s="11"/>
      <c r="G123" s="11">
        <v>0.23</v>
      </c>
      <c r="H123" s="11"/>
      <c r="I123" s="11"/>
      <c r="J123" s="11"/>
      <c r="K123" s="11">
        <v>1.39</v>
      </c>
      <c r="L123" s="11"/>
      <c r="M123" s="11">
        <f t="shared" si="5"/>
        <v>1.615</v>
      </c>
    </row>
    <row r="124" spans="1:13" s="6" customFormat="1" x14ac:dyDescent="0.35">
      <c r="A124" s="6" t="s">
        <v>79</v>
      </c>
      <c r="B124" s="7">
        <v>40721</v>
      </c>
      <c r="C124" s="8">
        <v>0.6479166666666667</v>
      </c>
      <c r="D124" s="6" t="s">
        <v>50</v>
      </c>
      <c r="E124" s="11">
        <v>0.11600000000000001</v>
      </c>
      <c r="F124" s="11"/>
      <c r="G124" s="11">
        <v>8.4000000000000005E-2</v>
      </c>
      <c r="H124" s="11"/>
      <c r="I124" s="11"/>
      <c r="J124" s="11"/>
      <c r="K124" s="11">
        <v>0.79800000000000004</v>
      </c>
      <c r="L124" s="11"/>
      <c r="M124" s="11">
        <f t="shared" si="5"/>
        <v>0.91400000000000003</v>
      </c>
    </row>
    <row r="125" spans="1:13" s="6" customFormat="1" x14ac:dyDescent="0.35">
      <c r="A125" s="6" t="s">
        <v>89</v>
      </c>
      <c r="B125" s="7">
        <v>40721</v>
      </c>
      <c r="C125" s="8">
        <v>0.63402777777777775</v>
      </c>
      <c r="D125" s="6" t="s">
        <v>50</v>
      </c>
      <c r="E125" s="11">
        <v>0.04</v>
      </c>
      <c r="F125" s="11"/>
      <c r="G125" s="11">
        <v>0.06</v>
      </c>
      <c r="H125" s="11"/>
      <c r="I125" s="11"/>
      <c r="J125" s="11"/>
      <c r="K125" s="11">
        <v>0.53100000000000003</v>
      </c>
      <c r="L125" s="11"/>
      <c r="M125" s="11">
        <f t="shared" si="5"/>
        <v>0.57100000000000006</v>
      </c>
    </row>
    <row r="126" spans="1:13" s="6" customFormat="1" x14ac:dyDescent="0.35">
      <c r="A126" s="6" t="s">
        <v>100</v>
      </c>
      <c r="B126" s="14">
        <v>40722</v>
      </c>
      <c r="C126"/>
      <c r="D126"/>
      <c r="E126"/>
      <c r="F126"/>
      <c r="G126"/>
      <c r="H126"/>
      <c r="I126"/>
      <c r="J126"/>
      <c r="K126"/>
      <c r="L126"/>
      <c r="M126">
        <v>1.2824</v>
      </c>
    </row>
    <row r="127" spans="1:13" s="6" customFormat="1" x14ac:dyDescent="0.35">
      <c r="A127" s="6" t="s">
        <v>105</v>
      </c>
      <c r="B127" s="14">
        <v>40722</v>
      </c>
      <c r="C127"/>
      <c r="D127"/>
      <c r="E127"/>
      <c r="F127"/>
      <c r="G127"/>
      <c r="H127"/>
      <c r="I127"/>
      <c r="J127"/>
      <c r="K127"/>
      <c r="L127"/>
      <c r="M127" s="35"/>
    </row>
    <row r="128" spans="1:13" s="6" customFormat="1" x14ac:dyDescent="0.35">
      <c r="A128" s="6" t="s">
        <v>40</v>
      </c>
      <c r="B128" s="7">
        <v>40723</v>
      </c>
      <c r="C128" s="8">
        <v>0.59930555555555554</v>
      </c>
      <c r="D128" s="6" t="s">
        <v>50</v>
      </c>
      <c r="E128" s="11">
        <v>0.39500000000000002</v>
      </c>
      <c r="F128" s="11"/>
      <c r="G128" s="11">
        <v>0.34</v>
      </c>
      <c r="H128" s="11"/>
      <c r="I128" s="11"/>
      <c r="J128" s="11"/>
      <c r="K128" s="11">
        <v>0.86699999999999999</v>
      </c>
      <c r="L128" s="11"/>
      <c r="M128" s="11">
        <f>K128+E128+F128</f>
        <v>1.262</v>
      </c>
    </row>
    <row r="129" spans="1:13" s="6" customFormat="1" x14ac:dyDescent="0.35">
      <c r="A129" s="6" t="s">
        <v>40</v>
      </c>
      <c r="B129" s="7">
        <v>40723</v>
      </c>
      <c r="D129" s="6" t="s">
        <v>50</v>
      </c>
      <c r="E129" s="11">
        <v>0.39</v>
      </c>
      <c r="F129" s="11"/>
      <c r="G129" s="11">
        <v>0.33200000000000002</v>
      </c>
      <c r="H129" s="11"/>
      <c r="I129" s="11"/>
      <c r="J129" s="11"/>
      <c r="K129" s="11">
        <v>0.93100000000000005</v>
      </c>
      <c r="L129" s="11"/>
      <c r="M129" s="11">
        <f>K129+E129+F129</f>
        <v>1.3210000000000002</v>
      </c>
    </row>
    <row r="130" spans="1:13" s="6" customFormat="1" x14ac:dyDescent="0.35">
      <c r="A130" s="6" t="s">
        <v>72</v>
      </c>
      <c r="B130" s="7">
        <v>40723</v>
      </c>
      <c r="C130" s="8">
        <v>0.63055555555555554</v>
      </c>
      <c r="D130" s="6" t="s">
        <v>50</v>
      </c>
      <c r="E130" s="11">
        <v>0.104</v>
      </c>
      <c r="F130" s="11"/>
      <c r="G130" s="11">
        <v>8.2000000000000003E-2</v>
      </c>
      <c r="H130" s="11"/>
      <c r="I130" s="11"/>
      <c r="J130" s="11"/>
      <c r="K130" s="11">
        <v>0.85599999999999998</v>
      </c>
      <c r="L130" s="11"/>
      <c r="M130" s="11">
        <f>K130+E130+F130</f>
        <v>0.96</v>
      </c>
    </row>
    <row r="131" spans="1:13" s="6" customFormat="1" x14ac:dyDescent="0.35">
      <c r="A131" s="6" t="s">
        <v>79</v>
      </c>
      <c r="B131" s="7">
        <v>40730</v>
      </c>
      <c r="C131" s="8">
        <v>0.46527777777777773</v>
      </c>
      <c r="D131" s="6" t="s">
        <v>50</v>
      </c>
      <c r="E131" s="11">
        <v>7.0000000000000007E-2</v>
      </c>
      <c r="F131" s="11"/>
      <c r="G131" s="11">
        <v>0.13700000000000001</v>
      </c>
      <c r="H131" s="11"/>
      <c r="I131" s="11"/>
      <c r="J131" s="11"/>
      <c r="K131" s="11">
        <v>0.41499999999999998</v>
      </c>
      <c r="L131" s="11"/>
      <c r="M131" s="11">
        <f>K131+E131+F131</f>
        <v>0.48499999999999999</v>
      </c>
    </row>
    <row r="132" spans="1:13" s="6" customFormat="1" x14ac:dyDescent="0.35">
      <c r="A132" s="6" t="s">
        <v>89</v>
      </c>
      <c r="B132" s="7">
        <v>40730</v>
      </c>
      <c r="C132" s="8">
        <v>0.48055555555555557</v>
      </c>
      <c r="D132" s="6" t="s">
        <v>50</v>
      </c>
      <c r="E132" s="11">
        <v>0.01</v>
      </c>
      <c r="F132" s="11"/>
      <c r="G132" s="11">
        <v>3.4000000000000002E-2</v>
      </c>
      <c r="H132" s="11"/>
      <c r="I132" s="11"/>
      <c r="J132" s="11"/>
      <c r="K132" s="11">
        <v>0.42699999999999999</v>
      </c>
      <c r="L132" s="11"/>
      <c r="M132" s="11">
        <f>K132+E132+F132</f>
        <v>0.437</v>
      </c>
    </row>
    <row r="133" spans="1:13" s="6" customFormat="1" x14ac:dyDescent="0.35">
      <c r="A133" s="6" t="s">
        <v>100</v>
      </c>
      <c r="B133" s="14">
        <v>40730</v>
      </c>
      <c r="C133"/>
      <c r="D133"/>
      <c r="E133"/>
      <c r="F133"/>
      <c r="G133"/>
      <c r="H133"/>
      <c r="I133"/>
      <c r="J133"/>
      <c r="K133"/>
      <c r="L133"/>
      <c r="M133">
        <v>0.92169999999999996</v>
      </c>
    </row>
    <row r="134" spans="1:13" s="6" customFormat="1" x14ac:dyDescent="0.35">
      <c r="A134" s="6" t="s">
        <v>100</v>
      </c>
      <c r="B134" s="14">
        <v>40730</v>
      </c>
      <c r="C134"/>
      <c r="D134"/>
      <c r="E134"/>
      <c r="F134"/>
      <c r="G134"/>
      <c r="H134"/>
      <c r="I134"/>
      <c r="J134"/>
      <c r="K134"/>
      <c r="L134"/>
      <c r="M134">
        <v>1.1440999999999999</v>
      </c>
    </row>
    <row r="135" spans="1:13" s="6" customFormat="1" x14ac:dyDescent="0.35">
      <c r="A135" s="6" t="s">
        <v>105</v>
      </c>
      <c r="B135" s="14">
        <v>40730</v>
      </c>
      <c r="C135"/>
      <c r="D135"/>
      <c r="E135"/>
      <c r="F135"/>
      <c r="G135"/>
      <c r="H135"/>
      <c r="I135"/>
      <c r="J135"/>
      <c r="K135"/>
      <c r="L135"/>
      <c r="M135" s="35">
        <v>0.85540000000000005</v>
      </c>
    </row>
    <row r="136" spans="1:13" s="6" customFormat="1" x14ac:dyDescent="0.35">
      <c r="A136" s="6" t="s">
        <v>79</v>
      </c>
      <c r="B136" s="7">
        <v>40737</v>
      </c>
      <c r="C136" s="8">
        <v>0.47430555555555554</v>
      </c>
      <c r="D136" s="6" t="s">
        <v>50</v>
      </c>
      <c r="E136" s="11">
        <v>4.2999999999999997E-2</v>
      </c>
      <c r="F136" s="11"/>
      <c r="G136" s="11">
        <v>8.8999999999999996E-2</v>
      </c>
      <c r="H136" s="11"/>
      <c r="I136" s="11"/>
      <c r="J136" s="11"/>
      <c r="K136" s="11">
        <v>0.627</v>
      </c>
      <c r="L136" s="11"/>
      <c r="M136" s="11">
        <f>K136+E136+F136</f>
        <v>0.67</v>
      </c>
    </row>
    <row r="137" spans="1:13" s="6" customFormat="1" x14ac:dyDescent="0.35">
      <c r="A137" s="6" t="s">
        <v>89</v>
      </c>
      <c r="B137" s="7">
        <v>40737</v>
      </c>
      <c r="C137" s="8">
        <v>0.48819444444444443</v>
      </c>
      <c r="D137" s="6" t="s">
        <v>50</v>
      </c>
      <c r="E137" s="11">
        <v>2.7E-2</v>
      </c>
      <c r="F137" s="11"/>
      <c r="G137" s="11">
        <v>8.5999999999999993E-2</v>
      </c>
      <c r="H137" s="11"/>
      <c r="I137" s="11"/>
      <c r="J137" s="11"/>
      <c r="K137" s="11">
        <v>0.76700000000000002</v>
      </c>
      <c r="L137" s="11"/>
      <c r="M137" s="11">
        <f>K137+E137+F137</f>
        <v>0.79400000000000004</v>
      </c>
    </row>
    <row r="138" spans="1:13" s="6" customFormat="1" x14ac:dyDescent="0.35">
      <c r="A138" s="6" t="s">
        <v>100</v>
      </c>
      <c r="B138" s="14">
        <v>40737</v>
      </c>
      <c r="C138"/>
      <c r="D138"/>
      <c r="E138"/>
      <c r="F138"/>
      <c r="G138"/>
      <c r="H138"/>
      <c r="I138"/>
      <c r="J138"/>
      <c r="K138"/>
      <c r="L138"/>
      <c r="M138">
        <v>0.77049999999999996</v>
      </c>
    </row>
    <row r="139" spans="1:13" s="6" customFormat="1" x14ac:dyDescent="0.35">
      <c r="A139" s="6" t="s">
        <v>105</v>
      </c>
      <c r="B139" s="14">
        <v>40737</v>
      </c>
      <c r="C139"/>
      <c r="D139"/>
      <c r="E139"/>
      <c r="F139"/>
      <c r="G139"/>
      <c r="H139"/>
      <c r="I139"/>
      <c r="J139"/>
      <c r="K139"/>
      <c r="L139"/>
      <c r="M139" s="35"/>
    </row>
    <row r="140" spans="1:13" s="6" customFormat="1" x14ac:dyDescent="0.35">
      <c r="A140" s="6" t="s">
        <v>40</v>
      </c>
      <c r="B140" s="7">
        <v>40738</v>
      </c>
      <c r="C140" s="8">
        <v>0.57777777777777783</v>
      </c>
      <c r="D140" s="6" t="s">
        <v>50</v>
      </c>
      <c r="E140" s="11">
        <v>0.28100000000000003</v>
      </c>
      <c r="F140" s="11"/>
      <c r="G140" s="11">
        <v>0.159</v>
      </c>
      <c r="H140" s="11"/>
      <c r="I140" s="11"/>
      <c r="J140" s="11"/>
      <c r="K140" s="11">
        <v>0.91300000000000003</v>
      </c>
      <c r="L140" s="11"/>
      <c r="M140" s="11">
        <f t="shared" ref="M140:M145" si="6">K140+E140+F140</f>
        <v>1.194</v>
      </c>
    </row>
    <row r="141" spans="1:13" s="6" customFormat="1" x14ac:dyDescent="0.35">
      <c r="A141" s="6" t="s">
        <v>72</v>
      </c>
      <c r="B141" s="7">
        <v>40738</v>
      </c>
      <c r="C141" s="8">
        <v>0.54722222222222217</v>
      </c>
      <c r="D141" s="6" t="s">
        <v>50</v>
      </c>
      <c r="E141" s="11">
        <v>1.4999999999999999E-2</v>
      </c>
      <c r="F141" s="11"/>
      <c r="G141" s="11">
        <v>0.02</v>
      </c>
      <c r="H141" s="11"/>
      <c r="I141" s="11"/>
      <c r="J141" s="11"/>
      <c r="K141" s="11">
        <v>0.69799999999999995</v>
      </c>
      <c r="L141" s="11"/>
      <c r="M141" s="11">
        <f t="shared" si="6"/>
        <v>0.71299999999999997</v>
      </c>
    </row>
    <row r="142" spans="1:13" s="6" customFormat="1" x14ac:dyDescent="0.35">
      <c r="A142" s="6" t="s">
        <v>79</v>
      </c>
      <c r="B142" s="7">
        <v>40743</v>
      </c>
      <c r="C142" s="8">
        <v>0.46249999999999997</v>
      </c>
      <c r="D142" s="6" t="s">
        <v>50</v>
      </c>
      <c r="E142" s="11">
        <v>4.2000000000000003E-2</v>
      </c>
      <c r="F142" s="11"/>
      <c r="G142" s="11">
        <v>5.0999999999999997E-2</v>
      </c>
      <c r="H142" s="11"/>
      <c r="I142" s="11"/>
      <c r="J142" s="11"/>
      <c r="K142" s="11">
        <v>0.64100000000000001</v>
      </c>
      <c r="L142" s="11"/>
      <c r="M142" s="11">
        <f t="shared" si="6"/>
        <v>0.68300000000000005</v>
      </c>
    </row>
    <row r="143" spans="1:13" s="6" customFormat="1" x14ac:dyDescent="0.35">
      <c r="A143" s="6" t="s">
        <v>89</v>
      </c>
      <c r="B143" s="7">
        <v>40743</v>
      </c>
      <c r="C143" s="8">
        <v>0.4770833333333333</v>
      </c>
      <c r="D143" s="6" t="s">
        <v>50</v>
      </c>
      <c r="E143" s="11">
        <v>0.01</v>
      </c>
      <c r="F143" s="11"/>
      <c r="G143" s="11">
        <v>1.4999999999999999E-2</v>
      </c>
      <c r="H143" s="11"/>
      <c r="I143" s="11"/>
      <c r="J143" s="11"/>
      <c r="K143" s="11">
        <v>0.63400000000000001</v>
      </c>
      <c r="L143" s="11"/>
      <c r="M143" s="11">
        <f t="shared" si="6"/>
        <v>0.64400000000000002</v>
      </c>
    </row>
    <row r="144" spans="1:13" s="6" customFormat="1" x14ac:dyDescent="0.35">
      <c r="A144" s="6" t="s">
        <v>40</v>
      </c>
      <c r="B144" s="7">
        <v>40750</v>
      </c>
      <c r="C144" s="8">
        <v>0.55972222222222223</v>
      </c>
      <c r="D144" s="6" t="s">
        <v>50</v>
      </c>
      <c r="E144" s="11">
        <v>0.21099999999999999</v>
      </c>
      <c r="F144" s="11"/>
      <c r="G144" s="11">
        <v>0.29399999999999998</v>
      </c>
      <c r="H144" s="11"/>
      <c r="I144" s="11"/>
      <c r="J144" s="11"/>
      <c r="K144" s="11">
        <v>0.85399999999999998</v>
      </c>
      <c r="L144" s="11"/>
      <c r="M144" s="11">
        <f t="shared" si="6"/>
        <v>1.0649999999999999</v>
      </c>
    </row>
    <row r="145" spans="1:13" s="6" customFormat="1" x14ac:dyDescent="0.35">
      <c r="A145" s="6" t="s">
        <v>72</v>
      </c>
      <c r="B145" s="7">
        <v>40750</v>
      </c>
      <c r="C145" s="8">
        <v>0.53125</v>
      </c>
      <c r="D145" s="6" t="s">
        <v>50</v>
      </c>
      <c r="E145" s="11">
        <v>0.01</v>
      </c>
      <c r="F145" s="11"/>
      <c r="G145" s="11">
        <v>3.4000000000000002E-2</v>
      </c>
      <c r="H145" s="11"/>
      <c r="I145" s="11"/>
      <c r="J145" s="11"/>
      <c r="K145" s="11">
        <v>1.1000000000000001</v>
      </c>
      <c r="L145" s="11"/>
      <c r="M145" s="11">
        <f t="shared" si="6"/>
        <v>1.1100000000000001</v>
      </c>
    </row>
    <row r="146" spans="1:13" s="6" customFormat="1" x14ac:dyDescent="0.35">
      <c r="A146" s="6" t="s">
        <v>100</v>
      </c>
      <c r="B146" s="14">
        <v>40752</v>
      </c>
      <c r="C146"/>
      <c r="D146"/>
      <c r="E146"/>
      <c r="F146"/>
      <c r="G146"/>
      <c r="H146"/>
      <c r="I146"/>
      <c r="J146"/>
      <c r="K146"/>
      <c r="L146"/>
      <c r="M146">
        <v>2.6578999999999997</v>
      </c>
    </row>
    <row r="147" spans="1:13" s="6" customFormat="1" x14ac:dyDescent="0.35">
      <c r="A147" s="6" t="s">
        <v>105</v>
      </c>
      <c r="B147" s="14">
        <v>40752</v>
      </c>
      <c r="C147"/>
      <c r="D147"/>
      <c r="E147"/>
      <c r="F147"/>
      <c r="G147"/>
      <c r="H147"/>
      <c r="I147"/>
      <c r="J147"/>
      <c r="K147"/>
      <c r="L147"/>
      <c r="M147" s="35">
        <v>1.5630000000000002</v>
      </c>
    </row>
    <row r="148" spans="1:13" s="6" customFormat="1" x14ac:dyDescent="0.35">
      <c r="A148" s="6" t="s">
        <v>40</v>
      </c>
      <c r="B148" s="7">
        <v>40757</v>
      </c>
      <c r="C148" s="8">
        <v>0.58194444444444449</v>
      </c>
      <c r="D148" s="6" t="s">
        <v>50</v>
      </c>
      <c r="E148" s="11">
        <v>0.20799999999999999</v>
      </c>
      <c r="F148" s="11"/>
      <c r="G148" s="11">
        <v>0.192</v>
      </c>
      <c r="H148" s="11"/>
      <c r="I148" s="11"/>
      <c r="J148" s="11"/>
      <c r="K148" s="11">
        <v>0.23</v>
      </c>
      <c r="L148" s="11"/>
      <c r="M148" s="11">
        <f>K148+E148+F148</f>
        <v>0.438</v>
      </c>
    </row>
    <row r="149" spans="1:13" s="6" customFormat="1" x14ac:dyDescent="0.35">
      <c r="A149" s="6" t="s">
        <v>40</v>
      </c>
      <c r="B149" s="7">
        <v>40757</v>
      </c>
      <c r="D149" s="6" t="s">
        <v>50</v>
      </c>
      <c r="E149" s="11">
        <v>0.20399999999999999</v>
      </c>
      <c r="F149" s="11"/>
      <c r="G149" s="11">
        <v>0.19800000000000001</v>
      </c>
      <c r="H149" s="11"/>
      <c r="I149" s="11"/>
      <c r="J149" s="11"/>
      <c r="K149" s="11">
        <v>0.22700000000000001</v>
      </c>
      <c r="L149" s="11"/>
      <c r="M149" s="11">
        <f>K149+E149+F149</f>
        <v>0.43099999999999999</v>
      </c>
    </row>
    <row r="150" spans="1:13" s="6" customFormat="1" x14ac:dyDescent="0.35">
      <c r="A150" s="6" t="s">
        <v>72</v>
      </c>
      <c r="B150" s="7">
        <v>40757</v>
      </c>
      <c r="C150" s="8">
        <v>0.55069444444444449</v>
      </c>
      <c r="D150" s="6" t="s">
        <v>50</v>
      </c>
      <c r="E150" s="11">
        <v>4.3999999999999997E-2</v>
      </c>
      <c r="F150" s="11"/>
      <c r="G150" s="11">
        <v>4.7E-2</v>
      </c>
      <c r="H150" s="11"/>
      <c r="I150" s="11"/>
      <c r="J150" s="11"/>
      <c r="K150" s="11">
        <v>0.13100000000000001</v>
      </c>
      <c r="L150" s="11"/>
      <c r="M150" s="11">
        <f>K150+E150+F150</f>
        <v>0.17499999999999999</v>
      </c>
    </row>
    <row r="151" spans="1:13" s="6" customFormat="1" x14ac:dyDescent="0.35">
      <c r="A151" s="6" t="s">
        <v>79</v>
      </c>
      <c r="B151" s="7">
        <v>40758</v>
      </c>
      <c r="C151" s="8">
        <v>0.46666666666666662</v>
      </c>
      <c r="D151" s="6" t="s">
        <v>50</v>
      </c>
      <c r="E151" s="11">
        <v>2.1000000000000001E-2</v>
      </c>
      <c r="F151" s="11"/>
      <c r="G151" s="11">
        <v>0.09</v>
      </c>
      <c r="H151" s="11"/>
      <c r="I151" s="11"/>
      <c r="J151" s="11"/>
      <c r="K151" s="11">
        <v>0.41399999999999998</v>
      </c>
      <c r="L151" s="11"/>
      <c r="M151" s="11">
        <f>K151+E151+F151</f>
        <v>0.435</v>
      </c>
    </row>
    <row r="152" spans="1:13" s="6" customFormat="1" x14ac:dyDescent="0.35">
      <c r="A152" s="6" t="s">
        <v>89</v>
      </c>
      <c r="B152" s="7">
        <v>40758</v>
      </c>
      <c r="C152" s="8">
        <v>0.48333333333333334</v>
      </c>
      <c r="D152" s="6" t="s">
        <v>50</v>
      </c>
      <c r="E152" s="11">
        <v>0.01</v>
      </c>
      <c r="F152" s="11"/>
      <c r="G152" s="11">
        <v>0.01</v>
      </c>
      <c r="H152" s="11"/>
      <c r="I152" s="11"/>
      <c r="J152" s="11"/>
      <c r="K152" s="11">
        <v>5.5E-2</v>
      </c>
      <c r="L152" s="11"/>
      <c r="M152" s="11">
        <f>K152+E152+F152</f>
        <v>6.5000000000000002E-2</v>
      </c>
    </row>
    <row r="153" spans="1:13" s="6" customFormat="1" x14ac:dyDescent="0.35">
      <c r="A153" s="6" t="s">
        <v>100</v>
      </c>
      <c r="B153" s="14">
        <v>40764</v>
      </c>
      <c r="C153"/>
      <c r="D153"/>
      <c r="E153"/>
      <c r="F153"/>
      <c r="G153"/>
      <c r="H153"/>
      <c r="I153"/>
      <c r="J153"/>
      <c r="K153"/>
      <c r="L153"/>
      <c r="M153">
        <v>1.0794999999999999</v>
      </c>
    </row>
    <row r="154" spans="1:13" s="6" customFormat="1" x14ac:dyDescent="0.35">
      <c r="A154" s="6" t="s">
        <v>105</v>
      </c>
      <c r="B154" s="14">
        <v>40764</v>
      </c>
      <c r="C154"/>
      <c r="D154"/>
      <c r="E154"/>
      <c r="F154"/>
      <c r="G154"/>
      <c r="H154"/>
      <c r="I154"/>
      <c r="J154"/>
      <c r="K154"/>
      <c r="L154"/>
      <c r="M154" s="35">
        <v>0.78200000000000003</v>
      </c>
    </row>
    <row r="155" spans="1:13" s="6" customFormat="1" x14ac:dyDescent="0.35">
      <c r="A155" s="6" t="s">
        <v>40</v>
      </c>
      <c r="B155" s="7">
        <v>40765</v>
      </c>
      <c r="C155" s="8">
        <v>0.56597222222222221</v>
      </c>
      <c r="D155" s="6" t="s">
        <v>49</v>
      </c>
      <c r="E155" s="11">
        <v>0.28299999999999997</v>
      </c>
      <c r="F155" s="11"/>
      <c r="G155" s="11">
        <v>0.38600000000000001</v>
      </c>
      <c r="H155" s="11"/>
      <c r="I155" s="11"/>
      <c r="J155" s="11"/>
      <c r="K155" s="11">
        <v>0.19600000000000001</v>
      </c>
      <c r="L155" s="11"/>
      <c r="M155" s="11">
        <f t="shared" ref="M155:M162" si="7">K155+E155+F155</f>
        <v>0.47899999999999998</v>
      </c>
    </row>
    <row r="156" spans="1:13" s="6" customFormat="1" x14ac:dyDescent="0.35">
      <c r="A156" s="6" t="s">
        <v>72</v>
      </c>
      <c r="B156" s="7">
        <v>40765</v>
      </c>
      <c r="C156" s="8">
        <v>0.53611111111111109</v>
      </c>
      <c r="D156" s="6" t="s">
        <v>49</v>
      </c>
      <c r="E156" s="11">
        <v>7.5999999999999998E-2</v>
      </c>
      <c r="F156" s="11"/>
      <c r="G156" s="11">
        <v>3.5000000000000003E-2</v>
      </c>
      <c r="H156" s="11"/>
      <c r="I156" s="11"/>
      <c r="J156" s="11"/>
      <c r="K156" s="11">
        <v>0.193</v>
      </c>
      <c r="L156" s="11"/>
      <c r="M156" s="11">
        <f t="shared" si="7"/>
        <v>0.26900000000000002</v>
      </c>
    </row>
    <row r="157" spans="1:13" s="6" customFormat="1" x14ac:dyDescent="0.35">
      <c r="A157" s="6" t="s">
        <v>79</v>
      </c>
      <c r="B157" s="7">
        <v>40766</v>
      </c>
      <c r="C157" s="8">
        <v>0.50416666666666665</v>
      </c>
      <c r="D157" s="6" t="s">
        <v>49</v>
      </c>
      <c r="E157" s="11">
        <v>5.8999999999999997E-2</v>
      </c>
      <c r="F157" s="11"/>
      <c r="G157" s="11">
        <v>0.17199999999999999</v>
      </c>
      <c r="H157" s="11"/>
      <c r="I157" s="11"/>
      <c r="J157" s="11"/>
      <c r="K157" s="11">
        <v>8.4000000000000005E-2</v>
      </c>
      <c r="L157" s="11"/>
      <c r="M157" s="11">
        <f t="shared" si="7"/>
        <v>0.14300000000000002</v>
      </c>
    </row>
    <row r="158" spans="1:13" s="6" customFormat="1" x14ac:dyDescent="0.35">
      <c r="A158" s="6" t="s">
        <v>89</v>
      </c>
      <c r="B158" s="7">
        <v>40766</v>
      </c>
      <c r="C158" s="8">
        <v>0.5180555555555556</v>
      </c>
      <c r="D158" s="6" t="s">
        <v>49</v>
      </c>
      <c r="E158" s="11">
        <v>0.05</v>
      </c>
      <c r="F158" s="11"/>
      <c r="G158" s="11">
        <v>0.17199999999999999</v>
      </c>
      <c r="H158" s="11"/>
      <c r="I158" s="11"/>
      <c r="J158" s="11"/>
      <c r="K158" s="11">
        <v>0.13900000000000001</v>
      </c>
      <c r="L158" s="11"/>
      <c r="M158" s="11">
        <f t="shared" si="7"/>
        <v>0.189</v>
      </c>
    </row>
    <row r="159" spans="1:13" s="6" customFormat="1" x14ac:dyDescent="0.35">
      <c r="A159" s="6" t="s">
        <v>40</v>
      </c>
      <c r="B159" s="7">
        <v>40771</v>
      </c>
      <c r="C159" s="8">
        <v>0.56527777777777777</v>
      </c>
      <c r="D159" s="6" t="s">
        <v>49</v>
      </c>
      <c r="E159" s="11">
        <v>0.42899999999999999</v>
      </c>
      <c r="F159" s="11"/>
      <c r="G159" s="11">
        <v>0.32800000000000001</v>
      </c>
      <c r="H159" s="11"/>
      <c r="I159" s="11"/>
      <c r="J159" s="11"/>
      <c r="K159" s="11">
        <v>0.23200000000000001</v>
      </c>
      <c r="L159" s="11"/>
      <c r="M159" s="11">
        <f t="shared" si="7"/>
        <v>0.66100000000000003</v>
      </c>
    </row>
    <row r="160" spans="1:13" s="6" customFormat="1" x14ac:dyDescent="0.35">
      <c r="A160" s="6" t="s">
        <v>72</v>
      </c>
      <c r="B160" s="7">
        <v>40771</v>
      </c>
      <c r="C160" s="8">
        <v>0.53263888888888888</v>
      </c>
      <c r="D160" s="6" t="s">
        <v>49</v>
      </c>
      <c r="E160" s="11">
        <v>0.24</v>
      </c>
      <c r="F160" s="11"/>
      <c r="G160" s="11">
        <v>0.248</v>
      </c>
      <c r="H160" s="11"/>
      <c r="I160" s="11"/>
      <c r="J160" s="11"/>
      <c r="K160" s="11">
        <v>0.16300000000000001</v>
      </c>
      <c r="L160" s="11"/>
      <c r="M160" s="11">
        <f t="shared" si="7"/>
        <v>0.40300000000000002</v>
      </c>
    </row>
    <row r="161" spans="1:13" s="6" customFormat="1" x14ac:dyDescent="0.35">
      <c r="A161" s="6" t="s">
        <v>79</v>
      </c>
      <c r="B161" s="7">
        <v>40772</v>
      </c>
      <c r="C161" s="8">
        <v>0.49861111111111112</v>
      </c>
      <c r="D161" s="6" t="s">
        <v>49</v>
      </c>
      <c r="E161" s="11">
        <v>6.4000000000000001E-2</v>
      </c>
      <c r="F161" s="11"/>
      <c r="G161" s="11">
        <v>0.18099999999999999</v>
      </c>
      <c r="H161" s="11"/>
      <c r="I161" s="11"/>
      <c r="J161" s="11"/>
      <c r="K161" s="11">
        <v>0.1</v>
      </c>
      <c r="L161" s="11"/>
      <c r="M161" s="11">
        <f t="shared" si="7"/>
        <v>0.16400000000000001</v>
      </c>
    </row>
    <row r="162" spans="1:13" s="6" customFormat="1" x14ac:dyDescent="0.35">
      <c r="A162" s="6" t="s">
        <v>89</v>
      </c>
      <c r="B162" s="7">
        <v>40772</v>
      </c>
      <c r="C162" s="8">
        <v>0.52083333333333337</v>
      </c>
      <c r="D162" s="6" t="s">
        <v>49</v>
      </c>
      <c r="E162" s="11">
        <v>0.01</v>
      </c>
      <c r="F162" s="11"/>
      <c r="G162" s="11">
        <v>5.8000000000000003E-2</v>
      </c>
      <c r="H162" s="11"/>
      <c r="I162" s="11"/>
      <c r="J162" s="11"/>
      <c r="K162" s="11">
        <v>6.6000000000000003E-2</v>
      </c>
      <c r="L162" s="11"/>
      <c r="M162" s="11">
        <f t="shared" si="7"/>
        <v>7.5999999999999998E-2</v>
      </c>
    </row>
    <row r="163" spans="1:13" s="6" customFormat="1" x14ac:dyDescent="0.35">
      <c r="A163" s="6" t="s">
        <v>100</v>
      </c>
      <c r="B163" s="14">
        <v>40772</v>
      </c>
      <c r="C163"/>
      <c r="D163"/>
      <c r="E163"/>
      <c r="F163"/>
      <c r="G163"/>
      <c r="H163"/>
      <c r="I163"/>
      <c r="J163"/>
      <c r="K163"/>
      <c r="L163"/>
      <c r="M163">
        <v>1.1189</v>
      </c>
    </row>
    <row r="164" spans="1:13" s="6" customFormat="1" x14ac:dyDescent="0.35">
      <c r="A164" s="6" t="s">
        <v>105</v>
      </c>
      <c r="B164" s="14">
        <v>40772</v>
      </c>
      <c r="C164"/>
      <c r="D164"/>
      <c r="E164"/>
      <c r="F164"/>
      <c r="G164"/>
      <c r="H164"/>
      <c r="I164"/>
      <c r="J164"/>
      <c r="K164"/>
      <c r="L164"/>
      <c r="M164" s="35">
        <v>0.88849999999999996</v>
      </c>
    </row>
    <row r="165" spans="1:13" s="6" customFormat="1" x14ac:dyDescent="0.35">
      <c r="A165" s="6" t="s">
        <v>40</v>
      </c>
      <c r="B165" s="7">
        <v>40778</v>
      </c>
      <c r="C165" s="8">
        <v>0.54166666666666663</v>
      </c>
      <c r="D165" s="6" t="s">
        <v>50</v>
      </c>
      <c r="E165" s="11">
        <v>0.39900000000000002</v>
      </c>
      <c r="F165" s="11"/>
      <c r="G165" s="11">
        <v>0.251</v>
      </c>
      <c r="H165" s="11"/>
      <c r="I165" s="11"/>
      <c r="J165" s="11"/>
      <c r="K165" s="11">
        <v>0.23100000000000001</v>
      </c>
      <c r="L165" s="11"/>
      <c r="M165" s="11">
        <f>K165+E165+F165</f>
        <v>0.63</v>
      </c>
    </row>
    <row r="166" spans="1:13" s="6" customFormat="1" x14ac:dyDescent="0.35">
      <c r="A166" s="6" t="s">
        <v>72</v>
      </c>
      <c r="B166" s="7">
        <v>40778</v>
      </c>
      <c r="C166" s="8">
        <v>0.51250000000000007</v>
      </c>
      <c r="D166" s="6" t="s">
        <v>50</v>
      </c>
      <c r="E166" s="11">
        <v>0.35199999999999998</v>
      </c>
      <c r="F166" s="11"/>
      <c r="G166" s="11">
        <v>4.9000000000000002E-2</v>
      </c>
      <c r="H166" s="11"/>
      <c r="I166" s="11"/>
      <c r="J166" s="11"/>
      <c r="K166" s="11">
        <v>0.20599999999999999</v>
      </c>
      <c r="L166" s="11"/>
      <c r="M166" s="11">
        <f>K166+E166+F166</f>
        <v>0.55799999999999994</v>
      </c>
    </row>
    <row r="167" spans="1:13" s="6" customFormat="1" x14ac:dyDescent="0.35">
      <c r="A167" s="6" t="s">
        <v>79</v>
      </c>
      <c r="B167" s="7">
        <v>40779</v>
      </c>
      <c r="C167" s="8">
        <v>0.45069444444444445</v>
      </c>
      <c r="D167" s="6" t="s">
        <v>50</v>
      </c>
      <c r="E167" s="11">
        <v>0.13200000000000001</v>
      </c>
      <c r="F167" s="11"/>
      <c r="G167" s="11">
        <v>0.183</v>
      </c>
      <c r="H167" s="11"/>
      <c r="I167" s="11"/>
      <c r="J167" s="11"/>
      <c r="K167" s="11">
        <v>0.11600000000000001</v>
      </c>
      <c r="L167" s="11"/>
      <c r="M167" s="11">
        <f>K167+E167+F167</f>
        <v>0.248</v>
      </c>
    </row>
    <row r="168" spans="1:13" s="6" customFormat="1" x14ac:dyDescent="0.35">
      <c r="A168" s="6" t="s">
        <v>89</v>
      </c>
      <c r="B168" s="7">
        <v>40779</v>
      </c>
      <c r="C168" s="8">
        <v>0.46458333333333335</v>
      </c>
      <c r="D168" s="6" t="s">
        <v>50</v>
      </c>
      <c r="E168" s="11">
        <v>0.14599999999999999</v>
      </c>
      <c r="F168" s="11"/>
      <c r="G168" s="11">
        <v>0.24199999999999999</v>
      </c>
      <c r="H168" s="11"/>
      <c r="I168" s="11"/>
      <c r="J168" s="11"/>
      <c r="K168" s="11">
        <v>0.161</v>
      </c>
      <c r="L168" s="11"/>
      <c r="M168" s="11">
        <f>K168+E168+F168</f>
        <v>0.307</v>
      </c>
    </row>
    <row r="169" spans="1:13" s="6" customFormat="1" x14ac:dyDescent="0.35">
      <c r="A169" s="6" t="s">
        <v>100</v>
      </c>
      <c r="B169" s="14">
        <v>40779</v>
      </c>
      <c r="C169"/>
      <c r="D169"/>
      <c r="E169"/>
      <c r="F169"/>
      <c r="G169"/>
      <c r="H169"/>
      <c r="I169"/>
      <c r="J169"/>
      <c r="K169"/>
      <c r="L169"/>
      <c r="M169">
        <v>0.95400000000000007</v>
      </c>
    </row>
    <row r="170" spans="1:13" s="6" customFormat="1" x14ac:dyDescent="0.35">
      <c r="A170" s="6" t="s">
        <v>105</v>
      </c>
      <c r="B170" s="14">
        <v>40779</v>
      </c>
      <c r="C170"/>
      <c r="D170"/>
      <c r="E170"/>
      <c r="F170"/>
      <c r="G170"/>
      <c r="H170"/>
      <c r="I170"/>
      <c r="J170"/>
      <c r="K170"/>
      <c r="L170"/>
      <c r="M170" s="35">
        <v>0.72340000000000004</v>
      </c>
    </row>
    <row r="171" spans="1:13" s="6" customFormat="1" x14ac:dyDescent="0.35">
      <c r="A171" s="6" t="s">
        <v>105</v>
      </c>
      <c r="B171" s="14">
        <v>40779</v>
      </c>
      <c r="C171"/>
      <c r="D171"/>
      <c r="E171"/>
      <c r="F171"/>
      <c r="G171"/>
      <c r="H171"/>
      <c r="I171"/>
      <c r="J171"/>
      <c r="K171"/>
      <c r="L171"/>
      <c r="M171" s="35">
        <v>0.79790000000000005</v>
      </c>
    </row>
    <row r="172" spans="1:13" s="6" customFormat="1" x14ac:dyDescent="0.35">
      <c r="A172" s="6" t="s">
        <v>40</v>
      </c>
      <c r="B172" s="7">
        <v>40786</v>
      </c>
      <c r="D172" s="6" t="s">
        <v>50</v>
      </c>
      <c r="E172" s="11">
        <v>0.498</v>
      </c>
      <c r="F172" s="11"/>
      <c r="G172" s="11">
        <v>0.31900000000000001</v>
      </c>
      <c r="H172" s="11"/>
      <c r="I172" s="11"/>
      <c r="J172" s="11"/>
      <c r="K172" s="11">
        <v>0.14899999999999999</v>
      </c>
      <c r="L172" s="11"/>
      <c r="M172" s="11">
        <f t="shared" ref="M172:M182" si="8">K172+E172+F172</f>
        <v>0.64700000000000002</v>
      </c>
    </row>
    <row r="173" spans="1:13" s="6" customFormat="1" x14ac:dyDescent="0.35">
      <c r="A173" s="6" t="s">
        <v>40</v>
      </c>
      <c r="B173" s="7">
        <v>40786</v>
      </c>
      <c r="C173" s="8">
        <v>0.58194444444444449</v>
      </c>
      <c r="D173" s="6" t="s">
        <v>50</v>
      </c>
      <c r="E173" s="11">
        <v>0.503</v>
      </c>
      <c r="F173" s="11"/>
      <c r="G173" s="11">
        <v>0.32200000000000001</v>
      </c>
      <c r="H173" s="11"/>
      <c r="I173" s="11"/>
      <c r="J173" s="11"/>
      <c r="K173" s="11">
        <v>0.14599999999999999</v>
      </c>
      <c r="L173" s="11"/>
      <c r="M173" s="11">
        <f t="shared" si="8"/>
        <v>0.64900000000000002</v>
      </c>
    </row>
    <row r="174" spans="1:13" s="6" customFormat="1" x14ac:dyDescent="0.35">
      <c r="A174" s="6" t="s">
        <v>72</v>
      </c>
      <c r="B174" s="7">
        <v>40786</v>
      </c>
      <c r="C174" s="8">
        <v>0.5493055555555556</v>
      </c>
      <c r="D174" s="6" t="s">
        <v>50</v>
      </c>
      <c r="E174" s="11">
        <v>0.33200000000000002</v>
      </c>
      <c r="F174" s="11"/>
      <c r="G174" s="11">
        <v>0.182</v>
      </c>
      <c r="H174" s="11"/>
      <c r="I174" s="11"/>
      <c r="J174" s="11"/>
      <c r="K174" s="11">
        <v>0.106</v>
      </c>
      <c r="L174" s="11"/>
      <c r="M174" s="11">
        <f t="shared" si="8"/>
        <v>0.438</v>
      </c>
    </row>
    <row r="175" spans="1:13" s="6" customFormat="1" x14ac:dyDescent="0.35">
      <c r="A175" s="6" t="s">
        <v>79</v>
      </c>
      <c r="B175" s="7">
        <v>40787</v>
      </c>
      <c r="C175" s="8">
        <v>0.4916666666666667</v>
      </c>
      <c r="D175" s="6" t="s">
        <v>50</v>
      </c>
      <c r="E175" s="11">
        <v>9.7000000000000003E-2</v>
      </c>
      <c r="F175" s="11"/>
      <c r="G175" s="11">
        <v>0.11</v>
      </c>
      <c r="H175" s="11"/>
      <c r="I175" s="11"/>
      <c r="J175" s="11"/>
      <c r="K175" s="11">
        <v>0.4</v>
      </c>
      <c r="L175" s="11"/>
      <c r="M175" s="11">
        <f t="shared" si="8"/>
        <v>0.497</v>
      </c>
    </row>
    <row r="176" spans="1:13" s="6" customFormat="1" x14ac:dyDescent="0.35">
      <c r="A176" s="6" t="s">
        <v>89</v>
      </c>
      <c r="B176" s="7">
        <v>40787</v>
      </c>
      <c r="C176" s="8">
        <v>0.50486111111111109</v>
      </c>
      <c r="D176" s="6" t="s">
        <v>50</v>
      </c>
      <c r="E176" s="11">
        <v>0.128</v>
      </c>
      <c r="F176" s="11"/>
      <c r="G176" s="11">
        <v>0.1</v>
      </c>
      <c r="H176" s="11"/>
      <c r="I176" s="11"/>
      <c r="J176" s="11"/>
      <c r="K176" s="11">
        <v>0.53600000000000003</v>
      </c>
      <c r="L176" s="11"/>
      <c r="M176" s="11">
        <f t="shared" si="8"/>
        <v>0.66400000000000003</v>
      </c>
    </row>
    <row r="177" spans="1:13" s="6" customFormat="1" x14ac:dyDescent="0.35">
      <c r="A177" s="6" t="s">
        <v>79</v>
      </c>
      <c r="B177" s="7">
        <v>40794</v>
      </c>
      <c r="C177" s="8">
        <v>0.46180555555555558</v>
      </c>
      <c r="D177" s="6" t="s">
        <v>49</v>
      </c>
      <c r="E177" s="11">
        <v>0.14699999999999999</v>
      </c>
      <c r="F177" s="11"/>
      <c r="G177" s="11">
        <v>0.21199999999999999</v>
      </c>
      <c r="H177" s="11"/>
      <c r="I177" s="11"/>
      <c r="J177" s="11"/>
      <c r="K177" s="11">
        <v>0.69</v>
      </c>
      <c r="L177" s="11"/>
      <c r="M177" s="11">
        <f t="shared" si="8"/>
        <v>0.83699999999999997</v>
      </c>
    </row>
    <row r="178" spans="1:13" s="6" customFormat="1" x14ac:dyDescent="0.35">
      <c r="A178" s="6" t="s">
        <v>89</v>
      </c>
      <c r="B178" s="7">
        <v>40794</v>
      </c>
      <c r="D178" s="6" t="s">
        <v>49</v>
      </c>
      <c r="E178" s="11"/>
      <c r="F178" s="11"/>
      <c r="G178" s="11"/>
      <c r="H178" s="11"/>
      <c r="I178" s="11"/>
      <c r="J178" s="11"/>
      <c r="K178" s="11"/>
      <c r="L178" s="11"/>
      <c r="M178" s="11">
        <f t="shared" si="8"/>
        <v>0</v>
      </c>
    </row>
    <row r="179" spans="1:13" s="6" customFormat="1" x14ac:dyDescent="0.35">
      <c r="A179" s="6" t="s">
        <v>40</v>
      </c>
      <c r="B179" s="7">
        <v>40799</v>
      </c>
      <c r="C179" s="8">
        <v>0.56736111111111109</v>
      </c>
      <c r="D179" s="6" t="s">
        <v>50</v>
      </c>
      <c r="E179" s="11">
        <v>0.48799999999999999</v>
      </c>
      <c r="F179" s="11"/>
      <c r="G179" s="11">
        <v>0.34899999999999998</v>
      </c>
      <c r="H179" s="11"/>
      <c r="I179" s="11"/>
      <c r="J179" s="11"/>
      <c r="K179" s="11">
        <v>0.86499999999999999</v>
      </c>
      <c r="L179" s="11"/>
      <c r="M179" s="11">
        <f t="shared" si="8"/>
        <v>1.353</v>
      </c>
    </row>
    <row r="180" spans="1:13" s="6" customFormat="1" x14ac:dyDescent="0.35">
      <c r="A180" s="6" t="s">
        <v>72</v>
      </c>
      <c r="B180" s="7">
        <v>40799</v>
      </c>
      <c r="C180" s="8">
        <v>0.53541666666666665</v>
      </c>
      <c r="D180" s="6" t="s">
        <v>50</v>
      </c>
      <c r="E180" s="11">
        <v>0.33800000000000002</v>
      </c>
      <c r="F180" s="11"/>
      <c r="G180" s="11">
        <v>0.191</v>
      </c>
      <c r="H180" s="11"/>
      <c r="I180" s="11"/>
      <c r="J180" s="11"/>
      <c r="K180" s="11">
        <v>0.49199999999999999</v>
      </c>
      <c r="L180" s="11"/>
      <c r="M180" s="11">
        <f t="shared" si="8"/>
        <v>0.83000000000000007</v>
      </c>
    </row>
    <row r="181" spans="1:13" s="6" customFormat="1" x14ac:dyDescent="0.35">
      <c r="A181" s="6" t="s">
        <v>79</v>
      </c>
      <c r="B181" s="7">
        <v>40800</v>
      </c>
      <c r="C181" s="8">
        <v>0.48125000000000001</v>
      </c>
      <c r="D181" s="6" t="s">
        <v>50</v>
      </c>
      <c r="E181" s="11">
        <v>0.115</v>
      </c>
      <c r="F181" s="11"/>
      <c r="G181" s="11">
        <v>0.18</v>
      </c>
      <c r="H181" s="11"/>
      <c r="I181" s="11"/>
      <c r="J181" s="11"/>
      <c r="K181" s="11">
        <v>0.57099999999999995</v>
      </c>
      <c r="L181" s="11"/>
      <c r="M181" s="11">
        <f t="shared" si="8"/>
        <v>0.68599999999999994</v>
      </c>
    </row>
    <row r="182" spans="1:13" s="6" customFormat="1" x14ac:dyDescent="0.35">
      <c r="A182" s="6" t="s">
        <v>89</v>
      </c>
      <c r="B182" s="7">
        <v>40800</v>
      </c>
      <c r="C182" s="8">
        <v>0.49444444444444446</v>
      </c>
      <c r="D182" s="6" t="s">
        <v>50</v>
      </c>
      <c r="E182" s="11">
        <v>7.3999999999999996E-2</v>
      </c>
      <c r="F182" s="11"/>
      <c r="G182" s="11">
        <v>0.127</v>
      </c>
      <c r="H182" s="11"/>
      <c r="I182" s="11"/>
      <c r="J182" s="11"/>
      <c r="K182" s="11">
        <v>0.53900000000000003</v>
      </c>
      <c r="L182" s="11"/>
      <c r="M182" s="11">
        <f t="shared" si="8"/>
        <v>0.61299999999999999</v>
      </c>
    </row>
    <row r="183" spans="1:13" s="6" customFormat="1" x14ac:dyDescent="0.35">
      <c r="A183" s="6" t="s">
        <v>100</v>
      </c>
      <c r="B183" s="14">
        <v>40800</v>
      </c>
      <c r="C183"/>
      <c r="D183"/>
      <c r="E183"/>
      <c r="F183"/>
      <c r="G183"/>
      <c r="H183"/>
      <c r="I183"/>
      <c r="J183"/>
      <c r="K183"/>
      <c r="L183"/>
      <c r="M183">
        <v>2.3371000000000004</v>
      </c>
    </row>
    <row r="184" spans="1:13" s="6" customFormat="1" x14ac:dyDescent="0.35">
      <c r="A184" s="6" t="s">
        <v>105</v>
      </c>
      <c r="B184" s="14">
        <v>40800</v>
      </c>
      <c r="C184"/>
      <c r="D184"/>
      <c r="E184"/>
      <c r="F184"/>
      <c r="G184"/>
      <c r="H184"/>
      <c r="I184"/>
      <c r="J184"/>
      <c r="K184"/>
      <c r="L184"/>
      <c r="M184" s="35">
        <v>1.5911999999999999</v>
      </c>
    </row>
    <row r="185" spans="1:13" s="6" customFormat="1" x14ac:dyDescent="0.35">
      <c r="A185" s="6" t="s">
        <v>40</v>
      </c>
      <c r="B185" s="7">
        <v>40806</v>
      </c>
      <c r="C185" s="8">
        <v>0.66875000000000007</v>
      </c>
      <c r="D185" s="6" t="s">
        <v>50</v>
      </c>
      <c r="E185" s="11">
        <v>0.51200000000000001</v>
      </c>
      <c r="F185" s="11"/>
      <c r="G185" s="11">
        <v>0.28999999999999998</v>
      </c>
      <c r="H185" s="11"/>
      <c r="I185" s="11"/>
      <c r="J185" s="11"/>
      <c r="K185" s="11">
        <v>0.89600000000000002</v>
      </c>
      <c r="L185" s="11"/>
      <c r="M185" s="11">
        <f>K185+E185+F185</f>
        <v>1.4079999999999999</v>
      </c>
    </row>
    <row r="186" spans="1:13" s="6" customFormat="1" x14ac:dyDescent="0.35">
      <c r="A186" s="6" t="s">
        <v>72</v>
      </c>
      <c r="B186" s="7">
        <v>40806</v>
      </c>
      <c r="C186" s="8">
        <v>0.64097222222222217</v>
      </c>
      <c r="D186" s="6" t="s">
        <v>50</v>
      </c>
      <c r="E186" s="11">
        <v>0.30599999999999999</v>
      </c>
      <c r="F186" s="11"/>
      <c r="G186" s="11">
        <v>0.13</v>
      </c>
      <c r="H186" s="11"/>
      <c r="I186" s="11"/>
      <c r="J186" s="11"/>
      <c r="K186" s="11">
        <v>0.57599999999999996</v>
      </c>
      <c r="L186" s="11"/>
      <c r="M186" s="11">
        <f>K186+E186+F186</f>
        <v>0.8819999999999999</v>
      </c>
    </row>
    <row r="187" spans="1:13" s="6" customFormat="1" x14ac:dyDescent="0.35">
      <c r="A187" s="6" t="s">
        <v>79</v>
      </c>
      <c r="B187" s="7">
        <v>40807</v>
      </c>
      <c r="C187" s="8">
        <v>0.46319444444444446</v>
      </c>
      <c r="D187" s="6" t="s">
        <v>50</v>
      </c>
      <c r="E187" s="11">
        <v>0.13800000000000001</v>
      </c>
      <c r="F187" s="11"/>
      <c r="G187" s="11">
        <v>0.154</v>
      </c>
      <c r="H187" s="11"/>
      <c r="I187" s="11"/>
      <c r="J187" s="11"/>
      <c r="K187" s="11">
        <v>0.68899999999999995</v>
      </c>
      <c r="L187" s="11"/>
      <c r="M187" s="11">
        <f>K187+E187+F187</f>
        <v>0.82699999999999996</v>
      </c>
    </row>
    <row r="188" spans="1:13" s="6" customFormat="1" x14ac:dyDescent="0.35">
      <c r="A188" s="6" t="s">
        <v>89</v>
      </c>
      <c r="B188" s="7">
        <v>40807</v>
      </c>
      <c r="C188" s="8">
        <v>0.4777777777777778</v>
      </c>
      <c r="D188" s="6" t="s">
        <v>50</v>
      </c>
      <c r="E188" s="11">
        <v>0.04</v>
      </c>
      <c r="F188" s="11"/>
      <c r="G188" s="11">
        <v>6.2E-2</v>
      </c>
      <c r="H188" s="11"/>
      <c r="I188" s="11"/>
      <c r="J188" s="11"/>
      <c r="K188" s="11">
        <v>0.28499999999999998</v>
      </c>
      <c r="L188" s="11"/>
      <c r="M188" s="11">
        <f>K188+E188+F188</f>
        <v>0.32499999999999996</v>
      </c>
    </row>
    <row r="189" spans="1:13" s="6" customFormat="1" x14ac:dyDescent="0.35">
      <c r="A189" s="6" t="s">
        <v>100</v>
      </c>
      <c r="B189" s="14">
        <v>40807</v>
      </c>
      <c r="C189"/>
      <c r="D189"/>
      <c r="E189"/>
      <c r="F189"/>
      <c r="G189"/>
      <c r="H189"/>
      <c r="I189"/>
      <c r="J189"/>
      <c r="K189"/>
      <c r="L189"/>
      <c r="M189">
        <v>1.9454</v>
      </c>
    </row>
    <row r="190" spans="1:13" s="6" customFormat="1" x14ac:dyDescent="0.35">
      <c r="A190" s="6" t="s">
        <v>105</v>
      </c>
      <c r="B190" s="14">
        <v>40807</v>
      </c>
      <c r="C190"/>
      <c r="D190"/>
      <c r="E190"/>
      <c r="F190"/>
      <c r="G190"/>
      <c r="H190"/>
      <c r="I190"/>
      <c r="J190"/>
      <c r="K190"/>
      <c r="L190"/>
      <c r="M190" s="35">
        <v>1.8475000000000001</v>
      </c>
    </row>
    <row r="191" spans="1:13" s="6" customFormat="1" x14ac:dyDescent="0.35">
      <c r="A191" s="6" t="s">
        <v>40</v>
      </c>
      <c r="B191" s="7">
        <v>40813</v>
      </c>
      <c r="C191" s="8">
        <v>0.60625000000000007</v>
      </c>
      <c r="D191" s="6" t="s">
        <v>50</v>
      </c>
      <c r="E191" s="11">
        <v>0.45</v>
      </c>
      <c r="F191" s="11"/>
      <c r="G191" s="11">
        <v>0.28100000000000003</v>
      </c>
      <c r="H191" s="11"/>
      <c r="I191" s="11"/>
      <c r="J191" s="11"/>
      <c r="K191" s="11">
        <v>0.76</v>
      </c>
      <c r="L191" s="11"/>
      <c r="M191" s="11">
        <f>K191+E191+F191</f>
        <v>1.21</v>
      </c>
    </row>
    <row r="192" spans="1:13" s="6" customFormat="1" x14ac:dyDescent="0.35">
      <c r="A192" s="6" t="s">
        <v>72</v>
      </c>
      <c r="B192" s="7">
        <v>40813</v>
      </c>
      <c r="D192" s="6" t="s">
        <v>50</v>
      </c>
      <c r="E192" s="11"/>
      <c r="F192" s="11"/>
      <c r="G192" s="11"/>
      <c r="H192" s="11"/>
      <c r="I192" s="11"/>
      <c r="J192" s="11"/>
      <c r="K192" s="11"/>
      <c r="L192" s="11"/>
      <c r="M192" s="11">
        <f>K192+E192+F192</f>
        <v>0</v>
      </c>
    </row>
    <row r="193" spans="1:13" s="6" customFormat="1" x14ac:dyDescent="0.35">
      <c r="A193" s="6" t="s">
        <v>79</v>
      </c>
      <c r="B193" s="7">
        <v>40814</v>
      </c>
      <c r="C193" s="8">
        <v>0.47986111111111113</v>
      </c>
      <c r="D193" s="6" t="s">
        <v>49</v>
      </c>
      <c r="E193" s="11">
        <v>2.8000000000000001E-2</v>
      </c>
      <c r="F193" s="11"/>
      <c r="G193" s="11">
        <v>3.2000000000000001E-2</v>
      </c>
      <c r="H193" s="11"/>
      <c r="I193" s="11"/>
      <c r="J193" s="11"/>
      <c r="K193" s="11">
        <v>0.26200000000000001</v>
      </c>
      <c r="L193" s="11"/>
      <c r="M193" s="11">
        <f>K193+E193+F193</f>
        <v>0.29000000000000004</v>
      </c>
    </row>
    <row r="194" spans="1:13" s="6" customFormat="1" x14ac:dyDescent="0.35">
      <c r="A194" s="6" t="s">
        <v>89</v>
      </c>
      <c r="B194" s="7">
        <v>40814</v>
      </c>
      <c r="D194" s="6" t="s">
        <v>49</v>
      </c>
      <c r="E194" s="11"/>
      <c r="F194" s="11"/>
      <c r="G194" s="11"/>
      <c r="H194" s="11"/>
      <c r="I194" s="11"/>
      <c r="J194" s="11"/>
      <c r="K194" s="11"/>
      <c r="L194" s="11"/>
      <c r="M194" s="11">
        <f>K194+E194+F194</f>
        <v>0</v>
      </c>
    </row>
    <row r="195" spans="1:13" s="6" customFormat="1" x14ac:dyDescent="0.35">
      <c r="A195" s="6" t="s">
        <v>100</v>
      </c>
      <c r="B195" s="15">
        <v>40815</v>
      </c>
      <c r="C195"/>
      <c r="D195"/>
      <c r="E195"/>
      <c r="F195"/>
      <c r="G195"/>
      <c r="H195"/>
      <c r="I195"/>
      <c r="J195"/>
      <c r="K195"/>
      <c r="L195"/>
      <c r="M195">
        <v>0.81370000000000009</v>
      </c>
    </row>
    <row r="196" spans="1:13" s="6" customFormat="1" x14ac:dyDescent="0.35">
      <c r="A196" s="6" t="s">
        <v>100</v>
      </c>
      <c r="B196" s="15">
        <v>40815</v>
      </c>
      <c r="C196"/>
      <c r="D196"/>
      <c r="E196"/>
      <c r="F196"/>
      <c r="G196"/>
      <c r="H196"/>
      <c r="I196"/>
      <c r="J196"/>
      <c r="K196"/>
      <c r="L196"/>
      <c r="M196">
        <v>0.82800000000000007</v>
      </c>
    </row>
    <row r="197" spans="1:13" s="6" customFormat="1" x14ac:dyDescent="0.35">
      <c r="A197" s="6" t="s">
        <v>105</v>
      </c>
      <c r="B197" s="15">
        <v>40815</v>
      </c>
      <c r="C197"/>
      <c r="D197"/>
      <c r="E197"/>
      <c r="F197"/>
      <c r="G197"/>
      <c r="H197"/>
      <c r="I197"/>
      <c r="J197"/>
      <c r="K197"/>
      <c r="L197"/>
      <c r="M197" s="35">
        <v>0.7329</v>
      </c>
    </row>
    <row r="198" spans="1:13" s="6" customFormat="1" x14ac:dyDescent="0.35">
      <c r="A198" s="6" t="s">
        <v>40</v>
      </c>
      <c r="B198" s="7">
        <v>41065</v>
      </c>
      <c r="C198" s="8">
        <v>0.56666666666666665</v>
      </c>
      <c r="D198" s="6" t="s">
        <v>50</v>
      </c>
      <c r="E198" s="11">
        <v>0.33</v>
      </c>
      <c r="F198" s="11"/>
      <c r="G198" s="11">
        <v>0.20699999999999999</v>
      </c>
      <c r="H198" s="11"/>
      <c r="I198" s="11"/>
      <c r="J198" s="11"/>
      <c r="K198" s="11">
        <v>0.95299999999999996</v>
      </c>
      <c r="L198" s="11"/>
      <c r="M198" s="11">
        <f t="shared" ref="M198:M201" si="9">K198+E198+F198</f>
        <v>1.2829999999999999</v>
      </c>
    </row>
    <row r="199" spans="1:13" s="6" customFormat="1" x14ac:dyDescent="0.35">
      <c r="A199" s="6" t="s">
        <v>72</v>
      </c>
      <c r="B199" s="7">
        <v>41065</v>
      </c>
      <c r="C199" s="8">
        <v>0.53472222222222221</v>
      </c>
      <c r="D199" s="6" t="s">
        <v>50</v>
      </c>
      <c r="E199" s="11">
        <v>5.6000000000000001E-2</v>
      </c>
      <c r="F199" s="11"/>
      <c r="G199" s="11">
        <v>4.1000000000000002E-2</v>
      </c>
      <c r="H199" s="11"/>
      <c r="I199" s="11"/>
      <c r="J199" s="11"/>
      <c r="K199" s="11">
        <v>1.038</v>
      </c>
      <c r="L199" s="11"/>
      <c r="M199" s="11">
        <f t="shared" si="9"/>
        <v>1.0940000000000001</v>
      </c>
    </row>
    <row r="200" spans="1:13" s="6" customFormat="1" x14ac:dyDescent="0.35">
      <c r="A200" s="6" t="s">
        <v>79</v>
      </c>
      <c r="B200" s="7">
        <v>41066</v>
      </c>
      <c r="C200" s="8">
        <v>0.46597222222222223</v>
      </c>
      <c r="D200" s="6" t="s">
        <v>50</v>
      </c>
      <c r="E200" s="11">
        <v>6.7000000000000004E-2</v>
      </c>
      <c r="F200" s="11"/>
      <c r="G200" s="11">
        <v>0.14000000000000001</v>
      </c>
      <c r="H200" s="11"/>
      <c r="I200" s="11"/>
      <c r="J200" s="11"/>
      <c r="K200" s="11">
        <v>0.45500000000000002</v>
      </c>
      <c r="L200" s="11"/>
      <c r="M200" s="11">
        <f t="shared" si="9"/>
        <v>0.52200000000000002</v>
      </c>
    </row>
    <row r="201" spans="1:13" s="6" customFormat="1" x14ac:dyDescent="0.35">
      <c r="A201" s="6" t="s">
        <v>89</v>
      </c>
      <c r="B201" s="7">
        <v>41066</v>
      </c>
      <c r="C201" s="8">
        <v>0.48055555555555557</v>
      </c>
      <c r="D201" s="6" t="s">
        <v>50</v>
      </c>
      <c r="E201" s="11">
        <v>0.03</v>
      </c>
      <c r="F201" s="11"/>
      <c r="G201" s="11">
        <v>4.8000000000000001E-2</v>
      </c>
      <c r="H201" s="11"/>
      <c r="I201" s="11"/>
      <c r="J201" s="11"/>
      <c r="K201" s="11">
        <v>0.41099999999999998</v>
      </c>
      <c r="L201" s="11"/>
      <c r="M201" s="11">
        <f t="shared" si="9"/>
        <v>0.44099999999999995</v>
      </c>
    </row>
    <row r="202" spans="1:13" s="6" customFormat="1" x14ac:dyDescent="0.35">
      <c r="A202" s="6" t="s">
        <v>100</v>
      </c>
      <c r="B202" s="14">
        <v>41066</v>
      </c>
      <c r="C202"/>
      <c r="D202"/>
      <c r="E202"/>
      <c r="F202"/>
      <c r="G202"/>
      <c r="H202"/>
      <c r="I202"/>
      <c r="J202"/>
      <c r="K202"/>
      <c r="L202"/>
      <c r="M202">
        <v>2.3396999999999997</v>
      </c>
    </row>
    <row r="203" spans="1:13" s="6" customFormat="1" x14ac:dyDescent="0.35">
      <c r="A203" s="6" t="s">
        <v>105</v>
      </c>
      <c r="B203" s="14">
        <v>41066</v>
      </c>
      <c r="C203"/>
      <c r="D203"/>
      <c r="E203"/>
      <c r="F203"/>
      <c r="G203"/>
      <c r="H203"/>
      <c r="I203"/>
      <c r="J203"/>
      <c r="K203"/>
      <c r="L203"/>
      <c r="M203" s="35">
        <v>0.67300000000000004</v>
      </c>
    </row>
    <row r="204" spans="1:13" s="6" customFormat="1" x14ac:dyDescent="0.35">
      <c r="A204" s="6" t="s">
        <v>40</v>
      </c>
      <c r="B204" s="7">
        <v>41072</v>
      </c>
      <c r="C204" s="8">
        <v>0.56388888888888888</v>
      </c>
      <c r="D204" s="6" t="s">
        <v>50</v>
      </c>
      <c r="E204" s="11">
        <v>0.43</v>
      </c>
      <c r="F204" s="11"/>
      <c r="G204" s="11">
        <v>0.128</v>
      </c>
      <c r="H204" s="11"/>
      <c r="I204" s="11"/>
      <c r="J204" s="11"/>
      <c r="K204" s="11">
        <v>0.77200000000000002</v>
      </c>
      <c r="L204" s="11"/>
      <c r="M204" s="11">
        <f>K204+E204+F204</f>
        <v>1.202</v>
      </c>
    </row>
    <row r="205" spans="1:13" s="6" customFormat="1" x14ac:dyDescent="0.35">
      <c r="A205" s="6" t="s">
        <v>72</v>
      </c>
      <c r="B205" s="7">
        <v>41072</v>
      </c>
      <c r="E205" s="11"/>
      <c r="F205" s="11"/>
      <c r="G205" s="11"/>
      <c r="H205" s="11"/>
      <c r="I205" s="11"/>
      <c r="J205" s="11"/>
      <c r="K205" s="11"/>
      <c r="L205" s="11"/>
      <c r="M205" s="11">
        <f>K205+E205+F205</f>
        <v>0</v>
      </c>
    </row>
    <row r="206" spans="1:13" s="6" customFormat="1" x14ac:dyDescent="0.35">
      <c r="A206" s="6" t="s">
        <v>79</v>
      </c>
      <c r="B206" s="7">
        <v>41073</v>
      </c>
      <c r="C206" s="8">
        <v>0.46249999999999997</v>
      </c>
      <c r="D206" s="6" t="s">
        <v>49</v>
      </c>
      <c r="E206" s="11">
        <v>0.20699999999999999</v>
      </c>
      <c r="F206" s="11"/>
      <c r="G206" s="11">
        <v>0.16600000000000001</v>
      </c>
      <c r="H206" s="11"/>
      <c r="I206" s="11"/>
      <c r="J206" s="11"/>
      <c r="K206" s="11">
        <v>0.36299999999999999</v>
      </c>
      <c r="L206" s="11"/>
      <c r="M206" s="11">
        <f>K206+E206+F206</f>
        <v>0.56999999999999995</v>
      </c>
    </row>
    <row r="207" spans="1:13" s="6" customFormat="1" x14ac:dyDescent="0.35">
      <c r="A207" s="6" t="s">
        <v>89</v>
      </c>
      <c r="B207" s="7">
        <v>41073</v>
      </c>
      <c r="E207" s="11"/>
      <c r="F207" s="11"/>
      <c r="G207" s="11"/>
      <c r="H207" s="11"/>
      <c r="I207" s="11"/>
      <c r="J207" s="11"/>
      <c r="K207" s="11"/>
      <c r="L207" s="11"/>
      <c r="M207" s="11">
        <f>K207+E207+F207</f>
        <v>0</v>
      </c>
    </row>
    <row r="208" spans="1:13" s="6" customFormat="1" x14ac:dyDescent="0.35">
      <c r="A208" s="6" t="s">
        <v>100</v>
      </c>
      <c r="B208" s="14">
        <v>41074</v>
      </c>
      <c r="C208"/>
      <c r="D208"/>
      <c r="E208"/>
      <c r="F208"/>
      <c r="G208"/>
      <c r="H208"/>
      <c r="I208"/>
      <c r="J208"/>
      <c r="K208"/>
      <c r="L208"/>
      <c r="M208">
        <v>1.2539</v>
      </c>
    </row>
    <row r="209" spans="1:13" s="6" customFormat="1" x14ac:dyDescent="0.35">
      <c r="A209" s="6" t="s">
        <v>105</v>
      </c>
      <c r="B209" s="14">
        <v>41074</v>
      </c>
      <c r="C209"/>
      <c r="D209"/>
      <c r="E209"/>
      <c r="F209"/>
      <c r="G209"/>
      <c r="H209"/>
      <c r="I209"/>
      <c r="J209"/>
      <c r="K209"/>
      <c r="L209"/>
      <c r="M209" s="35">
        <v>1.7970000000000002</v>
      </c>
    </row>
    <row r="210" spans="1:13" s="6" customFormat="1" x14ac:dyDescent="0.35">
      <c r="A210" s="6" t="s">
        <v>40</v>
      </c>
      <c r="B210" s="7">
        <v>41079</v>
      </c>
      <c r="C210" s="8">
        <v>0.57708333333333328</v>
      </c>
      <c r="D210" s="6" t="s">
        <v>50</v>
      </c>
      <c r="E210" s="11">
        <v>0.44400000000000001</v>
      </c>
      <c r="F210" s="11"/>
      <c r="G210" s="11">
        <v>0.158</v>
      </c>
      <c r="H210" s="11"/>
      <c r="I210" s="11"/>
      <c r="J210" s="11"/>
      <c r="K210" s="11">
        <v>1.1299999999999999</v>
      </c>
      <c r="L210" s="11"/>
      <c r="M210" s="11">
        <f>K210+E210+F210</f>
        <v>1.5739999999999998</v>
      </c>
    </row>
    <row r="211" spans="1:13" s="6" customFormat="1" x14ac:dyDescent="0.35">
      <c r="A211" s="6" t="s">
        <v>40</v>
      </c>
      <c r="B211" s="7">
        <v>41079</v>
      </c>
      <c r="D211" s="6" t="s">
        <v>50</v>
      </c>
      <c r="E211" s="11">
        <v>0.433</v>
      </c>
      <c r="F211" s="11"/>
      <c r="G211" s="11">
        <v>0.156</v>
      </c>
      <c r="H211" s="11"/>
      <c r="I211" s="11"/>
      <c r="J211" s="11"/>
      <c r="K211" s="11">
        <v>0.91500000000000004</v>
      </c>
      <c r="L211" s="11"/>
      <c r="M211" s="11">
        <f>K211+E211+F211</f>
        <v>1.3480000000000001</v>
      </c>
    </row>
    <row r="212" spans="1:13" s="6" customFormat="1" x14ac:dyDescent="0.35">
      <c r="A212" s="6" t="s">
        <v>72</v>
      </c>
      <c r="B212" s="7">
        <v>41079</v>
      </c>
      <c r="C212" s="8">
        <v>0.52847222222222223</v>
      </c>
      <c r="D212" s="6" t="s">
        <v>50</v>
      </c>
      <c r="E212" s="11">
        <v>8.2000000000000003E-2</v>
      </c>
      <c r="F212" s="11"/>
      <c r="G212" s="11">
        <v>1.0999999999999999E-2</v>
      </c>
      <c r="H212" s="11"/>
      <c r="I212" s="11"/>
      <c r="J212" s="11"/>
      <c r="K212" s="11">
        <v>1.04</v>
      </c>
      <c r="L212" s="11"/>
      <c r="M212" s="11">
        <f>K212+E212+F212</f>
        <v>1.1220000000000001</v>
      </c>
    </row>
    <row r="213" spans="1:13" s="6" customFormat="1" x14ac:dyDescent="0.35">
      <c r="A213" s="6" t="s">
        <v>79</v>
      </c>
      <c r="B213" s="7">
        <v>41080</v>
      </c>
      <c r="C213" s="8">
        <v>0.45833333333333331</v>
      </c>
      <c r="D213" s="6" t="s">
        <v>50</v>
      </c>
      <c r="E213" s="11">
        <v>9.0999999999999998E-2</v>
      </c>
      <c r="F213" s="11"/>
      <c r="G213" s="11">
        <v>0.123</v>
      </c>
      <c r="H213" s="11"/>
      <c r="I213" s="11"/>
      <c r="J213" s="11"/>
      <c r="K213" s="11">
        <v>0.45500000000000002</v>
      </c>
      <c r="L213" s="11"/>
      <c r="M213" s="11">
        <f>K213+E213+F213</f>
        <v>0.54600000000000004</v>
      </c>
    </row>
    <row r="214" spans="1:13" s="6" customFormat="1" x14ac:dyDescent="0.35">
      <c r="A214" s="6" t="s">
        <v>89</v>
      </c>
      <c r="B214" s="7">
        <v>41080</v>
      </c>
      <c r="C214" s="8">
        <v>0.47291666666666665</v>
      </c>
      <c r="D214" s="6" t="s">
        <v>50</v>
      </c>
      <c r="E214" s="11">
        <v>2.1999999999999999E-2</v>
      </c>
      <c r="F214" s="11"/>
      <c r="G214" s="11">
        <v>3.2000000000000001E-2</v>
      </c>
      <c r="H214" s="11"/>
      <c r="I214" s="11"/>
      <c r="J214" s="11"/>
      <c r="K214" s="11">
        <v>0.52200000000000002</v>
      </c>
      <c r="L214" s="11"/>
      <c r="M214" s="11">
        <f>K214+E214+F214</f>
        <v>0.54400000000000004</v>
      </c>
    </row>
    <row r="215" spans="1:13" s="6" customFormat="1" x14ac:dyDescent="0.35">
      <c r="A215" s="6" t="s">
        <v>100</v>
      </c>
      <c r="B215" s="14">
        <v>41080</v>
      </c>
      <c r="C215"/>
      <c r="D215"/>
      <c r="E215"/>
      <c r="F215"/>
      <c r="G215"/>
      <c r="H215"/>
      <c r="I215"/>
      <c r="J215"/>
      <c r="K215"/>
      <c r="L215"/>
      <c r="M215">
        <v>0.86749999999999994</v>
      </c>
    </row>
    <row r="216" spans="1:13" s="6" customFormat="1" x14ac:dyDescent="0.35">
      <c r="A216" s="6" t="s">
        <v>105</v>
      </c>
      <c r="B216" s="14">
        <v>41080</v>
      </c>
      <c r="C216"/>
      <c r="D216"/>
      <c r="E216"/>
      <c r="F216"/>
      <c r="G216"/>
      <c r="H216"/>
      <c r="I216"/>
      <c r="J216"/>
      <c r="K216"/>
      <c r="L216"/>
      <c r="M216" s="35">
        <v>1.1120000000000001</v>
      </c>
    </row>
    <row r="217" spans="1:13" s="6" customFormat="1" x14ac:dyDescent="0.35">
      <c r="A217" s="6" t="s">
        <v>40</v>
      </c>
      <c r="B217" s="7">
        <v>41086</v>
      </c>
      <c r="C217" s="8">
        <v>0.61388888888888882</v>
      </c>
      <c r="D217" s="6" t="s">
        <v>49</v>
      </c>
      <c r="E217" s="11">
        <v>0.41199999999999998</v>
      </c>
      <c r="F217" s="11"/>
      <c r="G217" s="11">
        <v>0.20599999999999999</v>
      </c>
      <c r="H217" s="11"/>
      <c r="I217" s="11"/>
      <c r="J217" s="11"/>
      <c r="K217" s="11">
        <v>0.81699999999999995</v>
      </c>
      <c r="L217" s="11"/>
      <c r="M217" s="11">
        <f>K217+E217+F217</f>
        <v>1.2289999999999999</v>
      </c>
    </row>
    <row r="218" spans="1:13" s="6" customFormat="1" x14ac:dyDescent="0.35">
      <c r="A218" s="6" t="s">
        <v>40</v>
      </c>
      <c r="B218" s="7">
        <v>41086</v>
      </c>
      <c r="D218" s="6" t="s">
        <v>49</v>
      </c>
      <c r="E218" s="11">
        <v>0.40799999999999997</v>
      </c>
      <c r="F218" s="11"/>
      <c r="G218" s="11">
        <v>0.20899999999999999</v>
      </c>
      <c r="H218" s="11"/>
      <c r="I218" s="11"/>
      <c r="J218" s="11"/>
      <c r="K218" s="11">
        <v>0.66500000000000004</v>
      </c>
      <c r="L218" s="11"/>
      <c r="M218" s="11">
        <f>K218+E218+F218</f>
        <v>1.073</v>
      </c>
    </row>
    <row r="219" spans="1:13" s="6" customFormat="1" x14ac:dyDescent="0.35">
      <c r="A219" s="6" t="s">
        <v>72</v>
      </c>
      <c r="B219" s="7">
        <v>41086</v>
      </c>
      <c r="C219" s="8">
        <v>0.58402777777777781</v>
      </c>
      <c r="D219" s="6" t="s">
        <v>49</v>
      </c>
      <c r="E219" s="11">
        <v>0.191</v>
      </c>
      <c r="F219" s="11"/>
      <c r="G219" s="11">
        <v>0.16600000000000001</v>
      </c>
      <c r="H219" s="11"/>
      <c r="I219" s="11"/>
      <c r="J219" s="11"/>
      <c r="K219" s="11">
        <v>0.59199999999999997</v>
      </c>
      <c r="L219" s="11"/>
      <c r="M219" s="11">
        <f>K219+E219+F219</f>
        <v>0.78299999999999992</v>
      </c>
    </row>
    <row r="220" spans="1:13" s="6" customFormat="1" x14ac:dyDescent="0.35">
      <c r="A220" s="6" t="s">
        <v>79</v>
      </c>
      <c r="B220" s="7">
        <v>41087</v>
      </c>
      <c r="C220" s="8">
        <v>0.47986111111111113</v>
      </c>
      <c r="D220" s="6" t="s">
        <v>49</v>
      </c>
      <c r="E220" s="11">
        <v>0.17499999999999999</v>
      </c>
      <c r="F220" s="11"/>
      <c r="G220" s="11">
        <v>0.2</v>
      </c>
      <c r="H220" s="11"/>
      <c r="I220" s="11"/>
      <c r="J220" s="11"/>
      <c r="K220" s="11">
        <v>0.71199999999999997</v>
      </c>
      <c r="L220" s="11"/>
      <c r="M220" s="11">
        <f>K220+E220+F220</f>
        <v>0.88700000000000001</v>
      </c>
    </row>
    <row r="221" spans="1:13" s="6" customFormat="1" x14ac:dyDescent="0.35">
      <c r="A221" s="6" t="s">
        <v>89</v>
      </c>
      <c r="B221" s="7">
        <v>41087</v>
      </c>
      <c r="C221" s="8">
        <v>0.50347222222222221</v>
      </c>
      <c r="D221" s="6" t="s">
        <v>49</v>
      </c>
      <c r="E221" s="11">
        <v>0.01</v>
      </c>
      <c r="F221" s="11"/>
      <c r="G221" s="11">
        <v>2.5999999999999999E-2</v>
      </c>
      <c r="H221" s="11"/>
      <c r="I221" s="11"/>
      <c r="J221" s="11"/>
      <c r="K221" s="11">
        <v>0.27500000000000002</v>
      </c>
      <c r="L221" s="11"/>
      <c r="M221" s="11">
        <f>K221+E221+F221</f>
        <v>0.28500000000000003</v>
      </c>
    </row>
    <row r="222" spans="1:13" s="6" customFormat="1" x14ac:dyDescent="0.35">
      <c r="A222" s="6" t="s">
        <v>100</v>
      </c>
      <c r="B222" s="14">
        <v>41088</v>
      </c>
      <c r="C222"/>
      <c r="D222"/>
      <c r="E222"/>
      <c r="F222"/>
      <c r="G222"/>
      <c r="H222"/>
      <c r="I222"/>
      <c r="J222"/>
      <c r="K222"/>
      <c r="L222"/>
      <c r="M222">
        <v>1.0382</v>
      </c>
    </row>
    <row r="223" spans="1:13" s="6" customFormat="1" x14ac:dyDescent="0.35">
      <c r="A223" s="6" t="s">
        <v>105</v>
      </c>
      <c r="B223" s="14">
        <v>41088</v>
      </c>
      <c r="C223"/>
      <c r="D223"/>
      <c r="E223"/>
      <c r="F223"/>
      <c r="G223"/>
      <c r="H223"/>
      <c r="I223"/>
      <c r="J223"/>
      <c r="K223"/>
      <c r="L223"/>
      <c r="M223" s="35">
        <v>0.86119999999999997</v>
      </c>
    </row>
    <row r="224" spans="1:13" s="6" customFormat="1" x14ac:dyDescent="0.35">
      <c r="A224" s="6" t="s">
        <v>79</v>
      </c>
      <c r="B224" s="7">
        <v>41095</v>
      </c>
      <c r="C224" s="8">
        <v>0.46249999999999997</v>
      </c>
      <c r="D224" s="6" t="s">
        <v>50</v>
      </c>
      <c r="E224" s="11">
        <v>2.3E-2</v>
      </c>
      <c r="F224" s="11"/>
      <c r="G224" s="11">
        <v>7.8E-2</v>
      </c>
      <c r="H224" s="11"/>
      <c r="I224" s="11"/>
      <c r="J224" s="11"/>
      <c r="K224" s="11">
        <v>0.21</v>
      </c>
      <c r="L224" s="11"/>
      <c r="M224" s="11">
        <f t="shared" ref="M224:M229" si="10">K224+E224+F224</f>
        <v>0.23299999999999998</v>
      </c>
    </row>
    <row r="225" spans="1:13" s="6" customFormat="1" x14ac:dyDescent="0.35">
      <c r="A225" s="6" t="s">
        <v>89</v>
      </c>
      <c r="B225" s="7">
        <v>41095</v>
      </c>
      <c r="C225" s="8">
        <v>0.47638888888888892</v>
      </c>
      <c r="D225" s="6" t="s">
        <v>50</v>
      </c>
      <c r="E225" s="11">
        <v>1.0999999999999999E-2</v>
      </c>
      <c r="F225" s="11"/>
      <c r="G225" s="11">
        <v>1.4999999999999999E-2</v>
      </c>
      <c r="H225" s="11"/>
      <c r="I225" s="11"/>
      <c r="J225" s="11"/>
      <c r="K225" s="11">
        <v>7.9000000000000001E-2</v>
      </c>
      <c r="L225" s="11"/>
      <c r="M225" s="11">
        <f t="shared" si="10"/>
        <v>0.09</v>
      </c>
    </row>
    <row r="226" spans="1:13" s="6" customFormat="1" x14ac:dyDescent="0.35">
      <c r="A226" s="6" t="s">
        <v>40</v>
      </c>
      <c r="B226" s="7">
        <v>41100</v>
      </c>
      <c r="C226" s="8">
        <v>0.54513888888888895</v>
      </c>
      <c r="D226" s="6" t="s">
        <v>50</v>
      </c>
      <c r="E226" s="11">
        <v>0.28499999999999998</v>
      </c>
      <c r="F226" s="11"/>
      <c r="G226" s="11">
        <v>7.8E-2</v>
      </c>
      <c r="H226" s="11"/>
      <c r="I226" s="11"/>
      <c r="J226" s="11"/>
      <c r="K226" s="11">
        <v>0.50900000000000001</v>
      </c>
      <c r="L226" s="11"/>
      <c r="M226" s="11">
        <f t="shared" si="10"/>
        <v>0.79400000000000004</v>
      </c>
    </row>
    <row r="227" spans="1:13" s="6" customFormat="1" x14ac:dyDescent="0.35">
      <c r="A227" s="6" t="s">
        <v>72</v>
      </c>
      <c r="B227" s="7">
        <v>41100</v>
      </c>
      <c r="C227" s="8">
        <v>0.51666666666666672</v>
      </c>
      <c r="D227" s="6" t="s">
        <v>50</v>
      </c>
      <c r="E227" s="11">
        <v>0.14199999999999999</v>
      </c>
      <c r="F227" s="11"/>
      <c r="G227" s="11">
        <v>4.5999999999999999E-2</v>
      </c>
      <c r="H227" s="11"/>
      <c r="I227" s="11"/>
      <c r="J227" s="11"/>
      <c r="K227" s="11">
        <v>0.27</v>
      </c>
      <c r="L227" s="11"/>
      <c r="M227" s="11">
        <f t="shared" si="10"/>
        <v>0.41200000000000003</v>
      </c>
    </row>
    <row r="228" spans="1:13" s="6" customFormat="1" x14ac:dyDescent="0.35">
      <c r="A228" s="6" t="s">
        <v>79</v>
      </c>
      <c r="B228" s="7">
        <v>41101</v>
      </c>
      <c r="C228" s="8">
        <v>0.4458333333333333</v>
      </c>
      <c r="D228" s="6" t="s">
        <v>50</v>
      </c>
      <c r="E228" s="11">
        <v>0.17</v>
      </c>
      <c r="F228" s="11"/>
      <c r="G228" s="11">
        <v>0.125</v>
      </c>
      <c r="H228" s="11"/>
      <c r="I228" s="11"/>
      <c r="J228" s="11"/>
      <c r="K228" s="11">
        <v>0.48399999999999999</v>
      </c>
      <c r="L228" s="11"/>
      <c r="M228" s="11">
        <f t="shared" si="10"/>
        <v>0.65400000000000003</v>
      </c>
    </row>
    <row r="229" spans="1:13" s="6" customFormat="1" x14ac:dyDescent="0.35">
      <c r="A229" s="6" t="s">
        <v>89</v>
      </c>
      <c r="B229" s="7">
        <v>41101</v>
      </c>
      <c r="C229" s="8">
        <v>0.46388888888888885</v>
      </c>
      <c r="D229" s="6" t="s">
        <v>50</v>
      </c>
      <c r="E229" s="11">
        <v>0.01</v>
      </c>
      <c r="F229" s="11"/>
      <c r="G229" s="11">
        <v>1.4999999999999999E-2</v>
      </c>
      <c r="H229" s="11"/>
      <c r="I229" s="11"/>
      <c r="J229" s="11"/>
      <c r="K229" s="11">
        <v>0.217</v>
      </c>
      <c r="L229" s="11"/>
      <c r="M229" s="11">
        <f t="shared" si="10"/>
        <v>0.22700000000000001</v>
      </c>
    </row>
    <row r="230" spans="1:13" s="6" customFormat="1" x14ac:dyDescent="0.35">
      <c r="A230" s="6" t="s">
        <v>100</v>
      </c>
      <c r="B230" s="14">
        <v>41102</v>
      </c>
      <c r="C230"/>
      <c r="D230"/>
      <c r="E230"/>
      <c r="F230"/>
      <c r="G230"/>
      <c r="H230"/>
      <c r="I230"/>
      <c r="J230"/>
      <c r="K230"/>
      <c r="L230"/>
      <c r="M230">
        <v>0.68240000000000001</v>
      </c>
    </row>
    <row r="231" spans="1:13" s="6" customFormat="1" x14ac:dyDescent="0.35">
      <c r="A231" s="6" t="s">
        <v>100</v>
      </c>
      <c r="B231" s="14">
        <v>41102</v>
      </c>
      <c r="C231"/>
      <c r="D231"/>
      <c r="E231"/>
      <c r="F231"/>
      <c r="G231"/>
      <c r="H231"/>
      <c r="I231"/>
      <c r="J231"/>
      <c r="K231"/>
      <c r="L231"/>
      <c r="M231">
        <v>0.61459999999999992</v>
      </c>
    </row>
    <row r="232" spans="1:13" s="6" customFormat="1" x14ac:dyDescent="0.35">
      <c r="A232" s="6" t="s">
        <v>105</v>
      </c>
      <c r="B232" s="14">
        <v>41102</v>
      </c>
      <c r="C232"/>
      <c r="D232"/>
      <c r="E232"/>
      <c r="F232"/>
      <c r="G232"/>
      <c r="H232"/>
      <c r="I232"/>
      <c r="J232"/>
      <c r="K232"/>
      <c r="L232"/>
      <c r="M232" s="35">
        <v>0.62609999999999999</v>
      </c>
    </row>
    <row r="233" spans="1:13" s="6" customFormat="1" x14ac:dyDescent="0.35">
      <c r="A233" s="6" t="s">
        <v>40</v>
      </c>
      <c r="B233" s="7">
        <v>41107</v>
      </c>
      <c r="C233" s="8">
        <v>0.56041666666666667</v>
      </c>
      <c r="D233" s="6" t="s">
        <v>50</v>
      </c>
      <c r="E233" s="11">
        <v>0.20899999999999999</v>
      </c>
      <c r="F233" s="11"/>
      <c r="G233" s="11">
        <v>0.22700000000000001</v>
      </c>
      <c r="H233" s="11"/>
      <c r="I233" s="11"/>
      <c r="J233" s="11"/>
      <c r="K233" s="11">
        <v>0.89800000000000002</v>
      </c>
      <c r="L233" s="11"/>
      <c r="M233" s="11">
        <f t="shared" ref="M233:M238" si="11">K233+E233+F233</f>
        <v>1.107</v>
      </c>
    </row>
    <row r="234" spans="1:13" s="6" customFormat="1" x14ac:dyDescent="0.35">
      <c r="A234" s="6" t="s">
        <v>72</v>
      </c>
      <c r="B234" s="7">
        <v>41107</v>
      </c>
      <c r="C234" s="8">
        <v>0.52986111111111112</v>
      </c>
      <c r="D234" s="6" t="s">
        <v>50</v>
      </c>
      <c r="E234" s="11">
        <v>2.4E-2</v>
      </c>
      <c r="F234" s="11"/>
      <c r="G234" s="11">
        <v>2.1999999999999999E-2</v>
      </c>
      <c r="H234" s="11"/>
      <c r="I234" s="11"/>
      <c r="J234" s="11"/>
      <c r="K234" s="11">
        <v>0.58599999999999997</v>
      </c>
      <c r="L234" s="11"/>
      <c r="M234" s="11">
        <f t="shared" si="11"/>
        <v>0.61</v>
      </c>
    </row>
    <row r="235" spans="1:13" s="6" customFormat="1" x14ac:dyDescent="0.35">
      <c r="A235" s="6" t="s">
        <v>79</v>
      </c>
      <c r="B235" s="7">
        <v>41108</v>
      </c>
      <c r="C235" s="8">
        <v>0.47430555555555554</v>
      </c>
      <c r="D235" s="6" t="s">
        <v>50</v>
      </c>
      <c r="E235" s="11">
        <v>3.9E-2</v>
      </c>
      <c r="F235" s="11"/>
      <c r="G235" s="11">
        <v>9.0999999999999998E-2</v>
      </c>
      <c r="H235" s="11"/>
      <c r="I235" s="11"/>
      <c r="J235" s="11"/>
      <c r="K235" s="11">
        <v>0.26300000000000001</v>
      </c>
      <c r="L235" s="11"/>
      <c r="M235" s="11">
        <f t="shared" si="11"/>
        <v>0.30199999999999999</v>
      </c>
    </row>
    <row r="236" spans="1:13" s="6" customFormat="1" x14ac:dyDescent="0.35">
      <c r="A236" s="6" t="s">
        <v>89</v>
      </c>
      <c r="B236" s="7">
        <v>41108</v>
      </c>
      <c r="C236" s="8">
        <v>0.48888888888888887</v>
      </c>
      <c r="D236" s="6" t="s">
        <v>50</v>
      </c>
      <c r="E236" s="11">
        <v>0.02</v>
      </c>
      <c r="F236" s="11"/>
      <c r="G236" s="11">
        <v>8.4000000000000005E-2</v>
      </c>
      <c r="H236" s="11"/>
      <c r="I236" s="11"/>
      <c r="J236" s="11"/>
      <c r="K236" s="11">
        <v>0.109</v>
      </c>
      <c r="L236" s="11"/>
      <c r="M236" s="11">
        <f t="shared" si="11"/>
        <v>0.129</v>
      </c>
    </row>
    <row r="237" spans="1:13" s="6" customFormat="1" x14ac:dyDescent="0.35">
      <c r="A237" s="6" t="s">
        <v>79</v>
      </c>
      <c r="B237" s="7">
        <v>41114</v>
      </c>
      <c r="C237" s="8">
        <v>0.46180555555555558</v>
      </c>
      <c r="D237" s="6" t="s">
        <v>49</v>
      </c>
      <c r="E237" s="11">
        <v>6.5000000000000002E-2</v>
      </c>
      <c r="F237" s="11"/>
      <c r="G237" s="11">
        <v>0.26</v>
      </c>
      <c r="H237" s="11"/>
      <c r="I237" s="11"/>
      <c r="J237" s="11"/>
      <c r="K237" s="11">
        <v>0.55600000000000005</v>
      </c>
      <c r="L237" s="11"/>
      <c r="M237" s="11">
        <f t="shared" si="11"/>
        <v>0.621</v>
      </c>
    </row>
    <row r="238" spans="1:13" s="6" customFormat="1" x14ac:dyDescent="0.35">
      <c r="A238" s="6" t="s">
        <v>89</v>
      </c>
      <c r="B238" s="7">
        <v>41114</v>
      </c>
      <c r="C238" s="8">
        <v>0.4770833333333333</v>
      </c>
      <c r="D238" s="6" t="s">
        <v>49</v>
      </c>
      <c r="E238" s="11">
        <v>1.4E-2</v>
      </c>
      <c r="F238" s="11"/>
      <c r="G238" s="11">
        <v>0.06</v>
      </c>
      <c r="H238" s="11"/>
      <c r="I238" s="11"/>
      <c r="J238" s="11"/>
      <c r="K238" s="11">
        <v>0.26300000000000001</v>
      </c>
      <c r="L238" s="11"/>
      <c r="M238" s="11">
        <f t="shared" si="11"/>
        <v>0.27700000000000002</v>
      </c>
    </row>
    <row r="239" spans="1:13" s="6" customFormat="1" x14ac:dyDescent="0.35">
      <c r="A239" s="6" t="s">
        <v>100</v>
      </c>
      <c r="B239" s="14">
        <v>41114</v>
      </c>
      <c r="C239"/>
      <c r="D239"/>
      <c r="E239"/>
      <c r="F239"/>
      <c r="G239"/>
      <c r="H239"/>
      <c r="I239"/>
      <c r="J239"/>
      <c r="K239"/>
      <c r="L239"/>
      <c r="M239">
        <v>1.0154999999999998</v>
      </c>
    </row>
    <row r="240" spans="1:13" s="6" customFormat="1" x14ac:dyDescent="0.35">
      <c r="A240" s="6" t="s">
        <v>105</v>
      </c>
      <c r="B240" s="14">
        <v>41114</v>
      </c>
      <c r="C240"/>
      <c r="D240"/>
      <c r="E240"/>
      <c r="F240"/>
      <c r="G240"/>
      <c r="H240"/>
      <c r="I240"/>
      <c r="J240"/>
      <c r="K240"/>
      <c r="L240"/>
      <c r="M240" s="35">
        <v>1.3996</v>
      </c>
    </row>
    <row r="241" spans="1:13" s="6" customFormat="1" x14ac:dyDescent="0.35">
      <c r="A241" s="6" t="s">
        <v>79</v>
      </c>
      <c r="B241" s="7">
        <v>41121</v>
      </c>
      <c r="C241" s="8">
        <v>0.4694444444444445</v>
      </c>
      <c r="D241" s="6" t="s">
        <v>50</v>
      </c>
      <c r="E241" s="11">
        <v>4.8000000000000001E-2</v>
      </c>
      <c r="F241" s="11"/>
      <c r="G241" s="11">
        <v>0.22700000000000001</v>
      </c>
      <c r="H241" s="11"/>
      <c r="I241" s="11"/>
      <c r="J241" s="11"/>
      <c r="K241" s="11">
        <v>2.17</v>
      </c>
      <c r="L241" s="11"/>
      <c r="M241" s="11">
        <f>K241+E241+F241</f>
        <v>2.218</v>
      </c>
    </row>
    <row r="242" spans="1:13" s="6" customFormat="1" x14ac:dyDescent="0.35">
      <c r="A242" s="6" t="s">
        <v>89</v>
      </c>
      <c r="B242" s="7">
        <v>41121</v>
      </c>
      <c r="E242" s="11"/>
      <c r="F242" s="11"/>
      <c r="G242" s="11"/>
      <c r="H242" s="11"/>
      <c r="I242" s="11"/>
      <c r="J242" s="11"/>
      <c r="K242" s="11"/>
      <c r="L242" s="11"/>
      <c r="M242" s="11">
        <f>K242+E242+F242</f>
        <v>0</v>
      </c>
    </row>
    <row r="243" spans="1:13" s="6" customFormat="1" x14ac:dyDescent="0.35">
      <c r="A243" s="6" t="s">
        <v>100</v>
      </c>
      <c r="B243" s="14">
        <v>41121</v>
      </c>
      <c r="C243"/>
      <c r="D243"/>
      <c r="E243"/>
      <c r="F243"/>
      <c r="G243"/>
      <c r="H243"/>
      <c r="I243"/>
      <c r="J243"/>
      <c r="K243"/>
      <c r="L243"/>
      <c r="M243">
        <v>0.99380000000000002</v>
      </c>
    </row>
    <row r="244" spans="1:13" s="6" customFormat="1" x14ac:dyDescent="0.35">
      <c r="A244" s="6" t="s">
        <v>105</v>
      </c>
      <c r="B244" s="14">
        <v>41121</v>
      </c>
      <c r="C244"/>
      <c r="D244"/>
      <c r="E244"/>
      <c r="F244"/>
      <c r="G244"/>
      <c r="H244"/>
      <c r="I244"/>
      <c r="J244"/>
      <c r="K244"/>
      <c r="L244"/>
      <c r="M244" s="35"/>
    </row>
    <row r="245" spans="1:13" s="6" customFormat="1" x14ac:dyDescent="0.35">
      <c r="A245" s="6" t="s">
        <v>40</v>
      </c>
      <c r="B245" s="7">
        <v>41122</v>
      </c>
      <c r="C245" s="8">
        <v>0.64236111111111105</v>
      </c>
      <c r="D245" s="6" t="s">
        <v>49</v>
      </c>
      <c r="E245" s="11">
        <v>0.41799999999999998</v>
      </c>
      <c r="F245" s="11"/>
      <c r="G245" s="11">
        <v>0.36399999999999999</v>
      </c>
      <c r="H245" s="11"/>
      <c r="I245" s="11"/>
      <c r="J245" s="11"/>
      <c r="K245" s="11">
        <v>0.64800000000000002</v>
      </c>
      <c r="L245" s="11"/>
      <c r="M245" s="11">
        <f t="shared" ref="M245:M259" si="12">K245+E245+F245</f>
        <v>1.0660000000000001</v>
      </c>
    </row>
    <row r="246" spans="1:13" s="6" customFormat="1" x14ac:dyDescent="0.35">
      <c r="A246" s="6" t="s">
        <v>72</v>
      </c>
      <c r="B246" s="7">
        <v>41122</v>
      </c>
      <c r="D246" s="6" t="s">
        <v>49</v>
      </c>
      <c r="E246" s="11"/>
      <c r="F246" s="11"/>
      <c r="G246" s="11"/>
      <c r="H246" s="11"/>
      <c r="I246" s="11"/>
      <c r="J246" s="11"/>
      <c r="K246" s="11"/>
      <c r="L246" s="11"/>
      <c r="M246" s="11">
        <f t="shared" si="12"/>
        <v>0</v>
      </c>
    </row>
    <row r="247" spans="1:13" s="6" customFormat="1" x14ac:dyDescent="0.35">
      <c r="A247" s="6" t="s">
        <v>40</v>
      </c>
      <c r="B247" s="7">
        <v>41128</v>
      </c>
      <c r="C247" s="8">
        <v>0.57708333333333328</v>
      </c>
      <c r="D247" s="6" t="s">
        <v>50</v>
      </c>
      <c r="E247" s="11">
        <v>0.42399999999999999</v>
      </c>
      <c r="F247" s="11"/>
      <c r="G247" s="11">
        <v>0.33100000000000002</v>
      </c>
      <c r="H247" s="11"/>
      <c r="I247" s="11"/>
      <c r="J247" s="11"/>
      <c r="K247" s="11">
        <v>0.874</v>
      </c>
      <c r="L247" s="11"/>
      <c r="M247" s="11">
        <f t="shared" si="12"/>
        <v>1.298</v>
      </c>
    </row>
    <row r="248" spans="1:13" s="6" customFormat="1" x14ac:dyDescent="0.35">
      <c r="A248" s="6" t="s">
        <v>72</v>
      </c>
      <c r="B248" s="7">
        <v>41128</v>
      </c>
      <c r="C248" s="8">
        <v>0.54791666666666672</v>
      </c>
      <c r="D248" s="6" t="s">
        <v>50</v>
      </c>
      <c r="E248" s="11">
        <v>0.224</v>
      </c>
      <c r="F248" s="11"/>
      <c r="G248" s="11">
        <v>0.28599999999999998</v>
      </c>
      <c r="H248" s="11"/>
      <c r="I248" s="11"/>
      <c r="J248" s="11"/>
      <c r="K248" s="11">
        <v>0.63100000000000001</v>
      </c>
      <c r="L248" s="11"/>
      <c r="M248" s="11">
        <f t="shared" si="12"/>
        <v>0.85499999999999998</v>
      </c>
    </row>
    <row r="249" spans="1:13" s="6" customFormat="1" x14ac:dyDescent="0.35">
      <c r="A249" s="6" t="s">
        <v>79</v>
      </c>
      <c r="B249" s="7">
        <v>41129</v>
      </c>
      <c r="C249" s="8">
        <v>0.46111111111111108</v>
      </c>
      <c r="D249" s="6" t="s">
        <v>50</v>
      </c>
      <c r="E249" s="11">
        <v>9.6000000000000002E-2</v>
      </c>
      <c r="F249" s="11"/>
      <c r="G249" s="11">
        <v>0.186</v>
      </c>
      <c r="H249" s="11"/>
      <c r="I249" s="11"/>
      <c r="J249" s="11"/>
      <c r="K249" s="11">
        <v>0.32900000000000001</v>
      </c>
      <c r="L249" s="11"/>
      <c r="M249" s="11">
        <f t="shared" si="12"/>
        <v>0.42500000000000004</v>
      </c>
    </row>
    <row r="250" spans="1:13" s="6" customFormat="1" x14ac:dyDescent="0.35">
      <c r="A250" s="6" t="s">
        <v>89</v>
      </c>
      <c r="B250" s="7">
        <v>41129</v>
      </c>
      <c r="C250" s="8">
        <v>0.47569444444444442</v>
      </c>
      <c r="D250" s="6" t="s">
        <v>50</v>
      </c>
      <c r="E250" s="11">
        <v>0.01</v>
      </c>
      <c r="F250" s="11"/>
      <c r="G250" s="11">
        <v>2.5999999999999999E-2</v>
      </c>
      <c r="H250" s="11"/>
      <c r="I250" s="11"/>
      <c r="J250" s="11"/>
      <c r="K250" s="11">
        <v>0.318</v>
      </c>
      <c r="L250" s="11"/>
      <c r="M250" s="11">
        <f t="shared" si="12"/>
        <v>0.32800000000000001</v>
      </c>
    </row>
    <row r="251" spans="1:13" s="6" customFormat="1" x14ac:dyDescent="0.35">
      <c r="A251" s="6" t="s">
        <v>40</v>
      </c>
      <c r="B251" s="7">
        <v>41135</v>
      </c>
      <c r="C251" s="8">
        <v>0.56666666666666665</v>
      </c>
      <c r="D251" s="6" t="s">
        <v>50</v>
      </c>
      <c r="E251" s="11">
        <v>0.27400000000000002</v>
      </c>
      <c r="F251" s="11"/>
      <c r="G251" s="11">
        <v>0.374</v>
      </c>
      <c r="H251" s="11"/>
      <c r="I251" s="11"/>
      <c r="J251" s="11"/>
      <c r="K251" s="11">
        <v>0.72899999999999998</v>
      </c>
      <c r="L251" s="11"/>
      <c r="M251" s="11">
        <f t="shared" si="12"/>
        <v>1.0030000000000001</v>
      </c>
    </row>
    <row r="252" spans="1:13" s="6" customFormat="1" x14ac:dyDescent="0.35">
      <c r="A252" s="6" t="s">
        <v>40</v>
      </c>
      <c r="B252" s="7">
        <v>41135</v>
      </c>
      <c r="D252" s="6" t="s">
        <v>50</v>
      </c>
      <c r="E252" s="11">
        <v>0.26800000000000002</v>
      </c>
      <c r="F252" s="11"/>
      <c r="G252" s="11">
        <v>0.38</v>
      </c>
      <c r="H252" s="11"/>
      <c r="I252" s="11"/>
      <c r="J252" s="11"/>
      <c r="K252" s="11">
        <v>0.59299999999999997</v>
      </c>
      <c r="L252" s="11"/>
      <c r="M252" s="11">
        <f t="shared" si="12"/>
        <v>0.86099999999999999</v>
      </c>
    </row>
    <row r="253" spans="1:13" s="6" customFormat="1" x14ac:dyDescent="0.35">
      <c r="A253" s="6" t="s">
        <v>72</v>
      </c>
      <c r="B253" s="7">
        <v>41135</v>
      </c>
      <c r="C253" s="8">
        <v>0.53749999999999998</v>
      </c>
      <c r="D253" s="6" t="s">
        <v>50</v>
      </c>
      <c r="E253" s="11">
        <v>6.8000000000000005E-2</v>
      </c>
      <c r="F253" s="11"/>
      <c r="G253" s="11">
        <v>4.7E-2</v>
      </c>
      <c r="H253" s="11"/>
      <c r="I253" s="11"/>
      <c r="J253" s="11"/>
      <c r="K253" s="11">
        <v>0.88500000000000001</v>
      </c>
      <c r="L253" s="11"/>
      <c r="M253" s="11">
        <f t="shared" si="12"/>
        <v>0.95300000000000007</v>
      </c>
    </row>
    <row r="254" spans="1:13" s="6" customFormat="1" x14ac:dyDescent="0.35">
      <c r="A254" s="6" t="s">
        <v>79</v>
      </c>
      <c r="B254" s="7">
        <v>41136</v>
      </c>
      <c r="C254" s="8">
        <v>0.4597222222222222</v>
      </c>
      <c r="D254" s="6" t="s">
        <v>50</v>
      </c>
      <c r="E254" s="11">
        <v>3.4000000000000002E-2</v>
      </c>
      <c r="F254" s="11"/>
      <c r="G254" s="11">
        <v>0.114</v>
      </c>
      <c r="H254" s="11"/>
      <c r="I254" s="11"/>
      <c r="J254" s="11"/>
      <c r="K254" s="11">
        <v>0.11</v>
      </c>
      <c r="L254" s="11"/>
      <c r="M254" s="11">
        <f t="shared" si="12"/>
        <v>0.14400000000000002</v>
      </c>
    </row>
    <row r="255" spans="1:13" s="6" customFormat="1" x14ac:dyDescent="0.35">
      <c r="A255" s="6" t="s">
        <v>89</v>
      </c>
      <c r="B255" s="7">
        <v>41136</v>
      </c>
      <c r="C255" s="8">
        <v>0.47361111111111115</v>
      </c>
      <c r="D255" s="6" t="s">
        <v>50</v>
      </c>
      <c r="E255" s="11">
        <v>2.3E-2</v>
      </c>
      <c r="F255" s="11"/>
      <c r="G255" s="11">
        <v>0.12</v>
      </c>
      <c r="H255" s="11"/>
      <c r="I255" s="11"/>
      <c r="J255" s="11"/>
      <c r="K255" s="11">
        <v>0.27200000000000002</v>
      </c>
      <c r="L255" s="11"/>
      <c r="M255" s="11">
        <f t="shared" si="12"/>
        <v>0.29500000000000004</v>
      </c>
    </row>
    <row r="256" spans="1:13" s="6" customFormat="1" x14ac:dyDescent="0.35">
      <c r="A256" s="6" t="s">
        <v>40</v>
      </c>
      <c r="B256" s="7">
        <v>41142</v>
      </c>
      <c r="C256" s="8">
        <v>0.58680555555555558</v>
      </c>
      <c r="D256" s="6" t="s">
        <v>50</v>
      </c>
      <c r="E256" s="11">
        <v>0.31</v>
      </c>
      <c r="F256" s="11"/>
      <c r="G256" s="11">
        <v>0.49</v>
      </c>
      <c r="H256" s="11"/>
      <c r="I256" s="11"/>
      <c r="J256" s="11"/>
      <c r="K256" s="11">
        <v>0.95799999999999996</v>
      </c>
      <c r="L256" s="11"/>
      <c r="M256" s="11">
        <f t="shared" si="12"/>
        <v>1.268</v>
      </c>
    </row>
    <row r="257" spans="1:13" s="6" customFormat="1" x14ac:dyDescent="0.35">
      <c r="A257" s="6" t="s">
        <v>72</v>
      </c>
      <c r="B257" s="7">
        <v>41142</v>
      </c>
      <c r="C257" s="8">
        <v>0.54652777777777783</v>
      </c>
      <c r="D257" s="6" t="s">
        <v>50</v>
      </c>
      <c r="E257" s="11">
        <v>0.17799999999999999</v>
      </c>
      <c r="F257" s="11"/>
      <c r="G257" s="11">
        <v>0.26700000000000002</v>
      </c>
      <c r="H257" s="11"/>
      <c r="I257" s="11"/>
      <c r="J257" s="11"/>
      <c r="K257" s="11">
        <v>0.36699999999999999</v>
      </c>
      <c r="L257" s="11"/>
      <c r="M257" s="11">
        <f t="shared" si="12"/>
        <v>0.54499999999999993</v>
      </c>
    </row>
    <row r="258" spans="1:13" s="6" customFormat="1" x14ac:dyDescent="0.35">
      <c r="A258" s="6" t="s">
        <v>79</v>
      </c>
      <c r="B258" s="7">
        <v>41143</v>
      </c>
      <c r="C258" s="8">
        <v>0.46875</v>
      </c>
      <c r="D258" s="6" t="s">
        <v>50</v>
      </c>
      <c r="E258" s="11">
        <v>4.8000000000000001E-2</v>
      </c>
      <c r="F258" s="11"/>
      <c r="G258" s="11">
        <v>0.16900000000000001</v>
      </c>
      <c r="H258" s="11"/>
      <c r="I258" s="11"/>
      <c r="J258" s="11"/>
      <c r="K258" s="11">
        <v>0.192</v>
      </c>
      <c r="L258" s="11"/>
      <c r="M258" s="11">
        <f t="shared" si="12"/>
        <v>0.24</v>
      </c>
    </row>
    <row r="259" spans="1:13" s="6" customFormat="1" x14ac:dyDescent="0.35">
      <c r="A259" s="6" t="s">
        <v>89</v>
      </c>
      <c r="B259" s="7">
        <v>41143</v>
      </c>
      <c r="C259" s="8">
        <v>0.48333333333333334</v>
      </c>
      <c r="D259" s="6" t="s">
        <v>50</v>
      </c>
      <c r="E259" s="11">
        <v>0.01</v>
      </c>
      <c r="F259" s="11"/>
      <c r="G259" s="11">
        <v>1.4999999999999999E-2</v>
      </c>
      <c r="H259" s="11"/>
      <c r="I259" s="11"/>
      <c r="J259" s="11"/>
      <c r="K259" s="11">
        <v>5.7000000000000002E-2</v>
      </c>
      <c r="L259" s="11"/>
      <c r="M259" s="11">
        <f t="shared" si="12"/>
        <v>6.7000000000000004E-2</v>
      </c>
    </row>
    <row r="260" spans="1:13" s="6" customFormat="1" x14ac:dyDescent="0.35">
      <c r="A260" s="6" t="s">
        <v>100</v>
      </c>
      <c r="B260" s="14">
        <v>41143</v>
      </c>
      <c r="C260"/>
      <c r="D260"/>
      <c r="E260"/>
      <c r="F260"/>
      <c r="G260"/>
      <c r="H260"/>
      <c r="I260"/>
      <c r="J260"/>
      <c r="K260"/>
      <c r="L260"/>
      <c r="M260">
        <v>0.85680000000000001</v>
      </c>
    </row>
    <row r="261" spans="1:13" s="6" customFormat="1" x14ac:dyDescent="0.35">
      <c r="A261" s="6" t="s">
        <v>105</v>
      </c>
      <c r="B261" s="14">
        <v>41143</v>
      </c>
      <c r="C261"/>
      <c r="D261"/>
      <c r="E261"/>
      <c r="F261"/>
      <c r="G261"/>
      <c r="H261"/>
      <c r="I261"/>
      <c r="J261"/>
      <c r="K261"/>
      <c r="L261"/>
      <c r="M261" s="35">
        <v>0.72499999999999998</v>
      </c>
    </row>
    <row r="262" spans="1:13" s="6" customFormat="1" x14ac:dyDescent="0.35">
      <c r="A262" s="6" t="s">
        <v>105</v>
      </c>
      <c r="B262" s="14">
        <v>41143</v>
      </c>
      <c r="C262"/>
      <c r="D262"/>
      <c r="E262"/>
      <c r="F262"/>
      <c r="G262"/>
      <c r="H262"/>
      <c r="I262"/>
      <c r="J262"/>
      <c r="K262"/>
      <c r="L262"/>
      <c r="M262" s="35">
        <v>0.68830000000000002</v>
      </c>
    </row>
    <row r="263" spans="1:13" s="6" customFormat="1" x14ac:dyDescent="0.35">
      <c r="A263" s="6" t="s">
        <v>40</v>
      </c>
      <c r="B263" s="7">
        <v>41149</v>
      </c>
      <c r="C263" s="8">
        <v>0.58680555555555558</v>
      </c>
      <c r="D263" s="6" t="s">
        <v>49</v>
      </c>
      <c r="E263" s="11">
        <v>0.42299999999999999</v>
      </c>
      <c r="F263" s="11"/>
      <c r="G263" s="11">
        <v>0.48</v>
      </c>
      <c r="H263" s="11"/>
      <c r="I263" s="11"/>
      <c r="J263" s="11"/>
      <c r="K263" s="11">
        <v>1.07</v>
      </c>
      <c r="L263" s="11"/>
      <c r="M263" s="11">
        <f t="shared" ref="M263:M274" si="13">K263+E263+F263</f>
        <v>1.4930000000000001</v>
      </c>
    </row>
    <row r="264" spans="1:13" s="6" customFormat="1" x14ac:dyDescent="0.35">
      <c r="A264" s="6" t="s">
        <v>40</v>
      </c>
      <c r="B264" s="7">
        <v>41149</v>
      </c>
      <c r="D264" s="6" t="s">
        <v>49</v>
      </c>
      <c r="E264" s="11">
        <v>0.33</v>
      </c>
      <c r="F264" s="11"/>
      <c r="G264" s="11">
        <v>0.38100000000000001</v>
      </c>
      <c r="H264" s="11"/>
      <c r="I264" s="11"/>
      <c r="J264" s="11"/>
      <c r="K264" s="11">
        <v>1.04</v>
      </c>
      <c r="L264" s="11"/>
      <c r="M264" s="11">
        <f t="shared" si="13"/>
        <v>1.37</v>
      </c>
    </row>
    <row r="265" spans="1:13" s="6" customFormat="1" x14ac:dyDescent="0.35">
      <c r="A265" s="6" t="s">
        <v>72</v>
      </c>
      <c r="B265" s="7">
        <v>41149</v>
      </c>
      <c r="C265" s="8">
        <v>0.55694444444444446</v>
      </c>
      <c r="D265" s="6" t="s">
        <v>49</v>
      </c>
      <c r="E265" s="11">
        <v>0.23699999999999999</v>
      </c>
      <c r="F265" s="11"/>
      <c r="G265" s="11">
        <v>0.13800000000000001</v>
      </c>
      <c r="H265" s="11"/>
      <c r="I265" s="11"/>
      <c r="J265" s="11"/>
      <c r="K265" s="11">
        <v>0.95599999999999996</v>
      </c>
      <c r="L265" s="11"/>
      <c r="M265" s="11">
        <f t="shared" si="13"/>
        <v>1.1930000000000001</v>
      </c>
    </row>
    <row r="266" spans="1:13" s="6" customFormat="1" x14ac:dyDescent="0.35">
      <c r="A266" s="6" t="s">
        <v>79</v>
      </c>
      <c r="B266" s="7">
        <v>41150</v>
      </c>
      <c r="C266" s="8">
        <v>0.47083333333333338</v>
      </c>
      <c r="D266" s="6" t="s">
        <v>49</v>
      </c>
      <c r="E266" s="11">
        <v>0.1</v>
      </c>
      <c r="F266" s="11"/>
      <c r="G266" s="11">
        <v>0.32</v>
      </c>
      <c r="H266" s="11"/>
      <c r="I266" s="11"/>
      <c r="J266" s="11"/>
      <c r="K266" s="11">
        <v>0.91700000000000004</v>
      </c>
      <c r="L266" s="11"/>
      <c r="M266" s="11">
        <f t="shared" si="13"/>
        <v>1.0170000000000001</v>
      </c>
    </row>
    <row r="267" spans="1:13" s="6" customFormat="1" x14ac:dyDescent="0.35">
      <c r="A267" s="6" t="s">
        <v>89</v>
      </c>
      <c r="B267" s="7">
        <v>41150</v>
      </c>
      <c r="C267" s="8">
        <v>0.48680555555555555</v>
      </c>
      <c r="D267" s="6" t="s">
        <v>49</v>
      </c>
      <c r="E267" s="11">
        <v>3.3000000000000002E-2</v>
      </c>
      <c r="F267" s="11"/>
      <c r="G267" s="11">
        <v>0.22600000000000001</v>
      </c>
      <c r="H267" s="11"/>
      <c r="I267" s="11"/>
      <c r="J267" s="11"/>
      <c r="K267" s="11">
        <v>0.66300000000000003</v>
      </c>
      <c r="L267" s="11"/>
      <c r="M267" s="11">
        <f t="shared" si="13"/>
        <v>0.69600000000000006</v>
      </c>
    </row>
    <row r="268" spans="1:13" s="6" customFormat="1" x14ac:dyDescent="0.35">
      <c r="A268" s="6" t="s">
        <v>40</v>
      </c>
      <c r="B268" s="7">
        <v>41157</v>
      </c>
      <c r="C268" s="8">
        <v>0.5708333333333333</v>
      </c>
      <c r="D268" s="6" t="s">
        <v>49</v>
      </c>
      <c r="E268" s="11">
        <v>0.41</v>
      </c>
      <c r="F268" s="11"/>
      <c r="G268" s="11">
        <v>0.254</v>
      </c>
      <c r="H268" s="11"/>
      <c r="I268" s="11"/>
      <c r="J268" s="11"/>
      <c r="K268" s="11">
        <v>0.97699999999999998</v>
      </c>
      <c r="L268" s="11"/>
      <c r="M268" s="11">
        <f t="shared" si="13"/>
        <v>1.387</v>
      </c>
    </row>
    <row r="269" spans="1:13" s="6" customFormat="1" x14ac:dyDescent="0.35">
      <c r="A269" s="6" t="s">
        <v>40</v>
      </c>
      <c r="B269" s="7">
        <v>41157</v>
      </c>
      <c r="D269" s="6" t="s">
        <v>49</v>
      </c>
      <c r="E269" s="11">
        <v>0.41799999999999998</v>
      </c>
      <c r="F269" s="11"/>
      <c r="G269" s="11">
        <v>0.25600000000000001</v>
      </c>
      <c r="H269" s="11"/>
      <c r="I269" s="11"/>
      <c r="J269" s="11"/>
      <c r="K269" s="11">
        <v>0.91400000000000003</v>
      </c>
      <c r="L269" s="11"/>
      <c r="M269" s="11">
        <f t="shared" si="13"/>
        <v>1.3320000000000001</v>
      </c>
    </row>
    <row r="270" spans="1:13" s="6" customFormat="1" x14ac:dyDescent="0.35">
      <c r="A270" s="6" t="s">
        <v>72</v>
      </c>
      <c r="B270" s="7">
        <v>41157</v>
      </c>
      <c r="C270" s="8">
        <v>0.54097222222222219</v>
      </c>
      <c r="D270" s="6" t="s">
        <v>49</v>
      </c>
      <c r="E270" s="11">
        <v>0.25600000000000001</v>
      </c>
      <c r="F270" s="11"/>
      <c r="G270" s="11">
        <v>0.156</v>
      </c>
      <c r="H270" s="11"/>
      <c r="I270" s="11"/>
      <c r="J270" s="11"/>
      <c r="K270" s="11">
        <v>0.59499999999999997</v>
      </c>
      <c r="L270" s="11"/>
      <c r="M270" s="11">
        <f t="shared" si="13"/>
        <v>0.85099999999999998</v>
      </c>
    </row>
    <row r="271" spans="1:13" s="6" customFormat="1" x14ac:dyDescent="0.35">
      <c r="A271" s="6" t="s">
        <v>79</v>
      </c>
      <c r="B271" s="7">
        <v>41158</v>
      </c>
      <c r="C271" s="8">
        <v>0.49722222222222223</v>
      </c>
      <c r="D271" s="6" t="s">
        <v>49</v>
      </c>
      <c r="E271" s="11">
        <v>0.124</v>
      </c>
      <c r="F271" s="11"/>
      <c r="G271" s="11">
        <v>0.4</v>
      </c>
      <c r="H271" s="11"/>
      <c r="I271" s="11"/>
      <c r="J271" s="11"/>
      <c r="K271" s="11">
        <v>0.41199999999999998</v>
      </c>
      <c r="L271" s="11"/>
      <c r="M271" s="11">
        <f t="shared" si="13"/>
        <v>0.53600000000000003</v>
      </c>
    </row>
    <row r="272" spans="1:13" s="6" customFormat="1" x14ac:dyDescent="0.35">
      <c r="A272" s="6" t="s">
        <v>89</v>
      </c>
      <c r="B272" s="7">
        <v>41158</v>
      </c>
      <c r="C272" s="8">
        <v>0.51458333333333328</v>
      </c>
      <c r="D272" s="6" t="s">
        <v>49</v>
      </c>
      <c r="E272" s="11">
        <v>1.4E-2</v>
      </c>
      <c r="F272" s="11"/>
      <c r="G272" s="11">
        <v>0.126</v>
      </c>
      <c r="H272" s="11"/>
      <c r="I272" s="11"/>
      <c r="J272" s="11"/>
      <c r="K272" s="11">
        <v>0.375</v>
      </c>
      <c r="L272" s="11"/>
      <c r="M272" s="11">
        <f t="shared" si="13"/>
        <v>0.38900000000000001</v>
      </c>
    </row>
    <row r="273" spans="1:13" s="6" customFormat="1" x14ac:dyDescent="0.35">
      <c r="A273" s="6" t="s">
        <v>40</v>
      </c>
      <c r="B273" s="7">
        <v>41163</v>
      </c>
      <c r="C273" s="8">
        <v>0.56319444444444444</v>
      </c>
      <c r="D273" s="6" t="s">
        <v>50</v>
      </c>
      <c r="E273" s="11">
        <v>0.44600000000000001</v>
      </c>
      <c r="F273" s="11"/>
      <c r="G273" s="11">
        <v>0.248</v>
      </c>
      <c r="H273" s="11"/>
      <c r="I273" s="11"/>
      <c r="J273" s="11"/>
      <c r="K273" s="11">
        <v>0.71599999999999997</v>
      </c>
      <c r="L273" s="11"/>
      <c r="M273" s="11">
        <f t="shared" si="13"/>
        <v>1.1619999999999999</v>
      </c>
    </row>
    <row r="274" spans="1:13" s="6" customFormat="1" x14ac:dyDescent="0.35">
      <c r="A274" s="6" t="s">
        <v>72</v>
      </c>
      <c r="B274" s="7">
        <v>41163</v>
      </c>
      <c r="C274" s="8">
        <v>0.53402777777777777</v>
      </c>
      <c r="D274" s="6" t="s">
        <v>50</v>
      </c>
      <c r="E274" s="11">
        <v>0.36199999999999999</v>
      </c>
      <c r="F274" s="11"/>
      <c r="G274" s="11">
        <v>0.17799999999999999</v>
      </c>
      <c r="H274" s="11"/>
      <c r="I274" s="11"/>
      <c r="J274" s="11"/>
      <c r="K274" s="11">
        <v>0.53</v>
      </c>
      <c r="L274" s="11"/>
      <c r="M274" s="11">
        <f t="shared" si="13"/>
        <v>0.89200000000000002</v>
      </c>
    </row>
    <row r="275" spans="1:13" s="6" customFormat="1" x14ac:dyDescent="0.35">
      <c r="A275" s="6" t="s">
        <v>100</v>
      </c>
      <c r="B275" s="14">
        <v>41163</v>
      </c>
      <c r="C275"/>
      <c r="D275"/>
      <c r="E275"/>
      <c r="F275"/>
      <c r="G275"/>
      <c r="H275"/>
      <c r="I275"/>
      <c r="J275"/>
      <c r="K275"/>
      <c r="L275"/>
      <c r="M275">
        <v>1.0659000000000001</v>
      </c>
    </row>
    <row r="276" spans="1:13" s="6" customFormat="1" x14ac:dyDescent="0.35">
      <c r="A276" s="6" t="s">
        <v>105</v>
      </c>
      <c r="B276" s="14">
        <v>41163</v>
      </c>
      <c r="C276"/>
      <c r="D276"/>
      <c r="E276"/>
      <c r="F276"/>
      <c r="G276"/>
      <c r="H276"/>
      <c r="I276"/>
      <c r="J276"/>
      <c r="K276"/>
      <c r="L276"/>
      <c r="M276" s="35">
        <v>0.81920000000000004</v>
      </c>
    </row>
    <row r="277" spans="1:13" s="6" customFormat="1" x14ac:dyDescent="0.35">
      <c r="A277" s="6" t="s">
        <v>79</v>
      </c>
      <c r="B277" s="7">
        <v>41164</v>
      </c>
      <c r="C277" s="8">
        <v>0.4861111111111111</v>
      </c>
      <c r="D277" s="6" t="s">
        <v>50</v>
      </c>
      <c r="E277" s="11">
        <v>0.24399999999999999</v>
      </c>
      <c r="F277" s="11"/>
      <c r="G277" s="11">
        <v>0.27800000000000002</v>
      </c>
      <c r="H277" s="11"/>
      <c r="I277" s="11"/>
      <c r="J277" s="11"/>
      <c r="K277" s="11">
        <v>0.57399999999999995</v>
      </c>
      <c r="L277" s="11"/>
      <c r="M277" s="11">
        <f>K277+E277+F277</f>
        <v>0.81799999999999995</v>
      </c>
    </row>
    <row r="278" spans="1:13" s="6" customFormat="1" x14ac:dyDescent="0.35">
      <c r="A278" s="6" t="s">
        <v>89</v>
      </c>
      <c r="B278" s="7">
        <v>41164</v>
      </c>
      <c r="C278" s="8">
        <v>0.5</v>
      </c>
      <c r="D278" s="6" t="s">
        <v>50</v>
      </c>
      <c r="E278" s="11">
        <v>0.106</v>
      </c>
      <c r="F278" s="11"/>
      <c r="G278" s="11">
        <v>0.28000000000000003</v>
      </c>
      <c r="H278" s="11"/>
      <c r="I278" s="11"/>
      <c r="J278" s="11"/>
      <c r="K278" s="11">
        <v>0.46500000000000002</v>
      </c>
      <c r="L278" s="11"/>
      <c r="M278" s="11">
        <f>K278+E278+F278</f>
        <v>0.57100000000000006</v>
      </c>
    </row>
    <row r="279" spans="1:13" s="6" customFormat="1" x14ac:dyDescent="0.35">
      <c r="A279" s="6" t="s">
        <v>79</v>
      </c>
      <c r="B279" s="7">
        <v>41171</v>
      </c>
      <c r="C279" s="8">
        <v>0.47222222222222227</v>
      </c>
      <c r="D279" s="6" t="s">
        <v>49</v>
      </c>
      <c r="E279" s="11">
        <v>0.10199999999999999</v>
      </c>
      <c r="F279" s="11"/>
      <c r="G279" s="11">
        <v>0.25800000000000001</v>
      </c>
      <c r="H279" s="11"/>
      <c r="I279" s="11"/>
      <c r="J279" s="11"/>
      <c r="K279" s="11">
        <v>0.57399999999999995</v>
      </c>
      <c r="L279" s="11"/>
      <c r="M279" s="11">
        <f>K279+E279+F279</f>
        <v>0.67599999999999993</v>
      </c>
    </row>
    <row r="280" spans="1:13" s="6" customFormat="1" x14ac:dyDescent="0.35">
      <c r="A280" s="6" t="s">
        <v>89</v>
      </c>
      <c r="B280" s="7">
        <v>41171</v>
      </c>
      <c r="C280" s="8">
        <v>0.48680555555555555</v>
      </c>
      <c r="D280" s="6" t="s">
        <v>49</v>
      </c>
      <c r="E280" s="11">
        <v>0.104</v>
      </c>
      <c r="F280" s="11"/>
      <c r="G280" s="11">
        <v>9.6000000000000002E-2</v>
      </c>
      <c r="H280" s="11"/>
      <c r="I280" s="11"/>
      <c r="J280" s="11"/>
      <c r="K280" s="11">
        <v>0.46500000000000002</v>
      </c>
      <c r="L280" s="11"/>
      <c r="M280" s="11">
        <f>K280+E280+F280</f>
        <v>0.56900000000000006</v>
      </c>
    </row>
    <row r="281" spans="1:13" s="6" customFormat="1" x14ac:dyDescent="0.35">
      <c r="A281" s="6" t="s">
        <v>100</v>
      </c>
      <c r="B281" s="14">
        <v>41171</v>
      </c>
      <c r="C281"/>
      <c r="D281"/>
      <c r="E281"/>
      <c r="F281"/>
      <c r="G281"/>
      <c r="H281"/>
      <c r="I281"/>
      <c r="J281"/>
      <c r="K281"/>
      <c r="L281"/>
      <c r="M281">
        <v>1.0252999999999999</v>
      </c>
    </row>
    <row r="282" spans="1:13" s="6" customFormat="1" x14ac:dyDescent="0.35">
      <c r="A282" s="6" t="s">
        <v>105</v>
      </c>
      <c r="B282" s="14">
        <v>41171</v>
      </c>
      <c r="C282"/>
      <c r="D282"/>
      <c r="E282"/>
      <c r="F282"/>
      <c r="G282"/>
      <c r="H282"/>
      <c r="I282"/>
      <c r="J282"/>
      <c r="K282"/>
      <c r="L282"/>
      <c r="M282" s="35">
        <v>0.94979999999999998</v>
      </c>
    </row>
    <row r="283" spans="1:13" s="6" customFormat="1" x14ac:dyDescent="0.35">
      <c r="A283" s="6" t="s">
        <v>105</v>
      </c>
      <c r="B283" s="14">
        <v>41171</v>
      </c>
      <c r="C283"/>
      <c r="D283"/>
      <c r="E283"/>
      <c r="F283"/>
      <c r="G283"/>
      <c r="H283"/>
      <c r="I283"/>
      <c r="J283"/>
      <c r="K283"/>
      <c r="L283"/>
      <c r="M283" s="35">
        <v>0.86929999999999996</v>
      </c>
    </row>
    <row r="284" spans="1:13" s="6" customFormat="1" x14ac:dyDescent="0.35">
      <c r="A284" s="6" t="s">
        <v>40</v>
      </c>
      <c r="B284" s="7">
        <v>41177</v>
      </c>
      <c r="C284" s="8">
        <v>0.55972222222222223</v>
      </c>
      <c r="D284" s="6" t="s">
        <v>50</v>
      </c>
      <c r="E284" s="11">
        <v>0.60599999999999998</v>
      </c>
      <c r="F284" s="11"/>
      <c r="G284" s="11">
        <v>0.33700000000000002</v>
      </c>
      <c r="H284" s="11"/>
      <c r="I284" s="11"/>
      <c r="J284" s="11"/>
      <c r="K284" s="11">
        <v>0.73699999999999999</v>
      </c>
      <c r="L284" s="11"/>
      <c r="M284" s="11">
        <f>K284+E284+F284</f>
        <v>1.343</v>
      </c>
    </row>
    <row r="285" spans="1:13" s="6" customFormat="1" x14ac:dyDescent="0.35">
      <c r="A285" s="6" t="s">
        <v>72</v>
      </c>
      <c r="B285" s="7">
        <v>41177</v>
      </c>
      <c r="C285" s="8">
        <v>0.53125</v>
      </c>
      <c r="D285" s="6" t="s">
        <v>50</v>
      </c>
      <c r="E285" s="11">
        <v>0.48199999999999998</v>
      </c>
      <c r="F285" s="11"/>
      <c r="G285" s="11">
        <v>0.216</v>
      </c>
      <c r="H285" s="11"/>
      <c r="I285" s="11"/>
      <c r="J285" s="11"/>
      <c r="K285" s="11">
        <v>0.63700000000000001</v>
      </c>
      <c r="L285" s="11"/>
      <c r="M285" s="11">
        <f>K285+E285+F285</f>
        <v>1.119</v>
      </c>
    </row>
    <row r="286" spans="1:13" s="6" customFormat="1" x14ac:dyDescent="0.35">
      <c r="A286" s="6" t="s">
        <v>100</v>
      </c>
      <c r="B286" s="14">
        <v>41177</v>
      </c>
      <c r="C286"/>
      <c r="D286"/>
      <c r="E286"/>
      <c r="F286"/>
      <c r="G286"/>
      <c r="H286"/>
      <c r="I286"/>
      <c r="J286"/>
      <c r="K286"/>
      <c r="L286"/>
      <c r="M286">
        <v>1.2843</v>
      </c>
    </row>
    <row r="287" spans="1:13" s="6" customFormat="1" x14ac:dyDescent="0.35">
      <c r="A287" s="6" t="s">
        <v>79</v>
      </c>
      <c r="B287" s="7">
        <v>41178</v>
      </c>
      <c r="C287" s="8">
        <v>0.48541666666666666</v>
      </c>
      <c r="D287" s="6" t="s">
        <v>50</v>
      </c>
      <c r="E287" s="11">
        <v>0.318</v>
      </c>
      <c r="F287" s="11"/>
      <c r="G287" s="11">
        <v>0.35399999999999998</v>
      </c>
      <c r="H287" s="11"/>
      <c r="I287" s="11"/>
      <c r="J287" s="11"/>
      <c r="K287" s="11">
        <v>0.45400000000000001</v>
      </c>
      <c r="L287" s="11"/>
      <c r="M287" s="11">
        <f t="shared" ref="M287:M290" si="14">K287+E287+F287</f>
        <v>0.77200000000000002</v>
      </c>
    </row>
    <row r="288" spans="1:13" s="6" customFormat="1" x14ac:dyDescent="0.35">
      <c r="A288" s="6" t="s">
        <v>89</v>
      </c>
      <c r="B288" s="7">
        <v>41178</v>
      </c>
      <c r="C288" s="8">
        <v>0.50277777777777777</v>
      </c>
      <c r="D288" s="6" t="s">
        <v>50</v>
      </c>
      <c r="E288" s="11">
        <v>0.16600000000000001</v>
      </c>
      <c r="F288" s="11"/>
      <c r="G288" s="11">
        <v>0.38300000000000001</v>
      </c>
      <c r="H288" s="11"/>
      <c r="I288" s="11"/>
      <c r="J288" s="11"/>
      <c r="K288" s="11">
        <v>0.62</v>
      </c>
      <c r="L288" s="11"/>
      <c r="M288" s="11">
        <f t="shared" si="14"/>
        <v>0.78600000000000003</v>
      </c>
    </row>
    <row r="289" spans="1:13" s="6" customFormat="1" x14ac:dyDescent="0.35">
      <c r="A289" s="6" t="s">
        <v>40</v>
      </c>
      <c r="B289" s="7">
        <v>41429</v>
      </c>
      <c r="C289" s="8">
        <v>0.55694444444444446</v>
      </c>
      <c r="D289" s="6" t="s">
        <v>49</v>
      </c>
      <c r="E289" s="11">
        <v>0.40899999999999997</v>
      </c>
      <c r="F289" s="11"/>
      <c r="G289" s="11">
        <v>0.36399999999999999</v>
      </c>
      <c r="H289" s="11"/>
      <c r="I289" s="11"/>
      <c r="J289" s="11"/>
      <c r="K289" s="11">
        <v>1.004</v>
      </c>
      <c r="L289" s="11"/>
      <c r="M289" s="11">
        <f t="shared" si="14"/>
        <v>1.413</v>
      </c>
    </row>
    <row r="290" spans="1:13" s="6" customFormat="1" x14ac:dyDescent="0.35">
      <c r="A290" s="6" t="s">
        <v>72</v>
      </c>
      <c r="B290" s="7">
        <v>41429</v>
      </c>
      <c r="C290" s="8">
        <v>0.52500000000000002</v>
      </c>
      <c r="D290" s="6" t="s">
        <v>49</v>
      </c>
      <c r="E290" s="11">
        <v>0.20599999999999999</v>
      </c>
      <c r="F290" s="11"/>
      <c r="G290" s="11">
        <v>2.3E-2</v>
      </c>
      <c r="H290" s="11"/>
      <c r="I290" s="11"/>
      <c r="J290" s="11"/>
      <c r="K290" s="11">
        <v>1.17</v>
      </c>
      <c r="L290" s="11"/>
      <c r="M290" s="11">
        <f t="shared" si="14"/>
        <v>1.3759999999999999</v>
      </c>
    </row>
    <row r="291" spans="1:13" s="6" customFormat="1" x14ac:dyDescent="0.35">
      <c r="A291" s="6" t="s">
        <v>100</v>
      </c>
      <c r="B291" s="14">
        <v>41429</v>
      </c>
      <c r="C291"/>
      <c r="D291"/>
      <c r="E291"/>
      <c r="F291"/>
      <c r="G291"/>
      <c r="H291"/>
      <c r="I291"/>
      <c r="J291"/>
      <c r="K291"/>
      <c r="L291"/>
      <c r="M291">
        <v>1.4718</v>
      </c>
    </row>
    <row r="292" spans="1:13" s="6" customFormat="1" x14ac:dyDescent="0.35">
      <c r="A292" s="6" t="s">
        <v>105</v>
      </c>
      <c r="B292" s="14">
        <v>41429</v>
      </c>
      <c r="C292"/>
      <c r="D292"/>
      <c r="E292"/>
      <c r="F292"/>
      <c r="G292"/>
      <c r="H292"/>
      <c r="I292"/>
      <c r="J292"/>
      <c r="K292"/>
      <c r="L292"/>
      <c r="M292" s="35"/>
    </row>
    <row r="293" spans="1:13" s="6" customFormat="1" x14ac:dyDescent="0.35">
      <c r="A293" s="6" t="s">
        <v>79</v>
      </c>
      <c r="B293" s="7">
        <v>41430</v>
      </c>
      <c r="C293" s="8">
        <v>0.4604166666666667</v>
      </c>
      <c r="D293" s="6" t="s">
        <v>50</v>
      </c>
      <c r="E293" s="11">
        <v>0.14399999999999999</v>
      </c>
      <c r="F293" s="11"/>
      <c r="G293" s="11">
        <v>0.20200000000000001</v>
      </c>
      <c r="H293" s="11"/>
      <c r="I293" s="11"/>
      <c r="J293" s="11"/>
      <c r="K293" s="11">
        <v>0.48</v>
      </c>
      <c r="L293" s="11"/>
      <c r="M293" s="11">
        <f>K293+E293+F293</f>
        <v>0.624</v>
      </c>
    </row>
    <row r="294" spans="1:13" s="6" customFormat="1" x14ac:dyDescent="0.35">
      <c r="A294" s="6" t="s">
        <v>89</v>
      </c>
      <c r="B294" s="7">
        <v>41430</v>
      </c>
      <c r="C294" s="8">
        <v>0.47430555555555554</v>
      </c>
      <c r="D294" s="6" t="s">
        <v>50</v>
      </c>
      <c r="E294" s="11">
        <v>0.105</v>
      </c>
      <c r="F294" s="11"/>
      <c r="G294" s="11">
        <v>0.22800000000000001</v>
      </c>
      <c r="H294" s="11"/>
      <c r="I294" s="11"/>
      <c r="J294" s="11"/>
      <c r="K294" s="11">
        <v>0.63100000000000001</v>
      </c>
      <c r="L294" s="11"/>
      <c r="M294" s="11">
        <f>K294+E294+F294</f>
        <v>0.73599999999999999</v>
      </c>
    </row>
    <row r="295" spans="1:13" s="6" customFormat="1" x14ac:dyDescent="0.35">
      <c r="A295" s="6" t="s">
        <v>40</v>
      </c>
      <c r="B295" s="7">
        <v>41436</v>
      </c>
      <c r="C295" s="8">
        <v>0.55763888888888891</v>
      </c>
      <c r="D295" s="6" t="s">
        <v>49</v>
      </c>
      <c r="E295" s="11">
        <v>0.45400000000000001</v>
      </c>
      <c r="F295" s="11"/>
      <c r="G295" s="11">
        <v>0.27200000000000002</v>
      </c>
      <c r="H295" s="11"/>
      <c r="I295" s="11"/>
      <c r="J295" s="11"/>
      <c r="K295" s="11">
        <v>1.1100000000000001</v>
      </c>
      <c r="L295" s="11"/>
      <c r="M295" s="11">
        <f>K295+E295+F295</f>
        <v>1.5640000000000001</v>
      </c>
    </row>
    <row r="296" spans="1:13" s="6" customFormat="1" x14ac:dyDescent="0.35">
      <c r="A296" s="6" t="s">
        <v>72</v>
      </c>
      <c r="B296" s="7">
        <v>41436</v>
      </c>
      <c r="C296" s="8">
        <v>0.52500000000000002</v>
      </c>
      <c r="D296" s="6" t="s">
        <v>49</v>
      </c>
      <c r="E296" s="11">
        <v>0.22900000000000001</v>
      </c>
      <c r="F296" s="11"/>
      <c r="G296" s="11">
        <v>9.4E-2</v>
      </c>
      <c r="H296" s="11"/>
      <c r="I296" s="11"/>
      <c r="J296" s="11"/>
      <c r="K296" s="11">
        <v>1.05</v>
      </c>
      <c r="L296" s="11"/>
      <c r="M296" s="11">
        <f>K296+E296+F296</f>
        <v>1.2790000000000001</v>
      </c>
    </row>
    <row r="297" spans="1:13" s="6" customFormat="1" x14ac:dyDescent="0.35">
      <c r="A297" s="6" t="s">
        <v>100</v>
      </c>
      <c r="B297" s="14">
        <v>41437</v>
      </c>
      <c r="C297"/>
      <c r="D297"/>
      <c r="E297"/>
      <c r="F297"/>
      <c r="G297"/>
      <c r="H297"/>
      <c r="I297"/>
      <c r="J297"/>
      <c r="K297"/>
      <c r="L297"/>
      <c r="M297">
        <v>2.2803</v>
      </c>
    </row>
    <row r="298" spans="1:13" s="6" customFormat="1" x14ac:dyDescent="0.35">
      <c r="A298" s="6" t="s">
        <v>79</v>
      </c>
      <c r="B298" s="7">
        <v>41438</v>
      </c>
      <c r="E298" s="11"/>
      <c r="F298" s="11"/>
      <c r="G298" s="11"/>
      <c r="H298" s="11"/>
      <c r="I298" s="11"/>
      <c r="J298" s="11"/>
      <c r="K298" s="11"/>
      <c r="L298" s="11"/>
      <c r="M298" s="11">
        <f t="shared" ref="M298:M304" si="15">K298+E298+F298</f>
        <v>0</v>
      </c>
    </row>
    <row r="299" spans="1:13" s="6" customFormat="1" x14ac:dyDescent="0.35">
      <c r="A299" s="6" t="s">
        <v>89</v>
      </c>
      <c r="B299" s="7">
        <v>41438</v>
      </c>
      <c r="E299" s="11"/>
      <c r="F299" s="11"/>
      <c r="G299" s="11"/>
      <c r="H299" s="11"/>
      <c r="I299" s="11"/>
      <c r="J299" s="11"/>
      <c r="K299" s="11"/>
      <c r="L299" s="11"/>
      <c r="M299" s="11">
        <f t="shared" si="15"/>
        <v>0</v>
      </c>
    </row>
    <row r="300" spans="1:13" s="6" customFormat="1" x14ac:dyDescent="0.35">
      <c r="A300" s="6" t="s">
        <v>40</v>
      </c>
      <c r="B300" s="7">
        <v>41443</v>
      </c>
      <c r="D300" s="6" t="s">
        <v>50</v>
      </c>
      <c r="E300" s="11">
        <v>0.34599999999999997</v>
      </c>
      <c r="F300" s="11"/>
      <c r="G300" s="11">
        <v>0.35399999999999998</v>
      </c>
      <c r="H300" s="11"/>
      <c r="I300" s="11"/>
      <c r="J300" s="11"/>
      <c r="K300" s="11">
        <v>0.78800000000000003</v>
      </c>
      <c r="L300" s="11"/>
      <c r="M300" s="11">
        <f t="shared" si="15"/>
        <v>1.1339999999999999</v>
      </c>
    </row>
    <row r="301" spans="1:13" s="6" customFormat="1" x14ac:dyDescent="0.35">
      <c r="A301" s="6" t="s">
        <v>40</v>
      </c>
      <c r="B301" s="7">
        <v>41443</v>
      </c>
      <c r="C301" s="8">
        <v>0.55277777777777781</v>
      </c>
      <c r="D301" s="6" t="s">
        <v>50</v>
      </c>
      <c r="E301" s="11">
        <v>0.34799999999999998</v>
      </c>
      <c r="F301" s="11"/>
      <c r="G301" s="11">
        <v>0.34</v>
      </c>
      <c r="H301" s="11"/>
      <c r="I301" s="11"/>
      <c r="J301" s="11"/>
      <c r="K301" s="11">
        <v>0.88400000000000001</v>
      </c>
      <c r="L301" s="11"/>
      <c r="M301" s="11">
        <f t="shared" si="15"/>
        <v>1.232</v>
      </c>
    </row>
    <row r="302" spans="1:13" s="6" customFormat="1" x14ac:dyDescent="0.35">
      <c r="A302" s="6" t="s">
        <v>72</v>
      </c>
      <c r="B302" s="7">
        <v>41443</v>
      </c>
      <c r="C302" s="8">
        <v>0.52500000000000002</v>
      </c>
      <c r="D302" s="6" t="s">
        <v>50</v>
      </c>
      <c r="E302" s="11">
        <v>0.156</v>
      </c>
      <c r="F302" s="11"/>
      <c r="G302" s="11">
        <v>0.01</v>
      </c>
      <c r="H302" s="11"/>
      <c r="I302" s="11"/>
      <c r="J302" s="11"/>
      <c r="K302" s="11">
        <v>1.01</v>
      </c>
      <c r="L302" s="11"/>
      <c r="M302" s="11">
        <f t="shared" si="15"/>
        <v>1.1659999999999999</v>
      </c>
    </row>
    <row r="303" spans="1:13" s="6" customFormat="1" x14ac:dyDescent="0.35">
      <c r="A303" s="6" t="s">
        <v>79</v>
      </c>
      <c r="B303" s="7">
        <v>41444</v>
      </c>
      <c r="C303" s="8">
        <v>0.46597222222222223</v>
      </c>
      <c r="D303" s="6" t="s">
        <v>49</v>
      </c>
      <c r="E303" s="11">
        <v>6.8000000000000005E-2</v>
      </c>
      <c r="F303" s="11"/>
      <c r="G303" s="11">
        <v>7.3999999999999996E-2</v>
      </c>
      <c r="H303" s="11"/>
      <c r="I303" s="11"/>
      <c r="J303" s="11"/>
      <c r="K303" s="11">
        <v>9.4E-2</v>
      </c>
      <c r="L303" s="11"/>
      <c r="M303" s="11">
        <f t="shared" si="15"/>
        <v>0.16200000000000001</v>
      </c>
    </row>
    <row r="304" spans="1:13" s="6" customFormat="1" x14ac:dyDescent="0.35">
      <c r="A304" s="6" t="s">
        <v>89</v>
      </c>
      <c r="B304" s="7">
        <v>41444</v>
      </c>
      <c r="C304" s="8">
        <v>0.48194444444444445</v>
      </c>
      <c r="D304" s="6" t="s">
        <v>49</v>
      </c>
      <c r="E304" s="11">
        <v>0.01</v>
      </c>
      <c r="F304" s="11"/>
      <c r="G304" s="11">
        <v>2.8000000000000001E-2</v>
      </c>
      <c r="H304" s="11"/>
      <c r="I304" s="11"/>
      <c r="J304" s="11"/>
      <c r="K304" s="11">
        <v>0.46</v>
      </c>
      <c r="L304" s="11"/>
      <c r="M304" s="11">
        <f t="shared" si="15"/>
        <v>0.47000000000000003</v>
      </c>
    </row>
    <row r="305" spans="1:13" s="6" customFormat="1" x14ac:dyDescent="0.35">
      <c r="A305" s="6" t="s">
        <v>100</v>
      </c>
      <c r="B305" s="14">
        <v>41444</v>
      </c>
      <c r="C305"/>
      <c r="D305"/>
      <c r="E305"/>
      <c r="F305"/>
      <c r="G305"/>
      <c r="H305"/>
      <c r="I305"/>
      <c r="J305"/>
      <c r="K305"/>
      <c r="L305"/>
      <c r="M305">
        <v>1.6972</v>
      </c>
    </row>
    <row r="306" spans="1:13" s="6" customFormat="1" x14ac:dyDescent="0.35">
      <c r="A306" s="6" t="s">
        <v>105</v>
      </c>
      <c r="B306" s="14">
        <v>41444</v>
      </c>
      <c r="C306"/>
      <c r="D306"/>
      <c r="E306"/>
      <c r="F306"/>
      <c r="G306"/>
      <c r="H306"/>
      <c r="I306"/>
      <c r="J306"/>
      <c r="K306"/>
      <c r="L306"/>
      <c r="M306" s="35">
        <v>2.2618</v>
      </c>
    </row>
    <row r="307" spans="1:13" s="6" customFormat="1" x14ac:dyDescent="0.35">
      <c r="A307" s="6" t="s">
        <v>40</v>
      </c>
      <c r="B307" s="7">
        <v>41450</v>
      </c>
      <c r="E307" s="11"/>
      <c r="F307" s="11"/>
      <c r="G307" s="11"/>
      <c r="H307" s="11"/>
      <c r="I307" s="11"/>
      <c r="J307" s="11"/>
      <c r="K307" s="11"/>
      <c r="L307" s="11"/>
      <c r="M307" s="11">
        <f>K307+E307+F307</f>
        <v>0</v>
      </c>
    </row>
    <row r="308" spans="1:13" s="6" customFormat="1" x14ac:dyDescent="0.35">
      <c r="A308" s="6" t="s">
        <v>72</v>
      </c>
      <c r="B308" s="7">
        <v>41450</v>
      </c>
      <c r="E308" s="11"/>
      <c r="F308" s="11"/>
      <c r="G308" s="11"/>
      <c r="H308" s="11"/>
      <c r="I308" s="11"/>
      <c r="J308" s="11"/>
      <c r="K308" s="11"/>
      <c r="L308" s="11"/>
      <c r="M308" s="11">
        <f>K308+E308+F308</f>
        <v>0</v>
      </c>
    </row>
    <row r="309" spans="1:13" s="6" customFormat="1" x14ac:dyDescent="0.35">
      <c r="A309" s="6" t="s">
        <v>79</v>
      </c>
      <c r="B309" s="7">
        <v>41451</v>
      </c>
      <c r="C309" s="8">
        <v>0.45902777777777781</v>
      </c>
      <c r="D309" s="6" t="s">
        <v>50</v>
      </c>
      <c r="E309" s="11">
        <v>2.8000000000000001E-2</v>
      </c>
      <c r="F309" s="11"/>
      <c r="G309" s="11">
        <v>5.6000000000000001E-2</v>
      </c>
      <c r="H309" s="11"/>
      <c r="I309" s="11"/>
      <c r="J309" s="11"/>
      <c r="K309" s="11">
        <v>0.58299999999999996</v>
      </c>
      <c r="L309" s="11"/>
      <c r="M309" s="11">
        <f>K309+E309+F309</f>
        <v>0.61099999999999999</v>
      </c>
    </row>
    <row r="310" spans="1:13" s="6" customFormat="1" x14ac:dyDescent="0.35">
      <c r="A310" s="6" t="s">
        <v>89</v>
      </c>
      <c r="B310" s="7">
        <v>41451</v>
      </c>
      <c r="C310" s="8">
        <v>0.47430555555555554</v>
      </c>
      <c r="D310" s="6" t="s">
        <v>50</v>
      </c>
      <c r="E310" s="11">
        <v>1.7000000000000001E-2</v>
      </c>
      <c r="F310" s="11"/>
      <c r="G310" s="11">
        <v>3.1E-2</v>
      </c>
      <c r="H310" s="11"/>
      <c r="I310" s="11"/>
      <c r="J310" s="11"/>
      <c r="K310" s="11">
        <v>0.55400000000000005</v>
      </c>
      <c r="L310" s="11"/>
      <c r="M310" s="11">
        <f>K310+E310+F310</f>
        <v>0.57100000000000006</v>
      </c>
    </row>
    <row r="311" spans="1:13" s="6" customFormat="1" x14ac:dyDescent="0.35">
      <c r="A311" s="6" t="s">
        <v>100</v>
      </c>
      <c r="B311" s="14">
        <v>41451</v>
      </c>
      <c r="C311"/>
      <c r="D311"/>
      <c r="E311"/>
      <c r="F311"/>
      <c r="G311"/>
      <c r="H311"/>
      <c r="I311"/>
      <c r="J311"/>
      <c r="K311"/>
      <c r="L311"/>
      <c r="M311">
        <v>3.1068999999999996</v>
      </c>
    </row>
    <row r="312" spans="1:13" s="6" customFormat="1" x14ac:dyDescent="0.35">
      <c r="A312" s="6" t="s">
        <v>105</v>
      </c>
      <c r="B312" s="14">
        <v>41451</v>
      </c>
      <c r="C312"/>
      <c r="D312"/>
      <c r="E312"/>
      <c r="F312"/>
      <c r="G312"/>
      <c r="H312"/>
      <c r="I312"/>
      <c r="J312"/>
      <c r="K312"/>
      <c r="L312"/>
      <c r="M312" s="35">
        <v>2.3460000000000001</v>
      </c>
    </row>
    <row r="313" spans="1:13" s="6" customFormat="1" x14ac:dyDescent="0.35">
      <c r="A313" s="6" t="s">
        <v>79</v>
      </c>
      <c r="B313" s="7">
        <v>41457</v>
      </c>
      <c r="C313" s="8">
        <v>0.44930555555555557</v>
      </c>
      <c r="D313" s="6" t="s">
        <v>49</v>
      </c>
      <c r="E313" s="11">
        <v>0.158</v>
      </c>
      <c r="F313" s="11"/>
      <c r="G313" s="11">
        <v>0.128</v>
      </c>
      <c r="H313" s="11"/>
      <c r="I313" s="11"/>
      <c r="J313" s="11"/>
      <c r="K313" s="11">
        <v>0.80700000000000005</v>
      </c>
      <c r="L313" s="11"/>
      <c r="M313" s="11">
        <f>K313+E313+F313</f>
        <v>0.96500000000000008</v>
      </c>
    </row>
    <row r="314" spans="1:13" s="6" customFormat="1" x14ac:dyDescent="0.35">
      <c r="A314" s="6" t="s">
        <v>79</v>
      </c>
      <c r="B314" s="7">
        <v>41464</v>
      </c>
      <c r="C314" s="8">
        <v>0.48958333333333331</v>
      </c>
      <c r="D314" s="6" t="s">
        <v>50</v>
      </c>
      <c r="E314" s="11">
        <v>0.05</v>
      </c>
      <c r="F314" s="11"/>
      <c r="G314" s="11">
        <v>0.03</v>
      </c>
      <c r="H314" s="11"/>
      <c r="I314" s="11"/>
      <c r="J314" s="11"/>
      <c r="K314" s="11">
        <v>0.502</v>
      </c>
      <c r="L314" s="11"/>
      <c r="M314" s="11">
        <f>K314+E314+F314</f>
        <v>0.55200000000000005</v>
      </c>
    </row>
    <row r="315" spans="1:13" s="6" customFormat="1" x14ac:dyDescent="0.35">
      <c r="A315" s="6" t="s">
        <v>89</v>
      </c>
      <c r="B315" s="7">
        <v>41464</v>
      </c>
      <c r="C315" s="8">
        <v>0.50416666666666665</v>
      </c>
      <c r="D315" s="6" t="s">
        <v>50</v>
      </c>
      <c r="E315" s="11">
        <v>0.01</v>
      </c>
      <c r="F315" s="11"/>
      <c r="G315" s="11">
        <v>0.01</v>
      </c>
      <c r="H315" s="11"/>
      <c r="I315" s="11"/>
      <c r="J315" s="11"/>
      <c r="K315" s="11">
        <v>0.89400000000000002</v>
      </c>
      <c r="L315" s="11"/>
      <c r="M315" s="11">
        <f>K315+E315+F315</f>
        <v>0.90400000000000003</v>
      </c>
    </row>
    <row r="316" spans="1:13" s="6" customFormat="1" x14ac:dyDescent="0.35">
      <c r="A316" s="6" t="s">
        <v>40</v>
      </c>
      <c r="B316" s="7">
        <v>41465</v>
      </c>
      <c r="C316" s="8">
        <v>0.5444444444444444</v>
      </c>
      <c r="D316" s="6" t="s">
        <v>50</v>
      </c>
      <c r="E316" s="11">
        <v>0.14000000000000001</v>
      </c>
      <c r="F316" s="11"/>
      <c r="G316" s="11">
        <v>0.14000000000000001</v>
      </c>
      <c r="H316" s="11"/>
      <c r="I316" s="11"/>
      <c r="J316" s="11"/>
      <c r="K316" s="11">
        <v>0.70399999999999996</v>
      </c>
      <c r="L316" s="11"/>
      <c r="M316" s="11">
        <f>K316+E316+F316</f>
        <v>0.84399999999999997</v>
      </c>
    </row>
    <row r="317" spans="1:13" s="6" customFormat="1" x14ac:dyDescent="0.35">
      <c r="A317" s="6" t="s">
        <v>72</v>
      </c>
      <c r="B317" s="7">
        <v>41465</v>
      </c>
      <c r="C317" s="8">
        <v>0.51388888888888895</v>
      </c>
      <c r="D317" s="6" t="s">
        <v>50</v>
      </c>
      <c r="E317" s="11">
        <v>0.188</v>
      </c>
      <c r="F317" s="11"/>
      <c r="G317" s="11">
        <v>0.11600000000000001</v>
      </c>
      <c r="H317" s="11"/>
      <c r="I317" s="11"/>
      <c r="J317" s="11"/>
      <c r="K317" s="11">
        <v>0.60799999999999998</v>
      </c>
      <c r="L317" s="11"/>
      <c r="M317" s="11">
        <f>K317+E317+F317</f>
        <v>0.79600000000000004</v>
      </c>
    </row>
    <row r="318" spans="1:13" s="6" customFormat="1" x14ac:dyDescent="0.35">
      <c r="A318" s="6" t="s">
        <v>100</v>
      </c>
      <c r="B318" s="14">
        <v>41466</v>
      </c>
      <c r="C318"/>
      <c r="D318"/>
      <c r="E318"/>
      <c r="F318"/>
      <c r="G318"/>
      <c r="H318"/>
      <c r="I318"/>
      <c r="J318"/>
      <c r="K318"/>
      <c r="L318"/>
      <c r="M318">
        <v>1.1029</v>
      </c>
    </row>
    <row r="319" spans="1:13" s="6" customFormat="1" x14ac:dyDescent="0.35">
      <c r="A319" s="6" t="s">
        <v>105</v>
      </c>
      <c r="B319" s="14">
        <v>41466</v>
      </c>
      <c r="C319"/>
      <c r="D319"/>
      <c r="E319"/>
      <c r="F319"/>
      <c r="G319"/>
      <c r="H319"/>
      <c r="I319"/>
      <c r="J319"/>
      <c r="K319"/>
      <c r="L319"/>
      <c r="M319" s="35">
        <v>1.1375</v>
      </c>
    </row>
    <row r="320" spans="1:13" s="6" customFormat="1" x14ac:dyDescent="0.35">
      <c r="A320" s="6" t="s">
        <v>79</v>
      </c>
      <c r="B320" s="7">
        <v>41472</v>
      </c>
      <c r="C320" s="8">
        <v>0.45555555555555555</v>
      </c>
      <c r="D320" s="6" t="s">
        <v>50</v>
      </c>
      <c r="E320" s="11">
        <v>8.2000000000000003E-2</v>
      </c>
      <c r="F320" s="11"/>
      <c r="G320" s="11">
        <v>8.1000000000000003E-2</v>
      </c>
      <c r="H320" s="11"/>
      <c r="I320" s="11"/>
      <c r="J320" s="11"/>
      <c r="K320" s="11">
        <v>0.71699999999999997</v>
      </c>
      <c r="L320" s="11"/>
      <c r="M320" s="11">
        <f t="shared" ref="M320:M325" si="16">K320+E320+F320</f>
        <v>0.79899999999999993</v>
      </c>
    </row>
    <row r="321" spans="1:13" s="6" customFormat="1" x14ac:dyDescent="0.35">
      <c r="A321" s="6" t="s">
        <v>89</v>
      </c>
      <c r="B321" s="7">
        <v>41472</v>
      </c>
      <c r="C321" s="8">
        <v>0.47291666666666665</v>
      </c>
      <c r="D321" s="6" t="s">
        <v>50</v>
      </c>
      <c r="E321" s="11">
        <v>0.01</v>
      </c>
      <c r="F321" s="11"/>
      <c r="G321" s="11">
        <v>1.7999999999999999E-2</v>
      </c>
      <c r="H321" s="11"/>
      <c r="I321" s="11"/>
      <c r="J321" s="11"/>
      <c r="K321" s="11">
        <v>0.49399999999999999</v>
      </c>
      <c r="L321" s="11"/>
      <c r="M321" s="11">
        <f t="shared" si="16"/>
        <v>0.504</v>
      </c>
    </row>
    <row r="322" spans="1:13" s="6" customFormat="1" x14ac:dyDescent="0.35">
      <c r="A322" s="6" t="s">
        <v>40</v>
      </c>
      <c r="B322" s="7">
        <v>41478</v>
      </c>
      <c r="C322" s="8">
        <v>0.54722222222222217</v>
      </c>
      <c r="D322" s="6" t="s">
        <v>49</v>
      </c>
      <c r="E322" s="11">
        <v>0.23200000000000001</v>
      </c>
      <c r="F322" s="11"/>
      <c r="G322" s="11">
        <v>0.224</v>
      </c>
      <c r="H322" s="11"/>
      <c r="I322" s="11"/>
      <c r="J322" s="11"/>
      <c r="K322" s="11">
        <v>1.1100000000000001</v>
      </c>
      <c r="L322" s="11"/>
      <c r="M322" s="11">
        <f t="shared" si="16"/>
        <v>1.3420000000000001</v>
      </c>
    </row>
    <row r="323" spans="1:13" s="6" customFormat="1" x14ac:dyDescent="0.35">
      <c r="A323" s="6" t="s">
        <v>72</v>
      </c>
      <c r="B323" s="7">
        <v>41478</v>
      </c>
      <c r="C323" s="8">
        <v>0.51458333333333328</v>
      </c>
      <c r="D323" s="6" t="s">
        <v>49</v>
      </c>
      <c r="E323" s="11">
        <v>3.7999999999999999E-2</v>
      </c>
      <c r="F323" s="11"/>
      <c r="G323" s="11">
        <v>3.1E-2</v>
      </c>
      <c r="H323" s="11"/>
      <c r="I323" s="11"/>
      <c r="J323" s="11"/>
      <c r="K323" s="11">
        <v>0.92300000000000004</v>
      </c>
      <c r="L323" s="11"/>
      <c r="M323" s="11">
        <f t="shared" si="16"/>
        <v>0.96100000000000008</v>
      </c>
    </row>
    <row r="324" spans="1:13" s="6" customFormat="1" x14ac:dyDescent="0.35">
      <c r="A324" s="6" t="s">
        <v>79</v>
      </c>
      <c r="B324" s="7">
        <v>41479</v>
      </c>
      <c r="C324" s="8">
        <v>0.47222222222222227</v>
      </c>
      <c r="D324" s="6" t="s">
        <v>49</v>
      </c>
      <c r="E324" s="11">
        <v>0.01</v>
      </c>
      <c r="F324" s="11"/>
      <c r="G324" s="11">
        <v>7.1999999999999995E-2</v>
      </c>
      <c r="H324" s="11"/>
      <c r="I324" s="11"/>
      <c r="J324" s="11"/>
      <c r="K324" s="11">
        <v>0.246</v>
      </c>
      <c r="L324" s="11"/>
      <c r="M324" s="11">
        <f t="shared" si="16"/>
        <v>0.25600000000000001</v>
      </c>
    </row>
    <row r="325" spans="1:13" s="6" customFormat="1" x14ac:dyDescent="0.35">
      <c r="A325" s="6" t="s">
        <v>89</v>
      </c>
      <c r="B325" s="7">
        <v>41479</v>
      </c>
      <c r="C325" s="8">
        <v>0.48680555555555555</v>
      </c>
      <c r="D325" s="6" t="s">
        <v>49</v>
      </c>
      <c r="E325" s="11">
        <v>0.01</v>
      </c>
      <c r="F325" s="11"/>
      <c r="G325" s="11">
        <v>3.2000000000000001E-2</v>
      </c>
      <c r="H325" s="11"/>
      <c r="I325" s="11"/>
      <c r="J325" s="11"/>
      <c r="K325" s="11">
        <v>0.374</v>
      </c>
      <c r="L325" s="11"/>
      <c r="M325" s="11">
        <f t="shared" si="16"/>
        <v>0.38400000000000001</v>
      </c>
    </row>
    <row r="326" spans="1:13" s="6" customFormat="1" x14ac:dyDescent="0.35">
      <c r="A326" s="6" t="s">
        <v>100</v>
      </c>
      <c r="B326" s="14">
        <v>41480</v>
      </c>
      <c r="C326"/>
      <c r="D326"/>
      <c r="E326"/>
      <c r="F326"/>
      <c r="G326"/>
      <c r="H326"/>
      <c r="I326"/>
      <c r="J326"/>
      <c r="K326"/>
      <c r="L326"/>
      <c r="M326">
        <v>1.5669</v>
      </c>
    </row>
    <row r="327" spans="1:13" s="6" customFormat="1" x14ac:dyDescent="0.35">
      <c r="A327" s="6" t="s">
        <v>100</v>
      </c>
      <c r="B327" s="14">
        <v>41480</v>
      </c>
      <c r="C327"/>
      <c r="D327"/>
      <c r="E327"/>
      <c r="F327"/>
      <c r="G327"/>
      <c r="H327"/>
      <c r="I327"/>
      <c r="J327"/>
      <c r="K327"/>
      <c r="L327"/>
      <c r="M327">
        <v>1.3690000000000002</v>
      </c>
    </row>
    <row r="328" spans="1:13" s="6" customFormat="1" x14ac:dyDescent="0.35">
      <c r="A328" s="6" t="s">
        <v>40</v>
      </c>
      <c r="B328" s="7">
        <v>41485</v>
      </c>
      <c r="C328" s="8">
        <v>0.55625000000000002</v>
      </c>
      <c r="D328" s="6" t="s">
        <v>50</v>
      </c>
      <c r="E328" s="11">
        <v>0.159</v>
      </c>
      <c r="F328" s="11"/>
      <c r="G328" s="11">
        <v>0.154</v>
      </c>
      <c r="H328" s="11"/>
      <c r="I328" s="11"/>
      <c r="J328" s="11"/>
      <c r="K328" s="11">
        <v>1.0509999999999999</v>
      </c>
      <c r="L328" s="11"/>
      <c r="M328" s="11">
        <f>K328+E328+F328</f>
        <v>1.21</v>
      </c>
    </row>
    <row r="329" spans="1:13" s="6" customFormat="1" x14ac:dyDescent="0.35">
      <c r="A329" s="6" t="s">
        <v>72</v>
      </c>
      <c r="B329" s="7">
        <v>41485</v>
      </c>
      <c r="C329" s="8">
        <v>0.52777777777777779</v>
      </c>
      <c r="D329" s="6" t="s">
        <v>50</v>
      </c>
      <c r="E329" s="11">
        <v>0.08</v>
      </c>
      <c r="F329" s="11"/>
      <c r="G329" s="11">
        <v>3.4000000000000002E-2</v>
      </c>
      <c r="H329" s="11"/>
      <c r="I329" s="11"/>
      <c r="J329" s="11"/>
      <c r="K329" s="11">
        <v>0.89400000000000002</v>
      </c>
      <c r="L329" s="11"/>
      <c r="M329" s="11">
        <f>K329+E329+F329</f>
        <v>0.97399999999999998</v>
      </c>
    </row>
    <row r="330" spans="1:13" s="6" customFormat="1" x14ac:dyDescent="0.35">
      <c r="A330" s="6" t="s">
        <v>100</v>
      </c>
      <c r="B330" s="14">
        <v>41485</v>
      </c>
      <c r="C330"/>
      <c r="D330"/>
      <c r="E330"/>
      <c r="F330"/>
      <c r="G330"/>
      <c r="H330"/>
      <c r="I330"/>
      <c r="J330"/>
      <c r="K330"/>
      <c r="L330"/>
      <c r="M330">
        <v>1.0165999999999999</v>
      </c>
    </row>
    <row r="331" spans="1:13" s="6" customFormat="1" x14ac:dyDescent="0.35">
      <c r="A331" s="6" t="s">
        <v>105</v>
      </c>
      <c r="B331" s="14">
        <v>41485</v>
      </c>
      <c r="C331"/>
      <c r="D331"/>
      <c r="E331"/>
      <c r="F331"/>
      <c r="G331"/>
      <c r="H331"/>
      <c r="I331"/>
      <c r="J331"/>
      <c r="K331"/>
      <c r="L331"/>
      <c r="M331" s="35">
        <v>0.86399999999999999</v>
      </c>
    </row>
    <row r="332" spans="1:13" s="6" customFormat="1" x14ac:dyDescent="0.35">
      <c r="A332" s="6" t="s">
        <v>79</v>
      </c>
      <c r="B332" s="7">
        <v>41486</v>
      </c>
      <c r="C332" s="8">
        <v>0.45069444444444445</v>
      </c>
      <c r="D332" s="6" t="s">
        <v>50</v>
      </c>
      <c r="E332" s="11">
        <v>0.14299999999999999</v>
      </c>
      <c r="F332" s="11"/>
      <c r="G332" s="11">
        <v>0.17799999999999999</v>
      </c>
      <c r="H332" s="11"/>
      <c r="I332" s="11"/>
      <c r="J332" s="11"/>
      <c r="K332" s="11">
        <v>0.47499999999999998</v>
      </c>
      <c r="L332" s="11"/>
      <c r="M332" s="11">
        <f t="shared" ref="M332:M342" si="17">K332+E332+F332</f>
        <v>0.61799999999999999</v>
      </c>
    </row>
    <row r="333" spans="1:13" s="6" customFormat="1" x14ac:dyDescent="0.35">
      <c r="A333" s="6" t="s">
        <v>89</v>
      </c>
      <c r="B333" s="7">
        <v>41486</v>
      </c>
      <c r="C333" s="8">
        <v>0.46736111111111112</v>
      </c>
      <c r="D333" s="6" t="s">
        <v>50</v>
      </c>
      <c r="E333" s="11">
        <v>2.1999999999999999E-2</v>
      </c>
      <c r="F333" s="11"/>
      <c r="G333" s="11">
        <v>8.1000000000000003E-2</v>
      </c>
      <c r="H333" s="11"/>
      <c r="I333" s="11"/>
      <c r="J333" s="11"/>
      <c r="K333" s="11">
        <v>0.56699999999999995</v>
      </c>
      <c r="L333" s="11"/>
      <c r="M333" s="11">
        <f t="shared" si="17"/>
        <v>0.58899999999999997</v>
      </c>
    </row>
    <row r="334" spans="1:13" s="6" customFormat="1" x14ac:dyDescent="0.35">
      <c r="A334" s="6" t="s">
        <v>40</v>
      </c>
      <c r="B334" s="7">
        <v>41492</v>
      </c>
      <c r="C334" s="8">
        <v>0.54375000000000007</v>
      </c>
      <c r="D334" s="6" t="s">
        <v>50</v>
      </c>
      <c r="E334" s="11">
        <v>0.252</v>
      </c>
      <c r="F334" s="11"/>
      <c r="G334" s="11">
        <v>0.25</v>
      </c>
      <c r="H334" s="11"/>
      <c r="I334" s="11"/>
      <c r="J334" s="11"/>
      <c r="K334" s="11">
        <v>0.748</v>
      </c>
      <c r="L334" s="11"/>
      <c r="M334" s="11">
        <f t="shared" si="17"/>
        <v>1</v>
      </c>
    </row>
    <row r="335" spans="1:13" s="6" customFormat="1" x14ac:dyDescent="0.35">
      <c r="A335" s="6" t="s">
        <v>72</v>
      </c>
      <c r="B335" s="7">
        <v>41492</v>
      </c>
      <c r="C335" s="8">
        <v>0.51250000000000007</v>
      </c>
      <c r="D335" s="6" t="s">
        <v>50</v>
      </c>
      <c r="E335" s="11">
        <v>0.13800000000000001</v>
      </c>
      <c r="F335" s="11"/>
      <c r="G335" s="11">
        <v>6.6000000000000003E-2</v>
      </c>
      <c r="H335" s="11"/>
      <c r="I335" s="11"/>
      <c r="J335" s="11"/>
      <c r="K335" s="11">
        <v>0.78600000000000003</v>
      </c>
      <c r="L335" s="11"/>
      <c r="M335" s="11">
        <f t="shared" si="17"/>
        <v>0.92400000000000004</v>
      </c>
    </row>
    <row r="336" spans="1:13" s="6" customFormat="1" x14ac:dyDescent="0.35">
      <c r="A336" s="6" t="s">
        <v>79</v>
      </c>
      <c r="B336" s="7">
        <v>41493</v>
      </c>
      <c r="C336" s="8">
        <v>0.45902777777777781</v>
      </c>
      <c r="D336" s="6" t="s">
        <v>50</v>
      </c>
      <c r="E336" s="11">
        <v>5.3999999999999999E-2</v>
      </c>
      <c r="F336" s="11"/>
      <c r="G336" s="11">
        <v>0.13</v>
      </c>
      <c r="H336" s="11"/>
      <c r="I336" s="11"/>
      <c r="J336" s="11"/>
      <c r="K336" s="11">
        <v>0.54</v>
      </c>
      <c r="L336" s="11"/>
      <c r="M336" s="11">
        <f t="shared" si="17"/>
        <v>0.59400000000000008</v>
      </c>
    </row>
    <row r="337" spans="1:13" s="6" customFormat="1" x14ac:dyDescent="0.35">
      <c r="A337" s="6" t="s">
        <v>89</v>
      </c>
      <c r="B337" s="7">
        <v>41493</v>
      </c>
      <c r="C337" s="8">
        <v>0.47500000000000003</v>
      </c>
      <c r="D337" s="6" t="s">
        <v>50</v>
      </c>
      <c r="E337" s="11">
        <v>2.3E-2</v>
      </c>
      <c r="F337" s="11"/>
      <c r="G337" s="11">
        <v>2.7E-2</v>
      </c>
      <c r="H337" s="11"/>
      <c r="I337" s="11"/>
      <c r="J337" s="11"/>
      <c r="K337" s="11">
        <v>0.33200000000000002</v>
      </c>
      <c r="L337" s="11"/>
      <c r="M337" s="11">
        <f t="shared" si="17"/>
        <v>0.35500000000000004</v>
      </c>
    </row>
    <row r="338" spans="1:13" s="6" customFormat="1" x14ac:dyDescent="0.35">
      <c r="A338" s="6" t="s">
        <v>40</v>
      </c>
      <c r="B338" s="7">
        <v>41499</v>
      </c>
      <c r="D338" s="6" t="s">
        <v>49</v>
      </c>
      <c r="E338" s="11">
        <v>0.24</v>
      </c>
      <c r="F338" s="11"/>
      <c r="G338" s="11">
        <v>0.14399999999999999</v>
      </c>
      <c r="H338" s="11"/>
      <c r="I338" s="11"/>
      <c r="J338" s="11"/>
      <c r="K338" s="11">
        <v>0.72099999999999997</v>
      </c>
      <c r="L338" s="11"/>
      <c r="M338" s="11">
        <f t="shared" si="17"/>
        <v>0.96099999999999997</v>
      </c>
    </row>
    <row r="339" spans="1:13" s="6" customFormat="1" x14ac:dyDescent="0.35">
      <c r="A339" s="6" t="s">
        <v>40</v>
      </c>
      <c r="B339" s="7">
        <v>41499</v>
      </c>
      <c r="C339" s="8">
        <v>0.55763888888888891</v>
      </c>
      <c r="D339" s="6" t="s">
        <v>49</v>
      </c>
      <c r="E339" s="11">
        <v>0.24</v>
      </c>
      <c r="F339" s="11"/>
      <c r="G339" s="11">
        <v>0.13800000000000001</v>
      </c>
      <c r="H339" s="11"/>
      <c r="I339" s="11"/>
      <c r="J339" s="11"/>
      <c r="K339" s="11">
        <v>1.117</v>
      </c>
      <c r="L339" s="11"/>
      <c r="M339" s="11">
        <f t="shared" si="17"/>
        <v>1.357</v>
      </c>
    </row>
    <row r="340" spans="1:13" s="6" customFormat="1" x14ac:dyDescent="0.35">
      <c r="A340" s="6" t="s">
        <v>72</v>
      </c>
      <c r="B340" s="7">
        <v>41499</v>
      </c>
      <c r="C340" s="8">
        <v>0.52847222222222223</v>
      </c>
      <c r="D340" s="6" t="s">
        <v>49</v>
      </c>
      <c r="E340" s="11">
        <v>0.26400000000000001</v>
      </c>
      <c r="F340" s="11"/>
      <c r="G340" s="11">
        <v>0.3</v>
      </c>
      <c r="H340" s="11"/>
      <c r="I340" s="11"/>
      <c r="J340" s="11"/>
      <c r="K340" s="11">
        <v>0.65900000000000003</v>
      </c>
      <c r="L340" s="11"/>
      <c r="M340" s="11">
        <f t="shared" si="17"/>
        <v>0.92300000000000004</v>
      </c>
    </row>
    <row r="341" spans="1:13" s="6" customFormat="1" x14ac:dyDescent="0.35">
      <c r="A341" s="6" t="s">
        <v>79</v>
      </c>
      <c r="B341" s="7">
        <v>41500</v>
      </c>
      <c r="C341" s="8">
        <v>0.47152777777777777</v>
      </c>
      <c r="D341" s="6" t="s">
        <v>49</v>
      </c>
      <c r="E341" s="11">
        <v>0.17199999999999999</v>
      </c>
      <c r="F341" s="11"/>
      <c r="G341" s="11">
        <v>0.24099999999999999</v>
      </c>
      <c r="H341" s="11"/>
      <c r="I341" s="11"/>
      <c r="J341" s="11"/>
      <c r="K341" s="11">
        <v>0.46800000000000003</v>
      </c>
      <c r="L341" s="11"/>
      <c r="M341" s="11">
        <f t="shared" si="17"/>
        <v>0.64</v>
      </c>
    </row>
    <row r="342" spans="1:13" s="6" customFormat="1" x14ac:dyDescent="0.35">
      <c r="A342" s="6" t="s">
        <v>89</v>
      </c>
      <c r="B342" s="7">
        <v>41500</v>
      </c>
      <c r="C342" s="8">
        <v>0.48888888888888887</v>
      </c>
      <c r="D342" s="6" t="s">
        <v>49</v>
      </c>
      <c r="E342" s="11">
        <v>2.8000000000000001E-2</v>
      </c>
      <c r="F342" s="11"/>
      <c r="G342" s="11">
        <v>4.2999999999999997E-2</v>
      </c>
      <c r="H342" s="11"/>
      <c r="I342" s="11"/>
      <c r="J342" s="11"/>
      <c r="K342" s="11">
        <v>0.51800000000000002</v>
      </c>
      <c r="L342" s="11"/>
      <c r="M342" s="11">
        <f t="shared" si="17"/>
        <v>0.54600000000000004</v>
      </c>
    </row>
    <row r="343" spans="1:13" s="6" customFormat="1" x14ac:dyDescent="0.35">
      <c r="A343" s="6" t="s">
        <v>100</v>
      </c>
      <c r="B343" s="14">
        <v>41501</v>
      </c>
      <c r="C343"/>
      <c r="D343"/>
      <c r="E343"/>
      <c r="F343"/>
      <c r="G343"/>
      <c r="H343"/>
      <c r="I343"/>
      <c r="J343"/>
      <c r="K343"/>
      <c r="L343"/>
      <c r="M343">
        <v>0.6947000000000001</v>
      </c>
    </row>
    <row r="344" spans="1:13" s="6" customFormat="1" x14ac:dyDescent="0.35">
      <c r="A344" s="6" t="s">
        <v>105</v>
      </c>
      <c r="B344" s="14">
        <v>41501</v>
      </c>
      <c r="C344"/>
      <c r="D344"/>
      <c r="E344"/>
      <c r="F344"/>
      <c r="G344"/>
      <c r="H344"/>
      <c r="I344"/>
      <c r="J344"/>
      <c r="K344"/>
      <c r="L344"/>
      <c r="M344" s="35"/>
    </row>
    <row r="345" spans="1:13" s="6" customFormat="1" x14ac:dyDescent="0.35">
      <c r="A345" s="6" t="s">
        <v>40</v>
      </c>
      <c r="B345" s="7">
        <v>41506</v>
      </c>
      <c r="C345" s="8">
        <v>0.57222222222222219</v>
      </c>
      <c r="D345" s="6" t="s">
        <v>50</v>
      </c>
      <c r="E345" s="11">
        <v>0.35</v>
      </c>
      <c r="F345" s="11"/>
      <c r="G345" s="11">
        <v>0.37</v>
      </c>
      <c r="H345" s="11"/>
      <c r="I345" s="11"/>
      <c r="J345" s="11"/>
      <c r="K345" s="11">
        <v>0.754</v>
      </c>
      <c r="L345" s="11"/>
      <c r="M345" s="11">
        <f>K345+E345+F345</f>
        <v>1.1040000000000001</v>
      </c>
    </row>
    <row r="346" spans="1:13" s="6" customFormat="1" x14ac:dyDescent="0.35">
      <c r="A346" s="6" t="s">
        <v>40</v>
      </c>
      <c r="B346" s="7">
        <v>41506</v>
      </c>
      <c r="D346" s="6" t="s">
        <v>50</v>
      </c>
      <c r="E346" s="11">
        <v>0.36</v>
      </c>
      <c r="F346" s="11"/>
      <c r="G346" s="11">
        <v>0.38800000000000001</v>
      </c>
      <c r="H346" s="11"/>
      <c r="I346" s="11"/>
      <c r="J346" s="11"/>
      <c r="K346" s="11">
        <v>0.92800000000000005</v>
      </c>
      <c r="L346" s="11"/>
      <c r="M346" s="11">
        <f>K346+E346+F346</f>
        <v>1.288</v>
      </c>
    </row>
    <row r="347" spans="1:13" s="6" customFormat="1" x14ac:dyDescent="0.35">
      <c r="A347" s="6" t="s">
        <v>72</v>
      </c>
      <c r="B347" s="7">
        <v>41506</v>
      </c>
      <c r="C347" s="8">
        <v>0.53819444444444442</v>
      </c>
      <c r="D347" s="6" t="s">
        <v>50</v>
      </c>
      <c r="E347" s="11">
        <v>0.151</v>
      </c>
      <c r="F347" s="11"/>
      <c r="G347" s="11">
        <v>0.19800000000000001</v>
      </c>
      <c r="H347" s="11"/>
      <c r="I347" s="11"/>
      <c r="J347" s="11"/>
      <c r="K347" s="11">
        <v>0.65100000000000002</v>
      </c>
      <c r="L347" s="11"/>
      <c r="M347" s="11">
        <f>K347+E347+F347</f>
        <v>0.80200000000000005</v>
      </c>
    </row>
    <row r="348" spans="1:13" s="6" customFormat="1" x14ac:dyDescent="0.35">
      <c r="A348" s="6" t="s">
        <v>79</v>
      </c>
      <c r="B348" s="7">
        <v>41507</v>
      </c>
      <c r="C348" s="8">
        <v>0.45833333333333331</v>
      </c>
      <c r="D348" s="6" t="s">
        <v>50</v>
      </c>
      <c r="E348" s="11">
        <v>5.5E-2</v>
      </c>
      <c r="F348" s="11"/>
      <c r="G348" s="11">
        <v>0.24</v>
      </c>
      <c r="H348" s="11"/>
      <c r="I348" s="11"/>
      <c r="J348" s="11"/>
      <c r="K348" s="11">
        <v>0.49099999999999999</v>
      </c>
      <c r="L348" s="11"/>
      <c r="M348" s="11">
        <f>K348+E348+F348</f>
        <v>0.54600000000000004</v>
      </c>
    </row>
    <row r="349" spans="1:13" s="6" customFormat="1" x14ac:dyDescent="0.35">
      <c r="A349" s="6" t="s">
        <v>89</v>
      </c>
      <c r="B349" s="7">
        <v>41507</v>
      </c>
      <c r="C349" s="8">
        <v>0.47291666666666665</v>
      </c>
      <c r="D349" s="6" t="s">
        <v>50</v>
      </c>
      <c r="E349" s="11">
        <v>3.2000000000000001E-2</v>
      </c>
      <c r="F349" s="11"/>
      <c r="G349" s="11">
        <v>0.16800000000000001</v>
      </c>
      <c r="H349" s="11"/>
      <c r="I349" s="11"/>
      <c r="J349" s="11"/>
      <c r="K349" s="11">
        <v>0.495</v>
      </c>
      <c r="L349" s="11"/>
      <c r="M349" s="11">
        <f>K349+E349+F349</f>
        <v>0.52700000000000002</v>
      </c>
    </row>
    <row r="350" spans="1:13" s="6" customFormat="1" x14ac:dyDescent="0.35">
      <c r="A350" s="6" t="s">
        <v>100</v>
      </c>
      <c r="B350" s="14">
        <v>41507</v>
      </c>
      <c r="C350"/>
      <c r="D350"/>
      <c r="E350"/>
      <c r="F350"/>
      <c r="G350"/>
      <c r="H350"/>
      <c r="I350"/>
      <c r="J350"/>
      <c r="K350"/>
      <c r="L350"/>
      <c r="M350">
        <v>0.88960000000000006</v>
      </c>
    </row>
    <row r="351" spans="1:13" s="6" customFormat="1" x14ac:dyDescent="0.35">
      <c r="A351" s="6" t="s">
        <v>105</v>
      </c>
      <c r="B351" s="14">
        <v>41507</v>
      </c>
      <c r="C351"/>
      <c r="D351"/>
      <c r="E351"/>
      <c r="F351"/>
      <c r="G351"/>
      <c r="H351"/>
      <c r="I351"/>
      <c r="J351"/>
      <c r="K351"/>
      <c r="L351"/>
      <c r="M351" s="35">
        <v>0.72130000000000005</v>
      </c>
    </row>
    <row r="352" spans="1:13" s="6" customFormat="1" x14ac:dyDescent="0.35">
      <c r="A352" s="6" t="s">
        <v>105</v>
      </c>
      <c r="B352" s="14">
        <v>41507</v>
      </c>
      <c r="C352"/>
      <c r="D352"/>
      <c r="E352"/>
      <c r="F352"/>
      <c r="G352"/>
      <c r="H352"/>
      <c r="I352"/>
      <c r="J352"/>
      <c r="K352"/>
      <c r="L352"/>
      <c r="M352" s="35">
        <v>0.72560000000000002</v>
      </c>
    </row>
    <row r="353" spans="1:13" s="6" customFormat="1" x14ac:dyDescent="0.35">
      <c r="A353" s="6" t="s">
        <v>40</v>
      </c>
      <c r="B353" s="7">
        <v>41513</v>
      </c>
      <c r="C353" s="8">
        <v>0.55555555555555558</v>
      </c>
      <c r="D353" s="6" t="s">
        <v>50</v>
      </c>
      <c r="E353" s="11">
        <v>0.30399999999999999</v>
      </c>
      <c r="F353" s="11"/>
      <c r="G353" s="11">
        <v>0.29199999999999998</v>
      </c>
      <c r="H353" s="11"/>
      <c r="I353" s="11"/>
      <c r="J353" s="11"/>
      <c r="K353" s="11">
        <v>0.76200000000000001</v>
      </c>
      <c r="L353" s="11"/>
      <c r="M353" s="11">
        <f t="shared" ref="M353:M364" si="18">K353+E353+F353</f>
        <v>1.0660000000000001</v>
      </c>
    </row>
    <row r="354" spans="1:13" s="6" customFormat="1" x14ac:dyDescent="0.35">
      <c r="A354" s="6" t="s">
        <v>40</v>
      </c>
      <c r="B354" s="7">
        <v>41513</v>
      </c>
      <c r="D354" s="6" t="s">
        <v>50</v>
      </c>
      <c r="E354" s="11">
        <v>0.30299999999999999</v>
      </c>
      <c r="F354" s="11"/>
      <c r="G354" s="11">
        <v>0.28999999999999998</v>
      </c>
      <c r="H354" s="11"/>
      <c r="I354" s="11"/>
      <c r="J354" s="11"/>
      <c r="K354" s="11">
        <v>0.83699999999999997</v>
      </c>
      <c r="L354" s="11"/>
      <c r="M354" s="11">
        <f t="shared" si="18"/>
        <v>1.1399999999999999</v>
      </c>
    </row>
    <row r="355" spans="1:13" s="6" customFormat="1" x14ac:dyDescent="0.35">
      <c r="A355" s="6" t="s">
        <v>72</v>
      </c>
      <c r="B355" s="7">
        <v>41513</v>
      </c>
      <c r="C355" s="8">
        <v>0.52638888888888891</v>
      </c>
      <c r="D355" s="6" t="s">
        <v>50</v>
      </c>
      <c r="E355" s="11">
        <v>0.219</v>
      </c>
      <c r="F355" s="11"/>
      <c r="G355" s="11">
        <v>0.16200000000000001</v>
      </c>
      <c r="H355" s="11"/>
      <c r="I355" s="11"/>
      <c r="J355" s="11"/>
      <c r="K355" s="11">
        <v>0.30399999999999999</v>
      </c>
      <c r="L355" s="11"/>
      <c r="M355" s="11">
        <f t="shared" si="18"/>
        <v>0.52300000000000002</v>
      </c>
    </row>
    <row r="356" spans="1:13" s="6" customFormat="1" x14ac:dyDescent="0.35">
      <c r="A356" s="6" t="s">
        <v>79</v>
      </c>
      <c r="B356" s="7">
        <v>41514</v>
      </c>
      <c r="C356" s="8">
        <v>0.43888888888888888</v>
      </c>
      <c r="D356" s="6" t="s">
        <v>50</v>
      </c>
      <c r="E356" s="11">
        <v>0.154</v>
      </c>
      <c r="F356" s="11"/>
      <c r="G356" s="11">
        <v>0.32400000000000001</v>
      </c>
      <c r="H356" s="11"/>
      <c r="I356" s="11"/>
      <c r="J356" s="11"/>
      <c r="K356" s="11">
        <v>0.53200000000000003</v>
      </c>
      <c r="L356" s="11"/>
      <c r="M356" s="11">
        <f t="shared" si="18"/>
        <v>0.68600000000000005</v>
      </c>
    </row>
    <row r="357" spans="1:13" s="6" customFormat="1" x14ac:dyDescent="0.35">
      <c r="A357" s="6" t="s">
        <v>89</v>
      </c>
      <c r="B357" s="7">
        <v>41514</v>
      </c>
      <c r="C357" s="8">
        <v>0.4548611111111111</v>
      </c>
      <c r="D357" s="6" t="s">
        <v>50</v>
      </c>
      <c r="E357" s="11">
        <v>3.2000000000000001E-2</v>
      </c>
      <c r="F357" s="11"/>
      <c r="G357" s="11">
        <v>0.06</v>
      </c>
      <c r="H357" s="11"/>
      <c r="I357" s="11"/>
      <c r="J357" s="11"/>
      <c r="K357" s="11">
        <v>0.34899999999999998</v>
      </c>
      <c r="L357" s="11"/>
      <c r="M357" s="11">
        <f t="shared" si="18"/>
        <v>0.38100000000000001</v>
      </c>
    </row>
    <row r="358" spans="1:13" s="6" customFormat="1" x14ac:dyDescent="0.35">
      <c r="A358" s="6" t="s">
        <v>79</v>
      </c>
      <c r="B358" s="7">
        <v>41522</v>
      </c>
      <c r="C358" s="8">
        <v>0.46388888888888885</v>
      </c>
      <c r="D358" s="6" t="s">
        <v>50</v>
      </c>
      <c r="E358" s="11">
        <v>8.2000000000000003E-2</v>
      </c>
      <c r="F358" s="11"/>
      <c r="G358" s="11">
        <v>0.26600000000000001</v>
      </c>
      <c r="H358" s="11"/>
      <c r="I358" s="11"/>
      <c r="J358" s="11"/>
      <c r="K358" s="11">
        <v>0.68100000000000005</v>
      </c>
      <c r="L358" s="11"/>
      <c r="M358" s="11">
        <f t="shared" si="18"/>
        <v>0.76300000000000001</v>
      </c>
    </row>
    <row r="359" spans="1:13" s="6" customFormat="1" x14ac:dyDescent="0.35">
      <c r="A359" s="6" t="s">
        <v>89</v>
      </c>
      <c r="B359" s="7">
        <v>41522</v>
      </c>
      <c r="C359" s="8">
        <v>0.4770833333333333</v>
      </c>
      <c r="D359" s="6" t="s">
        <v>50</v>
      </c>
      <c r="E359" s="11">
        <v>0.104</v>
      </c>
      <c r="F359" s="11"/>
      <c r="G359" s="11">
        <v>0.16300000000000001</v>
      </c>
      <c r="H359" s="11"/>
      <c r="I359" s="11"/>
      <c r="J359" s="11"/>
      <c r="K359" s="11">
        <v>0.58699999999999997</v>
      </c>
      <c r="L359" s="11"/>
      <c r="M359" s="11">
        <f t="shared" si="18"/>
        <v>0.69099999999999995</v>
      </c>
    </row>
    <row r="360" spans="1:13" s="6" customFormat="1" x14ac:dyDescent="0.35">
      <c r="A360" s="6" t="s">
        <v>40</v>
      </c>
      <c r="B360" s="7">
        <v>41527</v>
      </c>
      <c r="C360" s="8">
        <v>0.55486111111111114</v>
      </c>
      <c r="D360" s="6" t="s">
        <v>50</v>
      </c>
      <c r="E360" s="11">
        <v>0.39900000000000002</v>
      </c>
      <c r="F360" s="11"/>
      <c r="G360" s="11">
        <v>0.60799999999999998</v>
      </c>
      <c r="H360" s="11"/>
      <c r="I360" s="11"/>
      <c r="J360" s="11"/>
      <c r="K360" s="11">
        <v>1.06</v>
      </c>
      <c r="L360" s="11"/>
      <c r="M360" s="11">
        <f t="shared" si="18"/>
        <v>1.4590000000000001</v>
      </c>
    </row>
    <row r="361" spans="1:13" s="6" customFormat="1" x14ac:dyDescent="0.35">
      <c r="A361" s="6" t="s">
        <v>40</v>
      </c>
      <c r="B361" s="7">
        <v>41527</v>
      </c>
      <c r="D361" s="6" t="s">
        <v>50</v>
      </c>
      <c r="E361" s="11">
        <v>0.39200000000000002</v>
      </c>
      <c r="F361" s="11"/>
      <c r="G361" s="11">
        <v>0.622</v>
      </c>
      <c r="H361" s="11"/>
      <c r="I361" s="11"/>
      <c r="J361" s="11"/>
      <c r="K361" s="11">
        <v>1.01</v>
      </c>
      <c r="L361" s="11"/>
      <c r="M361" s="11">
        <f t="shared" si="18"/>
        <v>1.4020000000000001</v>
      </c>
    </row>
    <row r="362" spans="1:13" s="6" customFormat="1" x14ac:dyDescent="0.35">
      <c r="A362" s="6" t="s">
        <v>72</v>
      </c>
      <c r="B362" s="7">
        <v>41527</v>
      </c>
      <c r="C362" s="8">
        <v>0.52569444444444446</v>
      </c>
      <c r="D362" s="6" t="s">
        <v>50</v>
      </c>
      <c r="E362" s="11">
        <v>0.21199999999999999</v>
      </c>
      <c r="F362" s="11"/>
      <c r="G362" s="11">
        <v>0.33</v>
      </c>
      <c r="H362" s="11"/>
      <c r="I362" s="11"/>
      <c r="J362" s="11"/>
      <c r="K362" s="11">
        <v>0.56699999999999995</v>
      </c>
      <c r="L362" s="11"/>
      <c r="M362" s="11">
        <f t="shared" si="18"/>
        <v>0.77899999999999991</v>
      </c>
    </row>
    <row r="363" spans="1:13" s="6" customFormat="1" x14ac:dyDescent="0.35">
      <c r="A363" s="6" t="s">
        <v>79</v>
      </c>
      <c r="B363" s="7">
        <v>41528</v>
      </c>
      <c r="C363" s="8">
        <v>0.47569444444444442</v>
      </c>
      <c r="D363" s="6" t="s">
        <v>50</v>
      </c>
      <c r="E363" s="11">
        <v>0.11</v>
      </c>
      <c r="F363" s="11"/>
      <c r="G363" s="11">
        <v>0.255</v>
      </c>
      <c r="H363" s="11"/>
      <c r="I363" s="11"/>
      <c r="J363" s="11"/>
      <c r="K363" s="11">
        <v>0.81599999999999995</v>
      </c>
      <c r="L363" s="11"/>
      <c r="M363" s="11">
        <f t="shared" si="18"/>
        <v>0.92599999999999993</v>
      </c>
    </row>
    <row r="364" spans="1:13" s="6" customFormat="1" x14ac:dyDescent="0.35">
      <c r="A364" s="6" t="s">
        <v>89</v>
      </c>
      <c r="B364" s="7">
        <v>41528</v>
      </c>
      <c r="C364" s="8">
        <v>0.4916666666666667</v>
      </c>
      <c r="D364" s="6" t="s">
        <v>50</v>
      </c>
      <c r="E364" s="11">
        <v>6.0999999999999999E-2</v>
      </c>
      <c r="F364" s="11"/>
      <c r="G364" s="11">
        <v>7.4999999999999997E-2</v>
      </c>
      <c r="H364" s="11"/>
      <c r="I364" s="11"/>
      <c r="J364" s="11"/>
      <c r="K364" s="11">
        <v>0.54500000000000004</v>
      </c>
      <c r="L364" s="11"/>
      <c r="M364" s="11">
        <f t="shared" si="18"/>
        <v>0.60600000000000009</v>
      </c>
    </row>
    <row r="365" spans="1:13" s="6" customFormat="1" x14ac:dyDescent="0.35">
      <c r="A365" s="6" t="s">
        <v>100</v>
      </c>
      <c r="B365" s="14">
        <v>41528</v>
      </c>
      <c r="C365"/>
      <c r="D365"/>
      <c r="E365"/>
      <c r="F365"/>
      <c r="G365"/>
      <c r="H365"/>
      <c r="I365"/>
      <c r="J365"/>
      <c r="K365"/>
      <c r="L365"/>
      <c r="M365">
        <v>0.88450000000000006</v>
      </c>
    </row>
    <row r="366" spans="1:13" s="6" customFormat="1" x14ac:dyDescent="0.35">
      <c r="A366" s="6" t="s">
        <v>105</v>
      </c>
      <c r="B366" s="14">
        <v>41528</v>
      </c>
      <c r="C366"/>
      <c r="D366"/>
      <c r="E366"/>
      <c r="F366"/>
      <c r="G366"/>
      <c r="H366"/>
      <c r="I366"/>
      <c r="J366"/>
      <c r="K366"/>
      <c r="L366"/>
      <c r="M366" s="35">
        <v>0.86</v>
      </c>
    </row>
    <row r="367" spans="1:13" s="6" customFormat="1" x14ac:dyDescent="0.35">
      <c r="A367" s="6" t="s">
        <v>105</v>
      </c>
      <c r="B367" s="14">
        <v>41528</v>
      </c>
      <c r="C367"/>
      <c r="D367"/>
      <c r="E367"/>
      <c r="F367"/>
      <c r="G367"/>
      <c r="H367"/>
      <c r="I367"/>
      <c r="J367"/>
      <c r="K367"/>
      <c r="L367"/>
      <c r="M367" s="35">
        <v>2.5343</v>
      </c>
    </row>
    <row r="368" spans="1:13" s="6" customFormat="1" x14ac:dyDescent="0.35">
      <c r="A368" s="6" t="s">
        <v>40</v>
      </c>
      <c r="B368" s="7">
        <v>41534</v>
      </c>
      <c r="D368" s="6" t="s">
        <v>50</v>
      </c>
      <c r="E368" s="11">
        <v>0.48199999999999998</v>
      </c>
      <c r="F368" s="11"/>
      <c r="G368" s="11">
        <v>0.48199999999999998</v>
      </c>
      <c r="H368" s="11"/>
      <c r="I368" s="11"/>
      <c r="J368" s="11"/>
      <c r="K368" s="11">
        <v>1.01</v>
      </c>
      <c r="L368" s="11"/>
      <c r="M368" s="11">
        <f>K368+E368+F368</f>
        <v>1.492</v>
      </c>
    </row>
    <row r="369" spans="1:13" s="6" customFormat="1" x14ac:dyDescent="0.35">
      <c r="A369" s="6" t="s">
        <v>40</v>
      </c>
      <c r="B369" s="7">
        <v>41534</v>
      </c>
      <c r="C369" s="8">
        <v>0.53888888888888886</v>
      </c>
      <c r="D369" s="6" t="s">
        <v>50</v>
      </c>
      <c r="E369" s="11">
        <v>0.46899999999999997</v>
      </c>
      <c r="F369" s="11"/>
      <c r="G369" s="11">
        <v>0.45800000000000002</v>
      </c>
      <c r="H369" s="11"/>
      <c r="I369" s="11"/>
      <c r="J369" s="11"/>
      <c r="K369" s="11">
        <v>1.0349999999999999</v>
      </c>
      <c r="L369" s="11"/>
      <c r="M369" s="11">
        <f>K369+E369+F369</f>
        <v>1.504</v>
      </c>
    </row>
    <row r="370" spans="1:13" s="6" customFormat="1" x14ac:dyDescent="0.35">
      <c r="A370" s="6" t="s">
        <v>72</v>
      </c>
      <c r="B370" s="7">
        <v>41534</v>
      </c>
      <c r="C370" s="8">
        <v>0.50694444444444442</v>
      </c>
      <c r="D370" s="6" t="s">
        <v>50</v>
      </c>
      <c r="E370" s="11">
        <v>0.28999999999999998</v>
      </c>
      <c r="F370" s="11"/>
      <c r="G370" s="11">
        <v>7.6999999999999999E-2</v>
      </c>
      <c r="H370" s="11"/>
      <c r="I370" s="11"/>
      <c r="J370" s="11"/>
      <c r="K370" s="11">
        <v>0.89</v>
      </c>
      <c r="L370" s="11"/>
      <c r="M370" s="11">
        <f>K370+E370+F370</f>
        <v>1.18</v>
      </c>
    </row>
    <row r="371" spans="1:13" s="6" customFormat="1" x14ac:dyDescent="0.35">
      <c r="A371" s="6" t="s">
        <v>79</v>
      </c>
      <c r="B371" s="7">
        <v>41535</v>
      </c>
      <c r="C371" s="8">
        <v>0.47013888888888888</v>
      </c>
      <c r="D371" s="6" t="s">
        <v>50</v>
      </c>
      <c r="E371" s="11">
        <v>7.1999999999999995E-2</v>
      </c>
      <c r="F371" s="11"/>
      <c r="G371" s="11">
        <v>0.17399999999999999</v>
      </c>
      <c r="H371" s="11"/>
      <c r="I371" s="11"/>
      <c r="J371" s="11"/>
      <c r="K371" s="11">
        <v>0.67300000000000004</v>
      </c>
      <c r="L371" s="11"/>
      <c r="M371" s="11">
        <f>K371+E371+F371</f>
        <v>0.745</v>
      </c>
    </row>
    <row r="372" spans="1:13" s="6" customFormat="1" x14ac:dyDescent="0.35">
      <c r="A372" s="6" t="s">
        <v>89</v>
      </c>
      <c r="B372" s="7">
        <v>41535</v>
      </c>
      <c r="C372" s="8">
        <v>0.48472222222222222</v>
      </c>
      <c r="D372" s="6" t="s">
        <v>50</v>
      </c>
      <c r="E372" s="11">
        <v>4.1000000000000002E-2</v>
      </c>
      <c r="F372" s="11"/>
      <c r="G372" s="11">
        <v>0.14699999999999999</v>
      </c>
      <c r="H372" s="11"/>
      <c r="I372" s="11"/>
      <c r="J372" s="11"/>
      <c r="K372" s="11">
        <v>0.55400000000000005</v>
      </c>
      <c r="L372" s="11"/>
      <c r="M372" s="11">
        <f>K372+E372+F372</f>
        <v>0.59500000000000008</v>
      </c>
    </row>
    <row r="373" spans="1:13" s="6" customFormat="1" x14ac:dyDescent="0.35">
      <c r="A373" s="6" t="s">
        <v>100</v>
      </c>
      <c r="B373" s="14">
        <v>41541</v>
      </c>
      <c r="C373"/>
      <c r="D373"/>
      <c r="E373"/>
      <c r="F373"/>
      <c r="G373"/>
      <c r="H373"/>
      <c r="I373"/>
      <c r="J373"/>
      <c r="K373"/>
      <c r="L373"/>
      <c r="M373"/>
    </row>
    <row r="374" spans="1:13" s="6" customFormat="1" x14ac:dyDescent="0.35">
      <c r="A374" s="6" t="s">
        <v>105</v>
      </c>
      <c r="B374" s="14">
        <v>41541</v>
      </c>
      <c r="C374"/>
      <c r="D374"/>
      <c r="E374"/>
      <c r="F374"/>
      <c r="G374"/>
      <c r="H374"/>
      <c r="I374"/>
      <c r="J374"/>
      <c r="K374"/>
      <c r="L374"/>
      <c r="M374" s="35">
        <v>1.825</v>
      </c>
    </row>
    <row r="375" spans="1:13" s="6" customFormat="1" x14ac:dyDescent="0.35">
      <c r="A375" s="6" t="s">
        <v>79</v>
      </c>
      <c r="B375" s="7">
        <v>41793</v>
      </c>
      <c r="C375" s="8">
        <v>0.45208333333333334</v>
      </c>
      <c r="D375" s="6" t="s">
        <v>50</v>
      </c>
      <c r="E375" s="11">
        <v>8.7999999999999995E-2</v>
      </c>
      <c r="F375" s="11"/>
      <c r="G375" s="11">
        <v>0.113</v>
      </c>
      <c r="H375" s="11"/>
      <c r="I375" s="11"/>
      <c r="J375" s="11"/>
      <c r="K375" s="11">
        <v>1.1990000000000001</v>
      </c>
      <c r="L375" s="11"/>
      <c r="M375" s="11">
        <f t="shared" ref="M375:M382" si="19">K375+E375+F375</f>
        <v>1.2870000000000001</v>
      </c>
    </row>
    <row r="376" spans="1:13" s="6" customFormat="1" x14ac:dyDescent="0.35">
      <c r="A376" s="6" t="s">
        <v>89</v>
      </c>
      <c r="B376" s="7">
        <v>41793</v>
      </c>
      <c r="C376" s="8">
        <v>0.4694444444444445</v>
      </c>
      <c r="D376" s="6" t="s">
        <v>50</v>
      </c>
      <c r="E376" s="11">
        <v>2.4E-2</v>
      </c>
      <c r="F376" s="11"/>
      <c r="G376" s="11">
        <v>5.7000000000000002E-2</v>
      </c>
      <c r="H376" s="11"/>
      <c r="I376" s="11"/>
      <c r="J376" s="11"/>
      <c r="K376" s="11">
        <v>0.112</v>
      </c>
      <c r="L376" s="11"/>
      <c r="M376" s="11">
        <f t="shared" si="19"/>
        <v>0.13600000000000001</v>
      </c>
    </row>
    <row r="377" spans="1:13" s="6" customFormat="1" x14ac:dyDescent="0.35">
      <c r="A377" s="6" t="s">
        <v>40</v>
      </c>
      <c r="B377" s="7">
        <v>41794</v>
      </c>
      <c r="C377" s="8">
        <v>0.54722222222222217</v>
      </c>
      <c r="D377" s="6" t="s">
        <v>49</v>
      </c>
      <c r="E377" s="11">
        <v>0.28399999999999997</v>
      </c>
      <c r="F377" s="11"/>
      <c r="G377" s="11">
        <v>0.28100000000000003</v>
      </c>
      <c r="H377" s="11"/>
      <c r="I377" s="11"/>
      <c r="J377" s="11"/>
      <c r="K377" s="11">
        <v>0.82399999999999995</v>
      </c>
      <c r="L377" s="11"/>
      <c r="M377" s="11">
        <f t="shared" si="19"/>
        <v>1.1079999999999999</v>
      </c>
    </row>
    <row r="378" spans="1:13" s="6" customFormat="1" x14ac:dyDescent="0.35">
      <c r="A378" s="6" t="s">
        <v>40</v>
      </c>
      <c r="B378" s="7">
        <v>41794</v>
      </c>
      <c r="D378" s="6" t="s">
        <v>49</v>
      </c>
      <c r="E378" s="11">
        <v>0.28599999999999998</v>
      </c>
      <c r="F378" s="11"/>
      <c r="G378" s="11">
        <v>0.23400000000000001</v>
      </c>
      <c r="H378" s="11"/>
      <c r="I378" s="11"/>
      <c r="J378" s="11"/>
      <c r="K378" s="11">
        <v>0.68600000000000005</v>
      </c>
      <c r="L378" s="11"/>
      <c r="M378" s="11">
        <f t="shared" si="19"/>
        <v>0.97199999999999998</v>
      </c>
    </row>
    <row r="379" spans="1:13" s="6" customFormat="1" x14ac:dyDescent="0.35">
      <c r="A379" s="6" t="s">
        <v>72</v>
      </c>
      <c r="B379" s="7">
        <v>41794</v>
      </c>
      <c r="C379" s="8">
        <v>0.51666666666666672</v>
      </c>
      <c r="D379" s="6" t="s">
        <v>49</v>
      </c>
      <c r="E379" s="11">
        <v>0.17799999999999999</v>
      </c>
      <c r="F379" s="11"/>
      <c r="G379" s="11">
        <v>0.20499999999999999</v>
      </c>
      <c r="H379" s="11"/>
      <c r="I379" s="11"/>
      <c r="J379" s="11"/>
      <c r="K379" s="11">
        <v>0.45500000000000002</v>
      </c>
      <c r="L379" s="11"/>
      <c r="M379" s="11">
        <f t="shared" si="19"/>
        <v>0.63300000000000001</v>
      </c>
    </row>
    <row r="380" spans="1:13" s="6" customFormat="1" x14ac:dyDescent="0.35">
      <c r="A380" s="6" t="s">
        <v>40</v>
      </c>
      <c r="B380" s="7">
        <v>41801</v>
      </c>
      <c r="C380" s="8">
        <v>0.58333333333333337</v>
      </c>
      <c r="D380" s="6" t="s">
        <v>49</v>
      </c>
      <c r="E380" s="11">
        <v>0.376</v>
      </c>
      <c r="F380" s="11"/>
      <c r="G380" s="11">
        <v>0.26100000000000001</v>
      </c>
      <c r="H380" s="11"/>
      <c r="I380" s="11"/>
      <c r="J380" s="11"/>
      <c r="K380" s="11">
        <v>0.91900000000000004</v>
      </c>
      <c r="L380" s="11"/>
      <c r="M380" s="11">
        <f t="shared" si="19"/>
        <v>1.2949999999999999</v>
      </c>
    </row>
    <row r="381" spans="1:13" s="6" customFormat="1" x14ac:dyDescent="0.35">
      <c r="A381" s="6" t="s">
        <v>79</v>
      </c>
      <c r="B381" s="7">
        <v>41807</v>
      </c>
      <c r="C381" s="8">
        <v>0.4597222222222222</v>
      </c>
      <c r="D381" s="6" t="s">
        <v>50</v>
      </c>
      <c r="E381" s="11">
        <v>7.1999999999999995E-2</v>
      </c>
      <c r="F381" s="11"/>
      <c r="G381" s="11">
        <v>9.8000000000000004E-2</v>
      </c>
      <c r="H381" s="11"/>
      <c r="I381" s="11"/>
      <c r="J381" s="11"/>
      <c r="K381" s="11">
        <v>0.23200000000000001</v>
      </c>
      <c r="L381" s="11"/>
      <c r="M381" s="11">
        <f t="shared" si="19"/>
        <v>0.30399999999999999</v>
      </c>
    </row>
    <row r="382" spans="1:13" s="6" customFormat="1" x14ac:dyDescent="0.35">
      <c r="A382" s="6" t="s">
        <v>89</v>
      </c>
      <c r="B382" s="7">
        <v>41807</v>
      </c>
      <c r="C382" s="8">
        <v>0.47638888888888892</v>
      </c>
      <c r="D382" s="6" t="s">
        <v>50</v>
      </c>
      <c r="E382" s="11">
        <v>0.01</v>
      </c>
      <c r="F382" s="11"/>
      <c r="G382" s="11">
        <v>0.03</v>
      </c>
      <c r="H382" s="11"/>
      <c r="I382" s="11"/>
      <c r="J382" s="11"/>
      <c r="K382" s="11">
        <v>6.7000000000000004E-2</v>
      </c>
      <c r="L382" s="11"/>
      <c r="M382" s="11">
        <f t="shared" si="19"/>
        <v>7.6999999999999999E-2</v>
      </c>
    </row>
    <row r="383" spans="1:13" s="6" customFormat="1" x14ac:dyDescent="0.35">
      <c r="A383" s="6" t="s">
        <v>100</v>
      </c>
      <c r="B383" s="14">
        <v>41807</v>
      </c>
      <c r="C383"/>
      <c r="D383"/>
      <c r="E383"/>
      <c r="F383"/>
      <c r="G383"/>
      <c r="H383"/>
      <c r="I383"/>
      <c r="J383"/>
      <c r="K383"/>
      <c r="L383"/>
      <c r="M383">
        <v>0.38589999999999997</v>
      </c>
    </row>
    <row r="384" spans="1:13" s="6" customFormat="1" x14ac:dyDescent="0.35">
      <c r="A384" s="6" t="s">
        <v>105</v>
      </c>
      <c r="B384" s="14">
        <v>41807</v>
      </c>
      <c r="C384"/>
      <c r="D384"/>
      <c r="E384"/>
      <c r="F384"/>
      <c r="G384"/>
      <c r="H384"/>
      <c r="I384"/>
      <c r="J384"/>
      <c r="K384"/>
      <c r="L384"/>
      <c r="M384" s="35">
        <v>0.91249999999999998</v>
      </c>
    </row>
    <row r="385" spans="1:13" s="6" customFormat="1" x14ac:dyDescent="0.35">
      <c r="A385" s="6" t="s">
        <v>40</v>
      </c>
      <c r="B385" s="7">
        <v>41808</v>
      </c>
      <c r="C385" s="8">
        <v>0.53888888888888886</v>
      </c>
      <c r="D385" s="6" t="s">
        <v>50</v>
      </c>
      <c r="E385" s="11">
        <v>0.189</v>
      </c>
      <c r="F385" s="11"/>
      <c r="G385" s="11">
        <v>0.104</v>
      </c>
      <c r="H385" s="11"/>
      <c r="I385" s="11"/>
      <c r="J385" s="11"/>
      <c r="K385" s="11">
        <v>0.62</v>
      </c>
      <c r="L385" s="11"/>
      <c r="M385" s="11">
        <f t="shared" ref="M385:M390" si="20">K385+E385+F385</f>
        <v>0.80899999999999994</v>
      </c>
    </row>
    <row r="386" spans="1:13" s="6" customFormat="1" x14ac:dyDescent="0.35">
      <c r="A386" s="6" t="s">
        <v>72</v>
      </c>
      <c r="B386" s="7">
        <v>41808</v>
      </c>
      <c r="C386" s="8">
        <v>0.50763888888888886</v>
      </c>
      <c r="D386" s="6" t="s">
        <v>50</v>
      </c>
      <c r="E386" s="11">
        <v>0.108</v>
      </c>
      <c r="F386" s="11"/>
      <c r="G386" s="11">
        <v>5.0999999999999997E-2</v>
      </c>
      <c r="H386" s="11"/>
      <c r="I386" s="11"/>
      <c r="J386" s="11"/>
      <c r="K386" s="11">
        <v>0.52900000000000003</v>
      </c>
      <c r="L386" s="11"/>
      <c r="M386" s="11">
        <f t="shared" si="20"/>
        <v>0.63700000000000001</v>
      </c>
    </row>
    <row r="387" spans="1:13" s="6" customFormat="1" x14ac:dyDescent="0.35">
      <c r="A387" s="6" t="s">
        <v>79</v>
      </c>
      <c r="B387" s="7">
        <v>41814</v>
      </c>
      <c r="C387" s="8">
        <v>0.45694444444444443</v>
      </c>
      <c r="D387" s="6" t="s">
        <v>50</v>
      </c>
      <c r="E387" s="11">
        <v>0.09</v>
      </c>
      <c r="F387" s="11"/>
      <c r="G387" s="11">
        <v>7.2999999999999995E-2</v>
      </c>
      <c r="H387" s="11"/>
      <c r="I387" s="11"/>
      <c r="J387" s="11"/>
      <c r="K387" s="11">
        <v>8.1000000000000003E-2</v>
      </c>
      <c r="L387" s="11"/>
      <c r="M387" s="11">
        <f t="shared" si="20"/>
        <v>0.17099999999999999</v>
      </c>
    </row>
    <row r="388" spans="1:13" s="6" customFormat="1" x14ac:dyDescent="0.35">
      <c r="A388" s="6" t="s">
        <v>89</v>
      </c>
      <c r="B388" s="7">
        <v>41814</v>
      </c>
      <c r="C388" s="8">
        <v>0.47222222222222227</v>
      </c>
      <c r="D388" s="6" t="s">
        <v>50</v>
      </c>
      <c r="E388" s="11">
        <v>5.8999999999999997E-2</v>
      </c>
      <c r="F388" s="11"/>
      <c r="G388" s="11">
        <v>7.1999999999999995E-2</v>
      </c>
      <c r="H388" s="11"/>
      <c r="I388" s="11"/>
      <c r="J388" s="11"/>
      <c r="K388" s="11">
        <v>0.11799999999999999</v>
      </c>
      <c r="L388" s="11"/>
      <c r="M388" s="11">
        <f t="shared" si="20"/>
        <v>0.17699999999999999</v>
      </c>
    </row>
    <row r="389" spans="1:13" s="6" customFormat="1" x14ac:dyDescent="0.35">
      <c r="A389" s="6" t="s">
        <v>40</v>
      </c>
      <c r="B389" s="7">
        <v>41815</v>
      </c>
      <c r="C389" s="8">
        <v>0.55902777777777779</v>
      </c>
      <c r="D389" s="6" t="s">
        <v>50</v>
      </c>
      <c r="E389" s="11">
        <v>0.33800000000000002</v>
      </c>
      <c r="F389" s="11"/>
      <c r="G389" s="11">
        <v>0.33200000000000002</v>
      </c>
      <c r="H389" s="11"/>
      <c r="I389" s="11"/>
      <c r="J389" s="11"/>
      <c r="K389" s="11">
        <v>0.85599999999999998</v>
      </c>
      <c r="L389" s="11"/>
      <c r="M389" s="11">
        <f t="shared" si="20"/>
        <v>1.194</v>
      </c>
    </row>
    <row r="390" spans="1:13" s="6" customFormat="1" x14ac:dyDescent="0.35">
      <c r="A390" s="6" t="s">
        <v>72</v>
      </c>
      <c r="B390" s="7">
        <v>41815</v>
      </c>
      <c r="C390" s="8">
        <v>0.51944444444444449</v>
      </c>
      <c r="D390" s="6" t="s">
        <v>50</v>
      </c>
      <c r="E390" s="11">
        <v>4.4999999999999998E-2</v>
      </c>
      <c r="F390" s="11"/>
      <c r="G390" s="11">
        <v>0.108</v>
      </c>
      <c r="H390" s="11"/>
      <c r="I390" s="11"/>
      <c r="J390" s="11"/>
      <c r="K390" s="11">
        <v>0.872</v>
      </c>
      <c r="L390" s="11"/>
      <c r="M390" s="11">
        <f t="shared" si="20"/>
        <v>0.91700000000000004</v>
      </c>
    </row>
    <row r="391" spans="1:13" s="6" customFormat="1" x14ac:dyDescent="0.35">
      <c r="A391" s="6" t="s">
        <v>100</v>
      </c>
      <c r="B391" s="14">
        <v>41815</v>
      </c>
      <c r="C391"/>
      <c r="D391"/>
      <c r="E391"/>
      <c r="F391"/>
      <c r="G391"/>
      <c r="H391"/>
      <c r="I391"/>
      <c r="J391"/>
      <c r="K391"/>
      <c r="L391"/>
      <c r="M391">
        <v>1.02</v>
      </c>
    </row>
    <row r="392" spans="1:13" s="6" customFormat="1" x14ac:dyDescent="0.35">
      <c r="A392" s="6" t="s">
        <v>100</v>
      </c>
      <c r="B392" s="14">
        <v>41815</v>
      </c>
      <c r="C392"/>
      <c r="D392"/>
      <c r="E392"/>
      <c r="F392"/>
      <c r="G392"/>
      <c r="H392"/>
      <c r="I392"/>
      <c r="J392"/>
      <c r="K392"/>
      <c r="L392"/>
      <c r="M392">
        <v>1.0710999999999999</v>
      </c>
    </row>
    <row r="393" spans="1:13" s="6" customFormat="1" x14ac:dyDescent="0.35">
      <c r="A393" s="6" t="s">
        <v>105</v>
      </c>
      <c r="B393" s="14">
        <v>41815</v>
      </c>
      <c r="C393"/>
      <c r="D393"/>
      <c r="E393"/>
      <c r="F393"/>
      <c r="G393"/>
      <c r="H393"/>
      <c r="I393"/>
      <c r="J393"/>
      <c r="K393"/>
      <c r="L393"/>
      <c r="M393" s="35"/>
    </row>
    <row r="394" spans="1:13" s="6" customFormat="1" x14ac:dyDescent="0.35">
      <c r="A394" s="6" t="s">
        <v>79</v>
      </c>
      <c r="B394" s="7">
        <v>41821</v>
      </c>
      <c r="C394" s="8">
        <v>0.43888888888888888</v>
      </c>
      <c r="D394" s="6" t="s">
        <v>50</v>
      </c>
      <c r="E394" s="11">
        <v>8.6999999999999994E-2</v>
      </c>
      <c r="F394" s="11"/>
      <c r="G394" s="11">
        <v>0.124</v>
      </c>
      <c r="H394" s="11"/>
      <c r="I394" s="11"/>
      <c r="J394" s="11"/>
      <c r="K394" s="11">
        <v>0.20799999999999999</v>
      </c>
      <c r="L394" s="11"/>
      <c r="M394" s="11">
        <f t="shared" ref="M394:M401" si="21">K394+E394+F394</f>
        <v>0.29499999999999998</v>
      </c>
    </row>
    <row r="395" spans="1:13" s="6" customFormat="1" x14ac:dyDescent="0.35">
      <c r="A395" s="6" t="s">
        <v>89</v>
      </c>
      <c r="B395" s="7">
        <v>41821</v>
      </c>
      <c r="C395" s="8">
        <v>0.4548611111111111</v>
      </c>
      <c r="D395" s="6" t="s">
        <v>50</v>
      </c>
      <c r="E395" s="11">
        <v>3.4000000000000002E-2</v>
      </c>
      <c r="F395" s="11"/>
      <c r="G395" s="11">
        <v>5.5E-2</v>
      </c>
      <c r="H395" s="11"/>
      <c r="I395" s="11"/>
      <c r="J395" s="11"/>
      <c r="K395" s="11">
        <v>0.157</v>
      </c>
      <c r="L395" s="11"/>
      <c r="M395" s="11">
        <f t="shared" si="21"/>
        <v>0.191</v>
      </c>
    </row>
    <row r="396" spans="1:13" s="6" customFormat="1" x14ac:dyDescent="0.35">
      <c r="A396" s="6" t="s">
        <v>40</v>
      </c>
      <c r="B396" s="7">
        <v>41822</v>
      </c>
      <c r="C396" s="8">
        <v>0.53333333333333333</v>
      </c>
      <c r="D396" s="6" t="s">
        <v>50</v>
      </c>
      <c r="E396" s="11">
        <v>0.16900000000000001</v>
      </c>
      <c r="F396" s="11"/>
      <c r="G396" s="11">
        <v>0.10199999999999999</v>
      </c>
      <c r="H396" s="11"/>
      <c r="I396" s="11"/>
      <c r="J396" s="11"/>
      <c r="K396" s="11">
        <v>0.56999999999999995</v>
      </c>
      <c r="L396" s="11"/>
      <c r="M396" s="11">
        <f t="shared" si="21"/>
        <v>0.73899999999999999</v>
      </c>
    </row>
    <row r="397" spans="1:13" s="6" customFormat="1" x14ac:dyDescent="0.35">
      <c r="A397" s="6" t="s">
        <v>72</v>
      </c>
      <c r="B397" s="7">
        <v>41822</v>
      </c>
      <c r="C397" s="8">
        <v>0.50416666666666665</v>
      </c>
      <c r="D397" s="6" t="s">
        <v>50</v>
      </c>
      <c r="E397" s="11">
        <v>0.24399999999999999</v>
      </c>
      <c r="F397" s="11"/>
      <c r="G397" s="11">
        <v>0.27700000000000002</v>
      </c>
      <c r="H397" s="11"/>
      <c r="I397" s="11"/>
      <c r="J397" s="11"/>
      <c r="K397" s="11">
        <v>0.29299999999999998</v>
      </c>
      <c r="L397" s="11"/>
      <c r="M397" s="11">
        <f t="shared" si="21"/>
        <v>0.53699999999999992</v>
      </c>
    </row>
    <row r="398" spans="1:13" s="6" customFormat="1" x14ac:dyDescent="0.35">
      <c r="A398" s="6" t="s">
        <v>40</v>
      </c>
      <c r="B398" s="7">
        <v>41828</v>
      </c>
      <c r="C398" s="8">
        <v>0.52847222222222223</v>
      </c>
      <c r="D398" s="6" t="s">
        <v>50</v>
      </c>
      <c r="E398" s="11">
        <v>0.379</v>
      </c>
      <c r="F398" s="11"/>
      <c r="G398" s="11">
        <v>0.33300000000000002</v>
      </c>
      <c r="H398" s="11"/>
      <c r="I398" s="11"/>
      <c r="J398" s="11"/>
      <c r="K398" s="11">
        <v>0.44400000000000001</v>
      </c>
      <c r="L398" s="11"/>
      <c r="M398" s="11">
        <f t="shared" si="21"/>
        <v>0.82299999999999995</v>
      </c>
    </row>
    <row r="399" spans="1:13" s="6" customFormat="1" x14ac:dyDescent="0.35">
      <c r="A399" s="6" t="s">
        <v>72</v>
      </c>
      <c r="B399" s="7">
        <v>41828</v>
      </c>
      <c r="C399" s="8">
        <v>0.49583333333333335</v>
      </c>
      <c r="D399" s="6" t="s">
        <v>50</v>
      </c>
      <c r="E399" s="11">
        <v>9.1999999999999998E-2</v>
      </c>
      <c r="F399" s="11"/>
      <c r="G399" s="11">
        <v>0.151</v>
      </c>
      <c r="H399" s="11"/>
      <c r="I399" s="11"/>
      <c r="J399" s="11"/>
      <c r="K399" s="11">
        <v>0.41499999999999998</v>
      </c>
      <c r="L399" s="11"/>
      <c r="M399" s="11">
        <f t="shared" si="21"/>
        <v>0.50700000000000001</v>
      </c>
    </row>
    <row r="400" spans="1:13" s="6" customFormat="1" x14ac:dyDescent="0.35">
      <c r="A400" s="6" t="s">
        <v>79</v>
      </c>
      <c r="B400" s="7">
        <v>41829</v>
      </c>
      <c r="C400" s="8">
        <v>0.44444444444444442</v>
      </c>
      <c r="D400" s="6" t="s">
        <v>50</v>
      </c>
      <c r="E400" s="11">
        <v>0.109</v>
      </c>
      <c r="F400" s="11"/>
      <c r="G400" s="11">
        <v>2.8000000000000001E-2</v>
      </c>
      <c r="H400" s="11"/>
      <c r="I400" s="11"/>
      <c r="J400" s="11"/>
      <c r="K400" s="11">
        <v>0.11799999999999999</v>
      </c>
      <c r="L400" s="11"/>
      <c r="M400" s="11">
        <f t="shared" si="21"/>
        <v>0.22699999999999998</v>
      </c>
    </row>
    <row r="401" spans="1:13" s="6" customFormat="1" x14ac:dyDescent="0.35">
      <c r="A401" s="6" t="s">
        <v>89</v>
      </c>
      <c r="B401" s="7">
        <v>41829</v>
      </c>
      <c r="C401" s="8">
        <v>0.46111111111111108</v>
      </c>
      <c r="D401" s="6" t="s">
        <v>50</v>
      </c>
      <c r="E401" s="11">
        <v>8.1000000000000003E-2</v>
      </c>
      <c r="F401" s="11"/>
      <c r="G401" s="11">
        <v>0.18099999999999999</v>
      </c>
      <c r="H401" s="11"/>
      <c r="I401" s="11"/>
      <c r="J401" s="11"/>
      <c r="K401" s="11">
        <v>0.11799999999999999</v>
      </c>
      <c r="L401" s="11"/>
      <c r="M401" s="11">
        <f t="shared" si="21"/>
        <v>0.19900000000000001</v>
      </c>
    </row>
    <row r="402" spans="1:13" s="6" customFormat="1" x14ac:dyDescent="0.35">
      <c r="A402" s="6" t="s">
        <v>100</v>
      </c>
      <c r="B402" s="14">
        <v>41829</v>
      </c>
      <c r="C402"/>
      <c r="D402"/>
      <c r="E402"/>
      <c r="F402"/>
      <c r="G402"/>
      <c r="H402"/>
      <c r="I402"/>
      <c r="J402"/>
      <c r="K402"/>
      <c r="L402"/>
      <c r="M402">
        <v>0.95430000000000004</v>
      </c>
    </row>
    <row r="403" spans="1:13" s="6" customFormat="1" x14ac:dyDescent="0.35">
      <c r="A403" s="6" t="s">
        <v>105</v>
      </c>
      <c r="B403" s="14">
        <v>41829</v>
      </c>
      <c r="C403"/>
      <c r="D403"/>
      <c r="E403"/>
      <c r="F403"/>
      <c r="G403"/>
      <c r="H403"/>
      <c r="I403"/>
      <c r="J403"/>
      <c r="K403"/>
      <c r="L403"/>
      <c r="M403" s="35">
        <v>0.76829999999999998</v>
      </c>
    </row>
    <row r="404" spans="1:13" s="6" customFormat="1" x14ac:dyDescent="0.35">
      <c r="A404" s="6" t="s">
        <v>40</v>
      </c>
      <c r="B404" s="7">
        <v>41835</v>
      </c>
      <c r="D404" s="6" t="s">
        <v>49</v>
      </c>
      <c r="E404" s="11">
        <v>0.23100000000000001</v>
      </c>
      <c r="F404" s="11"/>
      <c r="G404" s="11">
        <v>0.30399999999999999</v>
      </c>
      <c r="H404" s="11"/>
      <c r="I404" s="11"/>
      <c r="J404" s="11"/>
      <c r="K404" s="11">
        <v>0.45900000000000002</v>
      </c>
      <c r="L404" s="11"/>
      <c r="M404" s="11">
        <f t="shared" ref="M404:M416" si="22">K404+E404+F404</f>
        <v>0.69000000000000006</v>
      </c>
    </row>
    <row r="405" spans="1:13" s="6" customFormat="1" x14ac:dyDescent="0.35">
      <c r="A405" s="6" t="s">
        <v>40</v>
      </c>
      <c r="B405" s="7">
        <v>41835</v>
      </c>
      <c r="C405" s="8">
        <v>0.53680555555555554</v>
      </c>
      <c r="D405" s="6" t="s">
        <v>49</v>
      </c>
      <c r="E405" s="11">
        <v>0.251</v>
      </c>
      <c r="F405" s="11"/>
      <c r="G405" s="11">
        <v>0.32200000000000001</v>
      </c>
      <c r="H405" s="11"/>
      <c r="I405" s="11"/>
      <c r="J405" s="11"/>
      <c r="K405" s="11">
        <v>0.371</v>
      </c>
      <c r="L405" s="11"/>
      <c r="M405" s="11">
        <f t="shared" si="22"/>
        <v>0.622</v>
      </c>
    </row>
    <row r="406" spans="1:13" s="6" customFormat="1" x14ac:dyDescent="0.35">
      <c r="A406" s="6" t="s">
        <v>72</v>
      </c>
      <c r="B406" s="7">
        <v>41835</v>
      </c>
      <c r="C406" s="8">
        <v>0.50624999999999998</v>
      </c>
      <c r="D406" s="6" t="s">
        <v>49</v>
      </c>
      <c r="E406" s="11">
        <v>0.13900000000000001</v>
      </c>
      <c r="F406" s="11"/>
      <c r="G406" s="11">
        <v>0.154</v>
      </c>
      <c r="H406" s="11"/>
      <c r="I406" s="11"/>
      <c r="J406" s="11"/>
      <c r="K406" s="11">
        <v>0.57699999999999996</v>
      </c>
      <c r="L406" s="11"/>
      <c r="M406" s="11">
        <f t="shared" si="22"/>
        <v>0.71599999999999997</v>
      </c>
    </row>
    <row r="407" spans="1:13" s="6" customFormat="1" x14ac:dyDescent="0.35">
      <c r="A407" s="6" t="s">
        <v>79</v>
      </c>
      <c r="B407" s="7">
        <v>41836</v>
      </c>
      <c r="C407" s="8">
        <v>0.46597222222222223</v>
      </c>
      <c r="D407" s="6" t="s">
        <v>49</v>
      </c>
      <c r="E407" s="11">
        <v>4.2999999999999997E-2</v>
      </c>
      <c r="F407" s="11"/>
      <c r="G407" s="11">
        <v>7.0999999999999994E-2</v>
      </c>
      <c r="H407" s="11"/>
      <c r="I407" s="11"/>
      <c r="J407" s="11"/>
      <c r="K407" s="11">
        <v>0.439</v>
      </c>
      <c r="L407" s="11"/>
      <c r="M407" s="11">
        <f t="shared" si="22"/>
        <v>0.48199999999999998</v>
      </c>
    </row>
    <row r="408" spans="1:13" s="6" customFormat="1" x14ac:dyDescent="0.35">
      <c r="A408" s="6" t="s">
        <v>89</v>
      </c>
      <c r="B408" s="7">
        <v>41836</v>
      </c>
      <c r="D408" s="6" t="s">
        <v>49</v>
      </c>
      <c r="E408" s="11"/>
      <c r="F408" s="11"/>
      <c r="G408" s="11"/>
      <c r="H408" s="11"/>
      <c r="I408" s="11"/>
      <c r="J408" s="11"/>
      <c r="K408" s="11"/>
      <c r="L408" s="11"/>
      <c r="M408" s="11">
        <f t="shared" si="22"/>
        <v>0</v>
      </c>
    </row>
    <row r="409" spans="1:13" s="6" customFormat="1" x14ac:dyDescent="0.35">
      <c r="A409" s="6" t="s">
        <v>79</v>
      </c>
      <c r="B409" s="7">
        <v>41842</v>
      </c>
      <c r="C409" s="8">
        <v>0.44166666666666665</v>
      </c>
      <c r="D409" s="6" t="s">
        <v>50</v>
      </c>
      <c r="E409" s="11">
        <v>0.151</v>
      </c>
      <c r="F409" s="11"/>
      <c r="G409" s="11">
        <v>0.115</v>
      </c>
      <c r="H409" s="11"/>
      <c r="I409" s="11"/>
      <c r="J409" s="11"/>
      <c r="K409" s="11">
        <v>0.93</v>
      </c>
      <c r="L409" s="11"/>
      <c r="M409" s="11">
        <f t="shared" si="22"/>
        <v>1.081</v>
      </c>
    </row>
    <row r="410" spans="1:13" s="6" customFormat="1" x14ac:dyDescent="0.35">
      <c r="A410" s="6" t="s">
        <v>89</v>
      </c>
      <c r="B410" s="7">
        <v>41842</v>
      </c>
      <c r="C410" s="8">
        <v>0.45555555555555555</v>
      </c>
      <c r="D410" s="6" t="s">
        <v>50</v>
      </c>
      <c r="E410" s="11">
        <v>0.108</v>
      </c>
      <c r="F410" s="11"/>
      <c r="G410" s="11">
        <v>0.14000000000000001</v>
      </c>
      <c r="H410" s="11"/>
      <c r="I410" s="11"/>
      <c r="J410" s="11"/>
      <c r="K410" s="11">
        <v>0.98399999999999999</v>
      </c>
      <c r="L410" s="11"/>
      <c r="M410" s="11">
        <f t="shared" si="22"/>
        <v>1.0920000000000001</v>
      </c>
    </row>
    <row r="411" spans="1:13" s="6" customFormat="1" x14ac:dyDescent="0.35">
      <c r="A411" s="6" t="s">
        <v>40</v>
      </c>
      <c r="B411" s="7">
        <v>41843</v>
      </c>
      <c r="C411" s="8">
        <v>0.52777777777777779</v>
      </c>
      <c r="D411" s="6" t="s">
        <v>50</v>
      </c>
      <c r="E411" s="11">
        <v>0.34499999999999997</v>
      </c>
      <c r="F411" s="11"/>
      <c r="G411" s="11">
        <v>0.33700000000000002</v>
      </c>
      <c r="H411" s="11"/>
      <c r="I411" s="11"/>
      <c r="J411" s="11"/>
      <c r="K411" s="11">
        <v>0.82799999999999996</v>
      </c>
      <c r="L411" s="11"/>
      <c r="M411" s="11">
        <f t="shared" si="22"/>
        <v>1.173</v>
      </c>
    </row>
    <row r="412" spans="1:13" s="6" customFormat="1" x14ac:dyDescent="0.35">
      <c r="A412" s="6" t="s">
        <v>72</v>
      </c>
      <c r="B412" s="7">
        <v>41843</v>
      </c>
      <c r="C412" s="8">
        <v>0.49722222222222223</v>
      </c>
      <c r="D412" s="6" t="s">
        <v>50</v>
      </c>
      <c r="E412" s="11">
        <v>8.5000000000000006E-2</v>
      </c>
      <c r="F412" s="11"/>
      <c r="G412" s="11">
        <v>4.9000000000000002E-2</v>
      </c>
      <c r="H412" s="11"/>
      <c r="I412" s="11"/>
      <c r="J412" s="11"/>
      <c r="K412" s="11">
        <v>0.42699999999999999</v>
      </c>
      <c r="L412" s="11"/>
      <c r="M412" s="11">
        <f t="shared" si="22"/>
        <v>0.51200000000000001</v>
      </c>
    </row>
    <row r="413" spans="1:13" s="6" customFormat="1" x14ac:dyDescent="0.35">
      <c r="A413" s="6" t="s">
        <v>79</v>
      </c>
      <c r="B413" s="7">
        <v>41849</v>
      </c>
      <c r="C413" s="8">
        <v>0.4993055555555555</v>
      </c>
      <c r="D413" s="6" t="s">
        <v>49</v>
      </c>
      <c r="E413" s="11">
        <v>5.1999999999999998E-2</v>
      </c>
      <c r="F413" s="11"/>
      <c r="G413" s="11">
        <v>7.4999999999999997E-2</v>
      </c>
      <c r="H413" s="11"/>
      <c r="I413" s="11"/>
      <c r="J413" s="11"/>
      <c r="K413" s="11">
        <v>0.37</v>
      </c>
      <c r="L413" s="11"/>
      <c r="M413" s="11">
        <f t="shared" si="22"/>
        <v>0.42199999999999999</v>
      </c>
    </row>
    <row r="414" spans="1:13" s="6" customFormat="1" x14ac:dyDescent="0.35">
      <c r="A414" s="6" t="s">
        <v>89</v>
      </c>
      <c r="B414" s="7">
        <v>41849</v>
      </c>
      <c r="C414" s="8">
        <v>0.52500000000000002</v>
      </c>
      <c r="D414" s="6" t="s">
        <v>49</v>
      </c>
      <c r="E414" s="11">
        <v>5.1999999999999998E-2</v>
      </c>
      <c r="F414" s="11"/>
      <c r="G414" s="11">
        <v>3.9E-2</v>
      </c>
      <c r="H414" s="11"/>
      <c r="I414" s="11"/>
      <c r="J414" s="11"/>
      <c r="K414" s="11">
        <v>0.35799999999999998</v>
      </c>
      <c r="L414" s="11"/>
      <c r="M414" s="11">
        <f t="shared" si="22"/>
        <v>0.41</v>
      </c>
    </row>
    <row r="415" spans="1:13" s="6" customFormat="1" x14ac:dyDescent="0.35">
      <c r="A415" s="6" t="s">
        <v>40</v>
      </c>
      <c r="B415" s="7">
        <v>41850</v>
      </c>
      <c r="C415" s="8">
        <v>0.52569444444444446</v>
      </c>
      <c r="D415" s="6" t="s">
        <v>50</v>
      </c>
      <c r="E415" s="11">
        <v>0.35799999999999998</v>
      </c>
      <c r="F415" s="11"/>
      <c r="G415" s="11">
        <v>0.26800000000000002</v>
      </c>
      <c r="H415" s="11"/>
      <c r="I415" s="11"/>
      <c r="J415" s="11"/>
      <c r="K415" s="11">
        <v>0.85399999999999998</v>
      </c>
      <c r="L415" s="11"/>
      <c r="M415" s="11">
        <f t="shared" si="22"/>
        <v>1.212</v>
      </c>
    </row>
    <row r="416" spans="1:13" s="6" customFormat="1" x14ac:dyDescent="0.35">
      <c r="A416" s="6" t="s">
        <v>72</v>
      </c>
      <c r="B416" s="7">
        <v>41850</v>
      </c>
      <c r="C416" s="8">
        <v>0.49444444444444446</v>
      </c>
      <c r="D416" s="6" t="s">
        <v>50</v>
      </c>
      <c r="E416" s="11">
        <v>0.17799999999999999</v>
      </c>
      <c r="F416" s="11"/>
      <c r="G416" s="11">
        <v>0.14199999999999999</v>
      </c>
      <c r="H416" s="11"/>
      <c r="I416" s="11"/>
      <c r="J416" s="11"/>
      <c r="K416" s="11">
        <v>0.40100000000000002</v>
      </c>
      <c r="L416" s="11"/>
      <c r="M416" s="11">
        <f t="shared" si="22"/>
        <v>0.57899999999999996</v>
      </c>
    </row>
    <row r="417" spans="1:13" s="6" customFormat="1" x14ac:dyDescent="0.35">
      <c r="A417" s="6" t="s">
        <v>100</v>
      </c>
      <c r="B417" s="15">
        <v>41850</v>
      </c>
      <c r="C417"/>
      <c r="D417"/>
      <c r="E417"/>
      <c r="F417"/>
      <c r="G417"/>
      <c r="H417"/>
      <c r="I417"/>
      <c r="J417"/>
      <c r="K417"/>
      <c r="L417"/>
      <c r="M417">
        <v>0.90170000000000006</v>
      </c>
    </row>
    <row r="418" spans="1:13" s="6" customFormat="1" x14ac:dyDescent="0.35">
      <c r="A418" s="6" t="s">
        <v>105</v>
      </c>
      <c r="B418" s="15">
        <v>41850</v>
      </c>
      <c r="C418"/>
      <c r="D418"/>
      <c r="E418"/>
      <c r="F418"/>
      <c r="G418"/>
      <c r="H418"/>
      <c r="I418"/>
      <c r="J418"/>
      <c r="K418"/>
      <c r="L418"/>
      <c r="M418" s="35">
        <v>0.89170000000000005</v>
      </c>
    </row>
    <row r="419" spans="1:13" s="6" customFormat="1" x14ac:dyDescent="0.35">
      <c r="A419" s="6" t="s">
        <v>79</v>
      </c>
      <c r="B419" s="7">
        <v>41856</v>
      </c>
      <c r="C419" s="8">
        <v>0.44930555555555557</v>
      </c>
      <c r="D419" s="6" t="s">
        <v>50</v>
      </c>
      <c r="E419" s="11">
        <v>0.16600000000000001</v>
      </c>
      <c r="F419" s="11"/>
      <c r="G419" s="11">
        <v>0.16600000000000001</v>
      </c>
      <c r="H419" s="11"/>
      <c r="I419" s="11"/>
      <c r="J419" s="11"/>
      <c r="K419" s="11">
        <v>0.35</v>
      </c>
      <c r="L419" s="11"/>
      <c r="M419" s="11">
        <f t="shared" ref="M419:M426" si="23">K419+E419+F419</f>
        <v>0.51600000000000001</v>
      </c>
    </row>
    <row r="420" spans="1:13" s="6" customFormat="1" x14ac:dyDescent="0.35">
      <c r="A420" s="6" t="s">
        <v>89</v>
      </c>
      <c r="B420" s="7">
        <v>41856</v>
      </c>
      <c r="C420" s="8">
        <v>0.46666666666666662</v>
      </c>
      <c r="D420" s="6" t="s">
        <v>50</v>
      </c>
      <c r="E420" s="11">
        <v>4.2000000000000003E-2</v>
      </c>
      <c r="F420" s="11"/>
      <c r="G420" s="11">
        <v>0.13800000000000001</v>
      </c>
      <c r="H420" s="11"/>
      <c r="I420" s="11"/>
      <c r="J420" s="11"/>
      <c r="K420" s="11">
        <v>0.17799999999999999</v>
      </c>
      <c r="L420" s="11"/>
      <c r="M420" s="11">
        <f t="shared" si="23"/>
        <v>0.22</v>
      </c>
    </row>
    <row r="421" spans="1:13" s="6" customFormat="1" x14ac:dyDescent="0.35">
      <c r="A421" s="6" t="s">
        <v>40</v>
      </c>
      <c r="B421" s="7">
        <v>41857</v>
      </c>
      <c r="C421" s="8">
        <v>0.52638888888888891</v>
      </c>
      <c r="D421" s="6" t="s">
        <v>50</v>
      </c>
      <c r="E421" s="11">
        <v>0.34399999999999997</v>
      </c>
      <c r="F421" s="11"/>
      <c r="G421" s="11">
        <v>0.18099999999999999</v>
      </c>
      <c r="H421" s="11"/>
      <c r="I421" s="11"/>
      <c r="J421" s="11"/>
      <c r="K421" s="11">
        <v>0.499</v>
      </c>
      <c r="L421" s="11"/>
      <c r="M421" s="11">
        <f t="shared" si="23"/>
        <v>0.84299999999999997</v>
      </c>
    </row>
    <row r="422" spans="1:13" s="6" customFormat="1" x14ac:dyDescent="0.35">
      <c r="A422" s="6" t="s">
        <v>40</v>
      </c>
      <c r="B422" s="7">
        <v>41857</v>
      </c>
      <c r="D422" s="6" t="s">
        <v>50</v>
      </c>
      <c r="E422" s="11">
        <v>0.33900000000000002</v>
      </c>
      <c r="F422" s="11"/>
      <c r="G422" s="11">
        <v>0.214</v>
      </c>
      <c r="H422" s="11"/>
      <c r="I422" s="11"/>
      <c r="J422" s="11"/>
      <c r="K422" s="11">
        <v>0.47199999999999998</v>
      </c>
      <c r="L422" s="11"/>
      <c r="M422" s="11">
        <f t="shared" si="23"/>
        <v>0.81099999999999994</v>
      </c>
    </row>
    <row r="423" spans="1:13" s="6" customFormat="1" x14ac:dyDescent="0.35">
      <c r="A423" s="6" t="s">
        <v>72</v>
      </c>
      <c r="B423" s="7">
        <v>41857</v>
      </c>
      <c r="C423" s="8">
        <v>0.49722222222222223</v>
      </c>
      <c r="D423" s="6" t="s">
        <v>50</v>
      </c>
      <c r="E423" s="11">
        <v>0.121</v>
      </c>
      <c r="F423" s="11"/>
      <c r="G423" s="11">
        <v>4.1000000000000002E-2</v>
      </c>
      <c r="H423" s="11"/>
      <c r="I423" s="11"/>
      <c r="J423" s="11"/>
      <c r="K423" s="11">
        <v>0.65100000000000002</v>
      </c>
      <c r="L423" s="11"/>
      <c r="M423" s="11">
        <f t="shared" si="23"/>
        <v>0.77200000000000002</v>
      </c>
    </row>
    <row r="424" spans="1:13" s="6" customFormat="1" x14ac:dyDescent="0.35">
      <c r="A424" s="6" t="s">
        <v>40</v>
      </c>
      <c r="B424" s="7">
        <v>41864</v>
      </c>
      <c r="D424" s="6" t="s">
        <v>49</v>
      </c>
      <c r="E424" s="11">
        <v>0.629</v>
      </c>
      <c r="F424" s="11"/>
      <c r="G424" s="11">
        <v>0.61</v>
      </c>
      <c r="H424" s="11"/>
      <c r="I424" s="11"/>
      <c r="J424" s="11"/>
      <c r="K424" s="11">
        <v>0.85399999999999998</v>
      </c>
      <c r="L424" s="11"/>
      <c r="M424" s="11">
        <f t="shared" si="23"/>
        <v>1.4830000000000001</v>
      </c>
    </row>
    <row r="425" spans="1:13" s="6" customFormat="1" x14ac:dyDescent="0.35">
      <c r="A425" s="6" t="s">
        <v>40</v>
      </c>
      <c r="B425" s="7">
        <v>41864</v>
      </c>
      <c r="C425" s="8">
        <v>0.56388888888888888</v>
      </c>
      <c r="D425" s="6" t="s">
        <v>49</v>
      </c>
      <c r="E425" s="11">
        <v>0.38800000000000001</v>
      </c>
      <c r="F425" s="11"/>
      <c r="G425" s="11">
        <v>0.40899999999999997</v>
      </c>
      <c r="H425" s="11"/>
      <c r="I425" s="11"/>
      <c r="J425" s="11"/>
      <c r="K425" s="11">
        <v>0.81799999999999995</v>
      </c>
      <c r="L425" s="11"/>
      <c r="M425" s="11">
        <f t="shared" si="23"/>
        <v>1.206</v>
      </c>
    </row>
    <row r="426" spans="1:13" s="6" customFormat="1" x14ac:dyDescent="0.35">
      <c r="A426" s="6" t="s">
        <v>72</v>
      </c>
      <c r="B426" s="7">
        <v>41864</v>
      </c>
      <c r="C426" s="8">
        <v>0.52916666666666667</v>
      </c>
      <c r="D426" s="6" t="s">
        <v>49</v>
      </c>
      <c r="E426" s="11">
        <v>0.151</v>
      </c>
      <c r="F426" s="11"/>
      <c r="G426" s="11">
        <v>0.20399999999999999</v>
      </c>
      <c r="H426" s="11"/>
      <c r="I426" s="11"/>
      <c r="J426" s="11"/>
      <c r="K426" s="11">
        <v>0.53400000000000003</v>
      </c>
      <c r="L426" s="11"/>
      <c r="M426" s="11">
        <f t="shared" si="23"/>
        <v>0.68500000000000005</v>
      </c>
    </row>
    <row r="427" spans="1:13" s="6" customFormat="1" x14ac:dyDescent="0.35">
      <c r="A427" s="6" t="s">
        <v>100</v>
      </c>
      <c r="B427" s="14">
        <v>41865</v>
      </c>
      <c r="C427"/>
      <c r="D427"/>
      <c r="E427"/>
      <c r="F427"/>
      <c r="G427"/>
      <c r="H427"/>
      <c r="I427"/>
      <c r="J427"/>
      <c r="K427"/>
      <c r="L427"/>
      <c r="M427">
        <v>1.0843</v>
      </c>
    </row>
    <row r="428" spans="1:13" s="6" customFormat="1" x14ac:dyDescent="0.35">
      <c r="A428" s="6" t="s">
        <v>100</v>
      </c>
      <c r="B428" s="14">
        <v>41865</v>
      </c>
      <c r="C428"/>
      <c r="D428"/>
      <c r="E428"/>
      <c r="F428"/>
      <c r="G428"/>
      <c r="H428"/>
      <c r="I428"/>
      <c r="J428"/>
      <c r="K428"/>
      <c r="L428"/>
      <c r="M428">
        <v>1.0860000000000001</v>
      </c>
    </row>
    <row r="429" spans="1:13" s="6" customFormat="1" x14ac:dyDescent="0.35">
      <c r="A429" s="6" t="s">
        <v>105</v>
      </c>
      <c r="B429" s="14">
        <v>41865</v>
      </c>
      <c r="C429"/>
      <c r="D429"/>
      <c r="E429"/>
      <c r="F429"/>
      <c r="G429"/>
      <c r="H429"/>
      <c r="I429"/>
      <c r="J429"/>
      <c r="K429"/>
      <c r="L429"/>
      <c r="M429" s="35">
        <v>0.96930000000000005</v>
      </c>
    </row>
    <row r="430" spans="1:13" s="6" customFormat="1" x14ac:dyDescent="0.35">
      <c r="A430" s="6" t="s">
        <v>79</v>
      </c>
      <c r="B430" s="7">
        <v>41870</v>
      </c>
      <c r="C430" s="8">
        <v>0.44236111111111115</v>
      </c>
      <c r="D430" s="6" t="s">
        <v>50</v>
      </c>
      <c r="E430" s="11">
        <v>0.128</v>
      </c>
      <c r="F430" s="11"/>
      <c r="G430" s="11">
        <v>0.191</v>
      </c>
      <c r="H430" s="11"/>
      <c r="I430" s="11"/>
      <c r="J430" s="11"/>
      <c r="K430" s="11">
        <v>0.27900000000000003</v>
      </c>
      <c r="L430" s="11"/>
      <c r="M430" s="11">
        <f t="shared" ref="M430:M435" si="24">K430+E430+F430</f>
        <v>0.40700000000000003</v>
      </c>
    </row>
    <row r="431" spans="1:13" s="6" customFormat="1" x14ac:dyDescent="0.35">
      <c r="A431" s="6" t="s">
        <v>89</v>
      </c>
      <c r="B431" s="7">
        <v>41870</v>
      </c>
      <c r="C431" s="8">
        <v>0.45833333333333331</v>
      </c>
      <c r="D431" s="6" t="s">
        <v>50</v>
      </c>
      <c r="E431" s="11">
        <v>5.3999999999999999E-2</v>
      </c>
      <c r="F431" s="11"/>
      <c r="G431" s="11">
        <v>8.8999999999999996E-2</v>
      </c>
      <c r="H431" s="11"/>
      <c r="I431" s="11"/>
      <c r="J431" s="11"/>
      <c r="K431" s="11">
        <v>0.13200000000000001</v>
      </c>
      <c r="L431" s="11"/>
      <c r="M431" s="11">
        <f t="shared" si="24"/>
        <v>0.186</v>
      </c>
    </row>
    <row r="432" spans="1:13" s="6" customFormat="1" x14ac:dyDescent="0.35">
      <c r="A432" s="6" t="s">
        <v>40</v>
      </c>
      <c r="B432" s="7">
        <v>41871</v>
      </c>
      <c r="C432" s="8">
        <v>0.50694444444444442</v>
      </c>
      <c r="D432" s="6" t="s">
        <v>50</v>
      </c>
      <c r="E432" s="11">
        <v>0.50800000000000001</v>
      </c>
      <c r="F432" s="11"/>
      <c r="G432" s="11">
        <v>0.34</v>
      </c>
      <c r="H432" s="11"/>
      <c r="I432" s="11"/>
      <c r="J432" s="11"/>
      <c r="K432" s="11">
        <v>0.66800000000000004</v>
      </c>
      <c r="L432" s="11"/>
      <c r="M432" s="11">
        <f t="shared" si="24"/>
        <v>1.1760000000000002</v>
      </c>
    </row>
    <row r="433" spans="1:13" s="6" customFormat="1" x14ac:dyDescent="0.35">
      <c r="A433" s="6" t="s">
        <v>72</v>
      </c>
      <c r="B433" s="7">
        <v>41871</v>
      </c>
      <c r="C433" s="8">
        <v>0.47638888888888892</v>
      </c>
      <c r="D433" s="6" t="s">
        <v>50</v>
      </c>
      <c r="E433" s="11">
        <v>0.31</v>
      </c>
      <c r="F433" s="11"/>
      <c r="G433" s="11">
        <v>4.7E-2</v>
      </c>
      <c r="H433" s="11"/>
      <c r="I433" s="11"/>
      <c r="J433" s="11"/>
      <c r="K433" s="11">
        <v>0.42499999999999999</v>
      </c>
      <c r="L433" s="11"/>
      <c r="M433" s="11">
        <f t="shared" si="24"/>
        <v>0.73499999999999999</v>
      </c>
    </row>
    <row r="434" spans="1:13" s="6" customFormat="1" x14ac:dyDescent="0.35">
      <c r="A434" s="6" t="s">
        <v>79</v>
      </c>
      <c r="B434" s="7">
        <v>41877</v>
      </c>
      <c r="C434" s="8">
        <v>0.4548611111111111</v>
      </c>
      <c r="D434" s="6" t="s">
        <v>50</v>
      </c>
      <c r="E434" s="11">
        <v>0.05</v>
      </c>
      <c r="F434" s="11"/>
      <c r="G434" s="11">
        <v>0.108</v>
      </c>
      <c r="H434" s="11"/>
      <c r="I434" s="11"/>
      <c r="J434" s="11"/>
      <c r="K434" s="11">
        <v>0.503</v>
      </c>
      <c r="L434" s="11"/>
      <c r="M434" s="11">
        <f t="shared" si="24"/>
        <v>0.55300000000000005</v>
      </c>
    </row>
    <row r="435" spans="1:13" s="6" customFormat="1" x14ac:dyDescent="0.35">
      <c r="A435" s="6" t="s">
        <v>89</v>
      </c>
      <c r="B435" s="7">
        <v>41877</v>
      </c>
      <c r="C435" s="8">
        <v>0.4694444444444445</v>
      </c>
      <c r="D435" s="6" t="s">
        <v>50</v>
      </c>
      <c r="E435" s="11">
        <v>3.0000000000000001E-3</v>
      </c>
      <c r="F435" s="11"/>
      <c r="G435" s="11">
        <v>4.7E-2</v>
      </c>
      <c r="H435" s="11"/>
      <c r="I435" s="11"/>
      <c r="J435" s="11"/>
      <c r="K435" s="11">
        <v>0.44800000000000001</v>
      </c>
      <c r="L435" s="11"/>
      <c r="M435" s="11">
        <f t="shared" si="24"/>
        <v>0.45100000000000001</v>
      </c>
    </row>
    <row r="436" spans="1:13" s="6" customFormat="1" x14ac:dyDescent="0.35">
      <c r="A436" s="6" t="s">
        <v>100</v>
      </c>
      <c r="B436" s="14">
        <v>41877</v>
      </c>
      <c r="C436"/>
      <c r="D436"/>
      <c r="E436"/>
      <c r="F436"/>
      <c r="G436"/>
      <c r="H436"/>
      <c r="I436"/>
      <c r="J436"/>
      <c r="K436"/>
      <c r="L436"/>
      <c r="M436">
        <v>0.91439999999999988</v>
      </c>
    </row>
    <row r="437" spans="1:13" s="6" customFormat="1" x14ac:dyDescent="0.35">
      <c r="A437" s="6" t="s">
        <v>105</v>
      </c>
      <c r="B437" s="14">
        <v>41877</v>
      </c>
      <c r="C437"/>
      <c r="D437"/>
      <c r="E437"/>
      <c r="F437"/>
      <c r="G437"/>
      <c r="H437"/>
      <c r="I437"/>
      <c r="J437"/>
      <c r="K437"/>
      <c r="L437"/>
      <c r="M437" s="35">
        <v>0.53890000000000005</v>
      </c>
    </row>
    <row r="438" spans="1:13" s="6" customFormat="1" x14ac:dyDescent="0.35">
      <c r="A438" s="6" t="s">
        <v>40</v>
      </c>
      <c r="B438" s="7">
        <v>41878</v>
      </c>
      <c r="C438" s="8">
        <v>0.52638888888888891</v>
      </c>
      <c r="D438" s="6" t="s">
        <v>50</v>
      </c>
      <c r="E438" s="11">
        <v>0.46899999999999997</v>
      </c>
      <c r="F438" s="11"/>
      <c r="G438" s="11">
        <v>0.20599999999999999</v>
      </c>
      <c r="H438" s="11"/>
      <c r="I438" s="11"/>
      <c r="J438" s="11"/>
      <c r="K438" s="11">
        <v>0.90100000000000002</v>
      </c>
      <c r="L438" s="11"/>
      <c r="M438" s="11">
        <f t="shared" ref="M438:M460" si="25">K438+E438+F438</f>
        <v>1.37</v>
      </c>
    </row>
    <row r="439" spans="1:13" s="6" customFormat="1" x14ac:dyDescent="0.35">
      <c r="A439" s="6" t="s">
        <v>40</v>
      </c>
      <c r="B439" s="7">
        <v>41878</v>
      </c>
      <c r="D439" s="6" t="s">
        <v>50</v>
      </c>
      <c r="E439" s="11">
        <v>0.48499999999999999</v>
      </c>
      <c r="F439" s="11"/>
      <c r="G439" s="11">
        <v>0.20399999999999999</v>
      </c>
      <c r="H439" s="11"/>
      <c r="I439" s="11"/>
      <c r="J439" s="11"/>
      <c r="K439" s="11">
        <v>0.93</v>
      </c>
      <c r="L439" s="11"/>
      <c r="M439" s="11">
        <f t="shared" si="25"/>
        <v>1.415</v>
      </c>
    </row>
    <row r="440" spans="1:13" s="6" customFormat="1" x14ac:dyDescent="0.35">
      <c r="A440" s="6" t="s">
        <v>72</v>
      </c>
      <c r="B440" s="7">
        <v>41878</v>
      </c>
      <c r="C440" s="8">
        <v>0.49374999999999997</v>
      </c>
      <c r="D440" s="6" t="s">
        <v>50</v>
      </c>
      <c r="E440" s="11">
        <v>0.17499999999999999</v>
      </c>
      <c r="F440" s="11"/>
      <c r="G440" s="11">
        <v>0.27</v>
      </c>
      <c r="H440" s="11"/>
      <c r="I440" s="11"/>
      <c r="J440" s="11"/>
      <c r="K440" s="11">
        <v>0.55300000000000005</v>
      </c>
      <c r="L440" s="11"/>
      <c r="M440" s="11">
        <f t="shared" si="25"/>
        <v>0.72799999999999998</v>
      </c>
    </row>
    <row r="441" spans="1:13" s="6" customFormat="1" x14ac:dyDescent="0.35">
      <c r="A441" s="6" t="s">
        <v>79</v>
      </c>
      <c r="B441" s="7">
        <v>41885</v>
      </c>
      <c r="C441" s="8">
        <v>0.44791666666666669</v>
      </c>
      <c r="D441" s="6" t="s">
        <v>50</v>
      </c>
      <c r="E441" s="11">
        <v>0.18</v>
      </c>
      <c r="F441" s="11"/>
      <c r="G441" s="11">
        <v>0.19500000000000001</v>
      </c>
      <c r="H441" s="11"/>
      <c r="I441" s="11"/>
      <c r="J441" s="11"/>
      <c r="K441" s="11">
        <v>0.33600000000000002</v>
      </c>
      <c r="L441" s="11"/>
      <c r="M441" s="11">
        <f t="shared" si="25"/>
        <v>0.51600000000000001</v>
      </c>
    </row>
    <row r="442" spans="1:13" s="6" customFormat="1" x14ac:dyDescent="0.35">
      <c r="A442" s="6" t="s">
        <v>89</v>
      </c>
      <c r="B442" s="7">
        <v>41885</v>
      </c>
      <c r="C442" s="8">
        <v>0.46458333333333335</v>
      </c>
      <c r="D442" s="6" t="s">
        <v>50</v>
      </c>
      <c r="E442" s="11">
        <v>2.5999999999999999E-2</v>
      </c>
      <c r="F442" s="11"/>
      <c r="G442" s="11">
        <v>5.8999999999999997E-2</v>
      </c>
      <c r="H442" s="11"/>
      <c r="I442" s="11"/>
      <c r="J442" s="11"/>
      <c r="K442" s="11">
        <v>0.36699999999999999</v>
      </c>
      <c r="L442" s="11"/>
      <c r="M442" s="11">
        <f t="shared" si="25"/>
        <v>0.39300000000000002</v>
      </c>
    </row>
    <row r="443" spans="1:13" s="6" customFormat="1" x14ac:dyDescent="0.35">
      <c r="A443" s="6" t="s">
        <v>79</v>
      </c>
      <c r="B443" s="7">
        <v>41891</v>
      </c>
      <c r="C443" s="8">
        <v>0.45624999999999999</v>
      </c>
      <c r="D443" s="6" t="s">
        <v>50</v>
      </c>
      <c r="E443" s="11">
        <v>0.27400000000000002</v>
      </c>
      <c r="F443" s="11"/>
      <c r="G443" s="11">
        <v>0.216</v>
      </c>
      <c r="H443" s="11"/>
      <c r="I443" s="11"/>
      <c r="J443" s="11"/>
      <c r="K443" s="11">
        <v>0.34499999999999997</v>
      </c>
      <c r="L443" s="11"/>
      <c r="M443" s="11">
        <f t="shared" si="25"/>
        <v>0.61899999999999999</v>
      </c>
    </row>
    <row r="444" spans="1:13" s="6" customFormat="1" x14ac:dyDescent="0.35">
      <c r="A444" s="6" t="s">
        <v>40</v>
      </c>
      <c r="B444" s="7">
        <v>41892</v>
      </c>
      <c r="D444" s="6" t="s">
        <v>50</v>
      </c>
      <c r="E444" s="11">
        <v>0.39100000000000001</v>
      </c>
      <c r="F444" s="11"/>
      <c r="G444" s="11">
        <v>0.38300000000000001</v>
      </c>
      <c r="H444" s="11"/>
      <c r="I444" s="11"/>
      <c r="J444" s="11"/>
      <c r="K444" s="11">
        <v>0.60099999999999998</v>
      </c>
      <c r="L444" s="11"/>
      <c r="M444" s="11">
        <f t="shared" si="25"/>
        <v>0.99199999999999999</v>
      </c>
    </row>
    <row r="445" spans="1:13" s="6" customFormat="1" x14ac:dyDescent="0.35">
      <c r="A445" s="6" t="s">
        <v>40</v>
      </c>
      <c r="B445" s="7">
        <v>41892</v>
      </c>
      <c r="C445" s="8">
        <v>0.53055555555555556</v>
      </c>
      <c r="D445" s="6" t="s">
        <v>50</v>
      </c>
      <c r="E445" s="11">
        <v>0.47599999999999998</v>
      </c>
      <c r="F445" s="11"/>
      <c r="G445" s="11">
        <v>0.38300000000000001</v>
      </c>
      <c r="H445" s="11"/>
      <c r="I445" s="11"/>
      <c r="J445" s="11"/>
      <c r="K445" s="11">
        <v>0.65500000000000003</v>
      </c>
      <c r="L445" s="11"/>
      <c r="M445" s="11">
        <f t="shared" si="25"/>
        <v>1.131</v>
      </c>
    </row>
    <row r="446" spans="1:13" s="6" customFormat="1" x14ac:dyDescent="0.35">
      <c r="A446" s="6" t="s">
        <v>72</v>
      </c>
      <c r="B446" s="7">
        <v>41892</v>
      </c>
      <c r="C446" s="8">
        <v>0.49444444444444446</v>
      </c>
      <c r="D446" s="6" t="s">
        <v>50</v>
      </c>
      <c r="E446" s="11">
        <v>0.17199999999999999</v>
      </c>
      <c r="F446" s="11"/>
      <c r="G446" s="11">
        <v>0.26700000000000002</v>
      </c>
      <c r="H446" s="11"/>
      <c r="I446" s="11"/>
      <c r="J446" s="11"/>
      <c r="K446" s="11">
        <v>0.34100000000000003</v>
      </c>
      <c r="L446" s="11"/>
      <c r="M446" s="11">
        <f t="shared" si="25"/>
        <v>0.51300000000000001</v>
      </c>
    </row>
    <row r="447" spans="1:13" s="6" customFormat="1" x14ac:dyDescent="0.35">
      <c r="A447" s="6" t="s">
        <v>79</v>
      </c>
      <c r="B447" s="7">
        <v>41898</v>
      </c>
      <c r="C447" s="8">
        <v>0.4548611111111111</v>
      </c>
      <c r="D447" s="6" t="s">
        <v>50</v>
      </c>
      <c r="E447" s="11">
        <v>0.20200000000000001</v>
      </c>
      <c r="F447" s="11"/>
      <c r="G447" s="11">
        <v>0.222</v>
      </c>
      <c r="H447" s="11"/>
      <c r="I447" s="11"/>
      <c r="J447" s="11"/>
      <c r="K447" s="11">
        <v>0.48599999999999999</v>
      </c>
      <c r="L447" s="11"/>
      <c r="M447" s="11">
        <f t="shared" si="25"/>
        <v>0.68799999999999994</v>
      </c>
    </row>
    <row r="448" spans="1:13" s="6" customFormat="1" x14ac:dyDescent="0.35">
      <c r="A448" s="6" t="s">
        <v>89</v>
      </c>
      <c r="B448" s="7">
        <v>41898</v>
      </c>
      <c r="C448" s="8">
        <v>0.47152777777777777</v>
      </c>
      <c r="D448" s="6" t="s">
        <v>50</v>
      </c>
      <c r="E448" s="11">
        <v>5.3999999999999999E-2</v>
      </c>
      <c r="F448" s="11"/>
      <c r="G448" s="11">
        <v>0.153</v>
      </c>
      <c r="H448" s="11"/>
      <c r="I448" s="11"/>
      <c r="J448" s="11"/>
      <c r="K448" s="11">
        <v>0.183</v>
      </c>
      <c r="L448" s="11"/>
      <c r="M448" s="11">
        <f t="shared" si="25"/>
        <v>0.23699999999999999</v>
      </c>
    </row>
    <row r="449" spans="1:13" s="6" customFormat="1" x14ac:dyDescent="0.35">
      <c r="A449" s="6" t="s">
        <v>40</v>
      </c>
      <c r="B449" s="7">
        <v>41899</v>
      </c>
      <c r="C449" s="8">
        <v>0.51180555555555551</v>
      </c>
      <c r="D449" s="6" t="s">
        <v>49</v>
      </c>
      <c r="E449" s="11">
        <v>0.5</v>
      </c>
      <c r="F449" s="11"/>
      <c r="G449" s="11">
        <v>0.28299999999999997</v>
      </c>
      <c r="H449" s="11"/>
      <c r="I449" s="11"/>
      <c r="J449" s="11"/>
      <c r="K449" s="11">
        <v>0.68600000000000005</v>
      </c>
      <c r="L449" s="11"/>
      <c r="M449" s="11">
        <f t="shared" si="25"/>
        <v>1.1859999999999999</v>
      </c>
    </row>
    <row r="450" spans="1:13" s="6" customFormat="1" x14ac:dyDescent="0.35">
      <c r="A450" s="6" t="s">
        <v>40</v>
      </c>
      <c r="B450" s="7">
        <v>41899</v>
      </c>
      <c r="D450" s="6" t="s">
        <v>49</v>
      </c>
      <c r="E450" s="11">
        <v>0.46300000000000002</v>
      </c>
      <c r="F450" s="11"/>
      <c r="G450" s="11">
        <v>0.28699999999999998</v>
      </c>
      <c r="H450" s="11"/>
      <c r="I450" s="11"/>
      <c r="J450" s="11"/>
      <c r="K450" s="11">
        <v>0.61</v>
      </c>
      <c r="L450" s="11"/>
      <c r="M450" s="11">
        <f t="shared" si="25"/>
        <v>1.073</v>
      </c>
    </row>
    <row r="451" spans="1:13" s="6" customFormat="1" x14ac:dyDescent="0.35">
      <c r="A451" s="6" t="s">
        <v>72</v>
      </c>
      <c r="B451" s="7">
        <v>41899</v>
      </c>
      <c r="C451" s="8">
        <v>0.48194444444444445</v>
      </c>
      <c r="D451" s="6" t="s">
        <v>49</v>
      </c>
      <c r="E451" s="11">
        <v>0.27600000000000002</v>
      </c>
      <c r="F451" s="11"/>
      <c r="G451" s="11">
        <v>0.223</v>
      </c>
      <c r="H451" s="11"/>
      <c r="I451" s="11"/>
      <c r="J451" s="11"/>
      <c r="K451" s="11">
        <v>0.42199999999999999</v>
      </c>
      <c r="L451" s="11"/>
      <c r="M451" s="11">
        <f t="shared" si="25"/>
        <v>0.69799999999999995</v>
      </c>
    </row>
    <row r="452" spans="1:13" s="6" customFormat="1" x14ac:dyDescent="0.35">
      <c r="A452" s="6" t="s">
        <v>79</v>
      </c>
      <c r="B452" s="7">
        <v>41905</v>
      </c>
      <c r="C452" s="8">
        <v>0.45</v>
      </c>
      <c r="D452" s="6" t="s">
        <v>50</v>
      </c>
      <c r="E452" s="11">
        <v>7.9000000000000001E-2</v>
      </c>
      <c r="F452" s="11"/>
      <c r="G452" s="11">
        <v>0.183</v>
      </c>
      <c r="H452" s="11"/>
      <c r="I452" s="11"/>
      <c r="J452" s="11"/>
      <c r="K452" s="11">
        <v>0.46200000000000002</v>
      </c>
      <c r="L452" s="11"/>
      <c r="M452" s="11">
        <f t="shared" si="25"/>
        <v>0.54100000000000004</v>
      </c>
    </row>
    <row r="453" spans="1:13" s="6" customFormat="1" x14ac:dyDescent="0.35">
      <c r="A453" s="6" t="s">
        <v>89</v>
      </c>
      <c r="B453" s="7">
        <v>41905</v>
      </c>
      <c r="C453" s="8">
        <v>0.46597222222222223</v>
      </c>
      <c r="D453" s="6" t="s">
        <v>50</v>
      </c>
      <c r="E453" s="11">
        <v>4.9000000000000002E-2</v>
      </c>
      <c r="F453" s="11"/>
      <c r="G453" s="11">
        <v>8.2000000000000003E-2</v>
      </c>
      <c r="H453" s="11"/>
      <c r="I453" s="11"/>
      <c r="J453" s="11"/>
      <c r="K453" s="11">
        <v>0.28000000000000003</v>
      </c>
      <c r="L453" s="11"/>
      <c r="M453" s="11">
        <f t="shared" si="25"/>
        <v>0.32900000000000001</v>
      </c>
    </row>
    <row r="454" spans="1:13" s="6" customFormat="1" x14ac:dyDescent="0.35">
      <c r="A454" s="6" t="s">
        <v>40</v>
      </c>
      <c r="B454" s="7">
        <v>41906</v>
      </c>
      <c r="C454" s="8">
        <v>0.52222222222222225</v>
      </c>
      <c r="D454" s="6" t="s">
        <v>50</v>
      </c>
      <c r="E454" s="11">
        <v>0.40400000000000003</v>
      </c>
      <c r="F454" s="11"/>
      <c r="G454" s="11">
        <v>0.3</v>
      </c>
      <c r="H454" s="11"/>
      <c r="I454" s="11"/>
      <c r="J454" s="11"/>
      <c r="K454" s="11">
        <v>0.77600000000000002</v>
      </c>
      <c r="L454" s="11"/>
      <c r="M454" s="11">
        <f t="shared" si="25"/>
        <v>1.1800000000000002</v>
      </c>
    </row>
    <row r="455" spans="1:13" s="6" customFormat="1" x14ac:dyDescent="0.35">
      <c r="A455" s="6" t="s">
        <v>72</v>
      </c>
      <c r="B455" s="7">
        <v>41906</v>
      </c>
      <c r="C455" s="8">
        <v>0.48749999999999999</v>
      </c>
      <c r="D455" s="6" t="s">
        <v>50</v>
      </c>
      <c r="E455" s="11">
        <v>0.22900000000000001</v>
      </c>
      <c r="F455" s="11"/>
      <c r="G455" s="11">
        <v>0.17299999999999999</v>
      </c>
      <c r="H455" s="11"/>
      <c r="I455" s="11"/>
      <c r="J455" s="11"/>
      <c r="K455" s="11">
        <v>0.374</v>
      </c>
      <c r="L455" s="11"/>
      <c r="M455" s="11">
        <f t="shared" si="25"/>
        <v>0.60299999999999998</v>
      </c>
    </row>
    <row r="456" spans="1:13" s="6" customFormat="1" x14ac:dyDescent="0.35">
      <c r="A456" s="6" t="s">
        <v>79</v>
      </c>
      <c r="B456" s="7">
        <v>41912</v>
      </c>
      <c r="C456" s="8">
        <v>0.45069444444444445</v>
      </c>
      <c r="D456" s="6" t="s">
        <v>50</v>
      </c>
      <c r="E456" s="11">
        <v>0.10299999999999999</v>
      </c>
      <c r="F456" s="11"/>
      <c r="G456" s="11">
        <v>0.31900000000000001</v>
      </c>
      <c r="H456" s="11"/>
      <c r="I456" s="11"/>
      <c r="J456" s="11"/>
      <c r="K456" s="11">
        <v>0.34399999999999997</v>
      </c>
      <c r="L456" s="11"/>
      <c r="M456" s="11">
        <f t="shared" si="25"/>
        <v>0.44699999999999995</v>
      </c>
    </row>
    <row r="457" spans="1:13" s="6" customFormat="1" x14ac:dyDescent="0.35">
      <c r="A457" s="6" t="s">
        <v>89</v>
      </c>
      <c r="B457" s="7">
        <v>41912</v>
      </c>
      <c r="C457" s="8">
        <v>0.46666666666666662</v>
      </c>
      <c r="D457" s="6" t="s">
        <v>50</v>
      </c>
      <c r="E457" s="11">
        <v>3.2000000000000001E-2</v>
      </c>
      <c r="F457" s="11"/>
      <c r="G457" s="11">
        <v>0.126</v>
      </c>
      <c r="H457" s="11"/>
      <c r="I457" s="11"/>
      <c r="J457" s="11"/>
      <c r="K457" s="11">
        <v>0.14299999999999999</v>
      </c>
      <c r="L457" s="11"/>
      <c r="M457" s="11">
        <f t="shared" si="25"/>
        <v>0.17499999999999999</v>
      </c>
    </row>
    <row r="458" spans="1:13" s="6" customFormat="1" x14ac:dyDescent="0.35">
      <c r="A458" s="6" t="s">
        <v>79</v>
      </c>
      <c r="B458" s="7">
        <v>42157</v>
      </c>
      <c r="C458" s="8">
        <v>0.46111111111111108</v>
      </c>
      <c r="D458" s="6" t="s">
        <v>49</v>
      </c>
      <c r="E458" s="11">
        <v>1.7999999999999999E-2</v>
      </c>
      <c r="F458" s="11"/>
      <c r="G458" s="11">
        <v>0.20499999999999999</v>
      </c>
      <c r="H458" s="11"/>
      <c r="I458" s="11"/>
      <c r="J458" s="11"/>
      <c r="K458" s="11">
        <v>0.33700000000000002</v>
      </c>
      <c r="L458" s="11"/>
      <c r="M458" s="11">
        <f t="shared" si="25"/>
        <v>0.35500000000000004</v>
      </c>
    </row>
    <row r="459" spans="1:13" s="6" customFormat="1" x14ac:dyDescent="0.35">
      <c r="A459" s="6" t="s">
        <v>40</v>
      </c>
      <c r="B459" s="7">
        <v>42158</v>
      </c>
      <c r="C459" s="8">
        <v>0.52152777777777781</v>
      </c>
      <c r="D459" s="6" t="s">
        <v>49</v>
      </c>
      <c r="E459" s="11">
        <v>0.40699999999999997</v>
      </c>
      <c r="F459" s="11"/>
      <c r="G459" s="11">
        <v>0.25700000000000001</v>
      </c>
      <c r="H459" s="11"/>
      <c r="I459" s="11"/>
      <c r="J459" s="11"/>
      <c r="K459" s="11">
        <v>0.80400000000000005</v>
      </c>
      <c r="L459" s="11"/>
      <c r="M459" s="11">
        <f t="shared" si="25"/>
        <v>1.2110000000000001</v>
      </c>
    </row>
    <row r="460" spans="1:13" s="6" customFormat="1" x14ac:dyDescent="0.35">
      <c r="A460" s="6" t="s">
        <v>72</v>
      </c>
      <c r="B460" s="7">
        <v>42158</v>
      </c>
      <c r="C460" s="8">
        <v>0.49027777777777781</v>
      </c>
      <c r="D460" s="6" t="s">
        <v>49</v>
      </c>
      <c r="E460" s="11">
        <v>3.3000000000000002E-2</v>
      </c>
      <c r="F460" s="11"/>
      <c r="G460" s="11">
        <v>2.5000000000000001E-2</v>
      </c>
      <c r="H460" s="11"/>
      <c r="I460" s="11"/>
      <c r="J460" s="11"/>
      <c r="K460" s="11">
        <v>0.42099999999999999</v>
      </c>
      <c r="L460" s="11"/>
      <c r="M460" s="11">
        <f t="shared" si="25"/>
        <v>0.45399999999999996</v>
      </c>
    </row>
    <row r="461" spans="1:13" s="6" customFormat="1" x14ac:dyDescent="0.35">
      <c r="A461" s="6" t="s">
        <v>100</v>
      </c>
      <c r="B461" s="14">
        <v>42159</v>
      </c>
      <c r="C461"/>
      <c r="D461"/>
      <c r="E461"/>
      <c r="F461"/>
      <c r="G461"/>
      <c r="H461"/>
      <c r="I461"/>
      <c r="J461"/>
      <c r="K461"/>
      <c r="L461"/>
      <c r="M461">
        <v>0</v>
      </c>
    </row>
    <row r="462" spans="1:13" s="6" customFormat="1" x14ac:dyDescent="0.35">
      <c r="A462" s="6" t="s">
        <v>100</v>
      </c>
      <c r="B462" s="14">
        <v>42159</v>
      </c>
      <c r="C462"/>
      <c r="D462"/>
      <c r="E462"/>
      <c r="F462"/>
      <c r="G462"/>
      <c r="H462"/>
      <c r="I462"/>
      <c r="J462"/>
      <c r="K462"/>
      <c r="L462"/>
      <c r="M462">
        <v>0</v>
      </c>
    </row>
    <row r="463" spans="1:13" s="6" customFormat="1" x14ac:dyDescent="0.35">
      <c r="A463" s="6" t="s">
        <v>105</v>
      </c>
      <c r="B463" s="14">
        <v>42159</v>
      </c>
      <c r="C463"/>
      <c r="D463"/>
      <c r="E463"/>
      <c r="F463"/>
      <c r="G463"/>
      <c r="H463"/>
      <c r="I463"/>
      <c r="J463"/>
      <c r="K463"/>
      <c r="L463"/>
      <c r="M463" s="35"/>
    </row>
    <row r="464" spans="1:13" s="6" customFormat="1" x14ac:dyDescent="0.35">
      <c r="A464" s="6" t="s">
        <v>40</v>
      </c>
      <c r="B464" s="7">
        <v>42164</v>
      </c>
      <c r="C464" s="8">
        <v>0.54027777777777775</v>
      </c>
      <c r="D464" s="6" t="s">
        <v>50</v>
      </c>
      <c r="E464" s="11">
        <v>0.26600000000000001</v>
      </c>
      <c r="F464" s="11"/>
      <c r="G464" s="11">
        <v>0.22</v>
      </c>
      <c r="H464" s="11"/>
      <c r="I464" s="11"/>
      <c r="J464" s="11"/>
      <c r="K464" s="11">
        <v>0.72299999999999998</v>
      </c>
      <c r="L464" s="11"/>
      <c r="M464" s="11">
        <f t="shared" ref="M464:M469" si="26">K464+E464+F464</f>
        <v>0.98899999999999999</v>
      </c>
    </row>
    <row r="465" spans="1:13" s="6" customFormat="1" x14ac:dyDescent="0.35">
      <c r="A465" s="6" t="s">
        <v>72</v>
      </c>
      <c r="B465" s="7">
        <v>42164</v>
      </c>
      <c r="C465" s="8">
        <v>0.51041666666666663</v>
      </c>
      <c r="D465" s="6" t="s">
        <v>50</v>
      </c>
      <c r="E465" s="11">
        <v>2.5999999999999999E-2</v>
      </c>
      <c r="F465" s="11"/>
      <c r="G465" s="11">
        <v>7.5999999999999998E-2</v>
      </c>
      <c r="H465" s="11"/>
      <c r="I465" s="11"/>
      <c r="J465" s="11"/>
      <c r="K465" s="11">
        <v>0.58499999999999996</v>
      </c>
      <c r="L465" s="11"/>
      <c r="M465" s="11">
        <f t="shared" si="26"/>
        <v>0.61099999999999999</v>
      </c>
    </row>
    <row r="466" spans="1:13" s="6" customFormat="1" x14ac:dyDescent="0.35">
      <c r="A466" s="6" t="s">
        <v>79</v>
      </c>
      <c r="B466" s="7">
        <v>42166</v>
      </c>
      <c r="C466" s="8">
        <v>0.4465277777777778</v>
      </c>
      <c r="D466" s="6" t="s">
        <v>50</v>
      </c>
      <c r="E466" s="11">
        <v>0.14399999999999999</v>
      </c>
      <c r="F466" s="11"/>
      <c r="G466" s="11">
        <v>0.20200000000000001</v>
      </c>
      <c r="H466" s="11"/>
      <c r="I466" s="11"/>
      <c r="J466" s="11"/>
      <c r="K466" s="11">
        <v>0.79400000000000004</v>
      </c>
      <c r="L466" s="11"/>
      <c r="M466" s="11">
        <f t="shared" si="26"/>
        <v>0.93800000000000006</v>
      </c>
    </row>
    <row r="467" spans="1:13" s="6" customFormat="1" x14ac:dyDescent="0.35">
      <c r="A467" s="6" t="s">
        <v>89</v>
      </c>
      <c r="B467" s="7">
        <v>42166</v>
      </c>
      <c r="C467" s="8">
        <v>0.46111111111111108</v>
      </c>
      <c r="D467" s="6" t="s">
        <v>50</v>
      </c>
      <c r="E467" s="11">
        <v>2.4E-2</v>
      </c>
      <c r="F467" s="11"/>
      <c r="G467" s="11">
        <v>0.16300000000000001</v>
      </c>
      <c r="H467" s="11"/>
      <c r="I467" s="11"/>
      <c r="J467" s="11"/>
      <c r="K467" s="11">
        <v>0.57499999999999996</v>
      </c>
      <c r="L467" s="11"/>
      <c r="M467" s="11">
        <f t="shared" si="26"/>
        <v>0.59899999999999998</v>
      </c>
    </row>
    <row r="468" spans="1:13" s="6" customFormat="1" x14ac:dyDescent="0.35">
      <c r="A468" s="6" t="s">
        <v>40</v>
      </c>
      <c r="B468" s="7">
        <v>42172</v>
      </c>
      <c r="C468" s="8">
        <v>0.52013888888888882</v>
      </c>
      <c r="D468" s="6" t="s">
        <v>49</v>
      </c>
      <c r="E468" s="11">
        <v>0.379</v>
      </c>
      <c r="F468" s="11"/>
      <c r="G468" s="11">
        <v>0.35599999999999998</v>
      </c>
      <c r="H468" s="11"/>
      <c r="I468" s="11"/>
      <c r="J468" s="11"/>
      <c r="K468" s="11">
        <v>0.75800000000000001</v>
      </c>
      <c r="L468" s="11"/>
      <c r="M468" s="11">
        <f t="shared" si="26"/>
        <v>1.137</v>
      </c>
    </row>
    <row r="469" spans="1:13" s="6" customFormat="1" x14ac:dyDescent="0.35">
      <c r="A469" s="6" t="s">
        <v>72</v>
      </c>
      <c r="B469" s="7">
        <v>42172</v>
      </c>
      <c r="C469" s="8">
        <v>0.48819444444444443</v>
      </c>
      <c r="D469" s="6" t="s">
        <v>49</v>
      </c>
      <c r="E469" s="11">
        <v>0.16400000000000001</v>
      </c>
      <c r="F469" s="11"/>
      <c r="G469" s="11">
        <v>9.8000000000000004E-2</v>
      </c>
      <c r="H469" s="11"/>
      <c r="I469" s="11"/>
      <c r="J469" s="11"/>
      <c r="K469" s="11">
        <v>0.34399999999999997</v>
      </c>
      <c r="L469" s="11"/>
      <c r="M469" s="11">
        <f t="shared" si="26"/>
        <v>0.50800000000000001</v>
      </c>
    </row>
    <row r="470" spans="1:13" s="6" customFormat="1" x14ac:dyDescent="0.35">
      <c r="A470" s="6" t="s">
        <v>100</v>
      </c>
      <c r="B470" s="14">
        <v>42172</v>
      </c>
      <c r="C470"/>
      <c r="D470"/>
      <c r="E470"/>
      <c r="F470"/>
      <c r="G470"/>
      <c r="H470"/>
      <c r="I470"/>
      <c r="J470"/>
      <c r="K470"/>
      <c r="L470"/>
      <c r="M470">
        <v>0</v>
      </c>
    </row>
    <row r="471" spans="1:13" s="6" customFormat="1" x14ac:dyDescent="0.35">
      <c r="A471" s="6" t="s">
        <v>105</v>
      </c>
      <c r="B471" s="14">
        <v>42172</v>
      </c>
      <c r="C471"/>
      <c r="D471"/>
      <c r="E471"/>
      <c r="F471"/>
      <c r="G471"/>
      <c r="H471"/>
      <c r="I471"/>
      <c r="J471"/>
      <c r="K471"/>
      <c r="L471"/>
      <c r="M471" s="35"/>
    </row>
    <row r="472" spans="1:13" s="6" customFormat="1" x14ac:dyDescent="0.35">
      <c r="A472" s="6" t="s">
        <v>79</v>
      </c>
      <c r="B472" s="7">
        <v>42173</v>
      </c>
      <c r="C472" s="8">
        <v>0.49374999999999997</v>
      </c>
      <c r="D472" s="6" t="s">
        <v>50</v>
      </c>
      <c r="E472" s="11">
        <v>4.2999999999999997E-2</v>
      </c>
      <c r="F472" s="11"/>
      <c r="G472" s="11">
        <v>0.09</v>
      </c>
      <c r="H472" s="11"/>
      <c r="I472" s="11"/>
      <c r="J472" s="11"/>
      <c r="K472" s="11">
        <v>0.251</v>
      </c>
      <c r="L472" s="11"/>
      <c r="M472" s="11">
        <f t="shared" ref="M472:M478" si="27">K472+E472+F472</f>
        <v>0.29399999999999998</v>
      </c>
    </row>
    <row r="473" spans="1:13" s="6" customFormat="1" x14ac:dyDescent="0.35">
      <c r="A473" s="6" t="s">
        <v>40</v>
      </c>
      <c r="B473" s="7">
        <v>42179</v>
      </c>
      <c r="C473" s="8">
        <v>0.51944444444444449</v>
      </c>
      <c r="D473" s="6" t="s">
        <v>49</v>
      </c>
      <c r="E473" s="11">
        <v>0.39200000000000002</v>
      </c>
      <c r="F473" s="11"/>
      <c r="G473" s="11">
        <v>0.36399999999999999</v>
      </c>
      <c r="H473" s="11"/>
      <c r="I473" s="11"/>
      <c r="J473" s="11"/>
      <c r="K473" s="11">
        <v>0.90900000000000003</v>
      </c>
      <c r="L473" s="11"/>
      <c r="M473" s="11">
        <f t="shared" si="27"/>
        <v>1.3010000000000002</v>
      </c>
    </row>
    <row r="474" spans="1:13" s="6" customFormat="1" x14ac:dyDescent="0.35">
      <c r="A474" s="6" t="s">
        <v>72</v>
      </c>
      <c r="B474" s="7">
        <v>42179</v>
      </c>
      <c r="C474" s="8">
        <v>0.4916666666666667</v>
      </c>
      <c r="D474" s="6" t="s">
        <v>49</v>
      </c>
      <c r="E474" s="11">
        <v>0.23100000000000001</v>
      </c>
      <c r="F474" s="11"/>
      <c r="G474" s="11">
        <v>8.1000000000000003E-2</v>
      </c>
      <c r="H474" s="11"/>
      <c r="I474" s="11"/>
      <c r="J474" s="11"/>
      <c r="K474" s="11">
        <v>0.53700000000000003</v>
      </c>
      <c r="L474" s="11"/>
      <c r="M474" s="11">
        <f t="shared" si="27"/>
        <v>0.76800000000000002</v>
      </c>
    </row>
    <row r="475" spans="1:13" s="6" customFormat="1" x14ac:dyDescent="0.35">
      <c r="A475" s="6" t="s">
        <v>79</v>
      </c>
      <c r="B475" s="7">
        <v>42180</v>
      </c>
      <c r="C475" s="8">
        <v>0.48194444444444445</v>
      </c>
      <c r="D475" s="6" t="s">
        <v>50</v>
      </c>
      <c r="E475" s="11">
        <v>0.13</v>
      </c>
      <c r="F475" s="11"/>
      <c r="G475" s="11">
        <v>0.25900000000000001</v>
      </c>
      <c r="H475" s="11"/>
      <c r="I475" s="11"/>
      <c r="J475" s="11"/>
      <c r="K475" s="11">
        <v>0.317</v>
      </c>
      <c r="L475" s="11"/>
      <c r="M475" s="11">
        <f t="shared" si="27"/>
        <v>0.44700000000000001</v>
      </c>
    </row>
    <row r="476" spans="1:13" s="6" customFormat="1" x14ac:dyDescent="0.35">
      <c r="A476" s="6" t="s">
        <v>89</v>
      </c>
      <c r="B476" s="7">
        <v>42180</v>
      </c>
      <c r="C476" s="8">
        <v>0.5</v>
      </c>
      <c r="D476" s="6" t="s">
        <v>50</v>
      </c>
      <c r="E476" s="11">
        <v>1.7999999999999999E-2</v>
      </c>
      <c r="F476" s="11"/>
      <c r="G476" s="11">
        <v>0.13600000000000001</v>
      </c>
      <c r="H476" s="11"/>
      <c r="I476" s="11"/>
      <c r="J476" s="11"/>
      <c r="K476" s="11">
        <v>0.32200000000000001</v>
      </c>
      <c r="L476" s="11"/>
      <c r="M476" s="11">
        <f t="shared" si="27"/>
        <v>0.34</v>
      </c>
    </row>
    <row r="477" spans="1:13" s="6" customFormat="1" x14ac:dyDescent="0.35">
      <c r="A477" s="6" t="s">
        <v>79</v>
      </c>
      <c r="B477" s="7">
        <v>42185</v>
      </c>
      <c r="C477" s="8">
        <v>0.44861111111111113</v>
      </c>
      <c r="D477" s="6" t="s">
        <v>49</v>
      </c>
      <c r="E477" s="11">
        <v>8.5999999999999993E-2</v>
      </c>
      <c r="F477" s="11"/>
      <c r="G477" s="11">
        <v>8.8999999999999996E-2</v>
      </c>
      <c r="H477" s="11"/>
      <c r="I477" s="11"/>
      <c r="J477" s="11"/>
      <c r="K477" s="11">
        <v>0.54700000000000004</v>
      </c>
      <c r="L477" s="11"/>
      <c r="M477" s="11">
        <f t="shared" si="27"/>
        <v>0.63300000000000001</v>
      </c>
    </row>
    <row r="478" spans="1:13" s="6" customFormat="1" x14ac:dyDescent="0.35">
      <c r="A478" s="6" t="s">
        <v>89</v>
      </c>
      <c r="B478" s="7">
        <v>42185</v>
      </c>
      <c r="C478" s="8">
        <v>0.46249999999999997</v>
      </c>
      <c r="D478" s="6" t="s">
        <v>49</v>
      </c>
      <c r="E478" s="11">
        <v>5.7000000000000002E-2</v>
      </c>
      <c r="F478" s="11"/>
      <c r="G478" s="11">
        <v>7.8E-2</v>
      </c>
      <c r="H478" s="11"/>
      <c r="I478" s="11"/>
      <c r="J478" s="11"/>
      <c r="K478" s="11">
        <v>0.52400000000000002</v>
      </c>
      <c r="L478" s="11"/>
      <c r="M478" s="11">
        <f t="shared" si="27"/>
        <v>0.58100000000000007</v>
      </c>
    </row>
    <row r="479" spans="1:13" s="6" customFormat="1" x14ac:dyDescent="0.35">
      <c r="A479" s="6" t="s">
        <v>100</v>
      </c>
      <c r="B479" s="14">
        <v>42185</v>
      </c>
      <c r="C479"/>
      <c r="D479"/>
      <c r="E479"/>
      <c r="F479"/>
      <c r="G479"/>
      <c r="H479"/>
      <c r="I479"/>
      <c r="J479"/>
      <c r="K479"/>
      <c r="L479"/>
      <c r="M479">
        <v>0</v>
      </c>
    </row>
    <row r="480" spans="1:13" s="6" customFormat="1" x14ac:dyDescent="0.35">
      <c r="A480" s="6" t="s">
        <v>100</v>
      </c>
      <c r="B480" s="14">
        <v>42185</v>
      </c>
      <c r="C480"/>
      <c r="D480"/>
      <c r="E480"/>
      <c r="F480"/>
      <c r="G480"/>
      <c r="H480"/>
      <c r="I480"/>
      <c r="J480"/>
      <c r="K480"/>
      <c r="L480"/>
      <c r="M480">
        <v>0</v>
      </c>
    </row>
    <row r="481" spans="1:13" s="6" customFormat="1" x14ac:dyDescent="0.35">
      <c r="A481" s="6" t="s">
        <v>105</v>
      </c>
      <c r="B481" s="14">
        <v>42185</v>
      </c>
      <c r="C481"/>
      <c r="D481"/>
      <c r="E481"/>
      <c r="F481"/>
      <c r="G481"/>
      <c r="H481"/>
      <c r="I481"/>
      <c r="J481"/>
      <c r="K481"/>
      <c r="L481"/>
      <c r="M481" s="35"/>
    </row>
    <row r="482" spans="1:13" s="6" customFormat="1" x14ac:dyDescent="0.35">
      <c r="A482" s="6" t="s">
        <v>40</v>
      </c>
      <c r="B482" s="7">
        <v>42186</v>
      </c>
      <c r="C482" s="8">
        <v>0.52222222222222225</v>
      </c>
      <c r="D482" s="6" t="s">
        <v>49</v>
      </c>
      <c r="E482" s="11">
        <v>0.35199999999999998</v>
      </c>
      <c r="F482" s="11"/>
      <c r="G482" s="11">
        <v>0.23400000000000001</v>
      </c>
      <c r="H482" s="11"/>
      <c r="I482" s="11"/>
      <c r="J482" s="11"/>
      <c r="K482" s="11">
        <v>0.88900000000000001</v>
      </c>
      <c r="L482" s="11"/>
      <c r="M482" s="11">
        <f>K482+E482+F482</f>
        <v>1.2410000000000001</v>
      </c>
    </row>
    <row r="483" spans="1:13" s="6" customFormat="1" x14ac:dyDescent="0.35">
      <c r="A483" s="6" t="s">
        <v>72</v>
      </c>
      <c r="B483" s="7">
        <v>42186</v>
      </c>
      <c r="C483" s="8">
        <v>0.48819444444444443</v>
      </c>
      <c r="D483" s="6" t="s">
        <v>49</v>
      </c>
      <c r="E483" s="11">
        <v>5.3999999999999999E-2</v>
      </c>
      <c r="F483" s="11"/>
      <c r="G483" s="11">
        <v>4.5999999999999999E-2</v>
      </c>
      <c r="H483" s="11"/>
      <c r="I483" s="11"/>
      <c r="J483" s="11"/>
      <c r="K483" s="11">
        <v>0.71499999999999997</v>
      </c>
      <c r="L483" s="11"/>
      <c r="M483" s="11">
        <f>K483+E483+F483</f>
        <v>0.76900000000000002</v>
      </c>
    </row>
    <row r="484" spans="1:13" s="6" customFormat="1" x14ac:dyDescent="0.35">
      <c r="A484" s="6" t="s">
        <v>79</v>
      </c>
      <c r="B484" s="7">
        <v>42194</v>
      </c>
      <c r="C484" s="8">
        <v>0.43194444444444446</v>
      </c>
      <c r="D484" s="6" t="s">
        <v>49</v>
      </c>
      <c r="E484" s="11">
        <v>0.17100000000000001</v>
      </c>
      <c r="F484" s="11"/>
      <c r="G484" s="11">
        <v>0.17899999999999999</v>
      </c>
      <c r="H484" s="11"/>
      <c r="I484" s="11"/>
      <c r="J484" s="11"/>
      <c r="K484" s="11">
        <v>0.66500000000000004</v>
      </c>
      <c r="L484" s="11"/>
      <c r="M484" s="11">
        <f>K484+E484+F484</f>
        <v>0.83600000000000008</v>
      </c>
    </row>
    <row r="485" spans="1:13" s="6" customFormat="1" x14ac:dyDescent="0.35">
      <c r="A485" s="6" t="s">
        <v>89</v>
      </c>
      <c r="B485" s="7">
        <v>42194</v>
      </c>
      <c r="C485" s="8">
        <v>0.44861111111111113</v>
      </c>
      <c r="D485" s="6" t="s">
        <v>49</v>
      </c>
      <c r="E485" s="11">
        <v>1.7999999999999999E-2</v>
      </c>
      <c r="F485" s="11"/>
      <c r="G485" s="11">
        <v>2.1000000000000001E-2</v>
      </c>
      <c r="H485" s="11"/>
      <c r="I485" s="11"/>
      <c r="J485" s="11"/>
      <c r="K485" s="11">
        <v>0.36799999999999999</v>
      </c>
      <c r="L485" s="11"/>
      <c r="M485" s="11">
        <f>K485+E485+F485</f>
        <v>0.38600000000000001</v>
      </c>
    </row>
    <row r="486" spans="1:13" s="6" customFormat="1" x14ac:dyDescent="0.35">
      <c r="A486" s="6" t="s">
        <v>100</v>
      </c>
      <c r="B486" s="14">
        <v>42194</v>
      </c>
      <c r="C486"/>
      <c r="D486"/>
      <c r="E486"/>
      <c r="F486"/>
      <c r="G486"/>
      <c r="H486"/>
      <c r="I486"/>
      <c r="J486"/>
      <c r="K486"/>
      <c r="L486"/>
      <c r="M486">
        <v>0</v>
      </c>
    </row>
    <row r="487" spans="1:13" s="6" customFormat="1" x14ac:dyDescent="0.35">
      <c r="A487" s="6" t="s">
        <v>105</v>
      </c>
      <c r="B487" s="14">
        <v>42194</v>
      </c>
      <c r="C487"/>
      <c r="D487"/>
      <c r="E487"/>
      <c r="F487"/>
      <c r="G487"/>
      <c r="H487"/>
      <c r="I487"/>
      <c r="J487"/>
      <c r="K487"/>
      <c r="L487"/>
      <c r="M487" s="35"/>
    </row>
    <row r="488" spans="1:13" s="6" customFormat="1" x14ac:dyDescent="0.35">
      <c r="A488" s="6" t="s">
        <v>40</v>
      </c>
      <c r="B488" s="7">
        <v>42200</v>
      </c>
      <c r="C488" s="8">
        <v>0.57430555555555551</v>
      </c>
      <c r="D488" s="6" t="s">
        <v>50</v>
      </c>
      <c r="E488" s="11">
        <v>0.33900000000000002</v>
      </c>
      <c r="F488" s="11"/>
      <c r="G488" s="11">
        <v>0.20499999999999999</v>
      </c>
      <c r="H488" s="11"/>
      <c r="I488" s="11"/>
      <c r="J488" s="11"/>
      <c r="K488" s="11">
        <v>0.85799999999999998</v>
      </c>
      <c r="L488" s="11"/>
      <c r="M488" s="11">
        <f>K488+E488+F488</f>
        <v>1.1970000000000001</v>
      </c>
    </row>
    <row r="489" spans="1:13" s="6" customFormat="1" x14ac:dyDescent="0.35">
      <c r="A489" s="6" t="s">
        <v>72</v>
      </c>
      <c r="B489" s="7">
        <v>42200</v>
      </c>
      <c r="C489" s="8">
        <v>0.60416666666666663</v>
      </c>
      <c r="D489" s="6" t="s">
        <v>50</v>
      </c>
      <c r="E489" s="11">
        <v>7.4999999999999997E-2</v>
      </c>
      <c r="F489" s="11"/>
      <c r="G489" s="11">
        <v>8.1000000000000003E-2</v>
      </c>
      <c r="H489" s="11"/>
      <c r="I489" s="11"/>
      <c r="J489" s="11"/>
      <c r="K489" s="11">
        <v>0.81</v>
      </c>
      <c r="L489" s="11"/>
      <c r="M489" s="11">
        <f>K489+E489+F489</f>
        <v>0.88500000000000001</v>
      </c>
    </row>
    <row r="490" spans="1:13" s="6" customFormat="1" x14ac:dyDescent="0.35">
      <c r="A490" s="6" t="s">
        <v>100</v>
      </c>
      <c r="B490" s="14">
        <v>42205</v>
      </c>
      <c r="C490"/>
      <c r="D490"/>
      <c r="E490"/>
      <c r="F490"/>
      <c r="G490"/>
      <c r="H490"/>
      <c r="I490"/>
      <c r="J490"/>
      <c r="K490"/>
      <c r="L490"/>
      <c r="M490">
        <v>0</v>
      </c>
    </row>
    <row r="491" spans="1:13" s="6" customFormat="1" x14ac:dyDescent="0.35">
      <c r="A491" s="6" t="s">
        <v>105</v>
      </c>
      <c r="B491" s="14">
        <v>42205</v>
      </c>
      <c r="C491"/>
      <c r="D491"/>
      <c r="E491"/>
      <c r="F491"/>
      <c r="G491"/>
      <c r="H491"/>
      <c r="I491"/>
      <c r="J491"/>
      <c r="K491"/>
      <c r="L491"/>
      <c r="M491" s="35"/>
    </row>
    <row r="492" spans="1:13" s="6" customFormat="1" x14ac:dyDescent="0.35">
      <c r="A492" s="6" t="s">
        <v>40</v>
      </c>
      <c r="B492" s="7">
        <v>42207</v>
      </c>
      <c r="C492" s="8">
        <v>0.52916666666666667</v>
      </c>
      <c r="D492" s="6" t="s">
        <v>50</v>
      </c>
      <c r="E492" s="11">
        <v>0.28499999999999998</v>
      </c>
      <c r="F492" s="11"/>
      <c r="G492" s="11">
        <v>0.29499999999999998</v>
      </c>
      <c r="H492" s="11"/>
      <c r="I492" s="11"/>
      <c r="J492" s="11"/>
      <c r="K492" s="11">
        <v>0.77500000000000002</v>
      </c>
      <c r="L492" s="11"/>
      <c r="M492" s="11">
        <f t="shared" ref="M492:M499" si="28">K492+E492+F492</f>
        <v>1.06</v>
      </c>
    </row>
    <row r="493" spans="1:13" s="6" customFormat="1" x14ac:dyDescent="0.35">
      <c r="A493" s="6" t="s">
        <v>72</v>
      </c>
      <c r="B493" s="7">
        <v>42207</v>
      </c>
      <c r="C493" s="8">
        <v>0.4993055555555555</v>
      </c>
      <c r="D493" s="6" t="s">
        <v>50</v>
      </c>
      <c r="E493" s="11">
        <v>0.114</v>
      </c>
      <c r="F493" s="11"/>
      <c r="G493" s="11">
        <v>0.21299999999999999</v>
      </c>
      <c r="H493" s="11"/>
      <c r="I493" s="11"/>
      <c r="J493" s="11"/>
      <c r="K493" s="11">
        <v>0.95899999999999996</v>
      </c>
      <c r="L493" s="11"/>
      <c r="M493" s="11">
        <f t="shared" si="28"/>
        <v>1.073</v>
      </c>
    </row>
    <row r="494" spans="1:13" s="6" customFormat="1" x14ac:dyDescent="0.35">
      <c r="A494" s="6" t="s">
        <v>79</v>
      </c>
      <c r="B494" s="7">
        <v>42208</v>
      </c>
      <c r="C494" s="8">
        <v>0.43611111111111112</v>
      </c>
      <c r="D494" s="6" t="s">
        <v>50</v>
      </c>
      <c r="E494" s="11">
        <v>6.9000000000000006E-2</v>
      </c>
      <c r="F494" s="11"/>
      <c r="G494" s="11">
        <v>0.16400000000000001</v>
      </c>
      <c r="H494" s="11"/>
      <c r="I494" s="11"/>
      <c r="J494" s="11"/>
      <c r="K494" s="11">
        <v>0.52900000000000003</v>
      </c>
      <c r="L494" s="11"/>
      <c r="M494" s="11">
        <f t="shared" si="28"/>
        <v>0.59800000000000009</v>
      </c>
    </row>
    <row r="495" spans="1:13" s="6" customFormat="1" x14ac:dyDescent="0.35">
      <c r="A495" s="6" t="s">
        <v>89</v>
      </c>
      <c r="B495" s="7">
        <v>42208</v>
      </c>
      <c r="C495" s="8">
        <v>0.44930555555555557</v>
      </c>
      <c r="D495" s="6" t="s">
        <v>50</v>
      </c>
      <c r="E495" s="11">
        <v>1.7999999999999999E-2</v>
      </c>
      <c r="F495" s="11"/>
      <c r="G495" s="11">
        <v>3.1E-2</v>
      </c>
      <c r="H495" s="11"/>
      <c r="I495" s="11"/>
      <c r="J495" s="11"/>
      <c r="K495" s="11">
        <v>0.504</v>
      </c>
      <c r="L495" s="11"/>
      <c r="M495" s="11">
        <f t="shared" si="28"/>
        <v>0.52200000000000002</v>
      </c>
    </row>
    <row r="496" spans="1:13" s="6" customFormat="1" x14ac:dyDescent="0.35">
      <c r="A496" s="6" t="s">
        <v>79</v>
      </c>
      <c r="B496" s="7">
        <v>42213</v>
      </c>
      <c r="C496" s="8">
        <v>0.4513888888888889</v>
      </c>
      <c r="D496" s="6" t="s">
        <v>50</v>
      </c>
      <c r="E496" s="11">
        <v>3.5000000000000003E-2</v>
      </c>
      <c r="F496" s="11"/>
      <c r="G496" s="11">
        <v>0.122</v>
      </c>
      <c r="H496" s="11"/>
      <c r="I496" s="11"/>
      <c r="J496" s="11"/>
      <c r="K496" s="11">
        <v>0.48199999999999998</v>
      </c>
      <c r="L496" s="11"/>
      <c r="M496" s="11">
        <f t="shared" si="28"/>
        <v>0.51700000000000002</v>
      </c>
    </row>
    <row r="497" spans="1:13" s="6" customFormat="1" x14ac:dyDescent="0.35">
      <c r="A497" s="6" t="s">
        <v>89</v>
      </c>
      <c r="B497" s="7">
        <v>42213</v>
      </c>
      <c r="C497" s="8">
        <v>0.46597222222222223</v>
      </c>
      <c r="D497" s="6" t="s">
        <v>50</v>
      </c>
      <c r="E497" s="11">
        <v>1.7999999999999999E-2</v>
      </c>
      <c r="F497" s="11"/>
      <c r="G497" s="11">
        <v>0.09</v>
      </c>
      <c r="H497" s="11"/>
      <c r="I497" s="11"/>
      <c r="J497" s="11"/>
      <c r="K497" s="11">
        <v>0.59699999999999998</v>
      </c>
      <c r="L497" s="11"/>
      <c r="M497" s="11">
        <f t="shared" si="28"/>
        <v>0.61499999999999999</v>
      </c>
    </row>
    <row r="498" spans="1:13" s="6" customFormat="1" x14ac:dyDescent="0.35">
      <c r="A498" s="6" t="s">
        <v>40</v>
      </c>
      <c r="B498" s="7">
        <v>42214</v>
      </c>
      <c r="C498" s="8">
        <v>0.52430555555555558</v>
      </c>
      <c r="D498" s="6" t="s">
        <v>50</v>
      </c>
      <c r="E498" s="11">
        <v>0.182</v>
      </c>
      <c r="F498" s="11"/>
      <c r="G498" s="11">
        <v>0.24399999999999999</v>
      </c>
      <c r="H498" s="11"/>
      <c r="I498" s="11"/>
      <c r="J498" s="11"/>
      <c r="K498" s="11">
        <v>0.65100000000000002</v>
      </c>
      <c r="L498" s="11"/>
      <c r="M498" s="11">
        <f t="shared" si="28"/>
        <v>0.83299999999999996</v>
      </c>
    </row>
    <row r="499" spans="1:13" s="6" customFormat="1" x14ac:dyDescent="0.35">
      <c r="A499" s="6" t="s">
        <v>72</v>
      </c>
      <c r="B499" s="7">
        <v>42214</v>
      </c>
      <c r="C499" s="8">
        <v>0.4909722222222222</v>
      </c>
      <c r="D499" s="6" t="s">
        <v>50</v>
      </c>
      <c r="E499" s="11">
        <v>1.9E-2</v>
      </c>
      <c r="F499" s="11"/>
      <c r="G499" s="11">
        <v>7.2999999999999995E-2</v>
      </c>
      <c r="H499" s="11"/>
      <c r="I499" s="11"/>
      <c r="J499" s="11"/>
      <c r="K499" s="11">
        <v>0.88500000000000001</v>
      </c>
      <c r="L499" s="11"/>
      <c r="M499" s="11">
        <f t="shared" si="28"/>
        <v>0.90400000000000003</v>
      </c>
    </row>
    <row r="500" spans="1:13" s="6" customFormat="1" x14ac:dyDescent="0.35">
      <c r="A500" s="6" t="s">
        <v>100</v>
      </c>
      <c r="B500" s="14">
        <v>42214</v>
      </c>
      <c r="C500"/>
      <c r="D500"/>
      <c r="E500"/>
      <c r="F500"/>
      <c r="G500"/>
      <c r="H500"/>
      <c r="I500"/>
      <c r="J500"/>
      <c r="K500"/>
      <c r="L500"/>
      <c r="M500">
        <v>0</v>
      </c>
    </row>
    <row r="501" spans="1:13" s="6" customFormat="1" x14ac:dyDescent="0.35">
      <c r="A501" s="6" t="s">
        <v>105</v>
      </c>
      <c r="B501" s="14">
        <v>42214</v>
      </c>
      <c r="C501"/>
      <c r="D501"/>
      <c r="E501"/>
      <c r="F501"/>
      <c r="G501"/>
      <c r="H501"/>
      <c r="I501"/>
      <c r="J501"/>
      <c r="K501"/>
      <c r="L501"/>
      <c r="M501" s="35"/>
    </row>
    <row r="502" spans="1:13" s="6" customFormat="1" x14ac:dyDescent="0.35">
      <c r="A502" s="6" t="s">
        <v>40</v>
      </c>
      <c r="B502" s="7">
        <v>42221</v>
      </c>
      <c r="C502" s="8">
        <v>0.53680555555555554</v>
      </c>
      <c r="D502" s="6" t="s">
        <v>50</v>
      </c>
      <c r="E502" s="11">
        <v>0.20899999999999999</v>
      </c>
      <c r="F502" s="11"/>
      <c r="G502" s="11">
        <v>0.14499999999999999</v>
      </c>
      <c r="H502" s="11"/>
      <c r="I502" s="11"/>
      <c r="J502" s="11"/>
      <c r="K502" s="11">
        <v>0.28299999999999997</v>
      </c>
      <c r="L502" s="11"/>
      <c r="M502" s="11">
        <f t="shared" ref="M502:M509" si="29">K502+E502+F502</f>
        <v>0.49199999999999999</v>
      </c>
    </row>
    <row r="503" spans="1:13" s="6" customFormat="1" x14ac:dyDescent="0.35">
      <c r="A503" s="6" t="s">
        <v>72</v>
      </c>
      <c r="B503" s="7">
        <v>42221</v>
      </c>
      <c r="C503" s="8">
        <v>0.56666666666666665</v>
      </c>
      <c r="D503" s="6" t="s">
        <v>50</v>
      </c>
      <c r="E503" s="11">
        <v>0.1</v>
      </c>
      <c r="F503" s="11"/>
      <c r="G503" s="11">
        <v>0.16</v>
      </c>
      <c r="H503" s="11"/>
      <c r="I503" s="11"/>
      <c r="J503" s="11"/>
      <c r="K503" s="11">
        <v>0.40400000000000003</v>
      </c>
      <c r="L503" s="11"/>
      <c r="M503" s="11">
        <f t="shared" si="29"/>
        <v>0.504</v>
      </c>
    </row>
    <row r="504" spans="1:13" s="6" customFormat="1" x14ac:dyDescent="0.35">
      <c r="A504" s="6" t="s">
        <v>79</v>
      </c>
      <c r="B504" s="7">
        <v>42222</v>
      </c>
      <c r="C504" s="8">
        <v>0.44861111111111113</v>
      </c>
      <c r="D504" s="6" t="s">
        <v>50</v>
      </c>
      <c r="E504" s="11">
        <v>0.03</v>
      </c>
      <c r="F504" s="11"/>
      <c r="G504" s="11">
        <v>1.4999999999999999E-2</v>
      </c>
      <c r="H504" s="11"/>
      <c r="I504" s="11"/>
      <c r="J504" s="11"/>
      <c r="K504" s="11">
        <v>4.2999999999999997E-2</v>
      </c>
      <c r="L504" s="11"/>
      <c r="M504" s="11">
        <f t="shared" si="29"/>
        <v>7.2999999999999995E-2</v>
      </c>
    </row>
    <row r="505" spans="1:13" s="6" customFormat="1" x14ac:dyDescent="0.35">
      <c r="A505" s="6" t="s">
        <v>89</v>
      </c>
      <c r="B505" s="7">
        <v>42222</v>
      </c>
      <c r="C505" s="8">
        <v>0.46388888888888885</v>
      </c>
      <c r="D505" s="6" t="s">
        <v>50</v>
      </c>
      <c r="E505" s="11">
        <v>1.7999999999999999E-2</v>
      </c>
      <c r="F505" s="11"/>
      <c r="G505" s="11">
        <v>0.16900000000000001</v>
      </c>
      <c r="H505" s="11"/>
      <c r="I505" s="11"/>
      <c r="J505" s="11"/>
      <c r="K505" s="11">
        <v>0.32100000000000001</v>
      </c>
      <c r="L505" s="11"/>
      <c r="M505" s="11">
        <f t="shared" si="29"/>
        <v>0.33900000000000002</v>
      </c>
    </row>
    <row r="506" spans="1:13" s="6" customFormat="1" x14ac:dyDescent="0.35">
      <c r="A506" s="6" t="s">
        <v>40</v>
      </c>
      <c r="B506" s="7">
        <v>42227</v>
      </c>
      <c r="C506" s="8">
        <v>0.57291666666666663</v>
      </c>
      <c r="D506" s="6" t="s">
        <v>49</v>
      </c>
      <c r="E506" s="11">
        <v>0.249</v>
      </c>
      <c r="F506" s="11"/>
      <c r="G506" s="11">
        <v>0.18099999999999999</v>
      </c>
      <c r="H506" s="11"/>
      <c r="I506" s="11"/>
      <c r="J506" s="11"/>
      <c r="K506" s="11">
        <v>0.53200000000000003</v>
      </c>
      <c r="L506" s="11"/>
      <c r="M506" s="11">
        <f t="shared" si="29"/>
        <v>0.78100000000000003</v>
      </c>
    </row>
    <row r="507" spans="1:13" s="6" customFormat="1" x14ac:dyDescent="0.35">
      <c r="A507" s="6" t="s">
        <v>72</v>
      </c>
      <c r="B507" s="7">
        <v>42227</v>
      </c>
      <c r="C507" s="8">
        <v>0.60416666666666663</v>
      </c>
      <c r="D507" s="6" t="s">
        <v>49</v>
      </c>
      <c r="E507" s="11">
        <v>4.3999999999999997E-2</v>
      </c>
      <c r="F507" s="11"/>
      <c r="G507" s="11">
        <v>0.19</v>
      </c>
      <c r="H507" s="11"/>
      <c r="I507" s="11"/>
      <c r="J507" s="11"/>
      <c r="K507" s="11">
        <v>0.54200000000000004</v>
      </c>
      <c r="L507" s="11"/>
      <c r="M507" s="11">
        <f t="shared" si="29"/>
        <v>0.58600000000000008</v>
      </c>
    </row>
    <row r="508" spans="1:13" s="6" customFormat="1" x14ac:dyDescent="0.35">
      <c r="A508" s="6" t="s">
        <v>79</v>
      </c>
      <c r="B508" s="7">
        <v>42228</v>
      </c>
      <c r="C508" s="8">
        <v>0.49583333333333335</v>
      </c>
      <c r="D508" s="6" t="s">
        <v>49</v>
      </c>
      <c r="E508" s="11">
        <v>8.2000000000000003E-2</v>
      </c>
      <c r="F508" s="11"/>
      <c r="G508" s="11">
        <v>0.48299999999999998</v>
      </c>
      <c r="H508" s="11"/>
      <c r="I508" s="11"/>
      <c r="J508" s="11"/>
      <c r="K508" s="11">
        <v>0.56599999999999995</v>
      </c>
      <c r="L508" s="11"/>
      <c r="M508" s="11">
        <f t="shared" si="29"/>
        <v>0.64799999999999991</v>
      </c>
    </row>
    <row r="509" spans="1:13" s="6" customFormat="1" x14ac:dyDescent="0.35">
      <c r="A509" s="6" t="s">
        <v>89</v>
      </c>
      <c r="B509" s="7">
        <v>42228</v>
      </c>
      <c r="C509" s="8">
        <v>0.51527777777777783</v>
      </c>
      <c r="D509" s="6" t="s">
        <v>49</v>
      </c>
      <c r="E509" s="11">
        <v>2.8000000000000001E-2</v>
      </c>
      <c r="F509" s="11"/>
      <c r="G509" s="11">
        <v>0.40200000000000002</v>
      </c>
      <c r="H509" s="11"/>
      <c r="I509" s="11"/>
      <c r="J509" s="11"/>
      <c r="K509" s="11">
        <v>0.56999999999999995</v>
      </c>
      <c r="L509" s="11"/>
      <c r="M509" s="11">
        <f t="shared" si="29"/>
        <v>0.59799999999999998</v>
      </c>
    </row>
    <row r="510" spans="1:13" s="6" customFormat="1" x14ac:dyDescent="0.35">
      <c r="A510" s="6" t="s">
        <v>100</v>
      </c>
      <c r="B510" s="14">
        <v>42228</v>
      </c>
      <c r="C510"/>
      <c r="D510"/>
      <c r="E510"/>
      <c r="F510"/>
      <c r="G510"/>
      <c r="H510"/>
      <c r="I510"/>
      <c r="J510"/>
      <c r="K510"/>
      <c r="L510"/>
      <c r="M510">
        <v>0</v>
      </c>
    </row>
    <row r="511" spans="1:13" s="6" customFormat="1" x14ac:dyDescent="0.35">
      <c r="A511" s="6" t="s">
        <v>105</v>
      </c>
      <c r="B511" s="14">
        <v>42228</v>
      </c>
      <c r="C511"/>
      <c r="D511"/>
      <c r="E511"/>
      <c r="F511"/>
      <c r="G511"/>
      <c r="H511"/>
      <c r="I511"/>
      <c r="J511"/>
      <c r="K511"/>
      <c r="L511"/>
      <c r="M511" s="35"/>
    </row>
    <row r="512" spans="1:13" s="6" customFormat="1" x14ac:dyDescent="0.35">
      <c r="A512" s="6" t="s">
        <v>40</v>
      </c>
      <c r="B512" s="7">
        <v>42235</v>
      </c>
      <c r="C512" s="8">
        <v>0.52569444444444446</v>
      </c>
      <c r="D512" s="6" t="s">
        <v>50</v>
      </c>
      <c r="E512" s="11">
        <v>0.33700000000000002</v>
      </c>
      <c r="F512" s="11"/>
      <c r="G512" s="11">
        <v>0.17</v>
      </c>
      <c r="H512" s="11"/>
      <c r="I512" s="11"/>
      <c r="J512" s="11"/>
      <c r="K512" s="11">
        <v>0.66500000000000004</v>
      </c>
      <c r="L512" s="11"/>
      <c r="M512" s="11">
        <f>K512+E512+F512</f>
        <v>1.002</v>
      </c>
    </row>
    <row r="513" spans="1:13" s="6" customFormat="1" x14ac:dyDescent="0.35">
      <c r="A513" s="6" t="s">
        <v>72</v>
      </c>
      <c r="B513" s="7">
        <v>42235</v>
      </c>
      <c r="C513" s="8">
        <v>0.49513888888888885</v>
      </c>
      <c r="D513" s="6" t="s">
        <v>50</v>
      </c>
      <c r="E513" s="11">
        <v>0.153</v>
      </c>
      <c r="F513" s="11"/>
      <c r="G513" s="11">
        <v>0.17499999999999999</v>
      </c>
      <c r="H513" s="11"/>
      <c r="I513" s="11"/>
      <c r="J513" s="11"/>
      <c r="K513" s="11">
        <v>0.52100000000000002</v>
      </c>
      <c r="L513" s="11"/>
      <c r="M513" s="11">
        <f>K513+E513+F513</f>
        <v>0.67400000000000004</v>
      </c>
    </row>
    <row r="514" spans="1:13" s="6" customFormat="1" x14ac:dyDescent="0.35">
      <c r="A514" s="6" t="s">
        <v>100</v>
      </c>
      <c r="B514" s="14">
        <v>42235</v>
      </c>
      <c r="C514"/>
      <c r="D514"/>
      <c r="E514"/>
      <c r="F514"/>
      <c r="G514"/>
      <c r="H514"/>
      <c r="I514"/>
      <c r="J514"/>
      <c r="K514"/>
      <c r="L514"/>
      <c r="M514">
        <v>0</v>
      </c>
    </row>
    <row r="515" spans="1:13" s="6" customFormat="1" x14ac:dyDescent="0.35">
      <c r="A515" s="6" t="s">
        <v>105</v>
      </c>
      <c r="B515" s="14">
        <v>42235</v>
      </c>
      <c r="C515"/>
      <c r="D515"/>
      <c r="E515"/>
      <c r="F515"/>
      <c r="G515"/>
      <c r="H515"/>
      <c r="I515"/>
      <c r="J515"/>
      <c r="K515"/>
      <c r="L515"/>
      <c r="M515" s="35"/>
    </row>
    <row r="516" spans="1:13" s="6" customFormat="1" x14ac:dyDescent="0.35">
      <c r="A516" s="6" t="s">
        <v>79</v>
      </c>
      <c r="B516" s="7">
        <v>42236</v>
      </c>
      <c r="C516" s="8">
        <v>0.48055555555555557</v>
      </c>
      <c r="D516" s="6" t="s">
        <v>50</v>
      </c>
      <c r="E516" s="11">
        <v>0.06</v>
      </c>
      <c r="F516" s="11"/>
      <c r="G516" s="11">
        <v>0.13200000000000001</v>
      </c>
      <c r="H516" s="11"/>
      <c r="I516" s="11"/>
      <c r="J516" s="11"/>
      <c r="K516" s="11">
        <v>0.34399999999999997</v>
      </c>
      <c r="L516" s="11"/>
      <c r="M516" s="11">
        <f t="shared" ref="M516:M521" si="30">K516+E516+F516</f>
        <v>0.40399999999999997</v>
      </c>
    </row>
    <row r="517" spans="1:13" s="6" customFormat="1" x14ac:dyDescent="0.35">
      <c r="A517" s="6" t="s">
        <v>89</v>
      </c>
      <c r="B517" s="7">
        <v>42236</v>
      </c>
      <c r="C517" s="8">
        <v>0.4993055555555555</v>
      </c>
      <c r="D517" s="6" t="s">
        <v>50</v>
      </c>
      <c r="E517" s="11">
        <v>0.02</v>
      </c>
      <c r="F517" s="11"/>
      <c r="G517" s="11">
        <v>3.5000000000000003E-2</v>
      </c>
      <c r="H517" s="11"/>
      <c r="I517" s="11"/>
      <c r="J517" s="11"/>
      <c r="K517" s="11">
        <v>0.26700000000000002</v>
      </c>
      <c r="L517" s="11"/>
      <c r="M517" s="11">
        <f t="shared" si="30"/>
        <v>0.28700000000000003</v>
      </c>
    </row>
    <row r="518" spans="1:13" s="6" customFormat="1" x14ac:dyDescent="0.35">
      <c r="A518" s="6" t="s">
        <v>79</v>
      </c>
      <c r="B518" s="7">
        <v>42241</v>
      </c>
      <c r="C518" s="8">
        <v>0.44722222222222219</v>
      </c>
      <c r="D518" s="6" t="s">
        <v>50</v>
      </c>
      <c r="E518" s="11">
        <v>0.14299999999999999</v>
      </c>
      <c r="F518" s="11"/>
      <c r="G518" s="11">
        <v>0.17799999999999999</v>
      </c>
      <c r="H518" s="11"/>
      <c r="I518" s="11"/>
      <c r="J518" s="11"/>
      <c r="K518" s="11">
        <v>0.38600000000000001</v>
      </c>
      <c r="L518" s="11"/>
      <c r="M518" s="11">
        <f t="shared" si="30"/>
        <v>0.52900000000000003</v>
      </c>
    </row>
    <row r="519" spans="1:13" s="6" customFormat="1" x14ac:dyDescent="0.35">
      <c r="A519" s="6" t="s">
        <v>89</v>
      </c>
      <c r="B519" s="7">
        <v>42241</v>
      </c>
      <c r="C519" s="8">
        <v>0.46249999999999997</v>
      </c>
      <c r="D519" s="6" t="s">
        <v>50</v>
      </c>
      <c r="E519" s="11">
        <v>3.5999999999999997E-2</v>
      </c>
      <c r="F519" s="11"/>
      <c r="G519" s="11">
        <v>0.14599999999999999</v>
      </c>
      <c r="H519" s="11"/>
      <c r="I519" s="11"/>
      <c r="J519" s="11"/>
      <c r="K519" s="11">
        <v>0.51400000000000001</v>
      </c>
      <c r="L519" s="11"/>
      <c r="M519" s="11">
        <f t="shared" si="30"/>
        <v>0.55000000000000004</v>
      </c>
    </row>
    <row r="520" spans="1:13" s="6" customFormat="1" x14ac:dyDescent="0.35">
      <c r="A520" s="6" t="s">
        <v>40</v>
      </c>
      <c r="B520" s="7">
        <v>42242</v>
      </c>
      <c r="C520" s="8">
        <v>0.5083333333333333</v>
      </c>
      <c r="D520" s="6" t="s">
        <v>50</v>
      </c>
      <c r="E520" s="11">
        <v>0.35399999999999998</v>
      </c>
      <c r="F520" s="11"/>
      <c r="G520" s="11">
        <v>0.13500000000000001</v>
      </c>
      <c r="H520" s="11"/>
      <c r="I520" s="11"/>
      <c r="J520" s="11"/>
      <c r="K520" s="11">
        <v>0.84399999999999997</v>
      </c>
      <c r="L520" s="11"/>
      <c r="M520" s="11">
        <f t="shared" si="30"/>
        <v>1.198</v>
      </c>
    </row>
    <row r="521" spans="1:13" s="6" customFormat="1" x14ac:dyDescent="0.35">
      <c r="A521" s="6" t="s">
        <v>72</v>
      </c>
      <c r="B521" s="7">
        <v>42242</v>
      </c>
      <c r="C521" s="8">
        <v>0.47361111111111115</v>
      </c>
      <c r="D521" s="6" t="s">
        <v>50</v>
      </c>
      <c r="E521" s="11">
        <v>0.104</v>
      </c>
      <c r="F521" s="11"/>
      <c r="G521" s="11">
        <v>4.3999999999999997E-2</v>
      </c>
      <c r="H521" s="11"/>
      <c r="I521" s="11"/>
      <c r="J521" s="11"/>
      <c r="K521" s="11">
        <v>0.872</v>
      </c>
      <c r="L521" s="11"/>
      <c r="M521" s="11">
        <f t="shared" si="30"/>
        <v>0.97599999999999998</v>
      </c>
    </row>
    <row r="522" spans="1:13" s="6" customFormat="1" x14ac:dyDescent="0.35">
      <c r="A522" s="6" t="s">
        <v>100</v>
      </c>
      <c r="B522" s="14">
        <v>42242</v>
      </c>
      <c r="C522"/>
      <c r="D522"/>
      <c r="E522"/>
      <c r="F522"/>
      <c r="G522"/>
      <c r="H522"/>
      <c r="I522"/>
      <c r="J522"/>
      <c r="K522"/>
      <c r="L522"/>
      <c r="M522">
        <v>0</v>
      </c>
    </row>
    <row r="523" spans="1:13" s="6" customFormat="1" x14ac:dyDescent="0.35">
      <c r="A523" s="6" t="s">
        <v>105</v>
      </c>
      <c r="B523" s="14">
        <v>42242</v>
      </c>
      <c r="C523"/>
      <c r="D523"/>
      <c r="E523"/>
      <c r="F523"/>
      <c r="G523"/>
      <c r="H523"/>
      <c r="I523"/>
      <c r="J523"/>
      <c r="K523"/>
      <c r="L523"/>
      <c r="M523" s="35"/>
    </row>
    <row r="524" spans="1:13" s="6" customFormat="1" x14ac:dyDescent="0.35">
      <c r="A524" s="6" t="s">
        <v>105</v>
      </c>
      <c r="B524" s="14">
        <v>42242</v>
      </c>
      <c r="C524"/>
      <c r="D524"/>
      <c r="E524"/>
      <c r="F524"/>
      <c r="G524"/>
      <c r="H524"/>
      <c r="I524"/>
      <c r="J524"/>
      <c r="K524"/>
      <c r="L524"/>
      <c r="M524" s="35"/>
    </row>
    <row r="525" spans="1:13" s="6" customFormat="1" x14ac:dyDescent="0.35">
      <c r="A525" s="6" t="s">
        <v>40</v>
      </c>
      <c r="B525" s="7">
        <v>42249</v>
      </c>
      <c r="C525" s="8">
        <v>0.56041666666666667</v>
      </c>
      <c r="D525" s="6" t="s">
        <v>50</v>
      </c>
      <c r="E525" s="11">
        <v>0.38900000000000001</v>
      </c>
      <c r="F525" s="11"/>
      <c r="G525" s="11">
        <v>0.35399999999999998</v>
      </c>
      <c r="H525" s="11"/>
      <c r="I525" s="11"/>
      <c r="J525" s="11"/>
      <c r="K525" s="11">
        <v>0.46100000000000002</v>
      </c>
      <c r="L525" s="11"/>
      <c r="M525" s="11">
        <f>K525+E525+F525</f>
        <v>0.85000000000000009</v>
      </c>
    </row>
    <row r="526" spans="1:13" s="6" customFormat="1" x14ac:dyDescent="0.35">
      <c r="A526" s="6" t="s">
        <v>72</v>
      </c>
      <c r="B526" s="7">
        <v>42249</v>
      </c>
      <c r="C526" s="8">
        <v>0.52916666666666667</v>
      </c>
      <c r="D526" s="6" t="s">
        <v>50</v>
      </c>
      <c r="E526" s="11">
        <v>0.16700000000000001</v>
      </c>
      <c r="F526" s="11"/>
      <c r="G526" s="11">
        <v>0.26700000000000002</v>
      </c>
      <c r="H526" s="11"/>
      <c r="I526" s="11"/>
      <c r="J526" s="11"/>
      <c r="K526" s="11">
        <v>0.44400000000000001</v>
      </c>
      <c r="L526" s="11"/>
      <c r="M526" s="11">
        <f>K526+E526+F526</f>
        <v>0.61099999999999999</v>
      </c>
    </row>
    <row r="527" spans="1:13" s="6" customFormat="1" x14ac:dyDescent="0.35">
      <c r="A527" s="6" t="s">
        <v>100</v>
      </c>
      <c r="B527" s="14">
        <v>42249</v>
      </c>
      <c r="C527"/>
      <c r="D527"/>
      <c r="E527"/>
      <c r="F527"/>
      <c r="G527"/>
      <c r="H527"/>
      <c r="I527"/>
      <c r="J527"/>
      <c r="K527"/>
      <c r="L527"/>
      <c r="M527">
        <v>0</v>
      </c>
    </row>
    <row r="528" spans="1:13" s="6" customFormat="1" x14ac:dyDescent="0.35">
      <c r="A528" s="6" t="s">
        <v>105</v>
      </c>
      <c r="B528" s="14">
        <v>42249</v>
      </c>
      <c r="C528"/>
      <c r="D528"/>
      <c r="E528"/>
      <c r="F528"/>
      <c r="G528"/>
      <c r="H528"/>
      <c r="I528"/>
      <c r="J528"/>
      <c r="K528"/>
      <c r="L528"/>
      <c r="M528" s="35"/>
    </row>
    <row r="529" spans="1:13" s="6" customFormat="1" x14ac:dyDescent="0.35">
      <c r="A529" s="6" t="s">
        <v>79</v>
      </c>
      <c r="B529" s="7">
        <v>42250</v>
      </c>
      <c r="C529" s="8">
        <v>0.46180555555555558</v>
      </c>
      <c r="D529" s="6" t="s">
        <v>50</v>
      </c>
      <c r="E529" s="11">
        <v>4.3999999999999997E-2</v>
      </c>
      <c r="F529" s="11"/>
      <c r="G529" s="11">
        <v>6.7000000000000004E-2</v>
      </c>
      <c r="H529" s="11"/>
      <c r="I529" s="11"/>
      <c r="J529" s="11"/>
      <c r="K529" s="11">
        <v>0.623</v>
      </c>
      <c r="L529" s="11"/>
      <c r="M529" s="11">
        <f t="shared" ref="M529:M534" si="31">K529+E529+F529</f>
        <v>0.66700000000000004</v>
      </c>
    </row>
    <row r="530" spans="1:13" s="6" customFormat="1" x14ac:dyDescent="0.35">
      <c r="A530" s="6" t="s">
        <v>89</v>
      </c>
      <c r="B530" s="7">
        <v>42250</v>
      </c>
      <c r="C530" s="8">
        <v>0.47847222222222219</v>
      </c>
      <c r="D530" s="6" t="s">
        <v>50</v>
      </c>
      <c r="E530" s="11">
        <v>1.7999999999999999E-2</v>
      </c>
      <c r="F530" s="11"/>
      <c r="G530" s="11">
        <v>2.4E-2</v>
      </c>
      <c r="H530" s="11"/>
      <c r="I530" s="11"/>
      <c r="J530" s="11"/>
      <c r="K530" s="11">
        <v>0.50900000000000001</v>
      </c>
      <c r="L530" s="11"/>
      <c r="M530" s="11">
        <f t="shared" si="31"/>
        <v>0.52700000000000002</v>
      </c>
    </row>
    <row r="531" spans="1:13" s="6" customFormat="1" x14ac:dyDescent="0.35">
      <c r="A531" s="6" t="s">
        <v>79</v>
      </c>
      <c r="B531" s="7">
        <v>42256</v>
      </c>
      <c r="C531" s="8">
        <v>0.44513888888888892</v>
      </c>
      <c r="D531" s="6" t="s">
        <v>50</v>
      </c>
      <c r="E531" s="11">
        <v>9.8000000000000004E-2</v>
      </c>
      <c r="F531" s="11"/>
      <c r="G531" s="11">
        <v>0.11899999999999999</v>
      </c>
      <c r="H531" s="11"/>
      <c r="I531" s="11"/>
      <c r="J531" s="11"/>
      <c r="K531" s="11">
        <v>0.53500000000000003</v>
      </c>
      <c r="L531" s="11"/>
      <c r="M531" s="11">
        <f t="shared" si="31"/>
        <v>0.63300000000000001</v>
      </c>
    </row>
    <row r="532" spans="1:13" s="6" customFormat="1" x14ac:dyDescent="0.35">
      <c r="A532" s="6" t="s">
        <v>89</v>
      </c>
      <c r="B532" s="7">
        <v>42256</v>
      </c>
      <c r="C532" s="8">
        <v>0.46180555555555558</v>
      </c>
      <c r="D532" s="6" t="s">
        <v>50</v>
      </c>
      <c r="E532" s="11">
        <v>3.2000000000000001E-2</v>
      </c>
      <c r="F532" s="11"/>
      <c r="G532" s="11">
        <v>2.9000000000000001E-2</v>
      </c>
      <c r="H532" s="11"/>
      <c r="I532" s="11"/>
      <c r="J532" s="11"/>
      <c r="K532" s="11">
        <v>0.55100000000000005</v>
      </c>
      <c r="L532" s="11"/>
      <c r="M532" s="11">
        <f t="shared" si="31"/>
        <v>0.58300000000000007</v>
      </c>
    </row>
    <row r="533" spans="1:13" s="6" customFormat="1" x14ac:dyDescent="0.35">
      <c r="A533" s="6" t="s">
        <v>40</v>
      </c>
      <c r="B533" s="7">
        <v>42263</v>
      </c>
      <c r="C533" s="8">
        <v>0.55763888888888891</v>
      </c>
      <c r="D533" s="6" t="s">
        <v>50</v>
      </c>
      <c r="E533" s="11">
        <v>0.48899999999999999</v>
      </c>
      <c r="F533" s="11"/>
      <c r="G533" s="11">
        <v>0.36799999999999999</v>
      </c>
      <c r="H533" s="11"/>
      <c r="I533" s="11"/>
      <c r="J533" s="11"/>
      <c r="K533" s="11">
        <v>0.59199999999999997</v>
      </c>
      <c r="L533" s="11"/>
      <c r="M533" s="11">
        <f t="shared" si="31"/>
        <v>1.081</v>
      </c>
    </row>
    <row r="534" spans="1:13" s="6" customFormat="1" x14ac:dyDescent="0.35">
      <c r="A534" s="6" t="s">
        <v>72</v>
      </c>
      <c r="B534" s="7">
        <v>42263</v>
      </c>
      <c r="C534" s="8">
        <v>0.52638888888888891</v>
      </c>
      <c r="D534" s="6" t="s">
        <v>50</v>
      </c>
      <c r="E534" s="11">
        <v>0.27200000000000002</v>
      </c>
      <c r="F534" s="11"/>
      <c r="G534" s="11">
        <v>0.24399999999999999</v>
      </c>
      <c r="H534" s="11"/>
      <c r="I534" s="11"/>
      <c r="J534" s="11"/>
      <c r="K534" s="11">
        <v>0.42499999999999999</v>
      </c>
      <c r="L534" s="11"/>
      <c r="M534" s="11">
        <f t="shared" si="31"/>
        <v>0.69700000000000006</v>
      </c>
    </row>
    <row r="535" spans="1:13" s="6" customFormat="1" x14ac:dyDescent="0.35">
      <c r="A535" s="6" t="s">
        <v>100</v>
      </c>
      <c r="B535" s="14">
        <v>42263</v>
      </c>
      <c r="C535"/>
      <c r="D535"/>
      <c r="E535"/>
      <c r="F535"/>
      <c r="G535"/>
      <c r="H535"/>
      <c r="I535"/>
      <c r="J535"/>
      <c r="K535"/>
      <c r="L535"/>
      <c r="M535">
        <v>0</v>
      </c>
    </row>
    <row r="536" spans="1:13" s="6" customFormat="1" x14ac:dyDescent="0.35">
      <c r="A536" s="6" t="s">
        <v>105</v>
      </c>
      <c r="B536" s="14">
        <v>42263</v>
      </c>
      <c r="C536"/>
      <c r="D536"/>
      <c r="E536"/>
      <c r="F536"/>
      <c r="G536"/>
      <c r="H536"/>
      <c r="I536"/>
      <c r="J536"/>
      <c r="K536"/>
      <c r="L536"/>
      <c r="M536" s="35"/>
    </row>
    <row r="537" spans="1:13" s="6" customFormat="1" x14ac:dyDescent="0.35">
      <c r="A537" s="6" t="s">
        <v>79</v>
      </c>
      <c r="B537" s="7">
        <v>42264</v>
      </c>
      <c r="C537" s="8">
        <v>0.45208333333333334</v>
      </c>
      <c r="D537" s="6" t="s">
        <v>50</v>
      </c>
      <c r="E537" s="11">
        <v>6.5000000000000002E-2</v>
      </c>
      <c r="F537" s="11"/>
      <c r="G537" s="11">
        <v>0.08</v>
      </c>
      <c r="H537" s="11"/>
      <c r="I537" s="11"/>
      <c r="J537" s="11"/>
      <c r="K537" s="11">
        <v>0.40899999999999997</v>
      </c>
      <c r="L537" s="11"/>
      <c r="M537" s="11">
        <f>K537+E537+F537</f>
        <v>0.47399999999999998</v>
      </c>
    </row>
    <row r="538" spans="1:13" s="6" customFormat="1" x14ac:dyDescent="0.35">
      <c r="A538" s="6" t="s">
        <v>89</v>
      </c>
      <c r="B538" s="7">
        <v>42264</v>
      </c>
      <c r="C538" s="8">
        <v>0.46666666666666662</v>
      </c>
      <c r="D538" s="6" t="s">
        <v>50</v>
      </c>
      <c r="E538" s="11">
        <v>0.06</v>
      </c>
      <c r="F538" s="11"/>
      <c r="G538" s="11">
        <v>2.1000000000000001E-2</v>
      </c>
      <c r="H538" s="11"/>
      <c r="I538" s="11"/>
      <c r="J538" s="11"/>
      <c r="K538" s="11">
        <v>0.22700000000000001</v>
      </c>
      <c r="L538" s="11"/>
      <c r="M538" s="11">
        <f>K538+E538+F538</f>
        <v>0.28700000000000003</v>
      </c>
    </row>
    <row r="539" spans="1:13" s="6" customFormat="1" x14ac:dyDescent="0.35">
      <c r="A539" s="6" t="s">
        <v>40</v>
      </c>
      <c r="B539" s="7">
        <v>42270</v>
      </c>
      <c r="C539" s="8">
        <v>0.51874999999999993</v>
      </c>
      <c r="D539" s="6" t="s">
        <v>50</v>
      </c>
      <c r="E539" s="11">
        <v>0.58699999999999997</v>
      </c>
      <c r="F539" s="11"/>
      <c r="G539" s="11">
        <v>0.186</v>
      </c>
      <c r="H539" s="11"/>
      <c r="I539" s="11"/>
      <c r="J539" s="11"/>
      <c r="K539" s="11">
        <v>0.90500000000000003</v>
      </c>
      <c r="L539" s="11"/>
      <c r="M539" s="11">
        <f>K539+E539+F539</f>
        <v>1.492</v>
      </c>
    </row>
    <row r="540" spans="1:13" s="6" customFormat="1" x14ac:dyDescent="0.35">
      <c r="A540" s="6" t="s">
        <v>72</v>
      </c>
      <c r="B540" s="7">
        <v>42270</v>
      </c>
      <c r="C540" s="8">
        <v>0.48749999999999999</v>
      </c>
      <c r="D540" s="6" t="s">
        <v>50</v>
      </c>
      <c r="E540" s="11">
        <v>0.27200000000000002</v>
      </c>
      <c r="F540" s="11"/>
      <c r="G540" s="11">
        <v>6.8000000000000005E-2</v>
      </c>
      <c r="H540" s="11"/>
      <c r="I540" s="11"/>
      <c r="J540" s="11"/>
      <c r="K540" s="11">
        <v>0.59699999999999998</v>
      </c>
      <c r="L540" s="11"/>
      <c r="M540" s="11">
        <f>K540+E540+F540</f>
        <v>0.86899999999999999</v>
      </c>
    </row>
    <row r="541" spans="1:13" s="6" customFormat="1" x14ac:dyDescent="0.35">
      <c r="A541" s="6" t="s">
        <v>79</v>
      </c>
      <c r="B541" s="7">
        <v>42271</v>
      </c>
      <c r="C541" s="8">
        <v>0.44861111111111113</v>
      </c>
      <c r="D541" s="6" t="s">
        <v>50</v>
      </c>
      <c r="E541" s="11">
        <v>0.19600000000000001</v>
      </c>
      <c r="F541" s="11"/>
      <c r="G541" s="11">
        <v>0.107</v>
      </c>
      <c r="H541" s="11"/>
      <c r="I541" s="11"/>
      <c r="J541" s="11"/>
      <c r="K541" s="11">
        <v>0.52200000000000002</v>
      </c>
      <c r="L541" s="11"/>
      <c r="M541" s="11">
        <f>K541+E541+F541</f>
        <v>0.71799999999999997</v>
      </c>
    </row>
    <row r="542" spans="1:13" s="6" customFormat="1" x14ac:dyDescent="0.35">
      <c r="A542" s="6" t="s">
        <v>100</v>
      </c>
      <c r="B542" s="14">
        <v>42271</v>
      </c>
      <c r="C542"/>
      <c r="D542"/>
      <c r="E542"/>
      <c r="F542"/>
      <c r="G542"/>
      <c r="H542"/>
      <c r="I542"/>
      <c r="J542"/>
      <c r="K542"/>
      <c r="L542"/>
      <c r="M542">
        <v>0</v>
      </c>
    </row>
    <row r="543" spans="1:13" s="6" customFormat="1" x14ac:dyDescent="0.35">
      <c r="A543" s="6" t="s">
        <v>105</v>
      </c>
      <c r="B543" s="14">
        <v>42271</v>
      </c>
      <c r="C543"/>
      <c r="D543"/>
      <c r="E543"/>
      <c r="F543"/>
      <c r="G543"/>
      <c r="H543"/>
      <c r="I543"/>
      <c r="J543"/>
      <c r="K543"/>
      <c r="L543"/>
      <c r="M543" s="35"/>
    </row>
    <row r="544" spans="1:13" s="6" customFormat="1" x14ac:dyDescent="0.35">
      <c r="A544" s="6" t="s">
        <v>105</v>
      </c>
      <c r="B544" s="14">
        <v>42271</v>
      </c>
      <c r="C544"/>
      <c r="D544"/>
      <c r="E544"/>
      <c r="F544"/>
      <c r="G544"/>
      <c r="H544"/>
      <c r="I544"/>
      <c r="J544"/>
      <c r="K544"/>
      <c r="L544"/>
      <c r="M544" s="35"/>
    </row>
    <row r="545" spans="1:13" x14ac:dyDescent="0.35">
      <c r="A545" s="6" t="s">
        <v>40</v>
      </c>
      <c r="B545" s="7">
        <v>42522</v>
      </c>
      <c r="C545" s="8">
        <v>0.52152777777777781</v>
      </c>
      <c r="D545" s="6" t="s">
        <v>49</v>
      </c>
      <c r="E545" s="11">
        <v>0.45100000000000001</v>
      </c>
      <c r="F545" s="11"/>
      <c r="G545" s="11">
        <v>0.17599999999999999</v>
      </c>
      <c r="H545" s="11"/>
      <c r="I545" s="11"/>
      <c r="J545" s="11"/>
      <c r="K545" s="11">
        <v>0.72199999999999998</v>
      </c>
      <c r="L545" s="11"/>
      <c r="M545" s="11">
        <f t="shared" ref="M545:M558" si="32">K545+E545+F545</f>
        <v>1.173</v>
      </c>
    </row>
    <row r="546" spans="1:13" x14ac:dyDescent="0.35">
      <c r="A546" s="6" t="s">
        <v>72</v>
      </c>
      <c r="B546" s="7">
        <v>42522</v>
      </c>
      <c r="C546" s="8">
        <v>0.48888888888888887</v>
      </c>
      <c r="D546" s="6" t="s">
        <v>49</v>
      </c>
      <c r="E546" s="11">
        <v>1.7999999999999999E-2</v>
      </c>
      <c r="F546" s="11"/>
      <c r="G546" s="11">
        <v>2.8000000000000001E-2</v>
      </c>
      <c r="H546" s="11"/>
      <c r="I546" s="11"/>
      <c r="J546" s="11"/>
      <c r="K546" s="11">
        <v>0.95899999999999996</v>
      </c>
      <c r="L546" s="11"/>
      <c r="M546" s="11">
        <f t="shared" si="32"/>
        <v>0.97699999999999998</v>
      </c>
    </row>
    <row r="547" spans="1:13" x14ac:dyDescent="0.35">
      <c r="A547" s="6" t="s">
        <v>79</v>
      </c>
      <c r="B547" s="7">
        <v>42523</v>
      </c>
      <c r="C547" s="8">
        <v>0.41666666666666669</v>
      </c>
      <c r="D547" s="6" t="s">
        <v>50</v>
      </c>
      <c r="E547" s="11">
        <v>2.5999999999999999E-2</v>
      </c>
      <c r="F547" s="11"/>
      <c r="G547" s="11">
        <v>4.2000000000000003E-2</v>
      </c>
      <c r="H547" s="11"/>
      <c r="I547" s="11"/>
      <c r="J547" s="11"/>
      <c r="K547" s="11">
        <v>0.36499999999999999</v>
      </c>
      <c r="L547" s="11"/>
      <c r="M547" s="11">
        <f t="shared" si="32"/>
        <v>0.39100000000000001</v>
      </c>
    </row>
    <row r="548" spans="1:13" x14ac:dyDescent="0.35">
      <c r="A548" s="6" t="s">
        <v>89</v>
      </c>
      <c r="B548" s="7">
        <v>42523</v>
      </c>
      <c r="C548" s="8">
        <v>0.43263888888888885</v>
      </c>
      <c r="D548" s="6" t="s">
        <v>50</v>
      </c>
      <c r="E548" s="11">
        <v>2.7E-2</v>
      </c>
      <c r="F548" s="11"/>
      <c r="G548" s="11">
        <v>3.7999999999999999E-2</v>
      </c>
      <c r="H548" s="11"/>
      <c r="I548" s="11"/>
      <c r="J548" s="11"/>
      <c r="K548" s="11">
        <v>0.42599999999999999</v>
      </c>
      <c r="L548" s="11"/>
      <c r="M548" s="11">
        <f t="shared" si="32"/>
        <v>0.45300000000000001</v>
      </c>
    </row>
    <row r="549" spans="1:13" x14ac:dyDescent="0.35">
      <c r="A549" s="6" t="s">
        <v>40</v>
      </c>
      <c r="B549" s="7">
        <v>42528</v>
      </c>
      <c r="C549" s="8">
        <v>0.54583333333333328</v>
      </c>
      <c r="D549" s="6" t="s">
        <v>49</v>
      </c>
      <c r="E549" s="11">
        <v>0.30299999999999999</v>
      </c>
      <c r="F549" s="11"/>
      <c r="G549" s="11">
        <v>0.2</v>
      </c>
      <c r="H549" s="11"/>
      <c r="I549" s="11"/>
      <c r="J549" s="11"/>
      <c r="K549" s="11">
        <v>0.72599999999999998</v>
      </c>
      <c r="L549" s="11"/>
      <c r="M549" s="11">
        <f t="shared" si="32"/>
        <v>1.0289999999999999</v>
      </c>
    </row>
    <row r="550" spans="1:13" x14ac:dyDescent="0.35">
      <c r="A550" s="6" t="s">
        <v>72</v>
      </c>
      <c r="B550" s="7">
        <v>42528</v>
      </c>
      <c r="C550" s="8">
        <v>0.51041666666666663</v>
      </c>
      <c r="D550" s="6" t="s">
        <v>49</v>
      </c>
      <c r="E550" s="11">
        <v>1.7999999999999999E-2</v>
      </c>
      <c r="F550" s="11"/>
      <c r="G550" s="11">
        <v>5.1999999999999998E-2</v>
      </c>
      <c r="H550" s="11"/>
      <c r="I550" s="11"/>
      <c r="J550" s="11"/>
      <c r="K550" s="11">
        <v>0.59399999999999997</v>
      </c>
      <c r="L550" s="11"/>
      <c r="M550" s="11">
        <f t="shared" si="32"/>
        <v>0.61199999999999999</v>
      </c>
    </row>
    <row r="551" spans="1:13" x14ac:dyDescent="0.35">
      <c r="A551" s="6" t="s">
        <v>79</v>
      </c>
      <c r="B551" s="7">
        <v>42529</v>
      </c>
      <c r="C551" s="8">
        <v>0.44930555555555557</v>
      </c>
      <c r="D551" s="6" t="s">
        <v>50</v>
      </c>
      <c r="E551" s="11">
        <v>3.7999999999999999E-2</v>
      </c>
      <c r="F551" s="11"/>
      <c r="G551" s="11">
        <v>0.14899999999999999</v>
      </c>
      <c r="H551" s="11"/>
      <c r="I551" s="11"/>
      <c r="J551" s="11"/>
      <c r="K551" s="11">
        <v>0.40300000000000002</v>
      </c>
      <c r="L551" s="11"/>
      <c r="M551" s="11">
        <f t="shared" si="32"/>
        <v>0.441</v>
      </c>
    </row>
    <row r="552" spans="1:13" x14ac:dyDescent="0.35">
      <c r="A552" s="6" t="s">
        <v>40</v>
      </c>
      <c r="B552" s="7">
        <v>42535</v>
      </c>
      <c r="C552" s="8">
        <v>0.5083333333333333</v>
      </c>
      <c r="D552" s="6" t="s">
        <v>50</v>
      </c>
      <c r="E552" s="11">
        <v>0.3</v>
      </c>
      <c r="F552" s="11"/>
      <c r="G552" s="11">
        <v>0.27200000000000002</v>
      </c>
      <c r="H552" s="11"/>
      <c r="I552" s="11"/>
      <c r="J552" s="11"/>
      <c r="K552" s="11">
        <v>0.46100000000000002</v>
      </c>
      <c r="L552" s="11"/>
      <c r="M552" s="11">
        <f t="shared" si="32"/>
        <v>0.76100000000000001</v>
      </c>
    </row>
    <row r="553" spans="1:13" x14ac:dyDescent="0.35">
      <c r="A553" s="6" t="s">
        <v>72</v>
      </c>
      <c r="B553" s="7">
        <v>42535</v>
      </c>
      <c r="C553" s="8">
        <v>0.47638888888888892</v>
      </c>
      <c r="D553" s="6" t="s">
        <v>50</v>
      </c>
      <c r="E553" s="11">
        <v>1.7999999999999999E-2</v>
      </c>
      <c r="F553" s="11"/>
      <c r="G553" s="11">
        <v>2.7E-2</v>
      </c>
      <c r="H553" s="11"/>
      <c r="I553" s="11"/>
      <c r="J553" s="11"/>
      <c r="K553" s="11">
        <v>0.46600000000000003</v>
      </c>
      <c r="L553" s="11"/>
      <c r="M553" s="11">
        <f t="shared" si="32"/>
        <v>0.48400000000000004</v>
      </c>
    </row>
    <row r="554" spans="1:13" x14ac:dyDescent="0.35">
      <c r="A554" s="6" t="s">
        <v>79</v>
      </c>
      <c r="B554" s="7">
        <v>42536</v>
      </c>
      <c r="C554" s="8">
        <v>0.45</v>
      </c>
      <c r="D554" s="6" t="s">
        <v>50</v>
      </c>
      <c r="E554" s="11">
        <v>0.107</v>
      </c>
      <c r="F554" s="11"/>
      <c r="G554" s="11">
        <v>4.8000000000000001E-2</v>
      </c>
      <c r="H554" s="11"/>
      <c r="I554" s="11"/>
      <c r="J554" s="11"/>
      <c r="K554" s="11">
        <v>0.30599999999999999</v>
      </c>
      <c r="L554" s="11"/>
      <c r="M554" s="11">
        <f t="shared" si="32"/>
        <v>0.41299999999999998</v>
      </c>
    </row>
    <row r="555" spans="1:13" x14ac:dyDescent="0.35">
      <c r="A555" s="6" t="s">
        <v>89</v>
      </c>
      <c r="B555" s="7">
        <v>42536</v>
      </c>
      <c r="C555" s="8">
        <v>0.46597222222222223</v>
      </c>
      <c r="D555" s="6" t="s">
        <v>50</v>
      </c>
      <c r="E555" s="11">
        <v>1.7999999999999999E-2</v>
      </c>
      <c r="F555" s="11"/>
      <c r="G555" s="11">
        <v>3.3000000000000002E-2</v>
      </c>
      <c r="H555" s="11"/>
      <c r="I555" s="11"/>
      <c r="J555" s="11"/>
      <c r="K555" s="11">
        <v>0.374</v>
      </c>
      <c r="L555" s="11"/>
      <c r="M555" s="11">
        <f t="shared" si="32"/>
        <v>0.39200000000000002</v>
      </c>
    </row>
    <row r="556" spans="1:13" x14ac:dyDescent="0.35">
      <c r="A556" s="6" t="s">
        <v>72</v>
      </c>
      <c r="B556" s="7">
        <v>42542</v>
      </c>
      <c r="C556" s="8">
        <v>0.49305555555555558</v>
      </c>
      <c r="D556" s="6" t="s">
        <v>50</v>
      </c>
      <c r="E556" s="11">
        <v>1.7999999999999999E-2</v>
      </c>
      <c r="F556" s="11"/>
      <c r="G556" s="11">
        <v>2.1000000000000001E-2</v>
      </c>
      <c r="H556" s="11"/>
      <c r="I556" s="11"/>
      <c r="J556" s="11"/>
      <c r="K556" s="11">
        <v>0.65300000000000002</v>
      </c>
      <c r="L556" s="11"/>
      <c r="M556" s="11">
        <f t="shared" si="32"/>
        <v>0.67100000000000004</v>
      </c>
    </row>
    <row r="557" spans="1:13" x14ac:dyDescent="0.35">
      <c r="A557" s="6" t="s">
        <v>79</v>
      </c>
      <c r="B557" s="7">
        <v>42543</v>
      </c>
      <c r="C557" s="8">
        <v>0.44305555555555554</v>
      </c>
      <c r="D557" s="6" t="s">
        <v>50</v>
      </c>
      <c r="E557" s="11">
        <v>1.7999999999999999E-2</v>
      </c>
      <c r="F557" s="11"/>
      <c r="G557" s="11">
        <v>3.5999999999999997E-2</v>
      </c>
      <c r="H557" s="11"/>
      <c r="I557" s="11"/>
      <c r="J557" s="11"/>
      <c r="K557" s="11">
        <v>0.153</v>
      </c>
      <c r="L557" s="11"/>
      <c r="M557" s="11">
        <f t="shared" si="32"/>
        <v>0.17099999999999999</v>
      </c>
    </row>
    <row r="558" spans="1:13" x14ac:dyDescent="0.35">
      <c r="A558" s="6" t="s">
        <v>89</v>
      </c>
      <c r="B558" s="7">
        <v>42543</v>
      </c>
      <c r="C558" s="8">
        <v>0.4597222222222222</v>
      </c>
      <c r="D558" s="6" t="s">
        <v>50</v>
      </c>
      <c r="E558" s="11">
        <v>1.7999999999999999E-2</v>
      </c>
      <c r="F558" s="11"/>
      <c r="G558" s="11">
        <v>2.1000000000000001E-2</v>
      </c>
      <c r="H558" s="11"/>
      <c r="I558" s="11"/>
      <c r="J558" s="11"/>
      <c r="K558" s="11">
        <v>0.27900000000000003</v>
      </c>
      <c r="L558" s="11"/>
      <c r="M558" s="11">
        <f t="shared" si="32"/>
        <v>0.29700000000000004</v>
      </c>
    </row>
    <row r="559" spans="1:13" x14ac:dyDescent="0.35">
      <c r="A559" s="6" t="s">
        <v>100</v>
      </c>
      <c r="B559" s="14">
        <v>42543</v>
      </c>
      <c r="M559">
        <v>2.11</v>
      </c>
    </row>
    <row r="560" spans="1:13" x14ac:dyDescent="0.35">
      <c r="A560" s="6" t="s">
        <v>105</v>
      </c>
      <c r="B560" s="14">
        <v>42543</v>
      </c>
      <c r="M560" s="35">
        <v>1.3818000000000001</v>
      </c>
    </row>
    <row r="561" spans="1:13" x14ac:dyDescent="0.35">
      <c r="A561" s="6" t="s">
        <v>40</v>
      </c>
      <c r="B561" s="7">
        <v>42549</v>
      </c>
      <c r="C561" s="8">
        <v>0.54166666666666663</v>
      </c>
      <c r="D561" s="6" t="s">
        <v>49</v>
      </c>
      <c r="E561" s="11">
        <v>0.314</v>
      </c>
      <c r="F561" s="11"/>
      <c r="G561" s="11">
        <v>8.5000000000000006E-2</v>
      </c>
      <c r="H561" s="11"/>
      <c r="I561" s="11"/>
      <c r="J561" s="11"/>
      <c r="K561" s="11">
        <v>0.50800000000000001</v>
      </c>
      <c r="L561" s="11"/>
      <c r="M561" s="11">
        <f t="shared" ref="M561:M572" si="33">K561+E561+F561</f>
        <v>0.82200000000000006</v>
      </c>
    </row>
    <row r="562" spans="1:13" x14ac:dyDescent="0.35">
      <c r="A562" s="6" t="s">
        <v>72</v>
      </c>
      <c r="B562" s="7">
        <v>42549</v>
      </c>
      <c r="C562" s="8">
        <v>0.50763888888888886</v>
      </c>
      <c r="D562" s="6" t="s">
        <v>49</v>
      </c>
      <c r="E562" s="11">
        <v>2.1999999999999999E-2</v>
      </c>
      <c r="F562" s="11"/>
      <c r="G562" s="11">
        <v>2.1000000000000001E-2</v>
      </c>
      <c r="H562" s="11"/>
      <c r="I562" s="11"/>
      <c r="J562" s="11"/>
      <c r="K562" s="11">
        <v>0.504</v>
      </c>
      <c r="L562" s="11"/>
      <c r="M562" s="11">
        <f t="shared" si="33"/>
        <v>0.52600000000000002</v>
      </c>
    </row>
    <row r="563" spans="1:13" x14ac:dyDescent="0.35">
      <c r="A563" s="6" t="s">
        <v>79</v>
      </c>
      <c r="B563" s="7">
        <v>42550</v>
      </c>
      <c r="C563" s="8">
        <v>0.43263888888888885</v>
      </c>
      <c r="D563" s="6" t="s">
        <v>49</v>
      </c>
      <c r="E563" s="11">
        <v>8.8999999999999996E-2</v>
      </c>
      <c r="F563" s="11"/>
      <c r="G563" s="11">
        <v>0.161</v>
      </c>
      <c r="H563" s="11"/>
      <c r="I563" s="11"/>
      <c r="J563" s="11"/>
      <c r="K563" s="11">
        <v>0.254</v>
      </c>
      <c r="L563" s="11"/>
      <c r="M563" s="11">
        <f t="shared" si="33"/>
        <v>0.34299999999999997</v>
      </c>
    </row>
    <row r="564" spans="1:13" x14ac:dyDescent="0.35">
      <c r="A564" s="6" t="s">
        <v>89</v>
      </c>
      <c r="B564" s="7">
        <v>42550</v>
      </c>
      <c r="C564" s="8">
        <v>0.44791666666666669</v>
      </c>
      <c r="D564" s="6" t="s">
        <v>49</v>
      </c>
      <c r="E564" s="11">
        <v>2.4E-2</v>
      </c>
      <c r="F564" s="11"/>
      <c r="G564" s="11">
        <v>0.13200000000000001</v>
      </c>
      <c r="H564" s="11"/>
      <c r="I564" s="11"/>
      <c r="J564" s="11"/>
      <c r="K564" s="11">
        <v>0.3</v>
      </c>
      <c r="L564" s="11"/>
      <c r="M564" s="11">
        <f t="shared" si="33"/>
        <v>0.32400000000000001</v>
      </c>
    </row>
    <row r="565" spans="1:13" x14ac:dyDescent="0.35">
      <c r="A565" s="6" t="s">
        <v>40</v>
      </c>
      <c r="B565" s="7">
        <v>42557</v>
      </c>
      <c r="C565" s="8">
        <v>0.53888888888888886</v>
      </c>
      <c r="D565" s="6" t="s">
        <v>49</v>
      </c>
      <c r="E565" s="11">
        <v>0.371</v>
      </c>
      <c r="F565" s="11"/>
      <c r="G565" s="11">
        <v>0.20200000000000001</v>
      </c>
      <c r="H565" s="11"/>
      <c r="I565" s="11"/>
      <c r="J565" s="11"/>
      <c r="K565" s="11">
        <v>0.73</v>
      </c>
      <c r="L565" s="11"/>
      <c r="M565" s="11">
        <f t="shared" si="33"/>
        <v>1.101</v>
      </c>
    </row>
    <row r="566" spans="1:13" x14ac:dyDescent="0.35">
      <c r="A566" s="6" t="s">
        <v>72</v>
      </c>
      <c r="B566" s="7">
        <v>42557</v>
      </c>
      <c r="C566" s="8">
        <v>0.50486111111111109</v>
      </c>
      <c r="D566" s="6" t="s">
        <v>49</v>
      </c>
      <c r="E566" s="11">
        <v>0.158</v>
      </c>
      <c r="F566" s="11"/>
      <c r="G566" s="11">
        <v>0.17399999999999999</v>
      </c>
      <c r="H566" s="11"/>
      <c r="I566" s="11"/>
      <c r="J566" s="11"/>
      <c r="K566" s="11">
        <v>0.59699999999999998</v>
      </c>
      <c r="L566" s="11"/>
      <c r="M566" s="11">
        <f t="shared" si="33"/>
        <v>0.755</v>
      </c>
    </row>
    <row r="567" spans="1:13" x14ac:dyDescent="0.35">
      <c r="A567" s="6" t="s">
        <v>79</v>
      </c>
      <c r="B567" s="7">
        <v>42558</v>
      </c>
      <c r="C567" s="8">
        <v>0.44791666666666669</v>
      </c>
      <c r="D567" s="6" t="s">
        <v>49</v>
      </c>
      <c r="E567" s="11">
        <v>2.3E-2</v>
      </c>
      <c r="F567" s="11"/>
      <c r="G567" s="11">
        <v>5.6000000000000001E-2</v>
      </c>
      <c r="H567" s="11"/>
      <c r="I567" s="11"/>
      <c r="J567" s="11"/>
      <c r="K567" s="11">
        <v>0.29499999999999998</v>
      </c>
      <c r="L567" s="11"/>
      <c r="M567" s="11">
        <f t="shared" si="33"/>
        <v>0.318</v>
      </c>
    </row>
    <row r="568" spans="1:13" x14ac:dyDescent="0.35">
      <c r="A568" s="6" t="s">
        <v>89</v>
      </c>
      <c r="B568" s="7">
        <v>42558</v>
      </c>
      <c r="C568" s="8">
        <v>0.46319444444444446</v>
      </c>
      <c r="D568" s="6" t="s">
        <v>49</v>
      </c>
      <c r="E568" s="11">
        <v>1.7999999999999999E-2</v>
      </c>
      <c r="F568" s="11"/>
      <c r="G568" s="11">
        <v>2.1000000000000001E-2</v>
      </c>
      <c r="H568" s="11"/>
      <c r="I568" s="11"/>
      <c r="J568" s="11"/>
      <c r="K568" s="11">
        <v>0.39</v>
      </c>
      <c r="L568" s="11"/>
      <c r="M568" s="11">
        <f t="shared" si="33"/>
        <v>0.40800000000000003</v>
      </c>
    </row>
    <row r="569" spans="1:13" x14ac:dyDescent="0.35">
      <c r="A569" s="6" t="s">
        <v>40</v>
      </c>
      <c r="B569" s="7">
        <v>42563</v>
      </c>
      <c r="C569" s="8">
        <v>0.51944444444444449</v>
      </c>
      <c r="D569" s="6" t="s">
        <v>50</v>
      </c>
      <c r="E569" s="11">
        <v>0.378</v>
      </c>
      <c r="F569" s="11"/>
      <c r="G569" s="11">
        <v>0.17699999999999999</v>
      </c>
      <c r="H569" s="11"/>
      <c r="I569" s="11"/>
      <c r="J569" s="11"/>
      <c r="K569" s="11">
        <v>0.67</v>
      </c>
      <c r="L569" s="11"/>
      <c r="M569" s="11">
        <f t="shared" si="33"/>
        <v>1.048</v>
      </c>
    </row>
    <row r="570" spans="1:13" x14ac:dyDescent="0.35">
      <c r="A570" s="6" t="s">
        <v>72</v>
      </c>
      <c r="B570" s="7">
        <v>42563</v>
      </c>
      <c r="C570" s="8">
        <v>0.48680555555555555</v>
      </c>
      <c r="D570" s="6" t="s">
        <v>50</v>
      </c>
      <c r="E570" s="11">
        <v>5.7000000000000002E-2</v>
      </c>
      <c r="F570" s="11"/>
      <c r="G570" s="11">
        <v>3.3000000000000002E-2</v>
      </c>
      <c r="H570" s="11"/>
      <c r="I570" s="11"/>
      <c r="J570" s="11"/>
      <c r="K570" s="11">
        <v>0.72899999999999998</v>
      </c>
      <c r="L570" s="11"/>
      <c r="M570" s="11">
        <f t="shared" si="33"/>
        <v>0.78600000000000003</v>
      </c>
    </row>
    <row r="571" spans="1:13" x14ac:dyDescent="0.35">
      <c r="A571" s="6" t="s">
        <v>79</v>
      </c>
      <c r="B571" s="7">
        <v>42564</v>
      </c>
      <c r="C571" s="8">
        <v>0.44444444444444442</v>
      </c>
      <c r="D571" s="6" t="s">
        <v>50</v>
      </c>
      <c r="E571" s="11">
        <v>0.18</v>
      </c>
      <c r="F571" s="11"/>
      <c r="G571" s="11">
        <v>0.23300000000000001</v>
      </c>
      <c r="H571" s="11"/>
      <c r="I571" s="11"/>
      <c r="J571" s="11"/>
      <c r="K571" s="11">
        <v>0.33</v>
      </c>
      <c r="L571" s="11"/>
      <c r="M571" s="11">
        <f t="shared" si="33"/>
        <v>0.51</v>
      </c>
    </row>
    <row r="572" spans="1:13" x14ac:dyDescent="0.35">
      <c r="A572" s="6" t="s">
        <v>89</v>
      </c>
      <c r="B572" s="7">
        <v>42564</v>
      </c>
      <c r="C572" s="8">
        <v>0.46249999999999997</v>
      </c>
      <c r="D572" s="6" t="s">
        <v>50</v>
      </c>
      <c r="E572" s="11">
        <v>7.0000000000000007E-2</v>
      </c>
      <c r="F572" s="11"/>
      <c r="G572" s="11">
        <v>0.17399999999999999</v>
      </c>
      <c r="H572" s="11"/>
      <c r="I572" s="11"/>
      <c r="J572" s="11"/>
      <c r="K572" s="11">
        <v>0.24199999999999999</v>
      </c>
      <c r="L572" s="11"/>
      <c r="M572" s="11">
        <f t="shared" si="33"/>
        <v>0.312</v>
      </c>
    </row>
    <row r="573" spans="1:13" x14ac:dyDescent="0.35">
      <c r="A573" s="6" t="s">
        <v>100</v>
      </c>
      <c r="B573" s="14">
        <v>42564</v>
      </c>
      <c r="M573">
        <v>2.0425999999999997</v>
      </c>
    </row>
    <row r="574" spans="1:13" x14ac:dyDescent="0.35">
      <c r="A574" s="6" t="s">
        <v>105</v>
      </c>
      <c r="B574" s="14">
        <v>42564</v>
      </c>
      <c r="M574" s="35">
        <v>0.94630000000000003</v>
      </c>
    </row>
    <row r="575" spans="1:13" x14ac:dyDescent="0.35">
      <c r="A575" s="6" t="s">
        <v>40</v>
      </c>
      <c r="B575" s="7">
        <v>42570</v>
      </c>
      <c r="C575" s="8">
        <v>0.5229166666666667</v>
      </c>
      <c r="D575" s="6" t="s">
        <v>49</v>
      </c>
      <c r="E575" s="11">
        <v>0.35099999999999998</v>
      </c>
      <c r="F575" s="11"/>
      <c r="G575" s="11">
        <v>0.17499999999999999</v>
      </c>
      <c r="H575" s="11"/>
      <c r="I575" s="11"/>
      <c r="J575" s="11"/>
      <c r="K575" s="11">
        <v>0.52400000000000002</v>
      </c>
      <c r="L575" s="11"/>
      <c r="M575" s="11">
        <f>K575+E575+F575</f>
        <v>0.875</v>
      </c>
    </row>
    <row r="576" spans="1:13" x14ac:dyDescent="0.35">
      <c r="A576" s="6" t="s">
        <v>72</v>
      </c>
      <c r="B576" s="7">
        <v>42570</v>
      </c>
      <c r="C576" s="8">
        <v>0.4861111111111111</v>
      </c>
      <c r="D576" s="6" t="s">
        <v>49</v>
      </c>
      <c r="E576" s="11">
        <v>0.11600000000000001</v>
      </c>
      <c r="F576" s="11"/>
      <c r="G576" s="11">
        <v>0.11899999999999999</v>
      </c>
      <c r="H576" s="11"/>
      <c r="I576" s="11"/>
      <c r="J576" s="11"/>
      <c r="K576" s="11">
        <v>0.46100000000000002</v>
      </c>
      <c r="L576" s="11"/>
      <c r="M576" s="11">
        <f>K576+E576+F576</f>
        <v>0.57700000000000007</v>
      </c>
    </row>
    <row r="577" spans="1:13" x14ac:dyDescent="0.35">
      <c r="A577" s="6" t="s">
        <v>79</v>
      </c>
      <c r="B577" s="7">
        <v>42571</v>
      </c>
      <c r="C577" s="8">
        <v>0.43958333333333338</v>
      </c>
      <c r="D577" s="6" t="s">
        <v>49</v>
      </c>
      <c r="E577" s="11">
        <v>1.7999999999999999E-2</v>
      </c>
      <c r="F577" s="11"/>
      <c r="G577" s="11">
        <v>5.5E-2</v>
      </c>
      <c r="H577" s="11"/>
      <c r="I577" s="11"/>
      <c r="J577" s="11"/>
      <c r="K577" s="11">
        <v>0.32600000000000001</v>
      </c>
      <c r="L577" s="11"/>
      <c r="M577" s="11">
        <f>K577+E577+F577</f>
        <v>0.34400000000000003</v>
      </c>
    </row>
    <row r="578" spans="1:13" x14ac:dyDescent="0.35">
      <c r="A578" s="6" t="s">
        <v>89</v>
      </c>
      <c r="B578" s="7">
        <v>42571</v>
      </c>
      <c r="C578" s="8">
        <v>0.45416666666666666</v>
      </c>
      <c r="D578" s="6" t="s">
        <v>49</v>
      </c>
      <c r="E578" s="11">
        <v>1.7999999999999999E-2</v>
      </c>
      <c r="F578" s="11"/>
      <c r="G578" s="11">
        <v>2.1000000000000001E-2</v>
      </c>
      <c r="H578" s="11"/>
      <c r="I578" s="11"/>
      <c r="J578" s="11"/>
      <c r="K578" s="11">
        <v>0.27</v>
      </c>
      <c r="L578" s="11"/>
      <c r="M578" s="11">
        <f>K578+E578+F578</f>
        <v>0.28800000000000003</v>
      </c>
    </row>
    <row r="579" spans="1:13" x14ac:dyDescent="0.35">
      <c r="A579" s="6" t="s">
        <v>100</v>
      </c>
      <c r="B579" s="14">
        <v>42571</v>
      </c>
      <c r="M579">
        <v>0.79570000000000007</v>
      </c>
    </row>
    <row r="580" spans="1:13" x14ac:dyDescent="0.35">
      <c r="A580" s="6" t="s">
        <v>100</v>
      </c>
      <c r="B580" s="14">
        <v>42571</v>
      </c>
      <c r="M580">
        <v>0.79089999999999994</v>
      </c>
    </row>
    <row r="581" spans="1:13" x14ac:dyDescent="0.35">
      <c r="A581" s="6" t="s">
        <v>105</v>
      </c>
      <c r="B581" s="14">
        <v>42571</v>
      </c>
      <c r="M581" s="35">
        <v>0.58940000000000003</v>
      </c>
    </row>
    <row r="582" spans="1:13" x14ac:dyDescent="0.35">
      <c r="A582" s="6" t="s">
        <v>100</v>
      </c>
      <c r="B582" s="14">
        <v>42578</v>
      </c>
      <c r="M582">
        <v>0.53669999999999995</v>
      </c>
    </row>
    <row r="583" spans="1:13" x14ac:dyDescent="0.35">
      <c r="A583" s="6" t="s">
        <v>105</v>
      </c>
      <c r="B583" s="14">
        <v>42578</v>
      </c>
      <c r="M583" s="35">
        <v>0.4153</v>
      </c>
    </row>
    <row r="584" spans="1:13" x14ac:dyDescent="0.35">
      <c r="A584" s="6" t="s">
        <v>40</v>
      </c>
      <c r="B584" s="7">
        <v>42584</v>
      </c>
      <c r="C584" s="8">
        <v>0.52361111111111114</v>
      </c>
      <c r="D584" s="6" t="s">
        <v>49</v>
      </c>
      <c r="E584" s="11">
        <v>0.442</v>
      </c>
      <c r="F584" s="11"/>
      <c r="G584" s="11">
        <v>0.313</v>
      </c>
      <c r="H584" s="11"/>
      <c r="I584" s="11"/>
      <c r="J584" s="11"/>
      <c r="K584" s="11">
        <v>0.84</v>
      </c>
      <c r="L584" s="11"/>
      <c r="M584" s="11">
        <f>K584+E584+F584</f>
        <v>1.282</v>
      </c>
    </row>
    <row r="585" spans="1:13" x14ac:dyDescent="0.35">
      <c r="A585" s="6" t="s">
        <v>72</v>
      </c>
      <c r="B585" s="7">
        <v>42584</v>
      </c>
      <c r="C585" s="8">
        <v>0.48819444444444443</v>
      </c>
      <c r="D585" s="6" t="s">
        <v>49</v>
      </c>
      <c r="E585" s="11">
        <v>0.17100000000000001</v>
      </c>
      <c r="F585" s="11"/>
      <c r="G585" s="11">
        <v>3.3000000000000002E-2</v>
      </c>
      <c r="H585" s="11"/>
      <c r="I585" s="11"/>
      <c r="J585" s="11"/>
      <c r="K585" s="11">
        <v>0.47799999999999998</v>
      </c>
      <c r="L585" s="11"/>
      <c r="M585" s="11">
        <f>K585+E585+F585</f>
        <v>0.64900000000000002</v>
      </c>
    </row>
    <row r="586" spans="1:13" x14ac:dyDescent="0.35">
      <c r="A586" s="6" t="s">
        <v>79</v>
      </c>
      <c r="B586" s="7">
        <v>42585</v>
      </c>
      <c r="C586" s="8">
        <v>0.46527777777777773</v>
      </c>
      <c r="D586" s="6" t="s">
        <v>50</v>
      </c>
      <c r="E586" s="11">
        <v>2.8000000000000001E-2</v>
      </c>
      <c r="F586" s="11"/>
      <c r="G586" s="11">
        <v>0.16400000000000001</v>
      </c>
      <c r="H586" s="11"/>
      <c r="I586" s="11"/>
      <c r="J586" s="11"/>
      <c r="K586" s="11">
        <v>0.46600000000000003</v>
      </c>
      <c r="L586" s="11"/>
      <c r="M586" s="11">
        <f>K586+E586+F586</f>
        <v>0.49400000000000005</v>
      </c>
    </row>
    <row r="587" spans="1:13" x14ac:dyDescent="0.35">
      <c r="A587" s="6" t="s">
        <v>100</v>
      </c>
      <c r="B587" s="14">
        <v>42585</v>
      </c>
      <c r="M587">
        <v>1.7583</v>
      </c>
    </row>
    <row r="588" spans="1:13" x14ac:dyDescent="0.35">
      <c r="A588" s="6" t="s">
        <v>105</v>
      </c>
      <c r="B588" s="14">
        <v>42585</v>
      </c>
      <c r="M588" s="35">
        <v>1.73</v>
      </c>
    </row>
    <row r="589" spans="1:13" x14ac:dyDescent="0.35">
      <c r="A589" s="6" t="s">
        <v>79</v>
      </c>
      <c r="B589" s="7">
        <v>42591</v>
      </c>
      <c r="C589" s="8">
        <v>0.4458333333333333</v>
      </c>
      <c r="D589" s="6" t="s">
        <v>50</v>
      </c>
      <c r="E589" s="11">
        <v>0.11700000000000001</v>
      </c>
      <c r="F589" s="11"/>
      <c r="G589" s="11">
        <v>0.151</v>
      </c>
      <c r="H589" s="11"/>
      <c r="I589" s="11"/>
      <c r="J589" s="11"/>
      <c r="K589" s="11">
        <v>0.35499999999999998</v>
      </c>
      <c r="L589" s="11"/>
      <c r="M589" s="11">
        <f>K589+E589+F589</f>
        <v>0.47199999999999998</v>
      </c>
    </row>
    <row r="590" spans="1:13" x14ac:dyDescent="0.35">
      <c r="A590" s="6" t="s">
        <v>89</v>
      </c>
      <c r="B590" s="7">
        <v>42591</v>
      </c>
      <c r="C590" s="8">
        <v>0.46180555555555558</v>
      </c>
      <c r="D590" s="6" t="s">
        <v>50</v>
      </c>
      <c r="E590" s="11">
        <v>1.7999999999999999E-2</v>
      </c>
      <c r="F590" s="11"/>
      <c r="G590" s="11">
        <v>3.7999999999999999E-2</v>
      </c>
      <c r="H590" s="11"/>
      <c r="I590" s="11"/>
      <c r="J590" s="11"/>
      <c r="K590" s="11">
        <v>0.20799999999999999</v>
      </c>
      <c r="L590" s="11"/>
      <c r="M590" s="11">
        <f>K590+E590+F590</f>
        <v>0.22599999999999998</v>
      </c>
    </row>
    <row r="591" spans="1:13" x14ac:dyDescent="0.35">
      <c r="A591" s="6" t="s">
        <v>40</v>
      </c>
      <c r="B591" s="7">
        <v>42592</v>
      </c>
      <c r="C591" s="8">
        <v>0.51736111111111105</v>
      </c>
      <c r="D591" s="6" t="s">
        <v>50</v>
      </c>
      <c r="E591" s="11">
        <v>0.38500000000000001</v>
      </c>
      <c r="F591" s="11"/>
      <c r="G591" s="11">
        <v>0.218</v>
      </c>
      <c r="H591" s="11"/>
      <c r="I591" s="11"/>
      <c r="J591" s="11"/>
      <c r="K591" s="11">
        <v>0.72299999999999998</v>
      </c>
      <c r="L591" s="11"/>
      <c r="M591" s="11">
        <f>K591+E591+F591</f>
        <v>1.1080000000000001</v>
      </c>
    </row>
    <row r="592" spans="1:13" x14ac:dyDescent="0.35">
      <c r="A592" s="6" t="s">
        <v>72</v>
      </c>
      <c r="B592" s="7">
        <v>42592</v>
      </c>
      <c r="C592" s="8">
        <v>0.4861111111111111</v>
      </c>
      <c r="D592" s="6" t="s">
        <v>50</v>
      </c>
      <c r="E592" s="11">
        <v>5.1999999999999998E-2</v>
      </c>
      <c r="F592" s="11"/>
      <c r="G592" s="11">
        <v>4.4999999999999998E-2</v>
      </c>
      <c r="H592" s="11"/>
      <c r="I592" s="11"/>
      <c r="J592" s="11"/>
      <c r="K592" s="11">
        <v>0.748</v>
      </c>
      <c r="L592" s="11"/>
      <c r="M592" s="11">
        <f>K592+E592+F592</f>
        <v>0.8</v>
      </c>
    </row>
    <row r="593" spans="1:13" x14ac:dyDescent="0.35">
      <c r="A593" s="6" t="s">
        <v>100</v>
      </c>
      <c r="B593" s="14">
        <v>42593</v>
      </c>
      <c r="M593">
        <v>1.1858</v>
      </c>
    </row>
    <row r="594" spans="1:13" x14ac:dyDescent="0.35">
      <c r="A594" s="6" t="s">
        <v>105</v>
      </c>
      <c r="B594" s="14">
        <v>42593</v>
      </c>
      <c r="M594" s="35">
        <v>0.87890000000000001</v>
      </c>
    </row>
    <row r="595" spans="1:13" x14ac:dyDescent="0.35">
      <c r="A595" s="6" t="s">
        <v>79</v>
      </c>
      <c r="B595" s="7">
        <v>42598</v>
      </c>
      <c r="C595" s="8">
        <v>0.42569444444444443</v>
      </c>
      <c r="D595" s="6" t="s">
        <v>50</v>
      </c>
      <c r="E595" s="11">
        <v>5.8000000000000003E-2</v>
      </c>
      <c r="F595" s="11"/>
      <c r="G595" s="11">
        <v>9.9000000000000005E-2</v>
      </c>
      <c r="H595" s="11"/>
      <c r="I595" s="11"/>
      <c r="J595" s="11"/>
      <c r="K595" s="11">
        <v>0.39500000000000002</v>
      </c>
      <c r="L595" s="11"/>
      <c r="M595" s="11">
        <f>K595+E595+F595</f>
        <v>0.45300000000000001</v>
      </c>
    </row>
    <row r="596" spans="1:13" x14ac:dyDescent="0.35">
      <c r="A596" s="6" t="s">
        <v>89</v>
      </c>
      <c r="B596" s="7">
        <v>42598</v>
      </c>
      <c r="C596" s="8">
        <v>0.44027777777777777</v>
      </c>
      <c r="D596" s="6" t="s">
        <v>50</v>
      </c>
      <c r="E596" s="11">
        <v>4.4999999999999998E-2</v>
      </c>
      <c r="F596" s="11"/>
      <c r="G596" s="11">
        <v>4.3999999999999997E-2</v>
      </c>
      <c r="H596" s="11"/>
      <c r="I596" s="11"/>
      <c r="J596" s="11"/>
      <c r="K596" s="11">
        <v>0.50600000000000001</v>
      </c>
      <c r="L596" s="11"/>
      <c r="M596" s="11">
        <f>K596+E596+F596</f>
        <v>0.55100000000000005</v>
      </c>
    </row>
    <row r="597" spans="1:13" x14ac:dyDescent="0.35">
      <c r="A597" s="6" t="s">
        <v>40</v>
      </c>
      <c r="B597" s="7">
        <v>42599</v>
      </c>
      <c r="C597" s="8">
        <v>0.54305555555555551</v>
      </c>
      <c r="D597" s="6" t="s">
        <v>49</v>
      </c>
      <c r="E597" s="11">
        <v>0.38</v>
      </c>
      <c r="F597" s="11"/>
      <c r="G597" s="11">
        <v>0.53300000000000003</v>
      </c>
      <c r="H597" s="11"/>
      <c r="I597" s="11"/>
      <c r="J597" s="11"/>
      <c r="K597" s="11">
        <v>0.64400000000000002</v>
      </c>
      <c r="L597" s="11"/>
      <c r="M597" s="11">
        <f>K597+E597+F597</f>
        <v>1.024</v>
      </c>
    </row>
    <row r="598" spans="1:13" x14ac:dyDescent="0.35">
      <c r="A598" s="6" t="s">
        <v>72</v>
      </c>
      <c r="B598" s="7">
        <v>42599</v>
      </c>
      <c r="C598" s="8">
        <v>0.5083333333333333</v>
      </c>
      <c r="D598" s="6" t="s">
        <v>49</v>
      </c>
      <c r="E598" s="11">
        <v>0.11</v>
      </c>
      <c r="F598" s="11"/>
      <c r="G598" s="11">
        <v>0.35</v>
      </c>
      <c r="H598" s="11"/>
      <c r="I598" s="11"/>
      <c r="J598" s="11"/>
      <c r="K598" s="11">
        <v>0.64200000000000002</v>
      </c>
      <c r="L598" s="11"/>
      <c r="M598" s="11">
        <f>K598+E598+F598</f>
        <v>0.752</v>
      </c>
    </row>
    <row r="599" spans="1:13" x14ac:dyDescent="0.35">
      <c r="A599" s="6" t="s">
        <v>100</v>
      </c>
      <c r="B599" s="14">
        <v>42599</v>
      </c>
      <c r="M599">
        <v>0.92500000000000004</v>
      </c>
    </row>
    <row r="600" spans="1:13" x14ac:dyDescent="0.35">
      <c r="A600" s="6" t="s">
        <v>100</v>
      </c>
      <c r="B600" s="14">
        <v>42599</v>
      </c>
      <c r="M600">
        <v>0.84250000000000003</v>
      </c>
    </row>
    <row r="601" spans="1:13" x14ac:dyDescent="0.35">
      <c r="A601" s="6" t="s">
        <v>105</v>
      </c>
      <c r="B601" s="14">
        <v>42599</v>
      </c>
      <c r="M601" s="35">
        <v>0.72270000000000001</v>
      </c>
    </row>
    <row r="602" spans="1:13" x14ac:dyDescent="0.35">
      <c r="A602" s="6" t="s">
        <v>79</v>
      </c>
      <c r="B602" s="7">
        <v>42605</v>
      </c>
      <c r="C602" s="8">
        <v>0.43472222222222223</v>
      </c>
      <c r="D602" s="6" t="s">
        <v>50</v>
      </c>
      <c r="E602" s="11">
        <v>5.0999999999999997E-2</v>
      </c>
      <c r="F602" s="11"/>
      <c r="G602" s="11">
        <v>0.41399999999999998</v>
      </c>
      <c r="H602" s="11"/>
      <c r="I602" s="11"/>
      <c r="J602" s="11"/>
      <c r="K602" s="11">
        <v>0.48399999999999999</v>
      </c>
      <c r="L602" s="11"/>
      <c r="M602" s="11">
        <f>K602+E602+F602</f>
        <v>0.53500000000000003</v>
      </c>
    </row>
    <row r="603" spans="1:13" x14ac:dyDescent="0.35">
      <c r="A603" s="6" t="s">
        <v>89</v>
      </c>
      <c r="B603" s="7">
        <v>42605</v>
      </c>
      <c r="C603" s="8">
        <v>0.45208333333333334</v>
      </c>
      <c r="D603" s="6" t="s">
        <v>50</v>
      </c>
      <c r="E603" s="11">
        <v>1.7999999999999999E-2</v>
      </c>
      <c r="F603" s="11"/>
      <c r="G603" s="11">
        <v>0.23599999999999999</v>
      </c>
      <c r="H603" s="11"/>
      <c r="I603" s="11"/>
      <c r="J603" s="11"/>
      <c r="K603" s="11">
        <v>0.45900000000000002</v>
      </c>
      <c r="L603" s="11"/>
      <c r="M603" s="11">
        <f>K603+E603+F603</f>
        <v>0.47700000000000004</v>
      </c>
    </row>
    <row r="604" spans="1:13" x14ac:dyDescent="0.35">
      <c r="A604" s="6" t="s">
        <v>40</v>
      </c>
      <c r="B604" s="7">
        <v>42606</v>
      </c>
      <c r="C604" s="8">
        <v>0.54722222222222217</v>
      </c>
      <c r="D604" s="6" t="s">
        <v>50</v>
      </c>
      <c r="E604" s="11">
        <v>0.33900000000000002</v>
      </c>
      <c r="F604" s="11"/>
      <c r="G604" s="11">
        <v>0.28000000000000003</v>
      </c>
      <c r="H604" s="11"/>
      <c r="I604" s="11"/>
      <c r="J604" s="11"/>
      <c r="K604" s="11">
        <v>0.54500000000000004</v>
      </c>
      <c r="L604" s="11"/>
      <c r="M604" s="11">
        <f>K604+E604+F604</f>
        <v>0.88400000000000012</v>
      </c>
    </row>
    <row r="605" spans="1:13" x14ac:dyDescent="0.35">
      <c r="A605" s="6" t="s">
        <v>72</v>
      </c>
      <c r="B605" s="7">
        <v>42606</v>
      </c>
      <c r="C605" s="8">
        <v>0.51250000000000007</v>
      </c>
      <c r="D605" s="6" t="s">
        <v>50</v>
      </c>
      <c r="E605" s="11">
        <v>0.18099999999999999</v>
      </c>
      <c r="F605" s="11"/>
      <c r="G605" s="11">
        <v>0.27100000000000002</v>
      </c>
      <c r="H605" s="11"/>
      <c r="I605" s="11"/>
      <c r="J605" s="11"/>
      <c r="K605" s="11">
        <v>0.41299999999999998</v>
      </c>
      <c r="L605" s="11"/>
      <c r="M605" s="11">
        <f>K605+E605+F605</f>
        <v>0.59399999999999997</v>
      </c>
    </row>
    <row r="606" spans="1:13" x14ac:dyDescent="0.35">
      <c r="A606" s="6" t="s">
        <v>100</v>
      </c>
      <c r="B606" s="14">
        <v>42607</v>
      </c>
      <c r="M606">
        <v>0.92530000000000001</v>
      </c>
    </row>
    <row r="607" spans="1:13" x14ac:dyDescent="0.35">
      <c r="A607" s="6" t="s">
        <v>105</v>
      </c>
      <c r="B607" s="14">
        <v>42607</v>
      </c>
      <c r="M607" s="35">
        <v>0.63639999999999997</v>
      </c>
    </row>
    <row r="608" spans="1:13" x14ac:dyDescent="0.35">
      <c r="A608" s="6" t="s">
        <v>79</v>
      </c>
      <c r="B608" s="7">
        <v>42612</v>
      </c>
      <c r="C608" s="8">
        <v>0.42986111111111108</v>
      </c>
      <c r="D608" s="6" t="s">
        <v>50</v>
      </c>
      <c r="E608" s="11">
        <v>4.9000000000000002E-2</v>
      </c>
      <c r="F608" s="11"/>
      <c r="G608" s="11">
        <v>8.5999999999999993E-2</v>
      </c>
      <c r="H608" s="11"/>
      <c r="I608" s="11"/>
      <c r="J608" s="11"/>
      <c r="K608" s="11">
        <v>0.59099999999999997</v>
      </c>
      <c r="L608" s="11"/>
      <c r="M608" s="11">
        <f>K608+E608+F608</f>
        <v>0.64</v>
      </c>
    </row>
    <row r="609" spans="1:13" x14ac:dyDescent="0.35">
      <c r="A609" s="6" t="s">
        <v>40</v>
      </c>
      <c r="B609" s="7">
        <v>42613</v>
      </c>
      <c r="C609" s="8">
        <v>0.55833333333333335</v>
      </c>
      <c r="D609" s="6" t="s">
        <v>50</v>
      </c>
      <c r="E609" s="11">
        <v>0.42199999999999999</v>
      </c>
      <c r="F609" s="11"/>
      <c r="G609" s="11">
        <v>0.222</v>
      </c>
      <c r="H609" s="11"/>
      <c r="I609" s="11"/>
      <c r="J609" s="11"/>
      <c r="K609" s="11">
        <v>0.68</v>
      </c>
      <c r="L609" s="11"/>
      <c r="M609" s="11">
        <f>K609+E609+F609</f>
        <v>1.1020000000000001</v>
      </c>
    </row>
    <row r="610" spans="1:13" x14ac:dyDescent="0.35">
      <c r="A610" s="6" t="s">
        <v>72</v>
      </c>
      <c r="B610" s="7">
        <v>42613</v>
      </c>
      <c r="C610" s="8">
        <v>0.52430555555555558</v>
      </c>
      <c r="D610" s="6" t="s">
        <v>50</v>
      </c>
      <c r="E610" s="11">
        <v>0.189</v>
      </c>
      <c r="F610" s="11"/>
      <c r="G610" s="11">
        <v>0.08</v>
      </c>
      <c r="H610" s="11"/>
      <c r="I610" s="11"/>
      <c r="J610" s="11"/>
      <c r="K610" s="11">
        <v>0.83</v>
      </c>
      <c r="L610" s="11"/>
      <c r="M610" s="11">
        <f>K610+E610+F610</f>
        <v>1.0189999999999999</v>
      </c>
    </row>
    <row r="611" spans="1:13" x14ac:dyDescent="0.35">
      <c r="A611" s="6" t="s">
        <v>100</v>
      </c>
      <c r="B611" s="14">
        <v>42613</v>
      </c>
      <c r="M611">
        <v>1.2323</v>
      </c>
    </row>
    <row r="612" spans="1:13" x14ac:dyDescent="0.35">
      <c r="A612" s="6" t="s">
        <v>105</v>
      </c>
      <c r="B612" s="14">
        <v>42613</v>
      </c>
      <c r="M612" s="35">
        <v>1.895</v>
      </c>
    </row>
    <row r="613" spans="1:13" x14ac:dyDescent="0.35">
      <c r="A613" s="6" t="s">
        <v>40</v>
      </c>
      <c r="B613" s="7">
        <v>42620</v>
      </c>
      <c r="C613" s="8">
        <v>0.54375000000000007</v>
      </c>
      <c r="D613" s="6" t="s">
        <v>50</v>
      </c>
      <c r="E613" s="11">
        <v>0.64600000000000002</v>
      </c>
      <c r="F613" s="11"/>
      <c r="G613" s="11">
        <v>0.41099999999999998</v>
      </c>
      <c r="H613" s="11"/>
      <c r="I613" s="11"/>
      <c r="J613" s="11"/>
      <c r="K613" s="11">
        <v>0.69</v>
      </c>
      <c r="L613" s="11"/>
      <c r="M613" s="11">
        <f t="shared" ref="M613:M620" si="34">K613+E613+F613</f>
        <v>1.3359999999999999</v>
      </c>
    </row>
    <row r="614" spans="1:13" x14ac:dyDescent="0.35">
      <c r="A614" s="6" t="s">
        <v>72</v>
      </c>
      <c r="B614" s="7">
        <v>42620</v>
      </c>
      <c r="C614" s="8">
        <v>0.51180555555555551</v>
      </c>
      <c r="D614" s="6" t="s">
        <v>50</v>
      </c>
      <c r="E614" s="11">
        <v>0.23599999999999999</v>
      </c>
      <c r="F614" s="11"/>
      <c r="G614" s="11">
        <v>0.23699999999999999</v>
      </c>
      <c r="H614" s="11"/>
      <c r="I614" s="11"/>
      <c r="J614" s="11"/>
      <c r="K614" s="11">
        <v>0.57799999999999996</v>
      </c>
      <c r="L614" s="11"/>
      <c r="M614" s="11">
        <f t="shared" si="34"/>
        <v>0.81399999999999995</v>
      </c>
    </row>
    <row r="615" spans="1:13" x14ac:dyDescent="0.35">
      <c r="A615" s="6" t="s">
        <v>79</v>
      </c>
      <c r="B615" s="7">
        <v>42621</v>
      </c>
      <c r="C615" s="8">
        <v>0.42777777777777781</v>
      </c>
      <c r="D615" s="6" t="s">
        <v>50</v>
      </c>
      <c r="E615" s="11">
        <v>0.13700000000000001</v>
      </c>
      <c r="F615" s="11"/>
      <c r="G615" s="11">
        <v>0.26600000000000001</v>
      </c>
      <c r="H615" s="11"/>
      <c r="I615" s="11"/>
      <c r="J615" s="11"/>
      <c r="K615" s="11">
        <v>0.53400000000000003</v>
      </c>
      <c r="L615" s="11"/>
      <c r="M615" s="11">
        <f t="shared" si="34"/>
        <v>0.67100000000000004</v>
      </c>
    </row>
    <row r="616" spans="1:13" x14ac:dyDescent="0.35">
      <c r="A616" s="6" t="s">
        <v>89</v>
      </c>
      <c r="B616" s="7">
        <v>42621</v>
      </c>
      <c r="C616" s="8">
        <v>0.44305555555555554</v>
      </c>
      <c r="D616" s="6" t="s">
        <v>50</v>
      </c>
      <c r="E616" s="11">
        <v>1.7999999999999999E-2</v>
      </c>
      <c r="F616" s="11"/>
      <c r="G616" s="11">
        <v>7.6999999999999999E-2</v>
      </c>
      <c r="H616" s="11"/>
      <c r="I616" s="11"/>
      <c r="J616" s="11"/>
      <c r="K616" s="11">
        <v>0.52500000000000002</v>
      </c>
      <c r="L616" s="11"/>
      <c r="M616" s="11">
        <f t="shared" si="34"/>
        <v>0.54300000000000004</v>
      </c>
    </row>
    <row r="617" spans="1:13" x14ac:dyDescent="0.35">
      <c r="A617" s="6" t="s">
        <v>40</v>
      </c>
      <c r="B617" s="7">
        <v>42626</v>
      </c>
      <c r="C617" s="8">
        <v>0.54166666666666663</v>
      </c>
      <c r="D617" s="6" t="s">
        <v>50</v>
      </c>
      <c r="E617" s="11">
        <v>0.47299999999999998</v>
      </c>
      <c r="F617" s="11"/>
      <c r="G617" s="11">
        <v>0.247</v>
      </c>
      <c r="H617" s="11"/>
      <c r="I617" s="11"/>
      <c r="J617" s="11"/>
      <c r="K617" s="11">
        <v>0.70899999999999996</v>
      </c>
      <c r="L617" s="11"/>
      <c r="M617" s="11">
        <f t="shared" si="34"/>
        <v>1.1819999999999999</v>
      </c>
    </row>
    <row r="618" spans="1:13" x14ac:dyDescent="0.35">
      <c r="A618" s="6" t="s">
        <v>72</v>
      </c>
      <c r="B618" s="7">
        <v>42626</v>
      </c>
      <c r="C618" s="8">
        <v>0.50972222222222219</v>
      </c>
      <c r="D618" s="6" t="s">
        <v>50</v>
      </c>
      <c r="E618" s="11">
        <v>0.252</v>
      </c>
      <c r="F618" s="11"/>
      <c r="G618" s="11">
        <v>8.8999999999999996E-2</v>
      </c>
      <c r="H618" s="11"/>
      <c r="I618" s="11"/>
      <c r="J618" s="11"/>
      <c r="K618" s="11">
        <v>0.51600000000000001</v>
      </c>
      <c r="L618" s="11"/>
      <c r="M618" s="11">
        <f t="shared" si="34"/>
        <v>0.76800000000000002</v>
      </c>
    </row>
    <row r="619" spans="1:13" x14ac:dyDescent="0.35">
      <c r="A619" s="6" t="s">
        <v>79</v>
      </c>
      <c r="B619" s="7">
        <v>42627</v>
      </c>
      <c r="C619" s="8">
        <v>0.43402777777777773</v>
      </c>
      <c r="D619" s="6" t="s">
        <v>50</v>
      </c>
      <c r="E619" s="11">
        <v>0.114</v>
      </c>
      <c r="F619" s="11"/>
      <c r="G619" s="11">
        <v>0.27400000000000002</v>
      </c>
      <c r="H619" s="11"/>
      <c r="I619" s="11"/>
      <c r="J619" s="11"/>
      <c r="K619" s="11">
        <v>0.45800000000000002</v>
      </c>
      <c r="L619" s="11"/>
      <c r="M619" s="11">
        <f t="shared" si="34"/>
        <v>0.57200000000000006</v>
      </c>
    </row>
    <row r="620" spans="1:13" x14ac:dyDescent="0.35">
      <c r="A620" s="6" t="s">
        <v>89</v>
      </c>
      <c r="B620" s="7">
        <v>42627</v>
      </c>
      <c r="C620" s="8">
        <v>0.45069444444444445</v>
      </c>
      <c r="D620" s="6" t="s">
        <v>50</v>
      </c>
      <c r="E620" s="11">
        <v>4.8000000000000001E-2</v>
      </c>
      <c r="F620" s="11"/>
      <c r="G620" s="11">
        <v>2.5999999999999999E-2</v>
      </c>
      <c r="H620" s="11"/>
      <c r="I620" s="11"/>
      <c r="J620" s="11"/>
      <c r="K620" s="11">
        <v>0.48799999999999999</v>
      </c>
      <c r="L620" s="11"/>
      <c r="M620" s="11">
        <f t="shared" si="34"/>
        <v>0.53600000000000003</v>
      </c>
    </row>
    <row r="621" spans="1:13" x14ac:dyDescent="0.35">
      <c r="A621" s="6" t="s">
        <v>100</v>
      </c>
      <c r="B621" s="14">
        <v>42628</v>
      </c>
      <c r="M621">
        <v>1.0055000000000001</v>
      </c>
    </row>
    <row r="622" spans="1:13" x14ac:dyDescent="0.35">
      <c r="A622" s="6" t="s">
        <v>105</v>
      </c>
      <c r="B622" s="14">
        <v>42628</v>
      </c>
      <c r="M622" s="35">
        <v>0.84799999999999998</v>
      </c>
    </row>
    <row r="623" spans="1:13" x14ac:dyDescent="0.35">
      <c r="A623" s="6" t="s">
        <v>40</v>
      </c>
      <c r="B623" s="7">
        <v>42633</v>
      </c>
      <c r="C623" s="8">
        <v>0.56111111111111112</v>
      </c>
      <c r="D623" s="6" t="s">
        <v>49</v>
      </c>
      <c r="E623" s="11">
        <v>0.58399999999999996</v>
      </c>
      <c r="F623" s="11"/>
      <c r="G623" s="11">
        <v>0.35599999999999998</v>
      </c>
      <c r="H623" s="11"/>
      <c r="I623" s="11"/>
      <c r="J623" s="11"/>
      <c r="K623" s="11">
        <v>0.79200000000000004</v>
      </c>
      <c r="L623" s="11"/>
      <c r="M623" s="11">
        <f>K623+E623+F623</f>
        <v>1.3759999999999999</v>
      </c>
    </row>
    <row r="624" spans="1:13" x14ac:dyDescent="0.35">
      <c r="A624" s="6" t="s">
        <v>72</v>
      </c>
      <c r="B624" s="7">
        <v>42633</v>
      </c>
      <c r="C624" s="8">
        <v>0.52638888888888891</v>
      </c>
      <c r="D624" s="6" t="s">
        <v>49</v>
      </c>
      <c r="E624" s="11">
        <v>0.218</v>
      </c>
      <c r="F624" s="11"/>
      <c r="G624" s="11">
        <v>0.23599999999999999</v>
      </c>
      <c r="H624" s="11"/>
      <c r="I624" s="11"/>
      <c r="J624" s="11"/>
      <c r="K624" s="11">
        <v>0.53300000000000003</v>
      </c>
      <c r="L624" s="11"/>
      <c r="M624" s="11">
        <f>K624+E624+F624</f>
        <v>0.751</v>
      </c>
    </row>
    <row r="625" spans="1:13" x14ac:dyDescent="0.35">
      <c r="A625" s="6" t="s">
        <v>79</v>
      </c>
      <c r="B625" s="7">
        <v>42634</v>
      </c>
      <c r="C625" s="8">
        <v>0.44791666666666669</v>
      </c>
      <c r="D625" s="6" t="s">
        <v>49</v>
      </c>
      <c r="E625" s="11">
        <v>0.104</v>
      </c>
      <c r="F625" s="11"/>
      <c r="G625" s="11">
        <v>0.16600000000000001</v>
      </c>
      <c r="H625" s="11"/>
      <c r="I625" s="11"/>
      <c r="J625" s="11"/>
      <c r="K625" s="11">
        <v>0.49399999999999999</v>
      </c>
      <c r="L625" s="11"/>
      <c r="M625" s="11">
        <f>K625+E625+F625</f>
        <v>0.59799999999999998</v>
      </c>
    </row>
    <row r="626" spans="1:13" x14ac:dyDescent="0.35">
      <c r="A626" s="6" t="s">
        <v>89</v>
      </c>
      <c r="B626" s="7">
        <v>42634</v>
      </c>
      <c r="C626" s="8">
        <v>0.46527777777777773</v>
      </c>
      <c r="D626" s="6" t="s">
        <v>49</v>
      </c>
      <c r="E626" s="11">
        <v>4.4999999999999998E-2</v>
      </c>
      <c r="F626" s="11"/>
      <c r="G626" s="11">
        <v>0.108</v>
      </c>
      <c r="H626" s="11"/>
      <c r="I626" s="11"/>
      <c r="J626" s="11"/>
      <c r="K626" s="11">
        <v>0.35299999999999998</v>
      </c>
      <c r="L626" s="11"/>
      <c r="M626" s="11">
        <f>K626+E626+F626</f>
        <v>0.39799999999999996</v>
      </c>
    </row>
    <row r="627" spans="1:13" x14ac:dyDescent="0.35">
      <c r="A627" s="6" t="s">
        <v>100</v>
      </c>
      <c r="B627" s="14">
        <v>42634</v>
      </c>
      <c r="M627">
        <v>1.0228000000000002</v>
      </c>
    </row>
    <row r="628" spans="1:13" x14ac:dyDescent="0.35">
      <c r="A628" s="6" t="s">
        <v>105</v>
      </c>
      <c r="B628" s="14">
        <v>42634</v>
      </c>
      <c r="M628" s="35">
        <v>0.84640000000000004</v>
      </c>
    </row>
    <row r="629" spans="1:13" x14ac:dyDescent="0.35">
      <c r="A629" s="6" t="s">
        <v>40</v>
      </c>
      <c r="B629" s="7">
        <v>42640</v>
      </c>
      <c r="C629" s="8">
        <v>0.53055555555555556</v>
      </c>
      <c r="D629" s="6" t="s">
        <v>49</v>
      </c>
      <c r="E629" s="11">
        <v>0.57699999999999996</v>
      </c>
      <c r="F629" s="11"/>
      <c r="G629" s="11">
        <v>0.33400000000000002</v>
      </c>
      <c r="H629" s="11"/>
      <c r="I629" s="11"/>
      <c r="J629" s="11"/>
      <c r="K629" s="11">
        <v>0.55300000000000005</v>
      </c>
      <c r="L629" s="11"/>
      <c r="M629" s="11">
        <f t="shared" ref="M629:M661" si="35">K629+E629+F629</f>
        <v>1.1299999999999999</v>
      </c>
    </row>
    <row r="630" spans="1:13" x14ac:dyDescent="0.35">
      <c r="A630" s="6" t="s">
        <v>72</v>
      </c>
      <c r="B630" s="7">
        <v>42640</v>
      </c>
      <c r="C630" s="8">
        <v>0.49652777777777773</v>
      </c>
      <c r="D630" s="6" t="s">
        <v>49</v>
      </c>
      <c r="E630" s="11">
        <v>0.34300000000000003</v>
      </c>
      <c r="F630" s="11"/>
      <c r="G630" s="11">
        <v>0.214</v>
      </c>
      <c r="H630" s="11"/>
      <c r="I630" s="11"/>
      <c r="J630" s="11"/>
      <c r="K630" s="11">
        <v>0.46600000000000003</v>
      </c>
      <c r="L630" s="11"/>
      <c r="M630" s="11">
        <f t="shared" si="35"/>
        <v>0.80900000000000005</v>
      </c>
    </row>
    <row r="631" spans="1:13" x14ac:dyDescent="0.35">
      <c r="A631" s="6" t="s">
        <v>79</v>
      </c>
      <c r="B631" s="7">
        <v>42641</v>
      </c>
      <c r="C631" s="8">
        <v>0.42291666666666666</v>
      </c>
      <c r="D631" s="6" t="s">
        <v>50</v>
      </c>
      <c r="E631" s="11">
        <v>0.109</v>
      </c>
      <c r="F631" s="11"/>
      <c r="G631" s="11">
        <v>0.217</v>
      </c>
      <c r="H631" s="11"/>
      <c r="I631" s="11"/>
      <c r="J631" s="11"/>
      <c r="K631" s="11">
        <v>0.42599999999999999</v>
      </c>
      <c r="L631" s="11"/>
      <c r="M631" s="11">
        <f t="shared" si="35"/>
        <v>0.53500000000000003</v>
      </c>
    </row>
    <row r="632" spans="1:13" x14ac:dyDescent="0.35">
      <c r="A632" s="6" t="s">
        <v>40</v>
      </c>
      <c r="B632" s="7">
        <v>42887</v>
      </c>
      <c r="C632" s="8">
        <v>0.56180555555555556</v>
      </c>
      <c r="D632" s="6" t="s">
        <v>41</v>
      </c>
      <c r="E632" s="11">
        <v>0.38400000000000001</v>
      </c>
      <c r="F632" s="11"/>
      <c r="G632" s="11">
        <v>0.308</v>
      </c>
      <c r="H632" s="11"/>
      <c r="I632" s="11"/>
      <c r="J632" s="11"/>
      <c r="K632" s="11">
        <v>0.627</v>
      </c>
      <c r="L632" s="11"/>
      <c r="M632" s="11">
        <f t="shared" si="35"/>
        <v>1.0110000000000001</v>
      </c>
    </row>
    <row r="633" spans="1:13" x14ac:dyDescent="0.35">
      <c r="A633" s="6" t="s">
        <v>72</v>
      </c>
      <c r="B633" s="7">
        <v>42887</v>
      </c>
      <c r="C633" s="8">
        <v>0.52638888888888891</v>
      </c>
      <c r="D633" s="6" t="s">
        <v>41</v>
      </c>
      <c r="E633" s="11">
        <v>0.22500000000000001</v>
      </c>
      <c r="F633" s="11"/>
      <c r="G633" s="11">
        <v>0.219</v>
      </c>
      <c r="H633" s="11"/>
      <c r="I633" s="11"/>
      <c r="J633" s="11"/>
      <c r="K633" s="11">
        <v>0.57599999999999996</v>
      </c>
      <c r="L633" s="11"/>
      <c r="M633" s="11">
        <f t="shared" si="35"/>
        <v>0.80099999999999993</v>
      </c>
    </row>
    <row r="634" spans="1:13" x14ac:dyDescent="0.35">
      <c r="A634" s="6" t="s">
        <v>72</v>
      </c>
      <c r="B634" s="7">
        <v>42887</v>
      </c>
      <c r="C634" s="8">
        <v>0.52638888888888891</v>
      </c>
      <c r="D634" s="6" t="s">
        <v>41</v>
      </c>
      <c r="E634" s="11">
        <v>0.22500000000000001</v>
      </c>
      <c r="F634" s="11"/>
      <c r="G634" s="11">
        <v>0.219</v>
      </c>
      <c r="H634" s="11"/>
      <c r="I634" s="11"/>
      <c r="J634" s="11"/>
      <c r="K634" s="11">
        <v>0.57599999999999996</v>
      </c>
      <c r="L634" s="11"/>
      <c r="M634" s="11">
        <f t="shared" si="35"/>
        <v>0.80099999999999993</v>
      </c>
    </row>
    <row r="635" spans="1:13" x14ac:dyDescent="0.35">
      <c r="A635" s="6" t="s">
        <v>40</v>
      </c>
      <c r="B635" s="7">
        <v>42892</v>
      </c>
      <c r="C635" s="8">
        <v>0.54166666666666663</v>
      </c>
      <c r="D635" s="6" t="s">
        <v>43</v>
      </c>
      <c r="E635" s="11">
        <v>0.379</v>
      </c>
      <c r="F635" s="11"/>
      <c r="G635" s="11">
        <v>0.3</v>
      </c>
      <c r="H635" s="11"/>
      <c r="I635" s="11"/>
      <c r="J635" s="11"/>
      <c r="K635" s="11">
        <v>0.53700000000000003</v>
      </c>
      <c r="L635" s="11"/>
      <c r="M635" s="11">
        <f t="shared" si="35"/>
        <v>0.91600000000000004</v>
      </c>
    </row>
    <row r="636" spans="1:13" x14ac:dyDescent="0.35">
      <c r="A636" s="6" t="s">
        <v>40</v>
      </c>
      <c r="B636" s="7">
        <v>42892</v>
      </c>
      <c r="C636" s="8">
        <v>0.54166666666666663</v>
      </c>
      <c r="D636" s="6" t="s">
        <v>43</v>
      </c>
      <c r="E636" s="11">
        <v>0.379</v>
      </c>
      <c r="F636" s="11"/>
      <c r="G636" s="11">
        <v>0.3</v>
      </c>
      <c r="H636" s="11"/>
      <c r="I636" s="11"/>
      <c r="J636" s="11"/>
      <c r="K636" s="11">
        <v>0.53700000000000003</v>
      </c>
      <c r="L636" s="11"/>
      <c r="M636" s="11">
        <f t="shared" si="35"/>
        <v>0.91600000000000004</v>
      </c>
    </row>
    <row r="637" spans="1:13" x14ac:dyDescent="0.35">
      <c r="A637" s="6" t="s">
        <v>72</v>
      </c>
      <c r="B637" s="7">
        <v>42892</v>
      </c>
      <c r="C637" s="8">
        <v>0.57430555555555551</v>
      </c>
      <c r="D637" s="6" t="s">
        <v>43</v>
      </c>
      <c r="E637" s="11">
        <v>0.17100000000000001</v>
      </c>
      <c r="F637" s="11"/>
      <c r="G637" s="11">
        <v>7.5999999999999998E-2</v>
      </c>
      <c r="H637" s="11"/>
      <c r="I637" s="11"/>
      <c r="J637" s="11"/>
      <c r="K637" s="11">
        <v>0.43099999999999999</v>
      </c>
      <c r="L637" s="11"/>
      <c r="M637" s="11">
        <f t="shared" si="35"/>
        <v>0.60199999999999998</v>
      </c>
    </row>
    <row r="638" spans="1:13" x14ac:dyDescent="0.35">
      <c r="A638" s="6" t="s">
        <v>72</v>
      </c>
      <c r="B638" s="7">
        <v>42892</v>
      </c>
      <c r="C638" s="8">
        <v>0.57430555555555551</v>
      </c>
      <c r="D638" s="6" t="s">
        <v>43</v>
      </c>
      <c r="E638" s="11">
        <v>0.17100000000000001</v>
      </c>
      <c r="F638" s="11"/>
      <c r="G638" s="11">
        <v>7.5999999999999998E-2</v>
      </c>
      <c r="H638" s="11"/>
      <c r="I638" s="11"/>
      <c r="J638" s="11"/>
      <c r="K638" s="11">
        <v>0.43099999999999999</v>
      </c>
      <c r="L638" s="11"/>
      <c r="M638" s="11">
        <f t="shared" si="35"/>
        <v>0.60199999999999998</v>
      </c>
    </row>
    <row r="639" spans="1:13" x14ac:dyDescent="0.35">
      <c r="A639" s="6" t="s">
        <v>79</v>
      </c>
      <c r="B639" s="7">
        <v>42893</v>
      </c>
      <c r="C639" s="8">
        <v>0.42569444444444443</v>
      </c>
      <c r="D639" s="6" t="s">
        <v>41</v>
      </c>
      <c r="E639" s="11">
        <v>7.9000000000000001E-2</v>
      </c>
      <c r="F639" s="11"/>
      <c r="G639" s="11">
        <v>0.152</v>
      </c>
      <c r="H639" s="11"/>
      <c r="I639" s="11"/>
      <c r="J639" s="11"/>
      <c r="K639" s="11">
        <v>0.378</v>
      </c>
      <c r="L639" s="11"/>
      <c r="M639" s="11">
        <f t="shared" si="35"/>
        <v>0.45700000000000002</v>
      </c>
    </row>
    <row r="640" spans="1:13" x14ac:dyDescent="0.35">
      <c r="A640" s="6" t="s">
        <v>79</v>
      </c>
      <c r="B640" s="7">
        <v>42893</v>
      </c>
      <c r="C640" s="8">
        <v>0.42569444444444443</v>
      </c>
      <c r="D640" s="6" t="s">
        <v>41</v>
      </c>
      <c r="E640" s="11">
        <v>7.9000000000000001E-2</v>
      </c>
      <c r="F640" s="11"/>
      <c r="G640" s="11">
        <v>0.152</v>
      </c>
      <c r="H640" s="11"/>
      <c r="I640" s="11"/>
      <c r="J640" s="11"/>
      <c r="K640" s="11">
        <v>0.378</v>
      </c>
      <c r="L640" s="11"/>
      <c r="M640" s="11">
        <f t="shared" si="35"/>
        <v>0.45700000000000002</v>
      </c>
    </row>
    <row r="641" spans="1:13" x14ac:dyDescent="0.35">
      <c r="A641" s="6" t="s">
        <v>40</v>
      </c>
      <c r="B641" s="7">
        <v>42899</v>
      </c>
      <c r="C641" s="8">
        <v>0.55625000000000002</v>
      </c>
      <c r="D641" s="6" t="s">
        <v>41</v>
      </c>
      <c r="E641" s="11">
        <v>0.30399999999999999</v>
      </c>
      <c r="F641" s="11"/>
      <c r="G641" s="11">
        <v>0.248</v>
      </c>
      <c r="H641" s="11"/>
      <c r="I641" s="11"/>
      <c r="J641" s="11"/>
      <c r="K641" s="11">
        <v>0.503</v>
      </c>
      <c r="L641" s="11"/>
      <c r="M641" s="11">
        <f t="shared" si="35"/>
        <v>0.80699999999999994</v>
      </c>
    </row>
    <row r="642" spans="1:13" x14ac:dyDescent="0.35">
      <c r="A642" s="6" t="s">
        <v>40</v>
      </c>
      <c r="B642" s="7">
        <v>42899</v>
      </c>
      <c r="C642" s="8">
        <v>0.55625000000000002</v>
      </c>
      <c r="D642" s="6" t="s">
        <v>41</v>
      </c>
      <c r="E642" s="11">
        <v>0.30399999999999999</v>
      </c>
      <c r="F642" s="11"/>
      <c r="G642" s="11">
        <v>0.248</v>
      </c>
      <c r="H642" s="11"/>
      <c r="I642" s="11"/>
      <c r="J642" s="11"/>
      <c r="K642" s="11">
        <v>0.503</v>
      </c>
      <c r="L642" s="11"/>
      <c r="M642" s="11">
        <f t="shared" si="35"/>
        <v>0.80699999999999994</v>
      </c>
    </row>
    <row r="643" spans="1:13" x14ac:dyDescent="0.35">
      <c r="A643" s="6" t="s">
        <v>72</v>
      </c>
      <c r="B643" s="7">
        <v>42899</v>
      </c>
      <c r="C643" s="8">
        <v>0.52361111111111114</v>
      </c>
      <c r="D643" s="6" t="s">
        <v>41</v>
      </c>
      <c r="E643" s="11">
        <v>0.19800000000000001</v>
      </c>
      <c r="F643" s="11"/>
      <c r="G643" s="11">
        <v>0.23</v>
      </c>
      <c r="H643" s="11"/>
      <c r="I643" s="11"/>
      <c r="J643" s="11"/>
      <c r="K643" s="11">
        <v>0.42599999999999999</v>
      </c>
      <c r="L643" s="11"/>
      <c r="M643" s="11">
        <f t="shared" si="35"/>
        <v>0.624</v>
      </c>
    </row>
    <row r="644" spans="1:13" x14ac:dyDescent="0.35">
      <c r="A644" s="6" t="s">
        <v>72</v>
      </c>
      <c r="B644" s="7">
        <v>42899</v>
      </c>
      <c r="C644" s="8">
        <v>0.52361111111111114</v>
      </c>
      <c r="D644" s="6" t="s">
        <v>41</v>
      </c>
      <c r="E644" s="11">
        <v>0.19800000000000001</v>
      </c>
      <c r="F644" s="11"/>
      <c r="G644" s="11">
        <v>0.23</v>
      </c>
      <c r="H644" s="11"/>
      <c r="I644" s="11"/>
      <c r="J644" s="11"/>
      <c r="K644" s="11">
        <v>0.42599999999999999</v>
      </c>
      <c r="L644" s="11"/>
      <c r="M644" s="11">
        <f t="shared" si="35"/>
        <v>0.624</v>
      </c>
    </row>
    <row r="645" spans="1:13" x14ac:dyDescent="0.35">
      <c r="A645" s="6" t="s">
        <v>79</v>
      </c>
      <c r="B645" s="7">
        <v>42900</v>
      </c>
      <c r="C645" s="8">
        <v>0.44444444444444442</v>
      </c>
      <c r="D645" s="6" t="s">
        <v>43</v>
      </c>
      <c r="E645" s="11">
        <v>5.3999999999999999E-2</v>
      </c>
      <c r="F645" s="11"/>
      <c r="G645" s="11">
        <v>0.21</v>
      </c>
      <c r="H645" s="11"/>
      <c r="I645" s="11"/>
      <c r="J645" s="11"/>
      <c r="K645" s="11">
        <v>0.58899999999999997</v>
      </c>
      <c r="L645" s="11"/>
      <c r="M645" s="11">
        <f t="shared" si="35"/>
        <v>0.64300000000000002</v>
      </c>
    </row>
    <row r="646" spans="1:13" x14ac:dyDescent="0.35">
      <c r="A646" s="6" t="s">
        <v>79</v>
      </c>
      <c r="B646" s="7">
        <v>42900</v>
      </c>
      <c r="C646" s="8">
        <v>0.44444444444444442</v>
      </c>
      <c r="D646" s="6" t="s">
        <v>43</v>
      </c>
      <c r="E646" s="11">
        <v>5.3999999999999999E-2</v>
      </c>
      <c r="F646" s="11"/>
      <c r="G646" s="11">
        <v>0.21</v>
      </c>
      <c r="H646" s="11"/>
      <c r="I646" s="11"/>
      <c r="J646" s="11"/>
      <c r="K646" s="11">
        <v>0.58899999999999997</v>
      </c>
      <c r="L646" s="11"/>
      <c r="M646" s="11">
        <f t="shared" si="35"/>
        <v>0.64300000000000002</v>
      </c>
    </row>
    <row r="647" spans="1:13" x14ac:dyDescent="0.35">
      <c r="A647" s="6" t="s">
        <v>89</v>
      </c>
      <c r="B647" s="7">
        <v>42900</v>
      </c>
      <c r="C647" s="8">
        <v>0.46111111111111108</v>
      </c>
      <c r="D647" s="6" t="s">
        <v>43</v>
      </c>
      <c r="E647" s="11">
        <v>1.9E-2</v>
      </c>
      <c r="F647" s="11"/>
      <c r="G647" s="11">
        <v>0.06</v>
      </c>
      <c r="H647" s="11"/>
      <c r="I647" s="11"/>
      <c r="J647" s="11"/>
      <c r="K647" s="11">
        <v>0.371</v>
      </c>
      <c r="L647" s="11"/>
      <c r="M647" s="11">
        <f t="shared" si="35"/>
        <v>0.39</v>
      </c>
    </row>
    <row r="648" spans="1:13" x14ac:dyDescent="0.35">
      <c r="A648" s="6" t="s">
        <v>89</v>
      </c>
      <c r="B648" s="7">
        <v>42900</v>
      </c>
      <c r="C648" s="8">
        <v>0.46111111111111108</v>
      </c>
      <c r="D648" s="6" t="s">
        <v>43</v>
      </c>
      <c r="E648" s="11">
        <v>1.9E-2</v>
      </c>
      <c r="F648" s="11"/>
      <c r="G648" s="11">
        <v>0.06</v>
      </c>
      <c r="H648" s="11"/>
      <c r="I648" s="11"/>
      <c r="J648" s="11"/>
      <c r="K648" s="11">
        <v>0.371</v>
      </c>
      <c r="L648" s="11"/>
      <c r="M648" s="11">
        <f t="shared" si="35"/>
        <v>0.39</v>
      </c>
    </row>
    <row r="649" spans="1:13" x14ac:dyDescent="0.35">
      <c r="A649" s="6" t="s">
        <v>40</v>
      </c>
      <c r="B649" s="7">
        <v>42906</v>
      </c>
      <c r="C649" s="8">
        <v>0.54305555555555551</v>
      </c>
      <c r="D649" s="6" t="s">
        <v>43</v>
      </c>
      <c r="E649" s="11">
        <v>0.42399999999999999</v>
      </c>
      <c r="F649" s="11"/>
      <c r="G649" s="11">
        <v>0.44</v>
      </c>
      <c r="H649" s="11"/>
      <c r="I649" s="11"/>
      <c r="J649" s="11"/>
      <c r="K649" s="11">
        <v>0.71699999999999997</v>
      </c>
      <c r="L649" s="11"/>
      <c r="M649" s="11">
        <f t="shared" si="35"/>
        <v>1.141</v>
      </c>
    </row>
    <row r="650" spans="1:13" x14ac:dyDescent="0.35">
      <c r="A650" s="6" t="s">
        <v>40</v>
      </c>
      <c r="B650" s="7">
        <v>42906</v>
      </c>
      <c r="C650" s="8">
        <v>0.54305555555555551</v>
      </c>
      <c r="D650" s="6" t="s">
        <v>43</v>
      </c>
      <c r="E650" s="11">
        <v>0.42399999999999999</v>
      </c>
      <c r="F650" s="11"/>
      <c r="G650" s="11">
        <v>0.44</v>
      </c>
      <c r="H650" s="11"/>
      <c r="I650" s="11"/>
      <c r="J650" s="11"/>
      <c r="K650" s="11">
        <v>0.71699999999999997</v>
      </c>
      <c r="L650" s="11"/>
      <c r="M650" s="11">
        <f t="shared" si="35"/>
        <v>1.141</v>
      </c>
    </row>
    <row r="651" spans="1:13" x14ac:dyDescent="0.35">
      <c r="A651" s="6" t="s">
        <v>72</v>
      </c>
      <c r="B651" s="7">
        <v>42906</v>
      </c>
      <c r="C651" s="8">
        <v>0.51111111111111118</v>
      </c>
      <c r="D651" s="6" t="s">
        <v>43</v>
      </c>
      <c r="E651" s="11">
        <v>0.18</v>
      </c>
      <c r="F651" s="11"/>
      <c r="G651" s="11">
        <v>9.0999999999999998E-2</v>
      </c>
      <c r="H651" s="11"/>
      <c r="I651" s="11"/>
      <c r="J651" s="11"/>
      <c r="K651" s="11">
        <v>0.82599999999999996</v>
      </c>
      <c r="L651" s="11"/>
      <c r="M651" s="11">
        <f t="shared" si="35"/>
        <v>1.006</v>
      </c>
    </row>
    <row r="652" spans="1:13" x14ac:dyDescent="0.35">
      <c r="A652" s="6" t="s">
        <v>72</v>
      </c>
      <c r="B652" s="7">
        <v>42906</v>
      </c>
      <c r="C652" s="8">
        <v>0.51111111111111118</v>
      </c>
      <c r="D652" s="6" t="s">
        <v>43</v>
      </c>
      <c r="E652" s="11">
        <v>0.18</v>
      </c>
      <c r="F652" s="11"/>
      <c r="G652" s="11">
        <v>9.0999999999999998E-2</v>
      </c>
      <c r="H652" s="11"/>
      <c r="I652" s="11"/>
      <c r="J652" s="11"/>
      <c r="K652" s="11">
        <v>0.82599999999999996</v>
      </c>
      <c r="L652" s="11"/>
      <c r="M652" s="11">
        <f t="shared" si="35"/>
        <v>1.006</v>
      </c>
    </row>
    <row r="653" spans="1:13" x14ac:dyDescent="0.35">
      <c r="A653" s="6" t="s">
        <v>79</v>
      </c>
      <c r="B653" s="7">
        <v>42907</v>
      </c>
      <c r="C653" s="8">
        <v>0.42638888888888887</v>
      </c>
      <c r="D653" s="6" t="s">
        <v>43</v>
      </c>
      <c r="E653" s="11">
        <v>7.1999999999999995E-2</v>
      </c>
      <c r="F653" s="11"/>
      <c r="G653" s="11">
        <v>0.11799999999999999</v>
      </c>
      <c r="H653" s="11"/>
      <c r="I653" s="11"/>
      <c r="J653" s="11"/>
      <c r="K653" s="11">
        <v>0.36599999999999999</v>
      </c>
      <c r="L653" s="11"/>
      <c r="M653" s="11">
        <f t="shared" si="35"/>
        <v>0.438</v>
      </c>
    </row>
    <row r="654" spans="1:13" x14ac:dyDescent="0.35">
      <c r="A654" s="6" t="s">
        <v>79</v>
      </c>
      <c r="B654" s="7">
        <v>42907</v>
      </c>
      <c r="C654" s="8">
        <v>0.42638888888888887</v>
      </c>
      <c r="D654" s="6" t="s">
        <v>43</v>
      </c>
      <c r="E654" s="11">
        <v>7.1999999999999995E-2</v>
      </c>
      <c r="F654" s="11"/>
      <c r="G654" s="11">
        <v>0.11799999999999999</v>
      </c>
      <c r="H654" s="11"/>
      <c r="I654" s="11"/>
      <c r="J654" s="11"/>
      <c r="K654" s="11">
        <v>0.36599999999999999</v>
      </c>
      <c r="L654" s="11"/>
      <c r="M654" s="11">
        <f t="shared" si="35"/>
        <v>0.438</v>
      </c>
    </row>
    <row r="655" spans="1:13" x14ac:dyDescent="0.35">
      <c r="A655" s="6" t="s">
        <v>40</v>
      </c>
      <c r="B655" s="7">
        <v>42913</v>
      </c>
      <c r="C655" s="8">
        <v>0.57222222222222219</v>
      </c>
      <c r="D655" s="6" t="s">
        <v>43</v>
      </c>
      <c r="E655" s="11">
        <v>0.22500000000000001</v>
      </c>
      <c r="F655" s="11"/>
      <c r="G655" s="11">
        <v>0.32200000000000001</v>
      </c>
      <c r="H655" s="11"/>
      <c r="I655" s="11"/>
      <c r="J655" s="11"/>
      <c r="K655" s="11">
        <v>0.57099999999999995</v>
      </c>
      <c r="L655" s="11"/>
      <c r="M655" s="11">
        <f t="shared" si="35"/>
        <v>0.79599999999999993</v>
      </c>
    </row>
    <row r="656" spans="1:13" x14ac:dyDescent="0.35">
      <c r="A656" s="6" t="s">
        <v>40</v>
      </c>
      <c r="B656" s="7">
        <v>42913</v>
      </c>
      <c r="C656" s="8">
        <v>0.57222222222222219</v>
      </c>
      <c r="D656" s="6" t="s">
        <v>43</v>
      </c>
      <c r="E656" s="11">
        <v>0.22500000000000001</v>
      </c>
      <c r="F656" s="11"/>
      <c r="G656" s="11">
        <v>0.32200000000000001</v>
      </c>
      <c r="H656" s="11"/>
      <c r="I656" s="11"/>
      <c r="J656" s="11"/>
      <c r="K656" s="11">
        <v>0.57099999999999995</v>
      </c>
      <c r="L656" s="11"/>
      <c r="M656" s="11">
        <f t="shared" si="35"/>
        <v>0.79599999999999993</v>
      </c>
    </row>
    <row r="657" spans="1:13" x14ac:dyDescent="0.35">
      <c r="A657" s="6" t="s">
        <v>72</v>
      </c>
      <c r="B657" s="7">
        <v>42913</v>
      </c>
      <c r="C657" s="8">
        <v>0.53888888888888886</v>
      </c>
      <c r="D657" s="6" t="s">
        <v>43</v>
      </c>
      <c r="E657" s="11">
        <v>0.13500000000000001</v>
      </c>
      <c r="F657" s="11"/>
      <c r="G657" s="11">
        <v>0.3</v>
      </c>
      <c r="H657" s="11"/>
      <c r="I657" s="11"/>
      <c r="J657" s="11"/>
      <c r="K657" s="11">
        <v>0.39500000000000002</v>
      </c>
      <c r="L657" s="11"/>
      <c r="M657" s="11">
        <f t="shared" si="35"/>
        <v>0.53</v>
      </c>
    </row>
    <row r="658" spans="1:13" x14ac:dyDescent="0.35">
      <c r="A658" s="6" t="s">
        <v>72</v>
      </c>
      <c r="B658" s="7">
        <v>42913</v>
      </c>
      <c r="C658" s="8">
        <v>0.53888888888888886</v>
      </c>
      <c r="D658" s="6" t="s">
        <v>43</v>
      </c>
      <c r="E658" s="11">
        <v>0.13500000000000001</v>
      </c>
      <c r="F658" s="11"/>
      <c r="G658" s="11">
        <v>0.3</v>
      </c>
      <c r="H658" s="11"/>
      <c r="I658" s="11"/>
      <c r="J658" s="11"/>
      <c r="K658" s="11">
        <v>0.39500000000000002</v>
      </c>
      <c r="L658" s="11"/>
      <c r="M658" s="11">
        <f t="shared" si="35"/>
        <v>0.53</v>
      </c>
    </row>
    <row r="659" spans="1:13" x14ac:dyDescent="0.35">
      <c r="A659" s="6" t="s">
        <v>79</v>
      </c>
      <c r="B659" s="7">
        <v>42914</v>
      </c>
      <c r="C659" s="8">
        <v>0.42708333333333331</v>
      </c>
      <c r="D659" s="6" t="s">
        <v>41</v>
      </c>
      <c r="E659" s="11">
        <v>5.5E-2</v>
      </c>
      <c r="F659" s="11"/>
      <c r="G659" s="11">
        <v>6.5000000000000002E-2</v>
      </c>
      <c r="H659" s="11"/>
      <c r="I659" s="11"/>
      <c r="J659" s="11"/>
      <c r="K659" s="11">
        <v>0.41499999999999998</v>
      </c>
      <c r="L659" s="11"/>
      <c r="M659" s="11">
        <f t="shared" si="35"/>
        <v>0.47</v>
      </c>
    </row>
    <row r="660" spans="1:13" x14ac:dyDescent="0.35">
      <c r="A660" s="6" t="s">
        <v>79</v>
      </c>
      <c r="B660" s="7">
        <v>42914</v>
      </c>
      <c r="C660" s="8">
        <v>0.42708333333333331</v>
      </c>
      <c r="D660" s="6" t="s">
        <v>41</v>
      </c>
      <c r="E660" s="11">
        <v>5.5E-2</v>
      </c>
      <c r="F660" s="11"/>
      <c r="G660" s="11">
        <v>6.5000000000000002E-2</v>
      </c>
      <c r="H660" s="11"/>
      <c r="I660" s="11"/>
      <c r="J660" s="11"/>
      <c r="K660" s="11">
        <v>0.41499999999999998</v>
      </c>
      <c r="L660" s="11"/>
      <c r="M660" s="11">
        <f t="shared" si="35"/>
        <v>0.47</v>
      </c>
    </row>
    <row r="661" spans="1:13" x14ac:dyDescent="0.35">
      <c r="A661" s="6" t="s">
        <v>89</v>
      </c>
      <c r="B661" s="7">
        <v>42914</v>
      </c>
      <c r="C661" s="8">
        <v>0.44444444444444442</v>
      </c>
      <c r="D661" s="6" t="s">
        <v>41</v>
      </c>
      <c r="E661" s="11">
        <v>1.7999999999999999E-2</v>
      </c>
      <c r="F661" s="11"/>
      <c r="G661" s="11">
        <v>2.1000000000000001E-2</v>
      </c>
      <c r="H661" s="11"/>
      <c r="I661" s="11"/>
      <c r="J661" s="11"/>
      <c r="K661" s="11">
        <v>0.34399999999999997</v>
      </c>
      <c r="L661" s="11"/>
      <c r="M661" s="11">
        <f t="shared" si="35"/>
        <v>0.36199999999999999</v>
      </c>
    </row>
    <row r="662" spans="1:13" x14ac:dyDescent="0.35">
      <c r="A662" s="6" t="s">
        <v>89</v>
      </c>
      <c r="B662" s="7">
        <v>42914</v>
      </c>
      <c r="C662" s="8">
        <v>0.44444444444444442</v>
      </c>
      <c r="D662" s="6" t="s">
        <v>41</v>
      </c>
      <c r="E662" s="11" t="s">
        <v>81</v>
      </c>
      <c r="F662" s="11"/>
      <c r="G662" s="11">
        <v>2.1000000000000001E-2</v>
      </c>
      <c r="H662" s="11"/>
      <c r="I662" s="11"/>
      <c r="J662" s="11"/>
      <c r="K662" s="11">
        <v>0.34399999999999997</v>
      </c>
      <c r="L662" s="11"/>
      <c r="M662" s="11"/>
    </row>
    <row r="663" spans="1:13" x14ac:dyDescent="0.35">
      <c r="A663" s="6" t="s">
        <v>100</v>
      </c>
      <c r="B663" s="14">
        <v>42922</v>
      </c>
    </row>
    <row r="664" spans="1:13" x14ac:dyDescent="0.35">
      <c r="A664" s="6" t="s">
        <v>105</v>
      </c>
      <c r="B664" s="14">
        <v>42922</v>
      </c>
      <c r="M664" s="35"/>
    </row>
    <row r="665" spans="1:13" x14ac:dyDescent="0.35">
      <c r="A665" s="6" t="s">
        <v>40</v>
      </c>
      <c r="B665" s="7">
        <v>42927</v>
      </c>
      <c r="C665" s="8">
        <v>0.53888888888888886</v>
      </c>
      <c r="D665" s="6" t="s">
        <v>41</v>
      </c>
      <c r="E665" s="11"/>
      <c r="F665" s="11"/>
      <c r="G665" s="11"/>
      <c r="H665" s="11"/>
      <c r="I665" s="11"/>
      <c r="J665" s="11"/>
      <c r="K665" s="11"/>
      <c r="L665" s="11"/>
      <c r="M665" s="11">
        <f t="shared" ref="M665:M671" si="36">K665+E665+F665</f>
        <v>0</v>
      </c>
    </row>
    <row r="666" spans="1:13" x14ac:dyDescent="0.35">
      <c r="A666" s="6" t="s">
        <v>40</v>
      </c>
      <c r="B666" s="7">
        <v>42927</v>
      </c>
      <c r="C666" s="8">
        <v>0.53888888888888886</v>
      </c>
      <c r="D666" s="6" t="s">
        <v>41</v>
      </c>
      <c r="E666" s="11">
        <v>0.156</v>
      </c>
      <c r="F666" s="11"/>
      <c r="G666" s="11">
        <v>0.14799999999999999</v>
      </c>
      <c r="H666" s="11"/>
      <c r="I666" s="11"/>
      <c r="J666" s="11"/>
      <c r="K666" s="11">
        <v>0.46600000000000003</v>
      </c>
      <c r="L666" s="11"/>
      <c r="M666" s="11">
        <f t="shared" si="36"/>
        <v>0.622</v>
      </c>
    </row>
    <row r="667" spans="1:13" x14ac:dyDescent="0.35">
      <c r="A667" s="6" t="s">
        <v>72</v>
      </c>
      <c r="B667" s="7">
        <v>42927</v>
      </c>
      <c r="C667" s="8">
        <v>0.50416666666666665</v>
      </c>
      <c r="D667" s="6" t="s">
        <v>41</v>
      </c>
      <c r="E667" s="11"/>
      <c r="F667" s="11"/>
      <c r="G667" s="11"/>
      <c r="H667" s="11"/>
      <c r="I667" s="11"/>
      <c r="J667" s="11"/>
      <c r="K667" s="11"/>
      <c r="L667" s="11"/>
      <c r="M667" s="11">
        <f t="shared" si="36"/>
        <v>0</v>
      </c>
    </row>
    <row r="668" spans="1:13" x14ac:dyDescent="0.35">
      <c r="A668" s="6" t="s">
        <v>72</v>
      </c>
      <c r="B668" s="7">
        <v>42927</v>
      </c>
      <c r="C668" s="8">
        <v>0.50416666666666665</v>
      </c>
      <c r="D668" s="6" t="s">
        <v>41</v>
      </c>
      <c r="E668" s="11">
        <v>0.04</v>
      </c>
      <c r="F668" s="11"/>
      <c r="G668" s="11">
        <v>7.0999999999999994E-2</v>
      </c>
      <c r="H668" s="11"/>
      <c r="I668" s="11"/>
      <c r="J668" s="11"/>
      <c r="K668" s="11">
        <v>0.55600000000000005</v>
      </c>
      <c r="L668" s="11"/>
      <c r="M668" s="11">
        <f t="shared" si="36"/>
        <v>0.59600000000000009</v>
      </c>
    </row>
    <row r="669" spans="1:13" x14ac:dyDescent="0.35">
      <c r="A669" s="6" t="s">
        <v>79</v>
      </c>
      <c r="B669" s="7">
        <v>42928</v>
      </c>
      <c r="C669" s="8">
        <v>0.43958333333333338</v>
      </c>
      <c r="D669" s="6" t="s">
        <v>41</v>
      </c>
      <c r="E669" s="11"/>
      <c r="F669" s="11"/>
      <c r="G669" s="11"/>
      <c r="H669" s="11"/>
      <c r="I669" s="11"/>
      <c r="J669" s="11"/>
      <c r="K669" s="11"/>
      <c r="L669" s="11"/>
      <c r="M669" s="11">
        <f t="shared" si="36"/>
        <v>0</v>
      </c>
    </row>
    <row r="670" spans="1:13" x14ac:dyDescent="0.35">
      <c r="A670" s="6" t="s">
        <v>79</v>
      </c>
      <c r="B670" s="7">
        <v>42928</v>
      </c>
      <c r="C670" s="8">
        <v>0.43958333333333338</v>
      </c>
      <c r="D670" s="6" t="s">
        <v>41</v>
      </c>
      <c r="E670" s="11">
        <v>3.9E-2</v>
      </c>
      <c r="F670" s="11"/>
      <c r="G670" s="11">
        <v>8.7999999999999995E-2</v>
      </c>
      <c r="H670" s="11"/>
      <c r="I670" s="11"/>
      <c r="J670" s="11"/>
      <c r="K670" s="11">
        <v>0.38600000000000001</v>
      </c>
      <c r="L670" s="11"/>
      <c r="M670" s="11">
        <f t="shared" si="36"/>
        <v>0.42499999999999999</v>
      </c>
    </row>
    <row r="671" spans="1:13" x14ac:dyDescent="0.35">
      <c r="A671" s="6" t="s">
        <v>89</v>
      </c>
      <c r="B671" s="7">
        <v>42928</v>
      </c>
      <c r="C671" s="8">
        <v>0.45624999999999999</v>
      </c>
      <c r="D671" s="6" t="s">
        <v>41</v>
      </c>
      <c r="E671" s="11"/>
      <c r="F671" s="11"/>
      <c r="G671" s="11"/>
      <c r="H671" s="11"/>
      <c r="I671" s="11"/>
      <c r="J671" s="11"/>
      <c r="K671" s="11"/>
      <c r="L671" s="11"/>
      <c r="M671" s="11">
        <f t="shared" si="36"/>
        <v>0</v>
      </c>
    </row>
    <row r="672" spans="1:13" x14ac:dyDescent="0.35">
      <c r="A672" s="6" t="s">
        <v>89</v>
      </c>
      <c r="B672" s="7">
        <v>42928</v>
      </c>
      <c r="C672" s="8">
        <v>0.45624999999999999</v>
      </c>
      <c r="D672" s="6" t="s">
        <v>41</v>
      </c>
      <c r="E672" s="11" t="s">
        <v>81</v>
      </c>
      <c r="F672" s="11"/>
      <c r="G672" s="11">
        <v>7.6999999999999999E-2</v>
      </c>
      <c r="H672" s="11"/>
      <c r="I672" s="11"/>
      <c r="J672" s="11"/>
      <c r="K672" s="11">
        <v>0.29199999999999998</v>
      </c>
      <c r="L672" s="11"/>
      <c r="M672" s="11"/>
    </row>
    <row r="673" spans="1:13" x14ac:dyDescent="0.35">
      <c r="A673" s="6" t="s">
        <v>100</v>
      </c>
      <c r="B673" s="14">
        <v>42929</v>
      </c>
      <c r="M673">
        <v>0.8919999999999999</v>
      </c>
    </row>
    <row r="674" spans="1:13" x14ac:dyDescent="0.35">
      <c r="A674" s="6" t="s">
        <v>105</v>
      </c>
      <c r="B674" s="14">
        <v>42929</v>
      </c>
      <c r="M674" s="35">
        <v>0.77700000000000002</v>
      </c>
    </row>
    <row r="675" spans="1:13" x14ac:dyDescent="0.35">
      <c r="A675" s="6" t="s">
        <v>40</v>
      </c>
      <c r="B675" s="7">
        <v>42934</v>
      </c>
      <c r="C675" s="8">
        <v>0.52430555555555558</v>
      </c>
      <c r="D675" s="6" t="s">
        <v>41</v>
      </c>
      <c r="E675" s="11"/>
      <c r="F675" s="11"/>
      <c r="G675" s="11"/>
      <c r="H675" s="11"/>
      <c r="I675" s="11"/>
      <c r="J675" s="11"/>
      <c r="K675" s="11"/>
      <c r="L675" s="11"/>
      <c r="M675" s="11">
        <f>K675+E675+F675</f>
        <v>0</v>
      </c>
    </row>
    <row r="676" spans="1:13" x14ac:dyDescent="0.35">
      <c r="A676" s="6" t="s">
        <v>40</v>
      </c>
      <c r="B676" s="7">
        <v>42934</v>
      </c>
      <c r="C676" s="8">
        <v>0.52430555555555558</v>
      </c>
      <c r="D676" s="6" t="s">
        <v>41</v>
      </c>
      <c r="E676" s="11">
        <v>0.34399999999999997</v>
      </c>
      <c r="F676" s="11"/>
      <c r="G676" s="11">
        <v>0.17499999999999999</v>
      </c>
      <c r="H676" s="11"/>
      <c r="I676" s="11"/>
      <c r="J676" s="11"/>
      <c r="K676" s="11">
        <v>0.68799999999999994</v>
      </c>
      <c r="L676" s="11"/>
      <c r="M676" s="11">
        <f>K676+E676+F676</f>
        <v>1.032</v>
      </c>
    </row>
    <row r="677" spans="1:13" x14ac:dyDescent="0.35">
      <c r="A677" s="6" t="s">
        <v>72</v>
      </c>
      <c r="B677" s="7">
        <v>42934</v>
      </c>
      <c r="C677" s="8">
        <v>0.55972222222222223</v>
      </c>
      <c r="D677" s="6" t="s">
        <v>41</v>
      </c>
      <c r="E677" s="11"/>
      <c r="F677" s="11"/>
      <c r="G677" s="11"/>
      <c r="H677" s="11"/>
      <c r="I677" s="11"/>
      <c r="J677" s="11"/>
      <c r="K677" s="11"/>
      <c r="L677" s="11"/>
      <c r="M677" s="11">
        <f>K677+E677+F677</f>
        <v>0</v>
      </c>
    </row>
    <row r="678" spans="1:13" x14ac:dyDescent="0.35">
      <c r="A678" s="6" t="s">
        <v>72</v>
      </c>
      <c r="B678" s="7">
        <v>42934</v>
      </c>
      <c r="C678" s="8">
        <v>0.55972222222222223</v>
      </c>
      <c r="D678" s="6" t="s">
        <v>41</v>
      </c>
      <c r="E678" s="11">
        <v>0.14299999999999999</v>
      </c>
      <c r="F678" s="11"/>
      <c r="G678" s="11">
        <v>0.11899999999999999</v>
      </c>
      <c r="H678" s="11"/>
      <c r="I678" s="11"/>
      <c r="J678" s="11"/>
      <c r="K678" s="11">
        <v>0.63</v>
      </c>
      <c r="L678" s="11"/>
      <c r="M678" s="11">
        <f>K678+E678+F678</f>
        <v>0.77300000000000002</v>
      </c>
    </row>
    <row r="679" spans="1:13" x14ac:dyDescent="0.35">
      <c r="A679" s="6" t="s">
        <v>100</v>
      </c>
      <c r="B679" s="14">
        <v>42934</v>
      </c>
    </row>
    <row r="680" spans="1:13" x14ac:dyDescent="0.35">
      <c r="A680" s="6" t="s">
        <v>105</v>
      </c>
      <c r="B680" s="14">
        <v>42934</v>
      </c>
      <c r="M680" s="35"/>
    </row>
    <row r="681" spans="1:13" x14ac:dyDescent="0.35">
      <c r="A681" s="6" t="s">
        <v>79</v>
      </c>
      <c r="B681" s="7">
        <v>42935</v>
      </c>
      <c r="C681" s="8">
        <v>0.41736111111111113</v>
      </c>
      <c r="D681" s="6" t="s">
        <v>41</v>
      </c>
      <c r="E681" s="11"/>
      <c r="F681" s="11"/>
      <c r="G681" s="11"/>
      <c r="H681" s="11"/>
      <c r="I681" s="11"/>
      <c r="J681" s="11"/>
      <c r="K681" s="11"/>
      <c r="L681" s="11"/>
      <c r="M681" s="11">
        <f t="shared" ref="M681:M687" si="37">K681+E681+F681</f>
        <v>0</v>
      </c>
    </row>
    <row r="682" spans="1:13" x14ac:dyDescent="0.35">
      <c r="A682" s="6" t="s">
        <v>79</v>
      </c>
      <c r="B682" s="7">
        <v>42935</v>
      </c>
      <c r="C682" s="8">
        <v>0.41736111111111113</v>
      </c>
      <c r="D682" s="6" t="s">
        <v>41</v>
      </c>
      <c r="E682" s="11">
        <v>0.123</v>
      </c>
      <c r="F682" s="11"/>
      <c r="G682" s="11">
        <v>0.22</v>
      </c>
      <c r="H682" s="11"/>
      <c r="I682" s="11"/>
      <c r="J682" s="11"/>
      <c r="K682" s="11">
        <v>0.85799999999999998</v>
      </c>
      <c r="L682" s="11"/>
      <c r="M682" s="11">
        <f t="shared" si="37"/>
        <v>0.98099999999999998</v>
      </c>
    </row>
    <row r="683" spans="1:13" x14ac:dyDescent="0.35">
      <c r="A683" s="6" t="s">
        <v>89</v>
      </c>
      <c r="B683" s="7">
        <v>42935</v>
      </c>
      <c r="C683" s="8">
        <v>0.43124999999999997</v>
      </c>
      <c r="D683" s="6" t="s">
        <v>41</v>
      </c>
      <c r="E683" s="11"/>
      <c r="F683" s="11"/>
      <c r="G683" s="11"/>
      <c r="H683" s="11"/>
      <c r="I683" s="11"/>
      <c r="J683" s="11"/>
      <c r="K683" s="11"/>
      <c r="L683" s="11"/>
      <c r="M683" s="11">
        <f t="shared" si="37"/>
        <v>0</v>
      </c>
    </row>
    <row r="684" spans="1:13" x14ac:dyDescent="0.35">
      <c r="A684" s="6" t="s">
        <v>89</v>
      </c>
      <c r="B684" s="7">
        <v>42935</v>
      </c>
      <c r="C684" s="8">
        <v>0.43124999999999997</v>
      </c>
      <c r="D684" s="6" t="s">
        <v>41</v>
      </c>
      <c r="E684" s="11">
        <v>5.5E-2</v>
      </c>
      <c r="F684" s="11"/>
      <c r="G684" s="11">
        <v>5.7000000000000002E-2</v>
      </c>
      <c r="H684" s="11"/>
      <c r="I684" s="11"/>
      <c r="J684" s="11"/>
      <c r="K684" s="11">
        <v>0.64300000000000002</v>
      </c>
      <c r="L684" s="11"/>
      <c r="M684" s="11">
        <f t="shared" si="37"/>
        <v>0.69800000000000006</v>
      </c>
    </row>
    <row r="685" spans="1:13" x14ac:dyDescent="0.35">
      <c r="A685" s="6" t="s">
        <v>79</v>
      </c>
      <c r="B685" s="7">
        <v>42942</v>
      </c>
      <c r="C685" s="8">
        <v>0.4381944444444445</v>
      </c>
      <c r="D685" s="6" t="s">
        <v>43</v>
      </c>
      <c r="E685" s="11"/>
      <c r="F685" s="11"/>
      <c r="G685" s="11"/>
      <c r="H685" s="11"/>
      <c r="I685" s="11"/>
      <c r="J685" s="11"/>
      <c r="K685" s="11"/>
      <c r="L685" s="11"/>
      <c r="M685" s="11">
        <f t="shared" si="37"/>
        <v>0</v>
      </c>
    </row>
    <row r="686" spans="1:13" x14ac:dyDescent="0.35">
      <c r="A686" s="6" t="s">
        <v>79</v>
      </c>
      <c r="B686" s="7">
        <v>42942</v>
      </c>
      <c r="C686" s="8">
        <v>0.4381944444444445</v>
      </c>
      <c r="D686" s="6" t="s">
        <v>43</v>
      </c>
      <c r="E686" s="11">
        <v>2.5000000000000001E-2</v>
      </c>
      <c r="F686" s="11"/>
      <c r="G686" s="11">
        <v>0.122</v>
      </c>
      <c r="H686" s="11"/>
      <c r="I686" s="11"/>
      <c r="J686" s="11"/>
      <c r="K686" s="11">
        <v>0.32400000000000001</v>
      </c>
      <c r="L686" s="11"/>
      <c r="M686" s="11">
        <f t="shared" si="37"/>
        <v>0.34900000000000003</v>
      </c>
    </row>
    <row r="687" spans="1:13" x14ac:dyDescent="0.35">
      <c r="A687" s="6" t="s">
        <v>89</v>
      </c>
      <c r="B687" s="7">
        <v>42942</v>
      </c>
      <c r="C687" s="8">
        <v>0.45555555555555555</v>
      </c>
      <c r="D687" s="6" t="s">
        <v>43</v>
      </c>
      <c r="E687" s="11"/>
      <c r="F687" s="11"/>
      <c r="G687" s="11"/>
      <c r="H687" s="11"/>
      <c r="I687" s="11"/>
      <c r="J687" s="11"/>
      <c r="K687" s="11"/>
      <c r="L687" s="11"/>
      <c r="M687" s="11">
        <f t="shared" si="37"/>
        <v>0</v>
      </c>
    </row>
    <row r="688" spans="1:13" x14ac:dyDescent="0.35">
      <c r="A688" s="6" t="s">
        <v>89</v>
      </c>
      <c r="B688" s="7">
        <v>42942</v>
      </c>
      <c r="C688" s="8">
        <v>0.45555555555555555</v>
      </c>
      <c r="D688" s="6" t="s">
        <v>43</v>
      </c>
      <c r="E688" s="11" t="s">
        <v>81</v>
      </c>
      <c r="F688" s="11"/>
      <c r="G688" s="11">
        <v>3.3000000000000002E-2</v>
      </c>
      <c r="H688" s="11"/>
      <c r="I688" s="11"/>
      <c r="J688" s="11"/>
      <c r="K688" s="11">
        <v>0.19900000000000001</v>
      </c>
      <c r="L688" s="11"/>
      <c r="M688" s="11"/>
    </row>
    <row r="689" spans="1:13" x14ac:dyDescent="0.35">
      <c r="A689" s="6" t="s">
        <v>100</v>
      </c>
      <c r="B689" s="14">
        <v>42943</v>
      </c>
      <c r="M689">
        <v>0.86629999999999996</v>
      </c>
    </row>
    <row r="690" spans="1:13" x14ac:dyDescent="0.35">
      <c r="A690" s="6" t="s">
        <v>105</v>
      </c>
      <c r="B690" s="14">
        <v>42943</v>
      </c>
      <c r="M690" s="35">
        <v>0.86970000000000003</v>
      </c>
    </row>
    <row r="691" spans="1:13" x14ac:dyDescent="0.35">
      <c r="A691" s="6" t="s">
        <v>40</v>
      </c>
      <c r="B691" s="7">
        <v>42948</v>
      </c>
      <c r="C691" s="8">
        <v>0.51666666666666672</v>
      </c>
      <c r="D691" s="6" t="s">
        <v>41</v>
      </c>
      <c r="E691" s="11"/>
      <c r="F691" s="11"/>
      <c r="G691" s="11"/>
      <c r="H691" s="11"/>
      <c r="I691" s="11"/>
      <c r="J691" s="11"/>
      <c r="K691" s="11"/>
      <c r="L691" s="11"/>
      <c r="M691" s="11">
        <f>K691+E691+F691</f>
        <v>0</v>
      </c>
    </row>
    <row r="692" spans="1:13" x14ac:dyDescent="0.35">
      <c r="A692" s="6" t="s">
        <v>40</v>
      </c>
      <c r="B692" s="7">
        <v>42948</v>
      </c>
      <c r="C692" s="8">
        <v>0.51666666666666672</v>
      </c>
      <c r="D692" s="6" t="s">
        <v>41</v>
      </c>
      <c r="E692" s="11">
        <v>0.39700000000000002</v>
      </c>
      <c r="F692" s="11"/>
      <c r="G692" s="11">
        <v>0.27900000000000003</v>
      </c>
      <c r="H692" s="11"/>
      <c r="I692" s="11"/>
      <c r="J692" s="11"/>
      <c r="K692" s="11">
        <v>0.46800000000000003</v>
      </c>
      <c r="L692" s="11"/>
      <c r="M692" s="11">
        <f>K692+E692+F692</f>
        <v>0.86499999999999999</v>
      </c>
    </row>
    <row r="693" spans="1:13" x14ac:dyDescent="0.35">
      <c r="A693" s="6" t="s">
        <v>72</v>
      </c>
      <c r="B693" s="7">
        <v>42948</v>
      </c>
      <c r="C693" s="8">
        <v>0.54791666666666672</v>
      </c>
      <c r="D693" s="6" t="s">
        <v>41</v>
      </c>
      <c r="E693" s="11"/>
      <c r="F693" s="11"/>
      <c r="G693" s="11"/>
      <c r="H693" s="11"/>
      <c r="I693" s="11"/>
      <c r="J693" s="11"/>
      <c r="K693" s="11"/>
      <c r="L693" s="11"/>
      <c r="M693" s="11">
        <f>K693+E693+F693</f>
        <v>0</v>
      </c>
    </row>
    <row r="694" spans="1:13" x14ac:dyDescent="0.35">
      <c r="A694" s="6" t="s">
        <v>72</v>
      </c>
      <c r="B694" s="7">
        <v>42948</v>
      </c>
      <c r="C694" s="8">
        <v>0.54791666666666672</v>
      </c>
      <c r="D694" s="6" t="s">
        <v>41</v>
      </c>
      <c r="E694" s="11">
        <v>4.1000000000000002E-2</v>
      </c>
      <c r="F694" s="11"/>
      <c r="G694" s="11">
        <v>5.2999999999999999E-2</v>
      </c>
      <c r="H694" s="11"/>
      <c r="I694" s="11"/>
      <c r="J694" s="11"/>
      <c r="K694" s="11">
        <v>0.39</v>
      </c>
      <c r="L694" s="11"/>
      <c r="M694" s="11">
        <f>K694+E694+F694</f>
        <v>0.43099999999999999</v>
      </c>
    </row>
    <row r="695" spans="1:13" x14ac:dyDescent="0.35">
      <c r="A695" s="6" t="s">
        <v>100</v>
      </c>
      <c r="B695" s="14">
        <v>42948</v>
      </c>
      <c r="M695">
        <v>1.1035999999999999</v>
      </c>
    </row>
    <row r="696" spans="1:13" x14ac:dyDescent="0.35">
      <c r="A696" s="6" t="s">
        <v>100</v>
      </c>
      <c r="B696" s="14">
        <v>42948</v>
      </c>
      <c r="M696">
        <v>1.0706</v>
      </c>
    </row>
    <row r="697" spans="1:13" x14ac:dyDescent="0.35">
      <c r="A697" s="6" t="s">
        <v>105</v>
      </c>
      <c r="B697" s="14">
        <v>42948</v>
      </c>
      <c r="M697" s="35">
        <v>0.9748</v>
      </c>
    </row>
    <row r="698" spans="1:13" x14ac:dyDescent="0.35">
      <c r="A698" s="6" t="s">
        <v>79</v>
      </c>
      <c r="B698" s="7">
        <v>42949</v>
      </c>
      <c r="C698" s="8">
        <v>0.42986111111111108</v>
      </c>
      <c r="D698" s="6" t="s">
        <v>41</v>
      </c>
      <c r="E698" s="11"/>
      <c r="F698" s="11"/>
      <c r="G698" s="11"/>
      <c r="H698" s="11"/>
      <c r="I698" s="11"/>
      <c r="J698" s="11"/>
      <c r="K698" s="11"/>
      <c r="L698" s="11"/>
      <c r="M698" s="11">
        <f t="shared" ref="M698:M708" si="38">K698+E698+F698</f>
        <v>0</v>
      </c>
    </row>
    <row r="699" spans="1:13" x14ac:dyDescent="0.35">
      <c r="A699" s="6" t="s">
        <v>79</v>
      </c>
      <c r="B699" s="7">
        <v>42949</v>
      </c>
      <c r="C699" s="8">
        <v>0.42986111111111108</v>
      </c>
      <c r="D699" s="6" t="s">
        <v>41</v>
      </c>
      <c r="E699" s="11">
        <v>0.11700000000000001</v>
      </c>
      <c r="F699" s="11"/>
      <c r="G699" s="11">
        <v>0.11</v>
      </c>
      <c r="H699" s="11"/>
      <c r="I699" s="11"/>
      <c r="J699" s="11"/>
      <c r="K699" s="11">
        <v>0.35399999999999998</v>
      </c>
      <c r="L699" s="11"/>
      <c r="M699" s="11">
        <f t="shared" si="38"/>
        <v>0.47099999999999997</v>
      </c>
    </row>
    <row r="700" spans="1:13" x14ac:dyDescent="0.35">
      <c r="A700" s="6" t="s">
        <v>89</v>
      </c>
      <c r="B700" s="7">
        <v>42949</v>
      </c>
      <c r="C700" s="8">
        <v>0.44375000000000003</v>
      </c>
      <c r="D700" s="6" t="s">
        <v>41</v>
      </c>
      <c r="E700" s="11"/>
      <c r="F700" s="11"/>
      <c r="G700" s="11"/>
      <c r="H700" s="11"/>
      <c r="I700" s="11"/>
      <c r="J700" s="11"/>
      <c r="K700" s="11"/>
      <c r="L700" s="11"/>
      <c r="M700" s="11">
        <f t="shared" si="38"/>
        <v>0</v>
      </c>
    </row>
    <row r="701" spans="1:13" x14ac:dyDescent="0.35">
      <c r="A701" s="6" t="s">
        <v>89</v>
      </c>
      <c r="B701" s="7">
        <v>42949</v>
      </c>
      <c r="C701" s="8">
        <v>0.44375000000000003</v>
      </c>
      <c r="D701" s="6" t="s">
        <v>41</v>
      </c>
      <c r="E701" s="11">
        <v>0.11700000000000001</v>
      </c>
      <c r="F701" s="11"/>
      <c r="G701" s="11">
        <v>2.5999999999999999E-2</v>
      </c>
      <c r="H701" s="11"/>
      <c r="I701" s="11"/>
      <c r="J701" s="11"/>
      <c r="K701" s="11">
        <v>0.35599999999999998</v>
      </c>
      <c r="L701" s="11"/>
      <c r="M701" s="11">
        <f t="shared" si="38"/>
        <v>0.47299999999999998</v>
      </c>
    </row>
    <row r="702" spans="1:13" x14ac:dyDescent="0.35">
      <c r="A702" s="6" t="s">
        <v>40</v>
      </c>
      <c r="B702" s="7">
        <v>42955</v>
      </c>
      <c r="C702" s="8">
        <v>0.55138888888888882</v>
      </c>
      <c r="D702" s="6" t="s">
        <v>43</v>
      </c>
      <c r="E702" s="11"/>
      <c r="F702" s="11"/>
      <c r="G702" s="11"/>
      <c r="H702" s="11"/>
      <c r="I702" s="11"/>
      <c r="J702" s="11"/>
      <c r="K702" s="11"/>
      <c r="L702" s="11"/>
      <c r="M702" s="11">
        <f t="shared" si="38"/>
        <v>0</v>
      </c>
    </row>
    <row r="703" spans="1:13" x14ac:dyDescent="0.35">
      <c r="A703" s="6" t="s">
        <v>40</v>
      </c>
      <c r="B703" s="7">
        <v>42955</v>
      </c>
      <c r="C703" s="8">
        <v>0.55138888888888882</v>
      </c>
      <c r="D703" s="6" t="s">
        <v>43</v>
      </c>
      <c r="E703" s="11">
        <v>0.36</v>
      </c>
      <c r="F703" s="11"/>
      <c r="G703" s="11">
        <v>0.48799999999999999</v>
      </c>
      <c r="H703" s="11"/>
      <c r="I703" s="11"/>
      <c r="J703" s="11"/>
      <c r="K703" s="11">
        <v>0.60199999999999998</v>
      </c>
      <c r="L703" s="11"/>
      <c r="M703" s="11">
        <f t="shared" si="38"/>
        <v>0.96199999999999997</v>
      </c>
    </row>
    <row r="704" spans="1:13" x14ac:dyDescent="0.35">
      <c r="A704" s="6" t="s">
        <v>72</v>
      </c>
      <c r="B704" s="7">
        <v>42955</v>
      </c>
      <c r="C704" s="8">
        <v>0.51736111111111105</v>
      </c>
      <c r="D704" s="6" t="s">
        <v>43</v>
      </c>
      <c r="E704" s="11"/>
      <c r="F704" s="11"/>
      <c r="G704" s="11"/>
      <c r="H704" s="11"/>
      <c r="I704" s="11"/>
      <c r="J704" s="11"/>
      <c r="K704" s="11"/>
      <c r="L704" s="11"/>
      <c r="M704" s="11">
        <f t="shared" si="38"/>
        <v>0</v>
      </c>
    </row>
    <row r="705" spans="1:13" x14ac:dyDescent="0.35">
      <c r="A705" s="6" t="s">
        <v>72</v>
      </c>
      <c r="B705" s="7">
        <v>42955</v>
      </c>
      <c r="C705" s="8">
        <v>0.51736111111111105</v>
      </c>
      <c r="D705" s="6" t="s">
        <v>43</v>
      </c>
      <c r="E705" s="11">
        <v>0.113</v>
      </c>
      <c r="F705" s="11"/>
      <c r="G705" s="11">
        <v>0.17399999999999999</v>
      </c>
      <c r="H705" s="11"/>
      <c r="I705" s="11"/>
      <c r="J705" s="11"/>
      <c r="K705" s="11">
        <v>0.496</v>
      </c>
      <c r="L705" s="11"/>
      <c r="M705" s="11">
        <f t="shared" si="38"/>
        <v>0.60899999999999999</v>
      </c>
    </row>
    <row r="706" spans="1:13" x14ac:dyDescent="0.35">
      <c r="A706" s="6" t="s">
        <v>79</v>
      </c>
      <c r="B706" s="7">
        <v>42956</v>
      </c>
      <c r="C706" s="8">
        <v>0.42430555555555555</v>
      </c>
      <c r="D706" s="6" t="s">
        <v>41</v>
      </c>
      <c r="E706" s="11"/>
      <c r="F706" s="11"/>
      <c r="G706" s="11"/>
      <c r="H706" s="11"/>
      <c r="I706" s="11"/>
      <c r="J706" s="11"/>
      <c r="K706" s="11"/>
      <c r="L706" s="11"/>
      <c r="M706" s="11">
        <f t="shared" si="38"/>
        <v>0</v>
      </c>
    </row>
    <row r="707" spans="1:13" x14ac:dyDescent="0.35">
      <c r="A707" s="6" t="s">
        <v>79</v>
      </c>
      <c r="B707" s="7">
        <v>42956</v>
      </c>
      <c r="C707" s="8">
        <v>0.42430555555555555</v>
      </c>
      <c r="D707" s="6" t="s">
        <v>41</v>
      </c>
      <c r="E707" s="11">
        <v>3.7999999999999999E-2</v>
      </c>
      <c r="F707" s="11"/>
      <c r="G707" s="11">
        <v>0.20699999999999999</v>
      </c>
      <c r="H707" s="11"/>
      <c r="I707" s="11"/>
      <c r="J707" s="11"/>
      <c r="K707" s="11">
        <v>0.36199999999999999</v>
      </c>
      <c r="L707" s="11"/>
      <c r="M707" s="11">
        <f t="shared" si="38"/>
        <v>0.39999999999999997</v>
      </c>
    </row>
    <row r="708" spans="1:13" x14ac:dyDescent="0.35">
      <c r="A708" s="6" t="s">
        <v>89</v>
      </c>
      <c r="B708" s="7">
        <v>42956</v>
      </c>
      <c r="C708" s="8">
        <v>0.4381944444444445</v>
      </c>
      <c r="D708" s="6" t="s">
        <v>41</v>
      </c>
      <c r="E708" s="11"/>
      <c r="F708" s="11"/>
      <c r="G708" s="11"/>
      <c r="H708" s="11"/>
      <c r="I708" s="11"/>
      <c r="J708" s="11"/>
      <c r="K708" s="11"/>
      <c r="L708" s="11"/>
      <c r="M708" s="11">
        <f t="shared" si="38"/>
        <v>0</v>
      </c>
    </row>
    <row r="709" spans="1:13" x14ac:dyDescent="0.35">
      <c r="A709" s="6" t="s">
        <v>89</v>
      </c>
      <c r="B709" s="7">
        <v>42956</v>
      </c>
      <c r="C709" s="8">
        <v>0.4381944444444445</v>
      </c>
      <c r="D709" s="6" t="s">
        <v>41</v>
      </c>
      <c r="E709" s="11" t="s">
        <v>81</v>
      </c>
      <c r="F709" s="11"/>
      <c r="G709" s="11">
        <v>9.6000000000000002E-2</v>
      </c>
      <c r="H709" s="11"/>
      <c r="I709" s="11"/>
      <c r="J709" s="11"/>
      <c r="K709" s="11">
        <v>0.23300000000000001</v>
      </c>
      <c r="L709" s="11"/>
      <c r="M709" s="11"/>
    </row>
    <row r="710" spans="1:13" x14ac:dyDescent="0.35">
      <c r="A710" s="6" t="s">
        <v>100</v>
      </c>
      <c r="B710" s="14">
        <v>42956</v>
      </c>
      <c r="M710">
        <v>0.99370000000000003</v>
      </c>
    </row>
    <row r="711" spans="1:13" x14ac:dyDescent="0.35">
      <c r="A711" s="6" t="s">
        <v>105</v>
      </c>
      <c r="B711" s="14">
        <v>42956</v>
      </c>
      <c r="M711" s="35">
        <v>0.99619999999999997</v>
      </c>
    </row>
    <row r="712" spans="1:13" x14ac:dyDescent="0.35">
      <c r="A712" s="6" t="s">
        <v>40</v>
      </c>
      <c r="B712" s="7">
        <v>42962</v>
      </c>
      <c r="C712" s="8">
        <v>0.54027777777777775</v>
      </c>
      <c r="D712" s="6" t="s">
        <v>43</v>
      </c>
      <c r="E712" s="11"/>
      <c r="F712" s="11"/>
      <c r="G712" s="11"/>
      <c r="H712" s="11"/>
      <c r="I712" s="11"/>
      <c r="J712" s="11"/>
      <c r="K712" s="11"/>
      <c r="L712" s="11"/>
      <c r="M712" s="11">
        <f t="shared" ref="M712:M723" si="39">K712+E712+F712</f>
        <v>0</v>
      </c>
    </row>
    <row r="713" spans="1:13" x14ac:dyDescent="0.35">
      <c r="A713" s="6" t="s">
        <v>40</v>
      </c>
      <c r="B713" s="7">
        <v>42962</v>
      </c>
      <c r="C713" s="8">
        <v>0.54027777777777775</v>
      </c>
      <c r="D713" s="6" t="s">
        <v>43</v>
      </c>
      <c r="E713" s="11">
        <v>0.27700000000000002</v>
      </c>
      <c r="F713" s="11"/>
      <c r="G713" s="11">
        <v>0.27700000000000002</v>
      </c>
      <c r="H713" s="11"/>
      <c r="I713" s="11"/>
      <c r="J713" s="11"/>
      <c r="K713" s="11">
        <v>0.67200000000000004</v>
      </c>
      <c r="L713" s="11"/>
      <c r="M713" s="11">
        <f t="shared" si="39"/>
        <v>0.94900000000000007</v>
      </c>
    </row>
    <row r="714" spans="1:13" x14ac:dyDescent="0.35">
      <c r="A714" s="6" t="s">
        <v>72</v>
      </c>
      <c r="B714" s="7">
        <v>42962</v>
      </c>
      <c r="C714" s="8">
        <v>0.57430555555555551</v>
      </c>
      <c r="D714" s="6" t="s">
        <v>43</v>
      </c>
      <c r="E714" s="11"/>
      <c r="F714" s="11"/>
      <c r="G714" s="11"/>
      <c r="H714" s="11"/>
      <c r="I714" s="11"/>
      <c r="J714" s="11"/>
      <c r="K714" s="11"/>
      <c r="L714" s="11"/>
      <c r="M714" s="11">
        <f t="shared" si="39"/>
        <v>0</v>
      </c>
    </row>
    <row r="715" spans="1:13" x14ac:dyDescent="0.35">
      <c r="A715" s="6" t="s">
        <v>72</v>
      </c>
      <c r="B715" s="7">
        <v>42962</v>
      </c>
      <c r="C715" s="8">
        <v>0.57430555555555551</v>
      </c>
      <c r="D715" s="6" t="s">
        <v>43</v>
      </c>
      <c r="E715" s="11">
        <v>0.20899999999999999</v>
      </c>
      <c r="F715" s="11"/>
      <c r="G715" s="11">
        <v>0.24299999999999999</v>
      </c>
      <c r="H715" s="11"/>
      <c r="I715" s="11"/>
      <c r="J715" s="11"/>
      <c r="K715" s="11">
        <v>0.69</v>
      </c>
      <c r="L715" s="11"/>
      <c r="M715" s="11">
        <f t="shared" si="39"/>
        <v>0.89899999999999991</v>
      </c>
    </row>
    <row r="716" spans="1:13" x14ac:dyDescent="0.35">
      <c r="A716" s="6" t="s">
        <v>40</v>
      </c>
      <c r="B716" s="7">
        <v>42969</v>
      </c>
      <c r="C716" s="8">
        <v>0.55208333333333337</v>
      </c>
      <c r="D716" s="6" t="s">
        <v>41</v>
      </c>
      <c r="E716" s="11"/>
      <c r="F716" s="11"/>
      <c r="G716" s="11"/>
      <c r="H716" s="11"/>
      <c r="I716" s="11"/>
      <c r="J716" s="11"/>
      <c r="K716" s="11"/>
      <c r="L716" s="11"/>
      <c r="M716" s="11">
        <f t="shared" si="39"/>
        <v>0</v>
      </c>
    </row>
    <row r="717" spans="1:13" x14ac:dyDescent="0.35">
      <c r="A717" s="6" t="s">
        <v>40</v>
      </c>
      <c r="B717" s="7">
        <v>42969</v>
      </c>
      <c r="C717" s="8">
        <v>0.55208333333333337</v>
      </c>
      <c r="D717" s="6" t="s">
        <v>41</v>
      </c>
      <c r="E717" s="11">
        <v>0.39800000000000002</v>
      </c>
      <c r="F717" s="11"/>
      <c r="G717" s="11">
        <v>0.26800000000000002</v>
      </c>
      <c r="H717" s="11"/>
      <c r="I717" s="11"/>
      <c r="J717" s="11"/>
      <c r="K717" s="11">
        <v>0.59799999999999998</v>
      </c>
      <c r="L717" s="11"/>
      <c r="M717" s="11">
        <f t="shared" si="39"/>
        <v>0.996</v>
      </c>
    </row>
    <row r="718" spans="1:13" x14ac:dyDescent="0.35">
      <c r="A718" s="6" t="s">
        <v>72</v>
      </c>
      <c r="B718" s="7">
        <v>42969</v>
      </c>
      <c r="C718" s="8">
        <v>0.51666666666666672</v>
      </c>
      <c r="D718" s="6" t="s">
        <v>41</v>
      </c>
      <c r="E718" s="11"/>
      <c r="F718" s="11"/>
      <c r="G718" s="11"/>
      <c r="H718" s="11"/>
      <c r="I718" s="11"/>
      <c r="J718" s="11"/>
      <c r="K718" s="11"/>
      <c r="L718" s="11"/>
      <c r="M718" s="11">
        <f t="shared" si="39"/>
        <v>0</v>
      </c>
    </row>
    <row r="719" spans="1:13" x14ac:dyDescent="0.35">
      <c r="A719" s="6" t="s">
        <v>72</v>
      </c>
      <c r="B719" s="7">
        <v>42969</v>
      </c>
      <c r="C719" s="8">
        <v>0.51666666666666672</v>
      </c>
      <c r="D719" s="6" t="s">
        <v>41</v>
      </c>
      <c r="E719" s="11">
        <v>0.22700000000000001</v>
      </c>
      <c r="F719" s="11"/>
      <c r="G719" s="11">
        <v>2.8000000000000001E-2</v>
      </c>
      <c r="H719" s="11"/>
      <c r="I719" s="11"/>
      <c r="J719" s="11"/>
      <c r="K719" s="11">
        <v>0.59099999999999997</v>
      </c>
      <c r="L719" s="11"/>
      <c r="M719" s="11">
        <f t="shared" si="39"/>
        <v>0.81799999999999995</v>
      </c>
    </row>
    <row r="720" spans="1:13" x14ac:dyDescent="0.35">
      <c r="A720" s="6" t="s">
        <v>79</v>
      </c>
      <c r="B720" s="7">
        <v>42970</v>
      </c>
      <c r="C720" s="8">
        <v>0.4694444444444445</v>
      </c>
      <c r="D720" s="6" t="s">
        <v>43</v>
      </c>
      <c r="E720" s="11"/>
      <c r="F720" s="11"/>
      <c r="G720" s="11"/>
      <c r="H720" s="11"/>
      <c r="I720" s="11"/>
      <c r="J720" s="11"/>
      <c r="K720" s="11"/>
      <c r="L720" s="11"/>
      <c r="M720" s="11">
        <f t="shared" si="39"/>
        <v>0</v>
      </c>
    </row>
    <row r="721" spans="1:13" x14ac:dyDescent="0.35">
      <c r="A721" s="6" t="s">
        <v>79</v>
      </c>
      <c r="B721" s="7">
        <v>42970</v>
      </c>
      <c r="C721" s="8">
        <v>0.4694444444444445</v>
      </c>
      <c r="D721" s="6" t="s">
        <v>43</v>
      </c>
      <c r="E721" s="11">
        <v>3.3000000000000002E-2</v>
      </c>
      <c r="F721" s="11"/>
      <c r="G721" s="11">
        <v>8.3000000000000004E-2</v>
      </c>
      <c r="H721" s="11"/>
      <c r="I721" s="11"/>
      <c r="J721" s="11"/>
      <c r="K721" s="11">
        <v>0.39100000000000001</v>
      </c>
      <c r="L721" s="11"/>
      <c r="M721" s="11">
        <f t="shared" si="39"/>
        <v>0.42400000000000004</v>
      </c>
    </row>
    <row r="722" spans="1:13" x14ac:dyDescent="0.35">
      <c r="A722" s="6" t="s">
        <v>89</v>
      </c>
      <c r="B722" s="7">
        <v>42970</v>
      </c>
      <c r="C722" s="8">
        <v>0.48402777777777778</v>
      </c>
      <c r="D722" s="6" t="s">
        <v>43</v>
      </c>
      <c r="E722" s="11"/>
      <c r="F722" s="11"/>
      <c r="G722" s="11"/>
      <c r="H722" s="11"/>
      <c r="I722" s="11"/>
      <c r="J722" s="11"/>
      <c r="K722" s="11"/>
      <c r="L722" s="11"/>
      <c r="M722" s="11">
        <f t="shared" si="39"/>
        <v>0</v>
      </c>
    </row>
    <row r="723" spans="1:13" x14ac:dyDescent="0.35">
      <c r="A723" s="6" t="s">
        <v>89</v>
      </c>
      <c r="B723" s="7">
        <v>42970</v>
      </c>
      <c r="C723" s="8">
        <v>0.48402777777777778</v>
      </c>
      <c r="D723" s="6" t="s">
        <v>43</v>
      </c>
      <c r="E723" s="11">
        <v>2.4E-2</v>
      </c>
      <c r="F723" s="11"/>
      <c r="G723" s="11">
        <v>4.8000000000000001E-2</v>
      </c>
      <c r="H723" s="11"/>
      <c r="I723" s="11"/>
      <c r="J723" s="11"/>
      <c r="K723" s="11">
        <v>0.29499999999999998</v>
      </c>
      <c r="L723" s="11"/>
      <c r="M723" s="11">
        <f t="shared" si="39"/>
        <v>0.31900000000000001</v>
      </c>
    </row>
    <row r="724" spans="1:13" x14ac:dyDescent="0.35">
      <c r="A724" s="6" t="s">
        <v>100</v>
      </c>
      <c r="B724" s="14">
        <v>42971</v>
      </c>
      <c r="M724">
        <v>1.0672000000000001</v>
      </c>
    </row>
    <row r="725" spans="1:13" x14ac:dyDescent="0.35">
      <c r="A725" s="6" t="s">
        <v>100</v>
      </c>
      <c r="B725" s="14">
        <v>42971</v>
      </c>
      <c r="M725">
        <v>1.1194</v>
      </c>
    </row>
    <row r="726" spans="1:13" x14ac:dyDescent="0.35">
      <c r="A726" s="6" t="s">
        <v>105</v>
      </c>
      <c r="B726" s="14">
        <v>42971</v>
      </c>
      <c r="M726" s="35">
        <v>0.8639</v>
      </c>
    </row>
    <row r="727" spans="1:13" x14ac:dyDescent="0.35">
      <c r="A727" s="6" t="s">
        <v>40</v>
      </c>
      <c r="B727" s="7">
        <v>42976</v>
      </c>
      <c r="C727" s="8">
        <v>0.59375</v>
      </c>
      <c r="D727" s="6" t="s">
        <v>41</v>
      </c>
      <c r="E727" s="11"/>
      <c r="F727" s="11"/>
      <c r="G727" s="11"/>
      <c r="H727" s="11"/>
      <c r="I727" s="11"/>
      <c r="J727" s="11"/>
      <c r="K727" s="11"/>
      <c r="L727" s="11"/>
      <c r="M727" s="11">
        <f>K727+E727+F727</f>
        <v>0</v>
      </c>
    </row>
    <row r="728" spans="1:13" x14ac:dyDescent="0.35">
      <c r="A728" s="6" t="s">
        <v>40</v>
      </c>
      <c r="B728" s="7">
        <v>42976</v>
      </c>
      <c r="C728" s="8">
        <v>0.59375</v>
      </c>
      <c r="D728" s="6" t="s">
        <v>41</v>
      </c>
      <c r="E728" s="11">
        <v>0.38700000000000001</v>
      </c>
      <c r="F728" s="11"/>
      <c r="G728" s="11">
        <v>0.127</v>
      </c>
      <c r="H728" s="11"/>
      <c r="I728" s="11"/>
      <c r="J728" s="11"/>
      <c r="K728" s="11">
        <v>0.81100000000000005</v>
      </c>
      <c r="L728" s="11"/>
      <c r="M728" s="11">
        <f>K728+E728+F728</f>
        <v>1.198</v>
      </c>
    </row>
    <row r="729" spans="1:13" x14ac:dyDescent="0.35">
      <c r="A729" s="6" t="s">
        <v>79</v>
      </c>
      <c r="B729" s="7">
        <v>42984</v>
      </c>
      <c r="C729" s="8">
        <v>0.4291666666666667</v>
      </c>
      <c r="D729" s="6" t="s">
        <v>43</v>
      </c>
      <c r="E729" s="11"/>
      <c r="F729" s="11"/>
      <c r="G729" s="11"/>
      <c r="H729" s="11"/>
      <c r="I729" s="11"/>
      <c r="J729" s="11"/>
      <c r="K729" s="11"/>
      <c r="L729" s="11"/>
      <c r="M729" s="11">
        <f>K729+E729+F729</f>
        <v>0</v>
      </c>
    </row>
    <row r="730" spans="1:13" x14ac:dyDescent="0.35">
      <c r="A730" s="6" t="s">
        <v>79</v>
      </c>
      <c r="B730" s="7">
        <v>42984</v>
      </c>
      <c r="C730" s="8">
        <v>0.4291666666666667</v>
      </c>
      <c r="D730" s="6" t="s">
        <v>43</v>
      </c>
      <c r="E730" s="11">
        <v>7.1999999999999995E-2</v>
      </c>
      <c r="F730" s="11"/>
      <c r="G730" s="11">
        <v>0.20399999999999999</v>
      </c>
      <c r="H730" s="11"/>
      <c r="I730" s="11"/>
      <c r="J730" s="11"/>
      <c r="K730" s="11">
        <v>0.49199999999999999</v>
      </c>
      <c r="L730" s="11"/>
      <c r="M730" s="11">
        <f>K730+E730+F730</f>
        <v>0.56399999999999995</v>
      </c>
    </row>
    <row r="731" spans="1:13" x14ac:dyDescent="0.35">
      <c r="A731" s="6" t="s">
        <v>100</v>
      </c>
      <c r="B731" s="14">
        <v>42985</v>
      </c>
      <c r="M731">
        <v>1.1701000000000001</v>
      </c>
    </row>
    <row r="732" spans="1:13" x14ac:dyDescent="0.35">
      <c r="A732" s="6" t="s">
        <v>105</v>
      </c>
      <c r="B732" s="14">
        <v>42985</v>
      </c>
      <c r="M732" s="35">
        <v>0.89280000000000004</v>
      </c>
    </row>
    <row r="733" spans="1:13" x14ac:dyDescent="0.35">
      <c r="A733" s="6" t="s">
        <v>40</v>
      </c>
      <c r="B733" s="7">
        <v>42990</v>
      </c>
      <c r="C733" s="8">
        <v>0.54999999999999993</v>
      </c>
      <c r="D733" s="6" t="s">
        <v>41</v>
      </c>
      <c r="E733" s="11"/>
      <c r="F733" s="11"/>
      <c r="G733" s="11"/>
      <c r="H733" s="11"/>
      <c r="I733" s="11"/>
      <c r="J733" s="11"/>
      <c r="K733" s="11"/>
      <c r="L733" s="11"/>
      <c r="M733" s="11">
        <f>K733+E733+F733</f>
        <v>0</v>
      </c>
    </row>
    <row r="734" spans="1:13" x14ac:dyDescent="0.35">
      <c r="A734" s="6" t="s">
        <v>40</v>
      </c>
      <c r="B734" s="7">
        <v>42990</v>
      </c>
      <c r="C734" s="8">
        <v>0.54999999999999993</v>
      </c>
      <c r="D734" s="6" t="s">
        <v>41</v>
      </c>
      <c r="E734" s="11">
        <v>0.49199999999999999</v>
      </c>
      <c r="F734" s="11"/>
      <c r="G734" s="11">
        <v>0.27800000000000002</v>
      </c>
      <c r="H734" s="11"/>
      <c r="I734" s="11"/>
      <c r="J734" s="11"/>
      <c r="K734" s="11">
        <v>0.66500000000000004</v>
      </c>
      <c r="L734" s="11"/>
      <c r="M734" s="11">
        <f>K734+E734+F734</f>
        <v>1.157</v>
      </c>
    </row>
    <row r="735" spans="1:13" x14ac:dyDescent="0.35">
      <c r="A735" s="6" t="s">
        <v>72</v>
      </c>
      <c r="B735" s="7">
        <v>42990</v>
      </c>
      <c r="C735" s="8">
        <v>0.5180555555555556</v>
      </c>
      <c r="D735" s="6" t="s">
        <v>41</v>
      </c>
      <c r="E735" s="11"/>
      <c r="F735" s="11"/>
      <c r="G735" s="11"/>
      <c r="H735" s="11"/>
      <c r="I735" s="11"/>
      <c r="J735" s="11"/>
      <c r="K735" s="11"/>
      <c r="L735" s="11"/>
      <c r="M735" s="11">
        <f>K735+E735+F735</f>
        <v>0</v>
      </c>
    </row>
    <row r="736" spans="1:13" x14ac:dyDescent="0.35">
      <c r="A736" s="6" t="s">
        <v>72</v>
      </c>
      <c r="B736" s="7">
        <v>42990</v>
      </c>
      <c r="C736" s="8">
        <v>0.5180555555555556</v>
      </c>
      <c r="D736" s="6" t="s">
        <v>41</v>
      </c>
      <c r="E736" s="11">
        <v>0.27600000000000002</v>
      </c>
      <c r="F736" s="11"/>
      <c r="G736" s="11">
        <v>0.312</v>
      </c>
      <c r="H736" s="11"/>
      <c r="I736" s="11"/>
      <c r="J736" s="11"/>
      <c r="K736" s="11">
        <v>0.71699999999999997</v>
      </c>
      <c r="L736" s="11"/>
      <c r="M736" s="11">
        <f>K736+E736+F736</f>
        <v>0.99299999999999999</v>
      </c>
    </row>
    <row r="737" spans="1:13" x14ac:dyDescent="0.35">
      <c r="A737" s="6" t="s">
        <v>100</v>
      </c>
      <c r="B737" s="14">
        <v>42990</v>
      </c>
      <c r="M737">
        <v>1.1583000000000001</v>
      </c>
    </row>
    <row r="738" spans="1:13" x14ac:dyDescent="0.35">
      <c r="A738" s="6" t="s">
        <v>105</v>
      </c>
      <c r="B738" s="14">
        <v>42990</v>
      </c>
      <c r="M738" s="35">
        <v>0.94</v>
      </c>
    </row>
    <row r="739" spans="1:13" x14ac:dyDescent="0.35">
      <c r="A739" s="6" t="s">
        <v>79</v>
      </c>
      <c r="B739" s="7">
        <v>42991</v>
      </c>
      <c r="C739" s="8">
        <v>0.43124999999999997</v>
      </c>
      <c r="D739" s="6" t="s">
        <v>41</v>
      </c>
      <c r="E739" s="11"/>
      <c r="F739" s="11"/>
      <c r="G739" s="11"/>
      <c r="H739" s="11"/>
      <c r="I739" s="11"/>
      <c r="J739" s="11"/>
      <c r="K739" s="11"/>
      <c r="L739" s="11"/>
      <c r="M739" s="11">
        <f>K739+E739+F739</f>
        <v>0</v>
      </c>
    </row>
    <row r="740" spans="1:13" x14ac:dyDescent="0.35">
      <c r="A740" s="6" t="s">
        <v>79</v>
      </c>
      <c r="B740" s="7">
        <v>42991</v>
      </c>
      <c r="C740" s="8">
        <v>0.43124999999999997</v>
      </c>
      <c r="D740" s="6" t="s">
        <v>41</v>
      </c>
      <c r="E740" s="11">
        <v>0.185</v>
      </c>
      <c r="F740" s="11"/>
      <c r="G740" s="11">
        <v>0.16700000000000001</v>
      </c>
      <c r="H740" s="11"/>
      <c r="I740" s="11"/>
      <c r="J740" s="11"/>
      <c r="K740" s="11">
        <v>0.56000000000000005</v>
      </c>
      <c r="L740" s="11"/>
      <c r="M740" s="11">
        <f>K740+E740+F740</f>
        <v>0.74500000000000011</v>
      </c>
    </row>
    <row r="741" spans="1:13" x14ac:dyDescent="0.35">
      <c r="A741" s="6" t="s">
        <v>89</v>
      </c>
      <c r="B741" s="7">
        <v>42991</v>
      </c>
      <c r="C741" s="8">
        <v>0.45</v>
      </c>
      <c r="D741" s="6" t="s">
        <v>41</v>
      </c>
      <c r="E741" s="11"/>
      <c r="F741" s="11"/>
      <c r="G741" s="11"/>
      <c r="H741" s="11"/>
      <c r="I741" s="11"/>
      <c r="J741" s="11"/>
      <c r="K741" s="11"/>
      <c r="L741" s="11"/>
      <c r="M741" s="11">
        <f>K741+E741+F741</f>
        <v>0</v>
      </c>
    </row>
    <row r="742" spans="1:13" x14ac:dyDescent="0.35">
      <c r="A742" s="6" t="s">
        <v>89</v>
      </c>
      <c r="B742" s="7">
        <v>42991</v>
      </c>
      <c r="C742" s="8">
        <v>0.45</v>
      </c>
      <c r="D742" s="6" t="s">
        <v>41</v>
      </c>
      <c r="E742" s="11" t="s">
        <v>81</v>
      </c>
      <c r="F742" s="11"/>
      <c r="G742" s="11">
        <v>4.4999999999999998E-2</v>
      </c>
      <c r="H742" s="11"/>
      <c r="I742" s="11"/>
      <c r="J742" s="11"/>
      <c r="K742" s="11">
        <v>0.44</v>
      </c>
      <c r="L742" s="11"/>
      <c r="M742" s="11"/>
    </row>
    <row r="743" spans="1:13" x14ac:dyDescent="0.35">
      <c r="A743" s="6" t="s">
        <v>40</v>
      </c>
      <c r="B743" s="7">
        <v>42997</v>
      </c>
      <c r="C743" s="8">
        <v>0.56041666666666667</v>
      </c>
      <c r="D743" s="6"/>
      <c r="E743" s="11"/>
      <c r="F743" s="11"/>
      <c r="G743" s="11"/>
      <c r="H743" s="11"/>
      <c r="I743" s="11"/>
      <c r="J743" s="11"/>
      <c r="K743" s="11"/>
      <c r="L743" s="11"/>
      <c r="M743" s="11">
        <f>K743+E743+F743</f>
        <v>0</v>
      </c>
    </row>
    <row r="744" spans="1:13" x14ac:dyDescent="0.35">
      <c r="A744" s="6" t="s">
        <v>40</v>
      </c>
      <c r="B744" s="7">
        <v>42997</v>
      </c>
      <c r="C744" s="8">
        <v>0.56041666666666667</v>
      </c>
      <c r="D744" s="6" t="s">
        <v>41</v>
      </c>
      <c r="E744" s="11">
        <v>0.48399999999999999</v>
      </c>
      <c r="F744" s="11"/>
      <c r="G744" s="11">
        <v>0.308</v>
      </c>
      <c r="H744" s="11"/>
      <c r="I744" s="11"/>
      <c r="J744" s="11"/>
      <c r="K744" s="11">
        <v>0.67900000000000005</v>
      </c>
      <c r="L744" s="11"/>
      <c r="M744" s="11">
        <f>K744+E744+F744</f>
        <v>1.163</v>
      </c>
    </row>
    <row r="745" spans="1:13" x14ac:dyDescent="0.35">
      <c r="A745" s="6" t="s">
        <v>79</v>
      </c>
      <c r="B745" s="7">
        <v>42999</v>
      </c>
      <c r="C745" s="8">
        <v>0.4291666666666667</v>
      </c>
      <c r="D745" s="6" t="s">
        <v>41</v>
      </c>
      <c r="E745" s="11">
        <v>0.06</v>
      </c>
      <c r="F745" s="11"/>
      <c r="G745" s="11">
        <v>0.224</v>
      </c>
      <c r="H745" s="11"/>
      <c r="I745" s="11"/>
      <c r="J745" s="11"/>
      <c r="K745" s="11">
        <v>0.35899999999999999</v>
      </c>
      <c r="L745" s="11"/>
      <c r="M745" s="11">
        <f>K745+E745+F745</f>
        <v>0.41899999999999998</v>
      </c>
    </row>
    <row r="746" spans="1:13" x14ac:dyDescent="0.35">
      <c r="A746" s="6" t="s">
        <v>89</v>
      </c>
      <c r="B746" s="7">
        <v>42999</v>
      </c>
      <c r="C746" s="8">
        <v>0.44375000000000003</v>
      </c>
      <c r="D746" s="6" t="s">
        <v>41</v>
      </c>
      <c r="E746" s="11">
        <v>1.7999999999999999E-2</v>
      </c>
      <c r="F746" s="11"/>
      <c r="G746" s="11">
        <v>0.10199999999999999</v>
      </c>
      <c r="H746" s="11"/>
      <c r="I746" s="11"/>
      <c r="J746" s="11"/>
      <c r="K746" s="11">
        <v>0.27400000000000002</v>
      </c>
      <c r="L746" s="11"/>
      <c r="M746" s="11">
        <f>K746+E746+F746</f>
        <v>0.29200000000000004</v>
      </c>
    </row>
    <row r="747" spans="1:13" x14ac:dyDescent="0.35">
      <c r="A747" s="6" t="s">
        <v>79</v>
      </c>
      <c r="B747" s="7">
        <v>43004</v>
      </c>
      <c r="C747" s="8">
        <v>0.43263888888888885</v>
      </c>
      <c r="D747" s="6" t="s">
        <v>41</v>
      </c>
      <c r="E747" s="11">
        <v>0.16800000000000001</v>
      </c>
      <c r="F747" s="11"/>
      <c r="G747" s="11">
        <v>0.25700000000000001</v>
      </c>
      <c r="H747" s="11"/>
      <c r="I747" s="11"/>
      <c r="J747" s="11"/>
      <c r="K747" s="11">
        <v>0.63400000000000001</v>
      </c>
      <c r="L747" s="11"/>
      <c r="M747" s="11">
        <f>K747+E747+F747</f>
        <v>0.80200000000000005</v>
      </c>
    </row>
    <row r="748" spans="1:13" x14ac:dyDescent="0.35">
      <c r="A748" s="6" t="s">
        <v>100</v>
      </c>
      <c r="B748" s="14">
        <v>43004</v>
      </c>
      <c r="M748">
        <v>1.0388000000000002</v>
      </c>
    </row>
    <row r="749" spans="1:13" x14ac:dyDescent="0.35">
      <c r="A749" s="6" t="s">
        <v>105</v>
      </c>
      <c r="B749" s="14">
        <v>43004</v>
      </c>
      <c r="M749" s="35">
        <v>1.627</v>
      </c>
    </row>
    <row r="750" spans="1:13" x14ac:dyDescent="0.35">
      <c r="A750" s="6" t="s">
        <v>40</v>
      </c>
      <c r="B750" s="7">
        <v>43005</v>
      </c>
      <c r="C750" s="8">
        <v>0.54861111111111105</v>
      </c>
      <c r="D750" s="6" t="s">
        <v>41</v>
      </c>
      <c r="E750" s="11">
        <v>0.52100000000000002</v>
      </c>
      <c r="F750" s="11"/>
      <c r="G750" s="11">
        <v>0.313</v>
      </c>
      <c r="H750" s="11"/>
      <c r="I750" s="11"/>
      <c r="J750" s="11"/>
      <c r="K750" s="11">
        <v>0.71699999999999997</v>
      </c>
      <c r="L750" s="11"/>
      <c r="M750" s="11">
        <f t="shared" ref="M750:M751" si="40">K750+E750+F750</f>
        <v>1.238</v>
      </c>
    </row>
    <row r="751" spans="1:13" x14ac:dyDescent="0.35">
      <c r="A751" s="6" t="s">
        <v>72</v>
      </c>
      <c r="B751" s="7">
        <v>43005</v>
      </c>
      <c r="C751" s="8">
        <v>0.51944444444444449</v>
      </c>
      <c r="D751" s="6" t="s">
        <v>41</v>
      </c>
      <c r="E751" s="11">
        <v>0.32900000000000001</v>
      </c>
      <c r="F751" s="11"/>
      <c r="G751" s="11">
        <v>0.27800000000000002</v>
      </c>
      <c r="H751" s="11"/>
      <c r="I751" s="11"/>
      <c r="J751" s="11"/>
      <c r="K751" s="11">
        <v>0.57899999999999996</v>
      </c>
      <c r="L751" s="11"/>
      <c r="M751" s="11">
        <f t="shared" si="40"/>
        <v>0.90799999999999992</v>
      </c>
    </row>
    <row r="752" spans="1:13" x14ac:dyDescent="0.35">
      <c r="A752" s="6"/>
      <c r="B752" s="7"/>
      <c r="C752" s="8"/>
      <c r="D752" s="6"/>
      <c r="E752" s="11"/>
      <c r="F752" s="11"/>
      <c r="G752" s="11"/>
      <c r="H752" s="11"/>
      <c r="I752" s="11"/>
      <c r="J752" s="11"/>
      <c r="K752" s="11"/>
      <c r="L752" s="11"/>
      <c r="M752" s="11"/>
    </row>
    <row r="753" spans="1:13" x14ac:dyDescent="0.35">
      <c r="A753" s="6"/>
      <c r="B753" s="7"/>
      <c r="C753" s="8"/>
      <c r="D753" s="6"/>
      <c r="E753" s="11"/>
      <c r="F753" s="11"/>
      <c r="G753" s="11"/>
      <c r="H753" s="11"/>
      <c r="I753" s="11"/>
      <c r="J753" s="11"/>
      <c r="K753" s="11"/>
      <c r="L753" s="37" t="s">
        <v>106</v>
      </c>
      <c r="M753" s="38" t="s">
        <v>110</v>
      </c>
    </row>
    <row r="754" spans="1:13" x14ac:dyDescent="0.35">
      <c r="L754" s="42">
        <v>2010</v>
      </c>
      <c r="M754" s="36">
        <f>AVERAGE(M2:M103)</f>
        <v>1.0274958333333333</v>
      </c>
    </row>
    <row r="755" spans="1:13" x14ac:dyDescent="0.35">
      <c r="L755" s="42">
        <v>2011</v>
      </c>
      <c r="M755" s="36">
        <f>AVERAGE(M104:M197)</f>
        <v>0.80971956521739141</v>
      </c>
    </row>
    <row r="756" spans="1:13" x14ac:dyDescent="0.35">
      <c r="L756" s="42">
        <v>2012</v>
      </c>
      <c r="M756" s="36">
        <f>AVERAGE(M198:M288)</f>
        <v>0.822837777777778</v>
      </c>
    </row>
    <row r="757" spans="1:13" x14ac:dyDescent="0.35">
      <c r="L757" s="42">
        <v>2013</v>
      </c>
      <c r="M757" s="36">
        <f>AVERAGE(M291:M374)</f>
        <v>0.9642950617283953</v>
      </c>
    </row>
    <row r="758" spans="1:13" x14ac:dyDescent="0.35">
      <c r="L758" s="42">
        <v>2014</v>
      </c>
      <c r="M758" s="36">
        <f>AVERAGE(M375:M457)</f>
        <v>0.71466341463414629</v>
      </c>
    </row>
    <row r="759" spans="1:13" x14ac:dyDescent="0.35">
      <c r="L759" s="42">
        <v>2015</v>
      </c>
      <c r="M759" s="36">
        <f>AVERAGE(M458:M544)</f>
        <v>0.57167123287671218</v>
      </c>
    </row>
    <row r="760" spans="1:13" x14ac:dyDescent="0.35">
      <c r="L760" s="42">
        <v>2016</v>
      </c>
      <c r="M760" s="36">
        <f>AVERAGE(M545:M631)</f>
        <v>0.79019080459770119</v>
      </c>
    </row>
    <row r="761" spans="1:13" x14ac:dyDescent="0.35">
      <c r="L761" s="37">
        <v>2017</v>
      </c>
      <c r="M761" s="36">
        <f>AVERAGE(M632:M751)</f>
        <v>0.56403063063063064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1"/>
  <sheetViews>
    <sheetView workbookViewId="0">
      <pane ySplit="1" topLeftCell="A745" activePane="bottomLeft" state="frozen"/>
      <selection activeCell="C1" sqref="C1"/>
      <selection pane="bottomLeft" activeCell="E760" sqref="E760"/>
    </sheetView>
  </sheetViews>
  <sheetFormatPr defaultRowHeight="14.5" x14ac:dyDescent="0.35"/>
  <cols>
    <col min="2" max="2" width="17.7265625" customWidth="1"/>
  </cols>
  <sheetData>
    <row r="1" spans="1:10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5" t="s">
        <v>32</v>
      </c>
      <c r="F1" s="5" t="s">
        <v>33</v>
      </c>
      <c r="G1" s="5" t="s">
        <v>34</v>
      </c>
      <c r="H1" s="5" t="s">
        <v>35</v>
      </c>
      <c r="I1" s="1" t="s">
        <v>37</v>
      </c>
      <c r="J1" s="1" t="s">
        <v>38</v>
      </c>
    </row>
    <row r="2" spans="1:10" s="6" customFormat="1" x14ac:dyDescent="0.35">
      <c r="A2" s="6" t="s">
        <v>79</v>
      </c>
      <c r="B2" s="7">
        <v>40331</v>
      </c>
      <c r="C2" s="8">
        <v>0.4694444444444445</v>
      </c>
      <c r="D2" s="6" t="s">
        <v>50</v>
      </c>
      <c r="E2" s="12">
        <v>9.1999999999999993</v>
      </c>
      <c r="F2" s="12"/>
      <c r="G2" s="12"/>
      <c r="H2" s="12"/>
      <c r="I2" s="6">
        <v>-74.245833000000005</v>
      </c>
      <c r="J2" s="6">
        <v>40.484499999999997</v>
      </c>
    </row>
    <row r="3" spans="1:10" s="6" customFormat="1" x14ac:dyDescent="0.35">
      <c r="A3" s="6" t="s">
        <v>89</v>
      </c>
      <c r="B3" s="7">
        <v>40331</v>
      </c>
      <c r="D3" s="6" t="s">
        <v>50</v>
      </c>
      <c r="E3" s="12"/>
      <c r="F3" s="12"/>
      <c r="G3" s="12"/>
      <c r="H3" s="12"/>
      <c r="I3" s="6">
        <v>-74.245833000000005</v>
      </c>
      <c r="J3" s="6">
        <v>40.484499999999997</v>
      </c>
    </row>
    <row r="4" spans="1:10" s="6" customFormat="1" x14ac:dyDescent="0.35">
      <c r="A4" s="6" t="s">
        <v>40</v>
      </c>
      <c r="B4" s="7">
        <v>40332</v>
      </c>
      <c r="C4" s="8">
        <v>0.57708333333333328</v>
      </c>
      <c r="D4" s="6" t="s">
        <v>50</v>
      </c>
      <c r="E4" s="12">
        <v>31</v>
      </c>
      <c r="F4" s="12"/>
      <c r="G4" s="12"/>
      <c r="H4" s="12"/>
      <c r="I4" s="6">
        <v>-74.245833000000005</v>
      </c>
      <c r="J4" s="6">
        <v>40.484499999999997</v>
      </c>
    </row>
    <row r="5" spans="1:10" s="6" customFormat="1" x14ac:dyDescent="0.35">
      <c r="A5" s="6" t="s">
        <v>72</v>
      </c>
      <c r="B5" s="7">
        <v>40332</v>
      </c>
      <c r="C5" s="8">
        <v>0.54861111111111105</v>
      </c>
      <c r="D5" s="6" t="s">
        <v>50</v>
      </c>
      <c r="E5" s="12">
        <v>16.7</v>
      </c>
      <c r="F5" s="12"/>
      <c r="G5" s="12"/>
      <c r="H5" s="12"/>
      <c r="I5" s="6">
        <v>-74.245833000000005</v>
      </c>
      <c r="J5" s="6">
        <v>40.484499999999997</v>
      </c>
    </row>
    <row r="6" spans="1:10" s="6" customFormat="1" x14ac:dyDescent="0.35">
      <c r="A6" s="6" t="s">
        <v>79</v>
      </c>
      <c r="B6" s="7">
        <v>40337</v>
      </c>
      <c r="C6" s="8">
        <v>0.48055555555555557</v>
      </c>
      <c r="D6" s="6" t="s">
        <v>50</v>
      </c>
      <c r="E6" s="12">
        <v>4.9000000000000004</v>
      </c>
      <c r="F6" s="12"/>
      <c r="G6" s="12"/>
      <c r="H6" s="12"/>
      <c r="I6" s="6">
        <v>-74.245833000000005</v>
      </c>
      <c r="J6" s="6">
        <v>40.484499999999997</v>
      </c>
    </row>
    <row r="7" spans="1:10" s="6" customFormat="1" x14ac:dyDescent="0.35">
      <c r="A7" s="6" t="s">
        <v>89</v>
      </c>
      <c r="B7" s="7">
        <v>40337</v>
      </c>
      <c r="C7" s="8">
        <v>0.49513888888888885</v>
      </c>
      <c r="D7" s="6" t="s">
        <v>50</v>
      </c>
      <c r="E7" s="12">
        <v>5</v>
      </c>
      <c r="F7" s="12"/>
      <c r="G7" s="12"/>
      <c r="H7" s="12"/>
      <c r="I7" s="6">
        <v>-74.245833000000005</v>
      </c>
      <c r="J7" s="6">
        <v>40.484499999999997</v>
      </c>
    </row>
    <row r="8" spans="1:10" s="6" customFormat="1" x14ac:dyDescent="0.35">
      <c r="A8" s="6" t="s">
        <v>100</v>
      </c>
      <c r="B8" s="14">
        <v>40337</v>
      </c>
      <c r="C8"/>
      <c r="D8"/>
      <c r="E8" s="21">
        <v>40.6</v>
      </c>
      <c r="F8"/>
      <c r="G8" s="12"/>
      <c r="H8" s="12"/>
      <c r="I8" s="6">
        <v>-74.245833000000005</v>
      </c>
      <c r="J8" s="6">
        <v>40.484499999999997</v>
      </c>
    </row>
    <row r="9" spans="1:10" s="6" customFormat="1" x14ac:dyDescent="0.35">
      <c r="A9" s="6" t="s">
        <v>105</v>
      </c>
      <c r="B9" s="14">
        <v>40337</v>
      </c>
      <c r="C9"/>
      <c r="D9"/>
      <c r="E9" s="21">
        <v>29.1</v>
      </c>
      <c r="F9"/>
      <c r="G9" s="12"/>
      <c r="H9" s="12"/>
      <c r="I9" s="6">
        <v>-74.245833000000005</v>
      </c>
      <c r="J9" s="6">
        <v>40.484499999999997</v>
      </c>
    </row>
    <row r="10" spans="1:10" s="6" customFormat="1" x14ac:dyDescent="0.35">
      <c r="A10" s="6" t="s">
        <v>40</v>
      </c>
      <c r="B10" s="7">
        <v>40338</v>
      </c>
      <c r="C10" s="8">
        <v>0.58680555555555558</v>
      </c>
      <c r="D10" s="6" t="s">
        <v>50</v>
      </c>
      <c r="E10" s="12">
        <v>32.799999999999997</v>
      </c>
      <c r="F10" s="12"/>
      <c r="G10" s="12">
        <v>2.83</v>
      </c>
      <c r="H10" s="12"/>
      <c r="I10" s="6">
        <v>-74.245833000000005</v>
      </c>
      <c r="J10" s="6">
        <v>40.484499999999997</v>
      </c>
    </row>
    <row r="11" spans="1:10" s="6" customFormat="1" x14ac:dyDescent="0.35">
      <c r="A11" s="6" t="s">
        <v>72</v>
      </c>
      <c r="B11" s="7">
        <v>40338</v>
      </c>
      <c r="C11" s="8">
        <v>0.55694444444444446</v>
      </c>
      <c r="D11" s="6" t="s">
        <v>50</v>
      </c>
      <c r="E11" s="12">
        <v>105</v>
      </c>
      <c r="F11" s="12"/>
      <c r="G11" s="12">
        <v>7.51</v>
      </c>
      <c r="H11" s="12"/>
      <c r="I11" s="6">
        <v>-74.245833000000005</v>
      </c>
      <c r="J11" s="6">
        <v>40.484499999999997</v>
      </c>
    </row>
    <row r="12" spans="1:10" s="6" customFormat="1" x14ac:dyDescent="0.35">
      <c r="A12" s="6" t="s">
        <v>100</v>
      </c>
      <c r="B12" s="14">
        <v>40343</v>
      </c>
      <c r="C12"/>
      <c r="D12"/>
      <c r="E12" s="29">
        <v>1.9</v>
      </c>
      <c r="F12"/>
      <c r="G12" s="12">
        <v>14.49</v>
      </c>
      <c r="H12" s="12"/>
      <c r="I12" s="6">
        <v>-74.245833000000005</v>
      </c>
      <c r="J12" s="6">
        <v>40.484499999999997</v>
      </c>
    </row>
    <row r="13" spans="1:10" s="6" customFormat="1" x14ac:dyDescent="0.35">
      <c r="A13" s="6" t="s">
        <v>105</v>
      </c>
      <c r="B13" s="14">
        <v>40343</v>
      </c>
      <c r="C13"/>
      <c r="D13"/>
      <c r="E13" s="29">
        <v>1.9</v>
      </c>
      <c r="F13"/>
      <c r="G13" s="12">
        <v>49.75</v>
      </c>
      <c r="H13" s="12"/>
      <c r="I13" s="6">
        <v>-74.245833000000005</v>
      </c>
      <c r="J13" s="6">
        <v>40.484499999999997</v>
      </c>
    </row>
    <row r="14" spans="1:10" s="6" customFormat="1" x14ac:dyDescent="0.35">
      <c r="A14" s="6" t="s">
        <v>79</v>
      </c>
      <c r="B14" s="7">
        <v>40344</v>
      </c>
      <c r="C14" s="8">
        <v>0.47361111111111115</v>
      </c>
      <c r="D14" s="6" t="s">
        <v>50</v>
      </c>
      <c r="E14" s="12">
        <v>11.4</v>
      </c>
      <c r="F14" s="12"/>
      <c r="G14" s="12"/>
      <c r="H14" s="12"/>
      <c r="I14" s="6">
        <v>-74.245833000000005</v>
      </c>
      <c r="J14" s="6">
        <v>40.484499999999997</v>
      </c>
    </row>
    <row r="15" spans="1:10" s="6" customFormat="1" x14ac:dyDescent="0.35">
      <c r="A15" s="6" t="s">
        <v>89</v>
      </c>
      <c r="B15" s="7">
        <v>40344</v>
      </c>
      <c r="C15" s="8">
        <v>0.48888888888888887</v>
      </c>
      <c r="D15" s="6" t="s">
        <v>50</v>
      </c>
      <c r="E15" s="12">
        <v>3.3</v>
      </c>
      <c r="F15" s="12"/>
      <c r="G15" s="12"/>
      <c r="H15" s="12"/>
      <c r="I15" s="6">
        <v>-74.245833000000005</v>
      </c>
      <c r="J15" s="6">
        <v>40.484499999999997</v>
      </c>
    </row>
    <row r="16" spans="1:10" s="6" customFormat="1" x14ac:dyDescent="0.35">
      <c r="A16" s="6" t="s">
        <v>40</v>
      </c>
      <c r="B16" s="7">
        <v>40345</v>
      </c>
      <c r="C16" s="8">
        <v>0.56527777777777777</v>
      </c>
      <c r="D16" s="6" t="s">
        <v>50</v>
      </c>
      <c r="E16" s="12">
        <v>4.8</v>
      </c>
      <c r="F16" s="12"/>
      <c r="G16" s="12"/>
      <c r="H16" s="12"/>
      <c r="I16" s="6">
        <v>-74.245833000000005</v>
      </c>
      <c r="J16" s="6">
        <v>40.484499999999997</v>
      </c>
    </row>
    <row r="17" spans="1:10" s="6" customFormat="1" x14ac:dyDescent="0.35">
      <c r="A17" s="6" t="s">
        <v>72</v>
      </c>
      <c r="B17" s="7">
        <v>40345</v>
      </c>
      <c r="C17" s="8">
        <v>0.53680555555555554</v>
      </c>
      <c r="D17" s="6" t="s">
        <v>50</v>
      </c>
      <c r="E17" s="12">
        <v>8.1</v>
      </c>
      <c r="F17" s="12"/>
      <c r="G17" s="12"/>
      <c r="H17" s="12"/>
      <c r="I17" s="6">
        <v>-74.245833000000005</v>
      </c>
      <c r="J17" s="6">
        <v>40.484499999999997</v>
      </c>
    </row>
    <row r="18" spans="1:10" s="6" customFormat="1" x14ac:dyDescent="0.35">
      <c r="A18" s="6" t="s">
        <v>79</v>
      </c>
      <c r="B18" s="7">
        <v>40351</v>
      </c>
      <c r="C18" s="8">
        <v>0.46319444444444446</v>
      </c>
      <c r="D18" s="6" t="s">
        <v>50</v>
      </c>
      <c r="E18" s="12">
        <v>1.8</v>
      </c>
      <c r="F18" s="12"/>
      <c r="G18" s="12"/>
      <c r="H18" s="12"/>
      <c r="I18" s="6">
        <v>-74.245833000000005</v>
      </c>
      <c r="J18" s="6">
        <v>40.484499999999997</v>
      </c>
    </row>
    <row r="19" spans="1:10" s="6" customFormat="1" x14ac:dyDescent="0.35">
      <c r="A19" s="6" t="s">
        <v>89</v>
      </c>
      <c r="B19" s="7">
        <v>40351</v>
      </c>
      <c r="C19" s="8">
        <v>0.48125000000000001</v>
      </c>
      <c r="D19" s="6" t="s">
        <v>50</v>
      </c>
      <c r="E19" s="12">
        <v>1.7</v>
      </c>
      <c r="F19" s="12"/>
      <c r="G19" s="12"/>
      <c r="H19" s="12"/>
      <c r="I19" s="6">
        <v>-74.245833000000005</v>
      </c>
      <c r="J19" s="6">
        <v>40.484499999999997</v>
      </c>
    </row>
    <row r="20" spans="1:10" s="6" customFormat="1" x14ac:dyDescent="0.35">
      <c r="A20" s="6" t="s">
        <v>100</v>
      </c>
      <c r="B20" s="14">
        <v>40353</v>
      </c>
      <c r="C20"/>
      <c r="D20"/>
      <c r="E20" s="30">
        <v>25</v>
      </c>
      <c r="F20"/>
      <c r="G20" s="12"/>
      <c r="H20" s="12"/>
      <c r="I20" s="6">
        <v>-74.245833000000005</v>
      </c>
      <c r="J20" s="6">
        <v>40.484499999999997</v>
      </c>
    </row>
    <row r="21" spans="1:10" s="6" customFormat="1" x14ac:dyDescent="0.35">
      <c r="A21" s="6" t="s">
        <v>105</v>
      </c>
      <c r="B21" s="14">
        <v>40353</v>
      </c>
      <c r="C21"/>
      <c r="D21"/>
      <c r="E21" s="21">
        <v>17.8</v>
      </c>
      <c r="F21"/>
      <c r="G21" s="12"/>
      <c r="H21" s="12"/>
      <c r="I21" s="6">
        <v>-74.245833000000005</v>
      </c>
      <c r="J21" s="6">
        <v>40.484499999999997</v>
      </c>
    </row>
    <row r="22" spans="1:10" s="6" customFormat="1" x14ac:dyDescent="0.35">
      <c r="A22" s="6" t="s">
        <v>79</v>
      </c>
      <c r="B22" s="7">
        <v>40358</v>
      </c>
      <c r="C22" s="8">
        <v>0.44930555555555557</v>
      </c>
      <c r="D22" s="6" t="s">
        <v>50</v>
      </c>
      <c r="E22" s="12">
        <v>18.3</v>
      </c>
      <c r="F22" s="12"/>
      <c r="G22" s="12"/>
      <c r="H22" s="12"/>
      <c r="I22" s="6">
        <v>-74.245833000000005</v>
      </c>
      <c r="J22" s="6">
        <v>40.484499999999997</v>
      </c>
    </row>
    <row r="23" spans="1:10" s="6" customFormat="1" x14ac:dyDescent="0.35">
      <c r="A23" s="6" t="s">
        <v>89</v>
      </c>
      <c r="B23" s="7">
        <v>40358</v>
      </c>
      <c r="C23" s="8">
        <v>0.46388888888888885</v>
      </c>
      <c r="D23" s="6" t="s">
        <v>50</v>
      </c>
      <c r="E23" s="12">
        <v>5.3</v>
      </c>
      <c r="F23" s="12"/>
      <c r="G23" s="12"/>
      <c r="H23" s="12"/>
      <c r="I23" s="6">
        <v>-74.245833000000005</v>
      </c>
      <c r="J23" s="6">
        <v>40.484499999999997</v>
      </c>
    </row>
    <row r="24" spans="1:10" s="6" customFormat="1" x14ac:dyDescent="0.35">
      <c r="A24" s="6" t="s">
        <v>40</v>
      </c>
      <c r="B24" s="7">
        <v>40360</v>
      </c>
      <c r="C24" s="8">
        <v>0.58333333333333337</v>
      </c>
      <c r="D24" s="6" t="s">
        <v>50</v>
      </c>
      <c r="E24" s="12">
        <v>43.1</v>
      </c>
      <c r="F24" s="12"/>
      <c r="G24" s="12"/>
      <c r="H24" s="12"/>
      <c r="I24" s="6">
        <v>-74.245833000000005</v>
      </c>
      <c r="J24" s="6">
        <v>40.484499999999997</v>
      </c>
    </row>
    <row r="25" spans="1:10" s="6" customFormat="1" x14ac:dyDescent="0.35">
      <c r="A25" s="6" t="s">
        <v>40</v>
      </c>
      <c r="B25" s="7">
        <v>40360</v>
      </c>
      <c r="C25" s="8">
        <v>0.58333333333333337</v>
      </c>
      <c r="D25" s="6" t="s">
        <v>50</v>
      </c>
      <c r="E25" s="12">
        <v>27.6</v>
      </c>
      <c r="F25" s="12"/>
      <c r="G25" s="12"/>
      <c r="H25" s="12"/>
      <c r="I25" s="6">
        <v>-74.245833000000005</v>
      </c>
      <c r="J25" s="6">
        <v>40.484499999999997</v>
      </c>
    </row>
    <row r="26" spans="1:10" s="6" customFormat="1" x14ac:dyDescent="0.35">
      <c r="A26" s="6" t="s">
        <v>72</v>
      </c>
      <c r="B26" s="7">
        <v>40360</v>
      </c>
      <c r="C26" s="8">
        <v>0.5541666666666667</v>
      </c>
      <c r="D26" s="6" t="s">
        <v>50</v>
      </c>
      <c r="E26" s="12">
        <v>20.399999999999999</v>
      </c>
      <c r="F26" s="12"/>
      <c r="G26" s="12"/>
      <c r="H26" s="12"/>
      <c r="I26" s="6">
        <v>-74.245833000000005</v>
      </c>
      <c r="J26" s="6">
        <v>40.484499999999997</v>
      </c>
    </row>
    <row r="27" spans="1:10" s="6" customFormat="1" x14ac:dyDescent="0.35">
      <c r="A27" s="6" t="s">
        <v>79</v>
      </c>
      <c r="B27" s="7">
        <v>40366</v>
      </c>
      <c r="C27" s="8">
        <v>0.44722222222222219</v>
      </c>
      <c r="D27" s="6" t="s">
        <v>50</v>
      </c>
      <c r="E27" s="12">
        <v>1.7</v>
      </c>
      <c r="F27" s="12"/>
      <c r="G27" s="12"/>
      <c r="H27" s="12"/>
      <c r="I27" s="6">
        <v>-74.245833000000005</v>
      </c>
      <c r="J27" s="6">
        <v>40.484499999999997</v>
      </c>
    </row>
    <row r="28" spans="1:10" s="6" customFormat="1" x14ac:dyDescent="0.35">
      <c r="A28" s="6" t="s">
        <v>89</v>
      </c>
      <c r="B28" s="7">
        <v>40366</v>
      </c>
      <c r="C28" s="8">
        <v>0.46249999999999997</v>
      </c>
      <c r="D28" s="6" t="s">
        <v>50</v>
      </c>
      <c r="E28" s="12">
        <v>0.7</v>
      </c>
      <c r="F28" s="12"/>
      <c r="G28" s="12"/>
      <c r="H28" s="12"/>
      <c r="I28" s="6">
        <v>-74.245833000000005</v>
      </c>
      <c r="J28" s="6">
        <v>40.484499999999997</v>
      </c>
    </row>
    <row r="29" spans="1:10" s="6" customFormat="1" x14ac:dyDescent="0.35">
      <c r="A29" s="6" t="s">
        <v>40</v>
      </c>
      <c r="B29" s="7">
        <v>40367</v>
      </c>
      <c r="C29" s="8">
        <v>0.54513888888888895</v>
      </c>
      <c r="D29" s="6" t="s">
        <v>50</v>
      </c>
      <c r="E29" s="12">
        <v>42.2</v>
      </c>
      <c r="F29" s="12"/>
      <c r="G29" s="12"/>
      <c r="H29" s="12"/>
      <c r="I29" s="6">
        <v>-74.245833000000005</v>
      </c>
      <c r="J29" s="6">
        <v>40.484499999999997</v>
      </c>
    </row>
    <row r="30" spans="1:10" s="6" customFormat="1" x14ac:dyDescent="0.35">
      <c r="A30" s="6" t="s">
        <v>72</v>
      </c>
      <c r="B30" s="7">
        <v>40367</v>
      </c>
      <c r="C30" s="8">
        <v>0.51666666666666672</v>
      </c>
      <c r="D30" s="6" t="s">
        <v>50</v>
      </c>
      <c r="E30" s="12">
        <v>61.3</v>
      </c>
      <c r="F30" s="12"/>
      <c r="G30" s="12"/>
      <c r="H30" s="12"/>
      <c r="I30" s="6">
        <v>-74.245833000000005</v>
      </c>
      <c r="J30" s="6">
        <v>40.484499999999997</v>
      </c>
    </row>
    <row r="31" spans="1:10" s="6" customFormat="1" x14ac:dyDescent="0.35">
      <c r="A31" s="6" t="s">
        <v>79</v>
      </c>
      <c r="B31" s="7">
        <v>40372</v>
      </c>
      <c r="C31" s="8">
        <v>0.44861111111111113</v>
      </c>
      <c r="D31" s="6" t="s">
        <v>50</v>
      </c>
      <c r="E31" s="12">
        <v>1.9</v>
      </c>
      <c r="F31" s="12"/>
      <c r="G31" s="12"/>
      <c r="H31" s="12"/>
      <c r="I31" s="6">
        <v>-74.245833000000005</v>
      </c>
      <c r="J31" s="6">
        <v>40.484499999999997</v>
      </c>
    </row>
    <row r="32" spans="1:10" s="6" customFormat="1" x14ac:dyDescent="0.35">
      <c r="A32" s="6" t="s">
        <v>89</v>
      </c>
      <c r="B32" s="7">
        <v>40372</v>
      </c>
      <c r="C32" s="8">
        <v>0.46319444444444446</v>
      </c>
      <c r="D32" s="6" t="s">
        <v>50</v>
      </c>
      <c r="E32" s="12">
        <v>1.1000000000000001</v>
      </c>
      <c r="F32" s="12"/>
      <c r="G32" s="12"/>
      <c r="H32" s="12"/>
      <c r="I32" s="6">
        <v>-74.245833000000005</v>
      </c>
      <c r="J32" s="6">
        <v>40.484499999999997</v>
      </c>
    </row>
    <row r="33" spans="1:10" s="6" customFormat="1" x14ac:dyDescent="0.35">
      <c r="A33" s="6" t="s">
        <v>40</v>
      </c>
      <c r="B33" s="7">
        <v>40373</v>
      </c>
      <c r="C33" s="8">
        <v>0.58333333333333337</v>
      </c>
      <c r="D33" s="6" t="s">
        <v>49</v>
      </c>
      <c r="E33" s="12">
        <v>11</v>
      </c>
      <c r="F33" s="12"/>
      <c r="G33" s="12"/>
      <c r="H33" s="12"/>
      <c r="I33" s="6">
        <v>-74.245833000000005</v>
      </c>
      <c r="J33" s="6">
        <v>40.484499999999997</v>
      </c>
    </row>
    <row r="34" spans="1:10" s="6" customFormat="1" x14ac:dyDescent="0.35">
      <c r="A34" s="6" t="s">
        <v>40</v>
      </c>
      <c r="B34" s="7">
        <v>40373</v>
      </c>
      <c r="C34" s="8">
        <v>0.58333333333333337</v>
      </c>
      <c r="D34" s="6" t="s">
        <v>49</v>
      </c>
      <c r="E34" s="12">
        <v>9.5</v>
      </c>
      <c r="F34" s="12"/>
      <c r="G34" s="12"/>
      <c r="H34" s="12"/>
      <c r="I34" s="6">
        <v>-74.245833000000005</v>
      </c>
      <c r="J34" s="6">
        <v>40.484499999999997</v>
      </c>
    </row>
    <row r="35" spans="1:10" s="6" customFormat="1" x14ac:dyDescent="0.35">
      <c r="A35" s="6" t="s">
        <v>72</v>
      </c>
      <c r="B35" s="7">
        <v>40373</v>
      </c>
      <c r="C35" s="8">
        <v>0.55208333333333337</v>
      </c>
      <c r="D35" s="6" t="s">
        <v>49</v>
      </c>
      <c r="E35" s="12">
        <v>8.8000000000000007</v>
      </c>
      <c r="F35" s="12"/>
      <c r="G35" s="12"/>
      <c r="H35" s="12"/>
      <c r="I35" s="6">
        <v>-74.245833000000005</v>
      </c>
      <c r="J35" s="6">
        <v>40.484499999999997</v>
      </c>
    </row>
    <row r="36" spans="1:10" s="6" customFormat="1" x14ac:dyDescent="0.35">
      <c r="A36" s="6" t="s">
        <v>100</v>
      </c>
      <c r="B36" s="14">
        <v>40374</v>
      </c>
      <c r="C36"/>
      <c r="D36"/>
      <c r="E36" s="22">
        <v>5.5</v>
      </c>
      <c r="F36"/>
      <c r="G36" s="12"/>
      <c r="H36" s="12"/>
      <c r="I36" s="6">
        <v>-74.245833000000005</v>
      </c>
      <c r="J36" s="6">
        <v>40.484499999999997</v>
      </c>
    </row>
    <row r="37" spans="1:10" s="6" customFormat="1" x14ac:dyDescent="0.35">
      <c r="A37" s="6" t="s">
        <v>105</v>
      </c>
      <c r="B37" s="14">
        <v>40374</v>
      </c>
      <c r="C37"/>
      <c r="D37"/>
      <c r="E37" s="22">
        <v>4.2</v>
      </c>
      <c r="F37"/>
      <c r="G37" s="12"/>
      <c r="H37" s="12"/>
      <c r="I37" s="6">
        <v>-74.245833000000005</v>
      </c>
      <c r="J37" s="6">
        <v>40.484499999999997</v>
      </c>
    </row>
    <row r="38" spans="1:10" s="6" customFormat="1" x14ac:dyDescent="0.35">
      <c r="A38" s="6" t="s">
        <v>79</v>
      </c>
      <c r="B38" s="7">
        <v>40379</v>
      </c>
      <c r="C38" s="8">
        <v>0.46249999999999997</v>
      </c>
      <c r="D38" s="6" t="s">
        <v>49</v>
      </c>
      <c r="E38" s="12">
        <v>13.7</v>
      </c>
      <c r="F38" s="12"/>
      <c r="G38" s="12"/>
      <c r="H38" s="12"/>
      <c r="I38" s="6">
        <v>-74.245833000000005</v>
      </c>
      <c r="J38" s="6">
        <v>40.484499999999997</v>
      </c>
    </row>
    <row r="39" spans="1:10" s="6" customFormat="1" x14ac:dyDescent="0.35">
      <c r="A39" s="6" t="s">
        <v>89</v>
      </c>
      <c r="B39" s="7">
        <v>40379</v>
      </c>
      <c r="C39" s="8">
        <v>0.48125000000000001</v>
      </c>
      <c r="D39" s="6" t="s">
        <v>49</v>
      </c>
      <c r="E39" s="12">
        <v>8.4</v>
      </c>
      <c r="F39" s="12"/>
      <c r="G39" s="12"/>
      <c r="H39" s="12"/>
      <c r="I39" s="6">
        <v>-74.245833000000005</v>
      </c>
      <c r="J39" s="6">
        <v>40.484499999999997</v>
      </c>
    </row>
    <row r="40" spans="1:10" s="6" customFormat="1" x14ac:dyDescent="0.35">
      <c r="A40" s="6" t="s">
        <v>100</v>
      </c>
      <c r="B40" s="14">
        <v>40379</v>
      </c>
      <c r="C40"/>
      <c r="D40"/>
      <c r="E40" s="22">
        <v>6.6</v>
      </c>
      <c r="F40"/>
      <c r="G40" s="12"/>
      <c r="H40" s="12"/>
      <c r="I40" s="6">
        <v>-74.245833000000005</v>
      </c>
      <c r="J40" s="6">
        <v>40.484499999999997</v>
      </c>
    </row>
    <row r="41" spans="1:10" s="6" customFormat="1" x14ac:dyDescent="0.35">
      <c r="A41" s="6" t="s">
        <v>100</v>
      </c>
      <c r="B41" s="14">
        <v>40379</v>
      </c>
      <c r="C41"/>
      <c r="D41"/>
      <c r="E41" s="31">
        <v>7</v>
      </c>
      <c r="F41"/>
      <c r="G41" s="12"/>
      <c r="H41" s="12"/>
      <c r="I41" s="6">
        <v>-74.245833000000005</v>
      </c>
      <c r="J41" s="6">
        <v>40.484499999999997</v>
      </c>
    </row>
    <row r="42" spans="1:10" s="6" customFormat="1" x14ac:dyDescent="0.35">
      <c r="A42" s="6" t="s">
        <v>105</v>
      </c>
      <c r="B42" s="14">
        <v>40379</v>
      </c>
      <c r="C42"/>
      <c r="D42"/>
      <c r="E42" s="31">
        <v>11</v>
      </c>
      <c r="F42"/>
      <c r="G42" s="12"/>
      <c r="H42" s="12"/>
      <c r="I42" s="6">
        <v>-74.245833000000005</v>
      </c>
      <c r="J42" s="6">
        <v>40.484499999999997</v>
      </c>
    </row>
    <row r="43" spans="1:10" s="6" customFormat="1" x14ac:dyDescent="0.35">
      <c r="A43" s="6" t="s">
        <v>40</v>
      </c>
      <c r="B43" s="7">
        <v>40380</v>
      </c>
      <c r="C43" s="8">
        <v>0.54861111111111105</v>
      </c>
      <c r="D43" s="6" t="s">
        <v>50</v>
      </c>
      <c r="E43" s="12">
        <v>20.6</v>
      </c>
      <c r="F43" s="12"/>
      <c r="G43" s="12"/>
      <c r="H43" s="12"/>
      <c r="I43" s="6">
        <v>-74.245833000000005</v>
      </c>
      <c r="J43" s="6">
        <v>40.484499999999997</v>
      </c>
    </row>
    <row r="44" spans="1:10" s="6" customFormat="1" x14ac:dyDescent="0.35">
      <c r="A44" s="6" t="s">
        <v>72</v>
      </c>
      <c r="B44" s="7">
        <v>40380</v>
      </c>
      <c r="C44" s="8">
        <v>0.51874999999999993</v>
      </c>
      <c r="D44" s="6" t="s">
        <v>50</v>
      </c>
      <c r="E44" s="12">
        <v>48.9</v>
      </c>
      <c r="F44" s="12"/>
      <c r="G44" s="12"/>
      <c r="H44" s="12"/>
      <c r="I44" s="6">
        <v>-74.245833000000005</v>
      </c>
      <c r="J44" s="6">
        <v>40.484499999999997</v>
      </c>
    </row>
    <row r="45" spans="1:10" s="6" customFormat="1" x14ac:dyDescent="0.35">
      <c r="A45" s="6" t="s">
        <v>72</v>
      </c>
      <c r="B45" s="7">
        <v>40380</v>
      </c>
      <c r="C45" s="8">
        <v>0.51874999999999993</v>
      </c>
      <c r="D45" s="6" t="s">
        <v>50</v>
      </c>
      <c r="E45" s="12">
        <v>42</v>
      </c>
      <c r="F45" s="12"/>
      <c r="G45" s="12"/>
      <c r="H45" s="12"/>
      <c r="I45" s="6">
        <v>-74.245833000000005</v>
      </c>
      <c r="J45" s="6">
        <v>40.484499999999997</v>
      </c>
    </row>
    <row r="46" spans="1:10" s="6" customFormat="1" x14ac:dyDescent="0.35">
      <c r="A46" s="6" t="s">
        <v>79</v>
      </c>
      <c r="B46" s="7">
        <v>40386</v>
      </c>
      <c r="C46" s="8">
        <v>0.46736111111111112</v>
      </c>
      <c r="D46" s="6" t="s">
        <v>50</v>
      </c>
      <c r="E46" s="12">
        <v>9.6999999999999993</v>
      </c>
      <c r="F46" s="12"/>
      <c r="G46" s="12"/>
      <c r="H46" s="12"/>
      <c r="I46" s="6">
        <v>-74.245833000000005</v>
      </c>
      <c r="J46" s="6">
        <v>40.484499999999997</v>
      </c>
    </row>
    <row r="47" spans="1:10" s="6" customFormat="1" x14ac:dyDescent="0.35">
      <c r="A47" s="6" t="s">
        <v>89</v>
      </c>
      <c r="B47" s="7">
        <v>40386</v>
      </c>
      <c r="C47" s="8">
        <v>0.48055555555555557</v>
      </c>
      <c r="D47" s="6" t="s">
        <v>50</v>
      </c>
      <c r="E47" s="12">
        <v>9.4</v>
      </c>
      <c r="F47" s="12"/>
      <c r="G47" s="12"/>
      <c r="H47" s="12"/>
      <c r="I47" s="6">
        <v>-74.245833000000005</v>
      </c>
      <c r="J47" s="6">
        <v>40.484499999999997</v>
      </c>
    </row>
    <row r="48" spans="1:10" s="6" customFormat="1" x14ac:dyDescent="0.35">
      <c r="A48" s="6" t="s">
        <v>100</v>
      </c>
      <c r="B48" s="14">
        <v>40386</v>
      </c>
      <c r="C48"/>
      <c r="D48"/>
      <c r="E48" s="22">
        <v>11.3</v>
      </c>
      <c r="F48"/>
      <c r="G48" s="12"/>
      <c r="H48" s="12"/>
      <c r="I48" s="6">
        <v>-74.245833000000005</v>
      </c>
      <c r="J48" s="6">
        <v>40.484499999999997</v>
      </c>
    </row>
    <row r="49" spans="1:10" s="6" customFormat="1" x14ac:dyDescent="0.35">
      <c r="A49" s="6" t="s">
        <v>105</v>
      </c>
      <c r="B49" s="14">
        <v>40386</v>
      </c>
      <c r="C49"/>
      <c r="D49"/>
      <c r="E49" s="22">
        <v>20.9</v>
      </c>
      <c r="F49"/>
      <c r="G49" s="12"/>
      <c r="H49" s="12"/>
      <c r="I49" s="6">
        <v>-74.245833000000005</v>
      </c>
      <c r="J49" s="6">
        <v>40.484499999999997</v>
      </c>
    </row>
    <row r="50" spans="1:10" s="6" customFormat="1" x14ac:dyDescent="0.35">
      <c r="A50" s="6" t="s">
        <v>105</v>
      </c>
      <c r="B50" s="14">
        <v>40386</v>
      </c>
      <c r="C50"/>
      <c r="D50"/>
      <c r="E50" s="22">
        <v>20.3</v>
      </c>
      <c r="F50"/>
      <c r="G50" s="12"/>
      <c r="H50" s="12"/>
      <c r="I50" s="6">
        <v>-74.245833000000005</v>
      </c>
      <c r="J50" s="6">
        <v>40.484499999999997</v>
      </c>
    </row>
    <row r="51" spans="1:10" s="6" customFormat="1" x14ac:dyDescent="0.35">
      <c r="A51" s="6" t="s">
        <v>40</v>
      </c>
      <c r="B51" s="7">
        <v>40387</v>
      </c>
      <c r="C51" s="8">
        <v>0.54513888888888895</v>
      </c>
      <c r="D51" s="6" t="s">
        <v>50</v>
      </c>
      <c r="E51" s="12">
        <v>17.399999999999999</v>
      </c>
      <c r="F51" s="12"/>
      <c r="G51" s="12"/>
      <c r="H51" s="12"/>
      <c r="I51" s="6">
        <v>-74.245833000000005</v>
      </c>
      <c r="J51" s="6">
        <v>40.484499999999997</v>
      </c>
    </row>
    <row r="52" spans="1:10" s="6" customFormat="1" x14ac:dyDescent="0.35">
      <c r="A52" s="6" t="s">
        <v>72</v>
      </c>
      <c r="B52" s="7">
        <v>40387</v>
      </c>
      <c r="C52" s="8">
        <v>0.51388888888888895</v>
      </c>
      <c r="D52" s="6" t="s">
        <v>50</v>
      </c>
      <c r="E52" s="12">
        <v>73.5</v>
      </c>
      <c r="F52" s="12"/>
      <c r="G52" s="12"/>
      <c r="H52" s="12"/>
      <c r="I52" s="6">
        <v>-74.245833000000005</v>
      </c>
      <c r="J52" s="6">
        <v>40.484499999999997</v>
      </c>
    </row>
    <row r="53" spans="1:10" s="6" customFormat="1" x14ac:dyDescent="0.35">
      <c r="A53" s="6" t="s">
        <v>79</v>
      </c>
      <c r="B53" s="7">
        <v>40393</v>
      </c>
      <c r="C53" s="8">
        <v>0.45347222222222222</v>
      </c>
      <c r="D53" s="6" t="s">
        <v>50</v>
      </c>
      <c r="E53" s="12">
        <v>13.3</v>
      </c>
      <c r="F53" s="12"/>
      <c r="G53" s="12"/>
      <c r="H53" s="12"/>
      <c r="I53" s="6">
        <v>-74.245833000000005</v>
      </c>
      <c r="J53" s="6">
        <v>40.484499999999997</v>
      </c>
    </row>
    <row r="54" spans="1:10" s="6" customFormat="1" x14ac:dyDescent="0.35">
      <c r="A54" s="6" t="s">
        <v>89</v>
      </c>
      <c r="B54" s="7">
        <v>40393</v>
      </c>
      <c r="C54" s="8">
        <v>0.47013888888888888</v>
      </c>
      <c r="D54" s="6" t="s">
        <v>50</v>
      </c>
      <c r="E54" s="12">
        <v>10.9</v>
      </c>
      <c r="F54" s="12"/>
      <c r="G54" s="12"/>
      <c r="H54" s="12"/>
      <c r="I54" s="6">
        <v>-74.245833000000005</v>
      </c>
      <c r="J54" s="6">
        <v>40.484499999999997</v>
      </c>
    </row>
    <row r="55" spans="1:10" s="6" customFormat="1" x14ac:dyDescent="0.35">
      <c r="A55" s="6" t="s">
        <v>100</v>
      </c>
      <c r="B55" s="14">
        <v>40393</v>
      </c>
      <c r="C55"/>
      <c r="D55"/>
      <c r="E55" s="22">
        <v>8.3000000000000007</v>
      </c>
      <c r="F55"/>
      <c r="G55" s="12"/>
      <c r="H55" s="12"/>
      <c r="I55" s="6">
        <v>-74.245833000000005</v>
      </c>
      <c r="J55" s="6">
        <v>40.484499999999997</v>
      </c>
    </row>
    <row r="56" spans="1:10" s="6" customFormat="1" x14ac:dyDescent="0.35">
      <c r="A56" s="6" t="s">
        <v>100</v>
      </c>
      <c r="B56" s="14">
        <v>40393</v>
      </c>
      <c r="C56"/>
      <c r="D56"/>
      <c r="E56" s="22">
        <v>9.1999999999999993</v>
      </c>
      <c r="F56"/>
      <c r="G56" s="12"/>
      <c r="H56" s="12"/>
      <c r="I56" s="6">
        <v>-74.245833000000005</v>
      </c>
      <c r="J56" s="6">
        <v>40.484499999999997</v>
      </c>
    </row>
    <row r="57" spans="1:10" s="6" customFormat="1" x14ac:dyDescent="0.35">
      <c r="A57" s="6" t="s">
        <v>105</v>
      </c>
      <c r="B57" s="14">
        <v>40393</v>
      </c>
      <c r="C57"/>
      <c r="D57"/>
      <c r="E57" s="22">
        <v>6.3</v>
      </c>
      <c r="F57"/>
      <c r="G57" s="12"/>
      <c r="H57" s="12"/>
      <c r="I57" s="6">
        <v>-74.245833000000005</v>
      </c>
      <c r="J57" s="6">
        <v>40.484499999999997</v>
      </c>
    </row>
    <row r="58" spans="1:10" s="6" customFormat="1" x14ac:dyDescent="0.35">
      <c r="A58" s="6" t="s">
        <v>40</v>
      </c>
      <c r="B58" s="7">
        <v>40394</v>
      </c>
      <c r="C58" s="8">
        <v>0.57500000000000007</v>
      </c>
      <c r="D58" s="6" t="s">
        <v>50</v>
      </c>
      <c r="E58" s="12">
        <v>12.4</v>
      </c>
      <c r="F58" s="12"/>
      <c r="G58" s="12"/>
      <c r="H58" s="12"/>
      <c r="I58" s="6">
        <v>-74.245833000000005</v>
      </c>
      <c r="J58" s="6">
        <v>40.484499999999997</v>
      </c>
    </row>
    <row r="59" spans="1:10" s="6" customFormat="1" x14ac:dyDescent="0.35">
      <c r="A59" s="6" t="s">
        <v>72</v>
      </c>
      <c r="B59" s="7">
        <v>40394</v>
      </c>
      <c r="C59" s="8">
        <v>0.54722222222222217</v>
      </c>
      <c r="D59" s="6" t="s">
        <v>50</v>
      </c>
      <c r="E59" s="12">
        <v>32</v>
      </c>
      <c r="F59" s="12"/>
      <c r="G59" s="12"/>
      <c r="H59" s="12"/>
      <c r="I59" s="6">
        <v>-74.245833000000005</v>
      </c>
      <c r="J59" s="6">
        <v>40.484499999999997</v>
      </c>
    </row>
    <row r="60" spans="1:10" s="6" customFormat="1" x14ac:dyDescent="0.35">
      <c r="A60" s="6" t="s">
        <v>79</v>
      </c>
      <c r="B60" s="7">
        <v>40400</v>
      </c>
      <c r="C60" s="8">
        <v>0.44791666666666669</v>
      </c>
      <c r="D60" s="6" t="s">
        <v>50</v>
      </c>
      <c r="E60" s="12">
        <v>8.1999999999999993</v>
      </c>
      <c r="F60" s="12"/>
      <c r="G60" s="12"/>
      <c r="H60" s="12"/>
      <c r="I60" s="6">
        <v>-74.245833000000005</v>
      </c>
      <c r="J60" s="6">
        <v>40.484499999999997</v>
      </c>
    </row>
    <row r="61" spans="1:10" s="6" customFormat="1" x14ac:dyDescent="0.35">
      <c r="A61" s="6" t="s">
        <v>89</v>
      </c>
      <c r="B61" s="7">
        <v>40400</v>
      </c>
      <c r="C61" s="8">
        <v>0.46249999999999997</v>
      </c>
      <c r="D61" s="6" t="s">
        <v>50</v>
      </c>
      <c r="E61" s="12">
        <v>1.5</v>
      </c>
      <c r="F61" s="12"/>
      <c r="G61" s="12"/>
      <c r="H61" s="12"/>
      <c r="I61" s="6">
        <v>-74.245833000000005</v>
      </c>
      <c r="J61" s="6">
        <v>40.484499999999997</v>
      </c>
    </row>
    <row r="62" spans="1:10" s="6" customFormat="1" x14ac:dyDescent="0.35">
      <c r="A62" s="6" t="s">
        <v>100</v>
      </c>
      <c r="B62" s="14">
        <v>40400</v>
      </c>
      <c r="C62"/>
      <c r="D62"/>
      <c r="E62" s="31">
        <v>7</v>
      </c>
      <c r="F62"/>
      <c r="G62" s="12"/>
      <c r="H62" s="12"/>
      <c r="I62" s="6">
        <v>-74.245833000000005</v>
      </c>
      <c r="J62" s="6">
        <v>40.484499999999997</v>
      </c>
    </row>
    <row r="63" spans="1:10" s="6" customFormat="1" x14ac:dyDescent="0.35">
      <c r="A63" s="6" t="s">
        <v>105</v>
      </c>
      <c r="B63" s="14">
        <v>40400</v>
      </c>
      <c r="C63"/>
      <c r="D63"/>
      <c r="E63" s="22">
        <v>8.5</v>
      </c>
      <c r="F63"/>
      <c r="G63" s="12"/>
      <c r="H63" s="12"/>
      <c r="I63" s="6">
        <v>-74.245833000000005</v>
      </c>
      <c r="J63" s="6">
        <v>40.484499999999997</v>
      </c>
    </row>
    <row r="64" spans="1:10" s="6" customFormat="1" x14ac:dyDescent="0.35">
      <c r="A64" s="6" t="s">
        <v>40</v>
      </c>
      <c r="B64" s="7">
        <v>40401</v>
      </c>
      <c r="C64" s="8">
        <v>0.56041666666666667</v>
      </c>
      <c r="D64" s="6" t="s">
        <v>50</v>
      </c>
      <c r="E64" s="12">
        <v>16.899999999999999</v>
      </c>
      <c r="F64" s="12"/>
      <c r="G64" s="12"/>
      <c r="H64" s="12"/>
      <c r="I64" s="6">
        <v>-74.245833000000005</v>
      </c>
      <c r="J64" s="6">
        <v>40.484499999999997</v>
      </c>
    </row>
    <row r="65" spans="1:10" s="6" customFormat="1" x14ac:dyDescent="0.35">
      <c r="A65" s="6" t="s">
        <v>72</v>
      </c>
      <c r="B65" s="7">
        <v>40401</v>
      </c>
      <c r="C65" s="8">
        <v>0.52777777777777779</v>
      </c>
      <c r="D65" s="6" t="s">
        <v>50</v>
      </c>
      <c r="E65" s="12">
        <v>26.6</v>
      </c>
      <c r="F65" s="12"/>
      <c r="G65" s="12"/>
      <c r="H65" s="12"/>
      <c r="I65" s="6">
        <v>-74.245833000000005</v>
      </c>
      <c r="J65" s="6">
        <v>40.484499999999997</v>
      </c>
    </row>
    <row r="66" spans="1:10" s="6" customFormat="1" x14ac:dyDescent="0.35">
      <c r="A66" s="6" t="s">
        <v>100</v>
      </c>
      <c r="B66" s="14">
        <v>40407</v>
      </c>
      <c r="C66"/>
      <c r="D66"/>
      <c r="E66" s="22">
        <v>2.9</v>
      </c>
      <c r="F66"/>
      <c r="G66" s="12"/>
      <c r="H66" s="12"/>
      <c r="I66" s="6">
        <v>-74.245833000000005</v>
      </c>
      <c r="J66" s="6">
        <v>40.484499999999997</v>
      </c>
    </row>
    <row r="67" spans="1:10" s="6" customFormat="1" x14ac:dyDescent="0.35">
      <c r="A67" s="6" t="s">
        <v>105</v>
      </c>
      <c r="B67" s="14">
        <v>40407</v>
      </c>
      <c r="C67"/>
      <c r="D67"/>
      <c r="E67" s="22">
        <v>5.8</v>
      </c>
      <c r="F67"/>
      <c r="G67" s="12"/>
      <c r="H67" s="12"/>
      <c r="I67" s="6">
        <v>-74.245833000000005</v>
      </c>
      <c r="J67" s="6">
        <v>40.484499999999997</v>
      </c>
    </row>
    <row r="68" spans="1:10" s="6" customFormat="1" x14ac:dyDescent="0.35">
      <c r="A68" s="6" t="s">
        <v>79</v>
      </c>
      <c r="B68" s="7">
        <v>40414</v>
      </c>
      <c r="C68" s="8">
        <v>0.46319444444444446</v>
      </c>
      <c r="D68" s="6" t="s">
        <v>49</v>
      </c>
      <c r="E68" s="12">
        <v>10.199999999999999</v>
      </c>
      <c r="F68" s="12"/>
      <c r="G68" s="12"/>
      <c r="H68" s="12"/>
      <c r="I68" s="6">
        <v>-74.245833000000005</v>
      </c>
      <c r="J68" s="6">
        <v>40.484499999999997</v>
      </c>
    </row>
    <row r="69" spans="1:10" s="6" customFormat="1" x14ac:dyDescent="0.35">
      <c r="A69" s="6" t="s">
        <v>89</v>
      </c>
      <c r="B69" s="7">
        <v>40414</v>
      </c>
      <c r="D69" s="6" t="s">
        <v>49</v>
      </c>
      <c r="E69" s="12"/>
      <c r="F69" s="12"/>
      <c r="G69" s="12"/>
      <c r="H69" s="12"/>
      <c r="I69" s="6">
        <v>-74.245833000000005</v>
      </c>
      <c r="J69" s="6">
        <v>40.484499999999997</v>
      </c>
    </row>
    <row r="70" spans="1:10" s="6" customFormat="1" x14ac:dyDescent="0.35">
      <c r="A70" s="6" t="s">
        <v>40</v>
      </c>
      <c r="B70" s="7">
        <v>40415</v>
      </c>
      <c r="C70" s="8">
        <v>0.5708333333333333</v>
      </c>
      <c r="D70" s="6" t="s">
        <v>49</v>
      </c>
      <c r="E70" s="12">
        <v>11.1</v>
      </c>
      <c r="F70" s="12"/>
      <c r="G70" s="12"/>
      <c r="H70" s="12"/>
      <c r="I70" s="6">
        <v>-74.245833000000005</v>
      </c>
      <c r="J70" s="6">
        <v>40.484499999999997</v>
      </c>
    </row>
    <row r="71" spans="1:10" s="6" customFormat="1" x14ac:dyDescent="0.35">
      <c r="A71" s="6" t="s">
        <v>40</v>
      </c>
      <c r="B71" s="7">
        <v>40415</v>
      </c>
      <c r="C71" s="8">
        <v>0.5708333333333333</v>
      </c>
      <c r="D71" s="6" t="s">
        <v>49</v>
      </c>
      <c r="E71" s="12">
        <v>10.8</v>
      </c>
      <c r="F71" s="12"/>
      <c r="G71" s="12"/>
      <c r="H71" s="12"/>
      <c r="I71" s="6">
        <v>-74.245833000000005</v>
      </c>
      <c r="J71" s="6">
        <v>40.484499999999997</v>
      </c>
    </row>
    <row r="72" spans="1:10" s="6" customFormat="1" x14ac:dyDescent="0.35">
      <c r="A72" s="6" t="s">
        <v>72</v>
      </c>
      <c r="B72" s="7">
        <v>40415</v>
      </c>
      <c r="C72" s="8">
        <v>0.53888888888888886</v>
      </c>
      <c r="D72" s="6" t="s">
        <v>49</v>
      </c>
      <c r="E72" s="12">
        <v>7</v>
      </c>
      <c r="F72" s="12"/>
      <c r="G72" s="12"/>
      <c r="H72" s="12"/>
      <c r="I72" s="6">
        <v>-74.245833000000005</v>
      </c>
      <c r="J72" s="6">
        <v>40.484499999999997</v>
      </c>
    </row>
    <row r="73" spans="1:10" s="6" customFormat="1" x14ac:dyDescent="0.35">
      <c r="A73" s="6" t="s">
        <v>79</v>
      </c>
      <c r="B73" s="7">
        <v>40421</v>
      </c>
      <c r="C73" s="8">
        <v>0.46388888888888885</v>
      </c>
      <c r="D73" s="6" t="s">
        <v>50</v>
      </c>
      <c r="E73" s="12">
        <v>20.9</v>
      </c>
      <c r="F73" s="12"/>
      <c r="G73" s="12"/>
      <c r="H73" s="12"/>
      <c r="I73" s="6">
        <v>-74.245833000000005</v>
      </c>
      <c r="J73" s="6">
        <v>40.484499999999997</v>
      </c>
    </row>
    <row r="74" spans="1:10" s="6" customFormat="1" x14ac:dyDescent="0.35">
      <c r="A74" s="6" t="s">
        <v>89</v>
      </c>
      <c r="B74" s="7">
        <v>40421</v>
      </c>
      <c r="C74" s="8">
        <v>0.47916666666666669</v>
      </c>
      <c r="D74" s="6" t="s">
        <v>50</v>
      </c>
      <c r="E74" s="12">
        <v>15.5</v>
      </c>
      <c r="F74" s="12"/>
      <c r="G74" s="12"/>
      <c r="H74" s="12"/>
      <c r="I74" s="6">
        <v>-74.245833000000005</v>
      </c>
      <c r="J74" s="6">
        <v>40.484499999999997</v>
      </c>
    </row>
    <row r="75" spans="1:10" s="6" customFormat="1" x14ac:dyDescent="0.35">
      <c r="A75" s="6" t="s">
        <v>100</v>
      </c>
      <c r="B75" s="14">
        <v>40421</v>
      </c>
      <c r="C75"/>
      <c r="D75"/>
      <c r="E75" s="22">
        <v>62.4</v>
      </c>
      <c r="F75"/>
      <c r="G75" s="12"/>
      <c r="H75" s="12"/>
      <c r="I75" s="6">
        <v>-74.245833000000005</v>
      </c>
      <c r="J75" s="6">
        <v>40.484499999999997</v>
      </c>
    </row>
    <row r="76" spans="1:10" s="6" customFormat="1" x14ac:dyDescent="0.35">
      <c r="A76" s="6" t="s">
        <v>105</v>
      </c>
      <c r="B76" s="14">
        <v>40421</v>
      </c>
      <c r="C76"/>
      <c r="D76"/>
      <c r="E76" s="22">
        <v>31.8</v>
      </c>
      <c r="F76"/>
      <c r="G76" s="12"/>
      <c r="H76" s="12"/>
      <c r="I76" s="6">
        <v>-74.245833000000005</v>
      </c>
      <c r="J76" s="6">
        <v>40.484499999999997</v>
      </c>
    </row>
    <row r="77" spans="1:10" s="6" customFormat="1" x14ac:dyDescent="0.35">
      <c r="A77" s="6" t="s">
        <v>40</v>
      </c>
      <c r="B77" s="7">
        <v>40422</v>
      </c>
      <c r="C77" s="8">
        <v>0.55347222222222225</v>
      </c>
      <c r="D77" s="6" t="s">
        <v>50</v>
      </c>
      <c r="E77" s="12">
        <v>18.100000000000001</v>
      </c>
      <c r="F77" s="12"/>
      <c r="G77" s="12"/>
      <c r="H77" s="12"/>
      <c r="I77" s="6">
        <v>-74.245833000000005</v>
      </c>
      <c r="J77" s="6">
        <v>40.484499999999997</v>
      </c>
    </row>
    <row r="78" spans="1:10" s="6" customFormat="1" x14ac:dyDescent="0.35">
      <c r="A78" s="6" t="s">
        <v>72</v>
      </c>
      <c r="B78" s="7">
        <v>40422</v>
      </c>
      <c r="C78" s="8">
        <v>0.52430555555555558</v>
      </c>
      <c r="D78" s="6" t="s">
        <v>50</v>
      </c>
      <c r="E78" s="12">
        <v>65.900000000000006</v>
      </c>
      <c r="F78" s="12"/>
      <c r="G78" s="12"/>
      <c r="H78" s="12"/>
      <c r="I78" s="6">
        <v>-74.245833000000005</v>
      </c>
      <c r="J78" s="6">
        <v>40.484499999999997</v>
      </c>
    </row>
    <row r="79" spans="1:10" s="6" customFormat="1" x14ac:dyDescent="0.35">
      <c r="A79" s="6" t="s">
        <v>79</v>
      </c>
      <c r="B79" s="7">
        <v>40429</v>
      </c>
      <c r="C79" s="8">
        <v>0.4826388888888889</v>
      </c>
      <c r="D79" s="6" t="s">
        <v>50</v>
      </c>
      <c r="E79" s="12">
        <v>18.2</v>
      </c>
      <c r="F79" s="12"/>
      <c r="G79" s="12"/>
      <c r="H79" s="12"/>
      <c r="I79" s="6">
        <v>-74.245833000000005</v>
      </c>
      <c r="J79" s="6">
        <v>40.484499999999997</v>
      </c>
    </row>
    <row r="80" spans="1:10" s="6" customFormat="1" x14ac:dyDescent="0.35">
      <c r="A80" s="6" t="s">
        <v>89</v>
      </c>
      <c r="B80" s="7">
        <v>40429</v>
      </c>
      <c r="C80" s="8">
        <v>0.49791666666666662</v>
      </c>
      <c r="D80" s="6" t="s">
        <v>50</v>
      </c>
      <c r="E80" s="12">
        <v>16.3</v>
      </c>
      <c r="F80" s="12"/>
      <c r="G80" s="12"/>
      <c r="H80" s="12"/>
      <c r="I80" s="6">
        <v>-74.245833000000005</v>
      </c>
      <c r="J80" s="6">
        <v>40.484499999999997</v>
      </c>
    </row>
    <row r="81" spans="1:10" s="6" customFormat="1" x14ac:dyDescent="0.35">
      <c r="A81" s="6" t="s">
        <v>100</v>
      </c>
      <c r="B81" s="14">
        <v>40429</v>
      </c>
      <c r="C81"/>
      <c r="D81"/>
      <c r="E81" s="22">
        <v>24.8</v>
      </c>
      <c r="F81"/>
      <c r="G81" s="12"/>
      <c r="H81" s="12"/>
      <c r="I81" s="6">
        <v>-74.245833000000005</v>
      </c>
      <c r="J81" s="6">
        <v>40.484499999999997</v>
      </c>
    </row>
    <row r="82" spans="1:10" s="6" customFormat="1" x14ac:dyDescent="0.35">
      <c r="A82" s="6" t="s">
        <v>100</v>
      </c>
      <c r="B82" s="14">
        <v>40429</v>
      </c>
      <c r="C82"/>
      <c r="D82"/>
      <c r="E82" s="22">
        <v>26.6</v>
      </c>
      <c r="F82"/>
      <c r="G82" s="12"/>
      <c r="H82" s="12"/>
      <c r="I82" s="6">
        <v>-74.245833000000005</v>
      </c>
      <c r="J82" s="6">
        <v>40.484499999999997</v>
      </c>
    </row>
    <row r="83" spans="1:10" s="6" customFormat="1" x14ac:dyDescent="0.35">
      <c r="A83" s="6" t="s">
        <v>105</v>
      </c>
      <c r="B83" s="14">
        <v>40429</v>
      </c>
      <c r="C83"/>
      <c r="D83"/>
      <c r="E83" s="22">
        <v>19.2</v>
      </c>
      <c r="F83"/>
      <c r="G83" s="12"/>
      <c r="H83" s="12"/>
      <c r="I83" s="6">
        <v>-74.245833000000005</v>
      </c>
      <c r="J83" s="6">
        <v>40.484499999999997</v>
      </c>
    </row>
    <row r="84" spans="1:10" s="6" customFormat="1" x14ac:dyDescent="0.35">
      <c r="A84" s="6" t="s">
        <v>40</v>
      </c>
      <c r="B84" s="7">
        <v>40430</v>
      </c>
      <c r="C84" s="8">
        <v>0.55138888888888882</v>
      </c>
      <c r="D84" s="6" t="s">
        <v>50</v>
      </c>
      <c r="E84" s="12">
        <v>94.6</v>
      </c>
      <c r="F84" s="12"/>
      <c r="G84" s="12"/>
      <c r="H84" s="12"/>
      <c r="I84" s="6">
        <v>-74.245833000000005</v>
      </c>
      <c r="J84" s="6">
        <v>40.484499999999997</v>
      </c>
    </row>
    <row r="85" spans="1:10" s="6" customFormat="1" x14ac:dyDescent="0.35">
      <c r="A85" s="6" t="s">
        <v>40</v>
      </c>
      <c r="B85" s="7">
        <v>40430</v>
      </c>
      <c r="C85" s="8">
        <v>0.55138888888888882</v>
      </c>
      <c r="D85" s="6" t="s">
        <v>50</v>
      </c>
      <c r="E85" s="12">
        <v>95.7</v>
      </c>
      <c r="F85" s="12"/>
      <c r="G85" s="12"/>
      <c r="H85" s="12"/>
      <c r="I85" s="6">
        <v>-74.245833000000005</v>
      </c>
      <c r="J85" s="6">
        <v>40.484499999999997</v>
      </c>
    </row>
    <row r="86" spans="1:10" s="6" customFormat="1" x14ac:dyDescent="0.35">
      <c r="A86" s="6" t="s">
        <v>72</v>
      </c>
      <c r="B86" s="7">
        <v>40430</v>
      </c>
      <c r="C86" s="8">
        <v>0.51736111111111105</v>
      </c>
      <c r="D86" s="6" t="s">
        <v>50</v>
      </c>
      <c r="E86" s="12">
        <v>47.2</v>
      </c>
      <c r="F86" s="12"/>
      <c r="G86" s="12"/>
      <c r="H86" s="12"/>
      <c r="I86" s="6">
        <v>-74.245833000000005</v>
      </c>
      <c r="J86" s="6">
        <v>40.484499999999997</v>
      </c>
    </row>
    <row r="87" spans="1:10" s="6" customFormat="1" x14ac:dyDescent="0.35">
      <c r="A87" s="6" t="s">
        <v>79</v>
      </c>
      <c r="B87" s="7">
        <v>40435</v>
      </c>
      <c r="C87" s="8">
        <v>0.47083333333333338</v>
      </c>
      <c r="D87" s="6" t="s">
        <v>50</v>
      </c>
      <c r="E87" s="12">
        <v>4.5999999999999996</v>
      </c>
      <c r="F87" s="12"/>
      <c r="G87" s="12"/>
      <c r="H87" s="12"/>
      <c r="I87" s="6">
        <v>-74.245833000000005</v>
      </c>
      <c r="J87" s="6">
        <v>40.484499999999997</v>
      </c>
    </row>
    <row r="88" spans="1:10" s="6" customFormat="1" x14ac:dyDescent="0.35">
      <c r="A88" s="6" t="s">
        <v>89</v>
      </c>
      <c r="B88" s="7">
        <v>40435</v>
      </c>
      <c r="C88" s="8">
        <v>0.48680555555555555</v>
      </c>
      <c r="D88" s="6" t="s">
        <v>50</v>
      </c>
      <c r="E88" s="12">
        <v>9.6</v>
      </c>
      <c r="F88" s="12"/>
      <c r="G88" s="12"/>
      <c r="H88" s="12"/>
      <c r="I88" s="6">
        <v>-74.245833000000005</v>
      </c>
      <c r="J88" s="6">
        <v>40.484499999999997</v>
      </c>
    </row>
    <row r="89" spans="1:10" s="6" customFormat="1" x14ac:dyDescent="0.35">
      <c r="A89" s="6" t="s">
        <v>100</v>
      </c>
      <c r="B89" s="14">
        <v>40435</v>
      </c>
      <c r="C89"/>
      <c r="D89"/>
      <c r="E89" s="22">
        <v>12.7</v>
      </c>
      <c r="F89"/>
      <c r="G89" s="12"/>
      <c r="H89" s="12"/>
      <c r="I89" s="6">
        <v>-74.245833000000005</v>
      </c>
      <c r="J89" s="6">
        <v>40.484499999999997</v>
      </c>
    </row>
    <row r="90" spans="1:10" s="6" customFormat="1" x14ac:dyDescent="0.35">
      <c r="A90" s="6" t="s">
        <v>105</v>
      </c>
      <c r="B90" s="14">
        <v>40435</v>
      </c>
      <c r="C90"/>
      <c r="D90"/>
      <c r="E90" s="22">
        <v>4.8</v>
      </c>
      <c r="F90"/>
      <c r="G90" s="12"/>
      <c r="H90" s="12"/>
      <c r="I90" s="6">
        <v>-74.245833000000005</v>
      </c>
      <c r="J90" s="6">
        <v>40.484499999999997</v>
      </c>
    </row>
    <row r="91" spans="1:10" s="6" customFormat="1" x14ac:dyDescent="0.35">
      <c r="A91" s="6" t="s">
        <v>40</v>
      </c>
      <c r="B91" s="7">
        <v>40436</v>
      </c>
      <c r="C91" s="8">
        <v>0.57222222222222219</v>
      </c>
      <c r="D91" s="6" t="s">
        <v>50</v>
      </c>
      <c r="E91" s="12">
        <v>33.1</v>
      </c>
      <c r="F91" s="12"/>
      <c r="G91" s="12"/>
      <c r="H91" s="12"/>
      <c r="I91" s="6">
        <v>-74.245833000000005</v>
      </c>
      <c r="J91" s="6">
        <v>40.484499999999997</v>
      </c>
    </row>
    <row r="92" spans="1:10" s="6" customFormat="1" x14ac:dyDescent="0.35">
      <c r="A92" s="6" t="s">
        <v>40</v>
      </c>
      <c r="B92" s="7">
        <v>40436</v>
      </c>
      <c r="C92" s="8">
        <v>0.57222222222222219</v>
      </c>
      <c r="D92" s="6" t="s">
        <v>50</v>
      </c>
      <c r="E92" s="12">
        <v>43</v>
      </c>
      <c r="F92" s="12"/>
      <c r="G92" s="12"/>
      <c r="H92" s="12"/>
      <c r="I92" s="6">
        <v>-74.245833000000005</v>
      </c>
      <c r="J92" s="6">
        <v>40.484499999999997</v>
      </c>
    </row>
    <row r="93" spans="1:10" s="6" customFormat="1" x14ac:dyDescent="0.35">
      <c r="A93" s="6" t="s">
        <v>72</v>
      </c>
      <c r="B93" s="7">
        <v>40436</v>
      </c>
      <c r="C93" s="8">
        <v>0.54027777777777775</v>
      </c>
      <c r="D93" s="6" t="s">
        <v>50</v>
      </c>
      <c r="E93" s="12">
        <v>8.1</v>
      </c>
      <c r="F93" s="12"/>
      <c r="G93" s="12"/>
      <c r="H93" s="12"/>
      <c r="I93" s="6">
        <v>-74.245833000000005</v>
      </c>
      <c r="J93" s="6">
        <v>40.484499999999997</v>
      </c>
    </row>
    <row r="94" spans="1:10" s="6" customFormat="1" x14ac:dyDescent="0.35">
      <c r="A94" s="6" t="s">
        <v>79</v>
      </c>
      <c r="B94" s="7">
        <v>40442</v>
      </c>
      <c r="C94" s="8">
        <v>0.46249999999999997</v>
      </c>
      <c r="D94" s="6" t="s">
        <v>50</v>
      </c>
      <c r="E94" s="12">
        <v>6.7</v>
      </c>
      <c r="F94" s="12"/>
      <c r="G94" s="12"/>
      <c r="H94" s="12"/>
      <c r="I94" s="6">
        <v>-74.245833000000005</v>
      </c>
      <c r="J94" s="6">
        <v>40.484499999999997</v>
      </c>
    </row>
    <row r="95" spans="1:10" s="6" customFormat="1" x14ac:dyDescent="0.35">
      <c r="A95" s="6" t="s">
        <v>89</v>
      </c>
      <c r="B95" s="7">
        <v>40442</v>
      </c>
      <c r="D95" s="6" t="s">
        <v>50</v>
      </c>
      <c r="E95" s="12"/>
      <c r="F95" s="12"/>
      <c r="G95" s="12"/>
      <c r="H95" s="12"/>
      <c r="I95" s="6">
        <v>-74.245833000000005</v>
      </c>
      <c r="J95" s="6">
        <v>40.484499999999997</v>
      </c>
    </row>
    <row r="96" spans="1:10" s="6" customFormat="1" x14ac:dyDescent="0.35">
      <c r="A96" s="6" t="s">
        <v>100</v>
      </c>
      <c r="B96" s="14">
        <v>40442</v>
      </c>
      <c r="C96"/>
      <c r="D96"/>
      <c r="E96" s="22">
        <v>6.4</v>
      </c>
      <c r="F96"/>
      <c r="G96" s="12"/>
      <c r="H96" s="12"/>
      <c r="I96" s="6">
        <v>-74.245833000000005</v>
      </c>
      <c r="J96" s="6">
        <v>40.484499999999997</v>
      </c>
    </row>
    <row r="97" spans="1:10" s="6" customFormat="1" x14ac:dyDescent="0.35">
      <c r="A97" s="6" t="s">
        <v>105</v>
      </c>
      <c r="B97" s="14">
        <v>40442</v>
      </c>
      <c r="C97"/>
      <c r="D97"/>
      <c r="E97" s="22">
        <v>26.3</v>
      </c>
      <c r="F97"/>
      <c r="G97" s="12"/>
      <c r="H97" s="12"/>
      <c r="I97" s="6">
        <v>-74.245833000000005</v>
      </c>
      <c r="J97" s="6">
        <v>40.484499999999997</v>
      </c>
    </row>
    <row r="98" spans="1:10" s="6" customFormat="1" x14ac:dyDescent="0.35">
      <c r="A98" s="6" t="s">
        <v>40</v>
      </c>
      <c r="B98" s="7">
        <v>40443</v>
      </c>
      <c r="C98" s="8">
        <v>0.55069444444444449</v>
      </c>
      <c r="D98" s="6" t="s">
        <v>50</v>
      </c>
      <c r="E98" s="12">
        <v>9.3000000000000007</v>
      </c>
      <c r="F98" s="12"/>
      <c r="G98" s="12"/>
      <c r="H98" s="12"/>
      <c r="I98" s="6">
        <v>-74.245833000000005</v>
      </c>
      <c r="J98" s="6">
        <v>40.484499999999997</v>
      </c>
    </row>
    <row r="99" spans="1:10" s="6" customFormat="1" x14ac:dyDescent="0.35">
      <c r="A99" s="6" t="s">
        <v>72</v>
      </c>
      <c r="B99" s="7">
        <v>40443</v>
      </c>
      <c r="C99" s="8">
        <v>0.51874999999999993</v>
      </c>
      <c r="D99" s="6" t="s">
        <v>50</v>
      </c>
      <c r="E99" s="12">
        <v>43</v>
      </c>
      <c r="F99" s="12"/>
      <c r="G99" s="12"/>
      <c r="H99" s="12"/>
      <c r="I99" s="6">
        <v>-74.245833000000005</v>
      </c>
      <c r="J99" s="6">
        <v>40.484499999999997</v>
      </c>
    </row>
    <row r="100" spans="1:10" s="6" customFormat="1" x14ac:dyDescent="0.35">
      <c r="A100" s="6" t="s">
        <v>79</v>
      </c>
      <c r="B100" s="7">
        <v>40450</v>
      </c>
      <c r="C100" s="8">
        <v>0.47152777777777777</v>
      </c>
      <c r="D100" s="6" t="s">
        <v>49</v>
      </c>
      <c r="E100" s="12">
        <v>2.6</v>
      </c>
      <c r="F100" s="12"/>
      <c r="G100" s="12"/>
      <c r="H100" s="12"/>
      <c r="I100" s="6">
        <v>-74.245833000000005</v>
      </c>
      <c r="J100" s="6">
        <v>40.484499999999997</v>
      </c>
    </row>
    <row r="101" spans="1:10" s="6" customFormat="1" x14ac:dyDescent="0.35">
      <c r="A101" s="6" t="s">
        <v>89</v>
      </c>
      <c r="B101" s="7">
        <v>40450</v>
      </c>
      <c r="D101" s="6" t="s">
        <v>49</v>
      </c>
      <c r="E101" s="12"/>
      <c r="F101" s="12"/>
      <c r="G101" s="12"/>
      <c r="H101" s="12"/>
      <c r="I101" s="6">
        <v>-74.245833000000005</v>
      </c>
      <c r="J101" s="6">
        <v>40.484499999999997</v>
      </c>
    </row>
    <row r="102" spans="1:10" s="6" customFormat="1" x14ac:dyDescent="0.35">
      <c r="A102" s="6" t="s">
        <v>100</v>
      </c>
      <c r="B102" s="14">
        <v>40450</v>
      </c>
      <c r="C102"/>
      <c r="D102"/>
      <c r="E102" s="22">
        <v>4.8</v>
      </c>
      <c r="F102"/>
      <c r="G102" s="12"/>
      <c r="H102" s="12"/>
      <c r="I102" s="6">
        <v>-74.245833000000005</v>
      </c>
      <c r="J102" s="6">
        <v>40.484499999999997</v>
      </c>
    </row>
    <row r="103" spans="1:10" s="6" customFormat="1" x14ac:dyDescent="0.35">
      <c r="A103" s="6" t="s">
        <v>105</v>
      </c>
      <c r="B103" s="14">
        <v>40450</v>
      </c>
      <c r="C103"/>
      <c r="D103"/>
      <c r="E103" s="22">
        <v>3.1</v>
      </c>
      <c r="F103"/>
      <c r="G103" s="12"/>
      <c r="H103" s="12"/>
      <c r="I103" s="6">
        <v>-74.245833000000005</v>
      </c>
      <c r="J103" s="6">
        <v>40.484499999999997</v>
      </c>
    </row>
    <row r="104" spans="1:10" s="6" customFormat="1" x14ac:dyDescent="0.35">
      <c r="A104" s="6" t="s">
        <v>79</v>
      </c>
      <c r="B104" s="7">
        <v>40695</v>
      </c>
      <c r="C104" s="8">
        <v>0.53611111111111109</v>
      </c>
      <c r="D104" s="6" t="s">
        <v>50</v>
      </c>
      <c r="E104" s="12">
        <v>16.399999999999999</v>
      </c>
      <c r="F104" s="12"/>
      <c r="G104" s="12"/>
      <c r="H104" s="12"/>
      <c r="I104" s="6">
        <v>-74.245833000000005</v>
      </c>
      <c r="J104" s="6">
        <v>40.484499999999997</v>
      </c>
    </row>
    <row r="105" spans="1:10" s="6" customFormat="1" x14ac:dyDescent="0.35">
      <c r="A105" s="6" t="s">
        <v>89</v>
      </c>
      <c r="B105" s="7">
        <v>40695</v>
      </c>
      <c r="C105" s="8">
        <v>0.55208333333333337</v>
      </c>
      <c r="D105" s="6" t="s">
        <v>50</v>
      </c>
      <c r="E105" s="12">
        <v>11.3</v>
      </c>
      <c r="F105" s="12"/>
      <c r="G105" s="12"/>
      <c r="H105" s="12"/>
      <c r="I105" s="6">
        <v>-74.245833000000005</v>
      </c>
      <c r="J105" s="6">
        <v>40.484499999999997</v>
      </c>
    </row>
    <row r="106" spans="1:10" s="6" customFormat="1" x14ac:dyDescent="0.35">
      <c r="A106" s="6" t="s">
        <v>40</v>
      </c>
      <c r="B106" s="7">
        <v>40696</v>
      </c>
      <c r="C106" s="8">
        <v>0.58194444444444449</v>
      </c>
      <c r="D106" s="6" t="s">
        <v>50</v>
      </c>
      <c r="E106" s="12">
        <v>29.6</v>
      </c>
      <c r="F106" s="12"/>
      <c r="G106" s="12"/>
      <c r="H106" s="12"/>
      <c r="I106" s="6">
        <v>-74.245833000000005</v>
      </c>
      <c r="J106" s="6">
        <v>40.484499999999997</v>
      </c>
    </row>
    <row r="107" spans="1:10" s="6" customFormat="1" x14ac:dyDescent="0.35">
      <c r="A107" s="6" t="s">
        <v>40</v>
      </c>
      <c r="B107" s="7">
        <v>40696</v>
      </c>
      <c r="D107" s="6" t="s">
        <v>50</v>
      </c>
      <c r="E107" s="12">
        <v>30</v>
      </c>
      <c r="F107" s="12"/>
      <c r="G107" s="12"/>
      <c r="H107" s="12"/>
      <c r="I107" s="6">
        <v>-74.245833000000005</v>
      </c>
      <c r="J107" s="6">
        <v>40.484499999999997</v>
      </c>
    </row>
    <row r="108" spans="1:10" s="6" customFormat="1" x14ac:dyDescent="0.35">
      <c r="A108" s="6" t="s">
        <v>72</v>
      </c>
      <c r="B108" s="7">
        <v>40696</v>
      </c>
      <c r="C108" s="8">
        <v>0.54791666666666672</v>
      </c>
      <c r="D108" s="6" t="s">
        <v>50</v>
      </c>
      <c r="E108" s="12">
        <v>64.099999999999994</v>
      </c>
      <c r="F108" s="12"/>
      <c r="G108" s="12"/>
      <c r="H108" s="12"/>
      <c r="I108" s="6">
        <v>-74.245833000000005</v>
      </c>
      <c r="J108" s="6">
        <v>40.484499999999997</v>
      </c>
    </row>
    <row r="109" spans="1:10" s="6" customFormat="1" x14ac:dyDescent="0.35">
      <c r="A109" s="6" t="s">
        <v>79</v>
      </c>
      <c r="B109" s="7">
        <v>40701</v>
      </c>
      <c r="C109" s="8">
        <v>0.48333333333333334</v>
      </c>
      <c r="D109" s="6" t="s">
        <v>50</v>
      </c>
      <c r="E109" s="12">
        <v>7.2</v>
      </c>
      <c r="F109" s="12"/>
      <c r="G109" s="12"/>
      <c r="H109" s="12"/>
      <c r="I109" s="6">
        <v>-74.245833000000005</v>
      </c>
      <c r="J109" s="6">
        <v>40.484499999999997</v>
      </c>
    </row>
    <row r="110" spans="1:10" s="6" customFormat="1" x14ac:dyDescent="0.35">
      <c r="A110" s="6" t="s">
        <v>89</v>
      </c>
      <c r="B110" s="7">
        <v>40701</v>
      </c>
      <c r="C110" s="8">
        <v>0.49861111111111112</v>
      </c>
      <c r="D110" s="6" t="s">
        <v>50</v>
      </c>
      <c r="E110" s="12">
        <v>3.8</v>
      </c>
      <c r="F110" s="12"/>
      <c r="G110" s="12"/>
      <c r="H110" s="12"/>
      <c r="I110" s="6">
        <v>-74.245833000000005</v>
      </c>
      <c r="J110" s="6">
        <v>40.484499999999997</v>
      </c>
    </row>
    <row r="111" spans="1:10" s="6" customFormat="1" x14ac:dyDescent="0.35">
      <c r="A111" s="6" t="s">
        <v>100</v>
      </c>
      <c r="B111" s="14">
        <v>40701</v>
      </c>
      <c r="C111"/>
      <c r="D111"/>
      <c r="E111" s="31">
        <v>242</v>
      </c>
      <c r="F111"/>
      <c r="G111" s="12"/>
      <c r="H111" s="12"/>
      <c r="I111" s="6">
        <v>-74.245833000000005</v>
      </c>
      <c r="J111" s="6">
        <v>40.484499999999997</v>
      </c>
    </row>
    <row r="112" spans="1:10" s="6" customFormat="1" x14ac:dyDescent="0.35">
      <c r="A112" s="6" t="s">
        <v>105</v>
      </c>
      <c r="B112" s="14">
        <v>40701</v>
      </c>
      <c r="C112"/>
      <c r="D112"/>
      <c r="E112" s="22">
        <v>26.3</v>
      </c>
      <c r="F112"/>
      <c r="G112" s="12"/>
      <c r="H112" s="12"/>
      <c r="I112" s="6">
        <v>-74.245833000000005</v>
      </c>
      <c r="J112" s="6">
        <v>40.484499999999997</v>
      </c>
    </row>
    <row r="113" spans="1:10" s="6" customFormat="1" x14ac:dyDescent="0.35">
      <c r="A113" s="6" t="s">
        <v>40</v>
      </c>
      <c r="B113" s="7">
        <v>40702</v>
      </c>
      <c r="C113" s="8">
        <v>0.56388888888888888</v>
      </c>
      <c r="D113" s="6" t="s">
        <v>50</v>
      </c>
      <c r="E113" s="12">
        <v>14.4</v>
      </c>
      <c r="F113" s="12"/>
      <c r="G113" s="12"/>
      <c r="H113" s="12"/>
      <c r="I113" s="6">
        <v>-74.245833000000005</v>
      </c>
      <c r="J113" s="6">
        <v>40.484499999999997</v>
      </c>
    </row>
    <row r="114" spans="1:10" s="6" customFormat="1" x14ac:dyDescent="0.35">
      <c r="A114" s="6" t="s">
        <v>72</v>
      </c>
      <c r="B114" s="7">
        <v>40702</v>
      </c>
      <c r="C114" s="8">
        <v>0.53472222222222221</v>
      </c>
      <c r="D114" s="6" t="s">
        <v>50</v>
      </c>
      <c r="E114" s="12">
        <v>13.7</v>
      </c>
      <c r="F114" s="12"/>
      <c r="G114" s="12"/>
      <c r="H114" s="12"/>
      <c r="I114" s="6">
        <v>-74.245833000000005</v>
      </c>
      <c r="J114" s="6">
        <v>40.484499999999997</v>
      </c>
    </row>
    <row r="115" spans="1:10" s="6" customFormat="1" x14ac:dyDescent="0.35">
      <c r="A115" s="6" t="s">
        <v>79</v>
      </c>
      <c r="B115" s="7">
        <v>40708</v>
      </c>
      <c r="C115" s="8">
        <v>0.47638888888888892</v>
      </c>
      <c r="D115" s="6" t="s">
        <v>50</v>
      </c>
      <c r="E115" s="12">
        <v>2.2999999999999998</v>
      </c>
      <c r="F115" s="12"/>
      <c r="G115" s="12"/>
      <c r="H115" s="12"/>
      <c r="I115" s="6">
        <v>-74.245833000000005</v>
      </c>
      <c r="J115" s="6">
        <v>40.484499999999997</v>
      </c>
    </row>
    <row r="116" spans="1:10" s="6" customFormat="1" x14ac:dyDescent="0.35">
      <c r="A116" s="6" t="s">
        <v>89</v>
      </c>
      <c r="B116" s="7">
        <v>40708</v>
      </c>
      <c r="E116" s="12"/>
      <c r="F116" s="12"/>
      <c r="G116" s="12"/>
      <c r="H116" s="12"/>
      <c r="I116" s="6">
        <v>-74.245833000000005</v>
      </c>
      <c r="J116" s="6">
        <v>40.484499999999997</v>
      </c>
    </row>
    <row r="117" spans="1:10" s="6" customFormat="1" x14ac:dyDescent="0.35">
      <c r="A117" s="6" t="s">
        <v>40</v>
      </c>
      <c r="B117" s="7">
        <v>40709</v>
      </c>
      <c r="C117" s="8">
        <v>0.56041666666666667</v>
      </c>
      <c r="D117" s="6" t="s">
        <v>49</v>
      </c>
      <c r="E117" s="12">
        <v>8.6999999999999993</v>
      </c>
      <c r="F117" s="12"/>
      <c r="G117" s="12">
        <v>15.7</v>
      </c>
      <c r="H117" s="12"/>
      <c r="I117" s="6">
        <v>-74.245833000000005</v>
      </c>
      <c r="J117" s="6">
        <v>40.484499999999997</v>
      </c>
    </row>
    <row r="118" spans="1:10" s="6" customFormat="1" x14ac:dyDescent="0.35">
      <c r="A118" s="6" t="s">
        <v>72</v>
      </c>
      <c r="B118" s="7">
        <v>40709</v>
      </c>
      <c r="C118" s="8">
        <v>0.53055555555555556</v>
      </c>
      <c r="D118" s="6" t="s">
        <v>49</v>
      </c>
      <c r="E118" s="12">
        <v>23</v>
      </c>
      <c r="F118" s="12"/>
      <c r="G118" s="12"/>
      <c r="H118" s="12"/>
      <c r="I118" s="6">
        <v>-74.245833000000005</v>
      </c>
      <c r="J118" s="6">
        <v>40.484499999999997</v>
      </c>
    </row>
    <row r="119" spans="1:10" s="6" customFormat="1" x14ac:dyDescent="0.35">
      <c r="A119" s="6" t="s">
        <v>79</v>
      </c>
      <c r="B119" s="7">
        <v>40715</v>
      </c>
      <c r="C119" s="8">
        <v>0.50069444444444444</v>
      </c>
      <c r="D119" s="6" t="s">
        <v>50</v>
      </c>
      <c r="E119" s="12">
        <v>7.4</v>
      </c>
      <c r="F119" s="12"/>
      <c r="G119" s="12"/>
      <c r="H119" s="12"/>
      <c r="I119" s="6">
        <v>-74.245833000000005</v>
      </c>
      <c r="J119" s="6">
        <v>40.484499999999997</v>
      </c>
    </row>
    <row r="120" spans="1:10" s="6" customFormat="1" x14ac:dyDescent="0.35">
      <c r="A120" s="6" t="s">
        <v>89</v>
      </c>
      <c r="B120" s="7">
        <v>40715</v>
      </c>
      <c r="C120" s="8">
        <v>0.51458333333333328</v>
      </c>
      <c r="D120" s="6" t="s">
        <v>50</v>
      </c>
      <c r="E120" s="12">
        <v>5.7</v>
      </c>
      <c r="F120" s="12"/>
      <c r="G120" s="12">
        <v>4.0999999999999996</v>
      </c>
      <c r="H120" s="12"/>
      <c r="I120" s="6">
        <v>-74.245833000000005</v>
      </c>
      <c r="J120" s="6">
        <v>40.484499999999997</v>
      </c>
    </row>
    <row r="121" spans="1:10" s="6" customFormat="1" x14ac:dyDescent="0.35">
      <c r="A121" s="6" t="s">
        <v>40</v>
      </c>
      <c r="B121" s="7">
        <v>40716</v>
      </c>
      <c r="D121" s="6" t="s">
        <v>50</v>
      </c>
      <c r="E121" s="12">
        <v>18.7</v>
      </c>
      <c r="F121" s="12"/>
      <c r="G121" s="12"/>
      <c r="H121" s="12"/>
      <c r="I121" s="6">
        <v>-74.245833000000005</v>
      </c>
      <c r="J121" s="6">
        <v>40.484499999999997</v>
      </c>
    </row>
    <row r="122" spans="1:10" s="6" customFormat="1" x14ac:dyDescent="0.35">
      <c r="A122" s="6" t="s">
        <v>40</v>
      </c>
      <c r="B122" s="7">
        <v>40716</v>
      </c>
      <c r="C122" s="8">
        <v>0.56805555555555554</v>
      </c>
      <c r="D122" s="6" t="s">
        <v>50</v>
      </c>
      <c r="E122" s="12">
        <v>21.7</v>
      </c>
      <c r="F122" s="12"/>
      <c r="G122" s="12"/>
      <c r="H122" s="12"/>
      <c r="I122" s="6">
        <v>-74.245833000000005</v>
      </c>
      <c r="J122" s="6">
        <v>40.484499999999997</v>
      </c>
    </row>
    <row r="123" spans="1:10" s="6" customFormat="1" x14ac:dyDescent="0.35">
      <c r="A123" s="6" t="s">
        <v>72</v>
      </c>
      <c r="B123" s="7">
        <v>40716</v>
      </c>
      <c r="C123" s="8">
        <v>0.53888888888888886</v>
      </c>
      <c r="D123" s="6" t="s">
        <v>50</v>
      </c>
      <c r="E123" s="12">
        <v>13.8</v>
      </c>
      <c r="F123" s="12"/>
      <c r="G123" s="12"/>
      <c r="H123" s="12"/>
      <c r="I123" s="6">
        <v>-74.245833000000005</v>
      </c>
      <c r="J123" s="6">
        <v>40.484499999999997</v>
      </c>
    </row>
    <row r="124" spans="1:10" s="6" customFormat="1" x14ac:dyDescent="0.35">
      <c r="A124" s="6" t="s">
        <v>79</v>
      </c>
      <c r="B124" s="7">
        <v>40721</v>
      </c>
      <c r="C124" s="8">
        <v>0.6479166666666667</v>
      </c>
      <c r="D124" s="6" t="s">
        <v>50</v>
      </c>
      <c r="E124" s="12">
        <v>9.3000000000000007</v>
      </c>
      <c r="F124" s="12"/>
      <c r="G124" s="12"/>
      <c r="H124" s="12"/>
      <c r="I124" s="6">
        <v>-74.245833000000005</v>
      </c>
      <c r="J124" s="6">
        <v>40.484499999999997</v>
      </c>
    </row>
    <row r="125" spans="1:10" s="6" customFormat="1" x14ac:dyDescent="0.35">
      <c r="A125" s="6" t="s">
        <v>89</v>
      </c>
      <c r="B125" s="7">
        <v>40721</v>
      </c>
      <c r="C125" s="8">
        <v>0.63402777777777775</v>
      </c>
      <c r="D125" s="6" t="s">
        <v>50</v>
      </c>
      <c r="E125" s="12">
        <v>5</v>
      </c>
      <c r="F125" s="12"/>
      <c r="G125" s="12"/>
      <c r="H125" s="12"/>
      <c r="I125" s="6">
        <v>-74.245833000000005</v>
      </c>
      <c r="J125" s="6">
        <v>40.484499999999997</v>
      </c>
    </row>
    <row r="126" spans="1:10" s="6" customFormat="1" x14ac:dyDescent="0.35">
      <c r="A126" s="6" t="s">
        <v>100</v>
      </c>
      <c r="B126" s="14">
        <v>40722</v>
      </c>
      <c r="C126"/>
      <c r="D126"/>
      <c r="E126" s="22">
        <v>31.7</v>
      </c>
      <c r="F126"/>
      <c r="G126" s="12"/>
      <c r="H126" s="12"/>
      <c r="I126" s="6">
        <v>-74.245833000000005</v>
      </c>
      <c r="J126" s="6">
        <v>40.484499999999997</v>
      </c>
    </row>
    <row r="127" spans="1:10" s="6" customFormat="1" x14ac:dyDescent="0.35">
      <c r="A127" s="6" t="s">
        <v>105</v>
      </c>
      <c r="B127" s="14">
        <v>40722</v>
      </c>
      <c r="C127"/>
      <c r="D127"/>
      <c r="E127" s="22">
        <v>16.5</v>
      </c>
      <c r="F127"/>
      <c r="G127" s="12"/>
      <c r="H127" s="12"/>
      <c r="I127" s="6">
        <v>-74.245833000000005</v>
      </c>
      <c r="J127" s="6">
        <v>40.484499999999997</v>
      </c>
    </row>
    <row r="128" spans="1:10" s="6" customFormat="1" x14ac:dyDescent="0.35">
      <c r="A128" s="6" t="s">
        <v>40</v>
      </c>
      <c r="B128" s="7">
        <v>40723</v>
      </c>
      <c r="C128" s="8">
        <v>0.59930555555555554</v>
      </c>
      <c r="D128" s="6" t="s">
        <v>50</v>
      </c>
      <c r="E128" s="12">
        <v>12.2</v>
      </c>
      <c r="F128" s="12"/>
      <c r="G128" s="12"/>
      <c r="H128" s="12"/>
      <c r="I128" s="6">
        <v>-74.245833000000005</v>
      </c>
      <c r="J128" s="6">
        <v>40.484499999999997</v>
      </c>
    </row>
    <row r="129" spans="1:10" s="6" customFormat="1" x14ac:dyDescent="0.35">
      <c r="A129" s="6" t="s">
        <v>40</v>
      </c>
      <c r="B129" s="7">
        <v>40723</v>
      </c>
      <c r="D129" s="6" t="s">
        <v>50</v>
      </c>
      <c r="E129" s="12">
        <v>11.6</v>
      </c>
      <c r="F129" s="12"/>
      <c r="G129" s="12"/>
      <c r="H129" s="12"/>
      <c r="I129" s="6">
        <v>-74.245833000000005</v>
      </c>
      <c r="J129" s="6">
        <v>40.484499999999997</v>
      </c>
    </row>
    <row r="130" spans="1:10" s="6" customFormat="1" x14ac:dyDescent="0.35">
      <c r="A130" s="6" t="s">
        <v>72</v>
      </c>
      <c r="B130" s="7">
        <v>40723</v>
      </c>
      <c r="C130" s="8">
        <v>0.63055555555555554</v>
      </c>
      <c r="D130" s="6" t="s">
        <v>50</v>
      </c>
      <c r="E130" s="12">
        <v>18.3</v>
      </c>
      <c r="F130" s="12"/>
      <c r="G130" s="12"/>
      <c r="H130" s="12"/>
      <c r="I130" s="6">
        <v>-74.245833000000005</v>
      </c>
      <c r="J130" s="6">
        <v>40.484499999999997</v>
      </c>
    </row>
    <row r="131" spans="1:10" s="6" customFormat="1" x14ac:dyDescent="0.35">
      <c r="A131" s="6" t="s">
        <v>79</v>
      </c>
      <c r="B131" s="7">
        <v>40730</v>
      </c>
      <c r="C131" s="8">
        <v>0.46527777777777773</v>
      </c>
      <c r="D131" s="6" t="s">
        <v>50</v>
      </c>
      <c r="E131" s="12">
        <v>5.9</v>
      </c>
      <c r="F131" s="12"/>
      <c r="G131" s="12"/>
      <c r="H131" s="12"/>
      <c r="I131" s="6">
        <v>-74.245833000000005</v>
      </c>
      <c r="J131" s="6">
        <v>40.484499999999997</v>
      </c>
    </row>
    <row r="132" spans="1:10" s="6" customFormat="1" x14ac:dyDescent="0.35">
      <c r="A132" s="6" t="s">
        <v>89</v>
      </c>
      <c r="B132" s="7">
        <v>40730</v>
      </c>
      <c r="C132" s="8">
        <v>0.48055555555555557</v>
      </c>
      <c r="D132" s="6" t="s">
        <v>50</v>
      </c>
      <c r="E132" s="12">
        <v>6.6</v>
      </c>
      <c r="F132" s="12"/>
      <c r="G132" s="12"/>
      <c r="H132" s="12"/>
      <c r="I132" s="6">
        <v>-74.245833000000005</v>
      </c>
      <c r="J132" s="6">
        <v>40.484499999999997</v>
      </c>
    </row>
    <row r="133" spans="1:10" s="6" customFormat="1" x14ac:dyDescent="0.35">
      <c r="A133" s="6" t="s">
        <v>100</v>
      </c>
      <c r="B133" s="14">
        <v>40730</v>
      </c>
      <c r="C133"/>
      <c r="D133"/>
      <c r="E133" s="22">
        <v>50.4</v>
      </c>
      <c r="F133"/>
      <c r="G133" s="12"/>
      <c r="H133" s="12"/>
      <c r="I133" s="6">
        <v>-74.245833000000005</v>
      </c>
      <c r="J133" s="6">
        <v>40.484499999999997</v>
      </c>
    </row>
    <row r="134" spans="1:10" s="6" customFormat="1" x14ac:dyDescent="0.35">
      <c r="A134" s="6" t="s">
        <v>100</v>
      </c>
      <c r="B134" s="14">
        <v>40730</v>
      </c>
      <c r="C134"/>
      <c r="D134"/>
      <c r="E134" s="22">
        <v>50.2</v>
      </c>
      <c r="F134"/>
      <c r="G134" s="12"/>
      <c r="H134" s="12"/>
      <c r="I134" s="6">
        <v>-74.245833000000005</v>
      </c>
      <c r="J134" s="6">
        <v>40.484499999999997</v>
      </c>
    </row>
    <row r="135" spans="1:10" s="6" customFormat="1" x14ac:dyDescent="0.35">
      <c r="A135" s="6" t="s">
        <v>105</v>
      </c>
      <c r="B135" s="14">
        <v>40730</v>
      </c>
      <c r="C135"/>
      <c r="D135"/>
      <c r="E135" s="22">
        <v>19.899999999999999</v>
      </c>
      <c r="F135"/>
      <c r="G135" s="12"/>
      <c r="H135" s="12"/>
      <c r="I135" s="6">
        <v>-74.245833000000005</v>
      </c>
      <c r="J135" s="6">
        <v>40.484499999999997</v>
      </c>
    </row>
    <row r="136" spans="1:10" s="6" customFormat="1" x14ac:dyDescent="0.35">
      <c r="A136" s="6" t="s">
        <v>79</v>
      </c>
      <c r="B136" s="7">
        <v>40737</v>
      </c>
      <c r="C136" s="8">
        <v>0.47430555555555554</v>
      </c>
      <c r="D136" s="6" t="s">
        <v>50</v>
      </c>
      <c r="E136" s="12">
        <v>2.7</v>
      </c>
      <c r="F136" s="12"/>
      <c r="G136" s="12"/>
      <c r="H136" s="12"/>
      <c r="I136" s="6">
        <v>-74.245833000000005</v>
      </c>
      <c r="J136" s="6">
        <v>40.484499999999997</v>
      </c>
    </row>
    <row r="137" spans="1:10" s="6" customFormat="1" x14ac:dyDescent="0.35">
      <c r="A137" s="6" t="s">
        <v>89</v>
      </c>
      <c r="B137" s="7">
        <v>40737</v>
      </c>
      <c r="C137" s="8">
        <v>0.48819444444444443</v>
      </c>
      <c r="D137" s="6" t="s">
        <v>50</v>
      </c>
      <c r="E137" s="12">
        <v>4.0999999999999996</v>
      </c>
      <c r="F137" s="12"/>
      <c r="G137" s="12"/>
      <c r="H137" s="12"/>
      <c r="I137" s="6">
        <v>-74.245833000000005</v>
      </c>
      <c r="J137" s="6">
        <v>40.484499999999997</v>
      </c>
    </row>
    <row r="138" spans="1:10" s="6" customFormat="1" x14ac:dyDescent="0.35">
      <c r="A138" s="6" t="s">
        <v>100</v>
      </c>
      <c r="B138" s="14">
        <v>40737</v>
      </c>
      <c r="C138"/>
      <c r="D138"/>
      <c r="E138" s="22">
        <v>47.6</v>
      </c>
      <c r="F138"/>
      <c r="G138" s="12"/>
      <c r="H138" s="12"/>
      <c r="I138" s="6">
        <v>-74.245833000000005</v>
      </c>
      <c r="J138" s="6">
        <v>40.484499999999997</v>
      </c>
    </row>
    <row r="139" spans="1:10" s="6" customFormat="1" x14ac:dyDescent="0.35">
      <c r="A139" s="6" t="s">
        <v>105</v>
      </c>
      <c r="B139" s="14">
        <v>40737</v>
      </c>
      <c r="C139"/>
      <c r="D139"/>
      <c r="E139" s="31">
        <v>30</v>
      </c>
      <c r="F139"/>
      <c r="G139" s="12"/>
      <c r="H139" s="12"/>
      <c r="I139" s="6">
        <v>-74.245833000000005</v>
      </c>
      <c r="J139" s="6">
        <v>40.484499999999997</v>
      </c>
    </row>
    <row r="140" spans="1:10" s="6" customFormat="1" x14ac:dyDescent="0.35">
      <c r="A140" s="6" t="s">
        <v>40</v>
      </c>
      <c r="B140" s="7">
        <v>40738</v>
      </c>
      <c r="C140" s="8">
        <v>0.57777777777777783</v>
      </c>
      <c r="D140" s="6" t="s">
        <v>50</v>
      </c>
      <c r="E140" s="12">
        <v>21.4</v>
      </c>
      <c r="F140" s="12"/>
      <c r="G140" s="12"/>
      <c r="H140" s="12"/>
      <c r="I140" s="6">
        <v>-74.245833000000005</v>
      </c>
      <c r="J140" s="6">
        <v>40.484499999999997</v>
      </c>
    </row>
    <row r="141" spans="1:10" s="6" customFormat="1" x14ac:dyDescent="0.35">
      <c r="A141" s="6" t="s">
        <v>72</v>
      </c>
      <c r="B141" s="7">
        <v>40738</v>
      </c>
      <c r="C141" s="8">
        <v>0.54722222222222217</v>
      </c>
      <c r="D141" s="6" t="s">
        <v>50</v>
      </c>
      <c r="E141" s="12">
        <v>31.3</v>
      </c>
      <c r="F141" s="12"/>
      <c r="G141" s="12"/>
      <c r="H141" s="12"/>
      <c r="I141" s="6">
        <v>-74.245833000000005</v>
      </c>
      <c r="J141" s="6">
        <v>40.484499999999997</v>
      </c>
    </row>
    <row r="142" spans="1:10" s="6" customFormat="1" x14ac:dyDescent="0.35">
      <c r="A142" s="6" t="s">
        <v>79</v>
      </c>
      <c r="B142" s="7">
        <v>40743</v>
      </c>
      <c r="C142" s="8">
        <v>0.46249999999999997</v>
      </c>
      <c r="D142" s="6" t="s">
        <v>50</v>
      </c>
      <c r="E142" s="12">
        <v>6</v>
      </c>
      <c r="F142" s="12"/>
      <c r="G142" s="12"/>
      <c r="H142" s="12"/>
      <c r="I142" s="6">
        <v>-74.245833000000005</v>
      </c>
      <c r="J142" s="6">
        <v>40.484499999999997</v>
      </c>
    </row>
    <row r="143" spans="1:10" s="6" customFormat="1" x14ac:dyDescent="0.35">
      <c r="A143" s="6" t="s">
        <v>89</v>
      </c>
      <c r="B143" s="7">
        <v>40743</v>
      </c>
      <c r="C143" s="8">
        <v>0.4770833333333333</v>
      </c>
      <c r="D143" s="6" t="s">
        <v>50</v>
      </c>
      <c r="E143" s="12">
        <v>4.8</v>
      </c>
      <c r="F143" s="12"/>
      <c r="G143" s="12"/>
      <c r="H143" s="12"/>
      <c r="I143" s="6">
        <v>-74.245833000000005</v>
      </c>
      <c r="J143" s="6">
        <v>40.484499999999997</v>
      </c>
    </row>
    <row r="144" spans="1:10" s="6" customFormat="1" x14ac:dyDescent="0.35">
      <c r="A144" s="6" t="s">
        <v>40</v>
      </c>
      <c r="B144" s="7">
        <v>40750</v>
      </c>
      <c r="C144" s="8">
        <v>0.55972222222222223</v>
      </c>
      <c r="D144" s="6" t="s">
        <v>50</v>
      </c>
      <c r="E144" s="12">
        <v>9.6999999999999993</v>
      </c>
      <c r="F144" s="12"/>
      <c r="G144" s="12"/>
      <c r="H144" s="12"/>
      <c r="I144" s="6">
        <v>-74.245833000000005</v>
      </c>
      <c r="J144" s="6">
        <v>40.484499999999997</v>
      </c>
    </row>
    <row r="145" spans="1:10" s="6" customFormat="1" x14ac:dyDescent="0.35">
      <c r="A145" s="6" t="s">
        <v>72</v>
      </c>
      <c r="B145" s="7">
        <v>40750</v>
      </c>
      <c r="C145" s="8">
        <v>0.53125</v>
      </c>
      <c r="D145" s="6" t="s">
        <v>50</v>
      </c>
      <c r="E145" s="12">
        <v>29.4</v>
      </c>
      <c r="F145" s="12"/>
      <c r="G145" s="12"/>
      <c r="H145" s="12"/>
      <c r="I145" s="6">
        <v>-74.245833000000005</v>
      </c>
      <c r="J145" s="6">
        <v>40.484499999999997</v>
      </c>
    </row>
    <row r="146" spans="1:10" s="6" customFormat="1" x14ac:dyDescent="0.35">
      <c r="A146" s="6" t="s">
        <v>100</v>
      </c>
      <c r="B146" s="14">
        <v>40752</v>
      </c>
      <c r="C146"/>
      <c r="D146"/>
      <c r="E146" s="22">
        <v>23.8</v>
      </c>
      <c r="F146"/>
      <c r="G146" s="12"/>
      <c r="H146" s="12"/>
      <c r="I146" s="6">
        <v>-74.245833000000005</v>
      </c>
      <c r="J146" s="6">
        <v>40.484499999999997</v>
      </c>
    </row>
    <row r="147" spans="1:10" s="6" customFormat="1" x14ac:dyDescent="0.35">
      <c r="A147" s="6" t="s">
        <v>105</v>
      </c>
      <c r="B147" s="14">
        <v>40752</v>
      </c>
      <c r="C147"/>
      <c r="D147"/>
      <c r="E147" s="22">
        <v>28.4</v>
      </c>
      <c r="F147"/>
      <c r="G147" s="12"/>
      <c r="H147" s="12"/>
      <c r="I147" s="6">
        <v>-74.245833000000005</v>
      </c>
      <c r="J147" s="6">
        <v>40.484499999999997</v>
      </c>
    </row>
    <row r="148" spans="1:10" s="6" customFormat="1" x14ac:dyDescent="0.35">
      <c r="A148" s="6" t="s">
        <v>40</v>
      </c>
      <c r="B148" s="7">
        <v>40757</v>
      </c>
      <c r="C148" s="8">
        <v>0.58194444444444449</v>
      </c>
      <c r="D148" s="6" t="s">
        <v>50</v>
      </c>
      <c r="E148" s="12">
        <v>11.6</v>
      </c>
      <c r="F148" s="12"/>
      <c r="G148" s="12"/>
      <c r="H148" s="12"/>
      <c r="I148" s="6">
        <v>-74.245833000000005</v>
      </c>
      <c r="J148" s="6">
        <v>40.484499999999997</v>
      </c>
    </row>
    <row r="149" spans="1:10" s="6" customFormat="1" x14ac:dyDescent="0.35">
      <c r="A149" s="6" t="s">
        <v>40</v>
      </c>
      <c r="B149" s="7">
        <v>40757</v>
      </c>
      <c r="D149" s="6" t="s">
        <v>50</v>
      </c>
      <c r="E149" s="12">
        <v>13</v>
      </c>
      <c r="F149" s="12"/>
      <c r="G149" s="12"/>
      <c r="H149" s="12"/>
      <c r="I149" s="6">
        <v>-74.245833000000005</v>
      </c>
      <c r="J149" s="6">
        <v>40.484499999999997</v>
      </c>
    </row>
    <row r="150" spans="1:10" s="6" customFormat="1" x14ac:dyDescent="0.35">
      <c r="A150" s="6" t="s">
        <v>72</v>
      </c>
      <c r="B150" s="7">
        <v>40757</v>
      </c>
      <c r="C150" s="8">
        <v>0.55069444444444449</v>
      </c>
      <c r="D150" s="6" t="s">
        <v>50</v>
      </c>
      <c r="E150" s="12">
        <v>21.2</v>
      </c>
      <c r="F150" s="12"/>
      <c r="G150" s="12"/>
      <c r="H150" s="12"/>
      <c r="I150" s="6">
        <v>-74.245833000000005</v>
      </c>
      <c r="J150" s="6">
        <v>40.484499999999997</v>
      </c>
    </row>
    <row r="151" spans="1:10" s="6" customFormat="1" x14ac:dyDescent="0.35">
      <c r="A151" s="6" t="s">
        <v>79</v>
      </c>
      <c r="B151" s="7">
        <v>40758</v>
      </c>
      <c r="C151" s="8">
        <v>0.46666666666666662</v>
      </c>
      <c r="D151" s="6" t="s">
        <v>50</v>
      </c>
      <c r="E151" s="12">
        <v>5.0999999999999996</v>
      </c>
      <c r="F151" s="12"/>
      <c r="G151" s="12"/>
      <c r="H151" s="12"/>
      <c r="I151" s="6">
        <v>-74.245833000000005</v>
      </c>
      <c r="J151" s="6">
        <v>40.484499999999997</v>
      </c>
    </row>
    <row r="152" spans="1:10" s="6" customFormat="1" x14ac:dyDescent="0.35">
      <c r="A152" s="6" t="s">
        <v>89</v>
      </c>
      <c r="B152" s="7">
        <v>40758</v>
      </c>
      <c r="C152" s="8">
        <v>0.48333333333333334</v>
      </c>
      <c r="D152" s="6" t="s">
        <v>50</v>
      </c>
      <c r="E152" s="12">
        <v>2</v>
      </c>
      <c r="F152" s="12"/>
      <c r="G152" s="12"/>
      <c r="H152" s="12"/>
      <c r="I152" s="6">
        <v>-74.100830000000002</v>
      </c>
      <c r="J152" s="6">
        <v>40.510330000000003</v>
      </c>
    </row>
    <row r="153" spans="1:10" s="6" customFormat="1" x14ac:dyDescent="0.35">
      <c r="A153" s="6" t="s">
        <v>100</v>
      </c>
      <c r="B153" s="14">
        <v>40764</v>
      </c>
      <c r="C153"/>
      <c r="D153"/>
      <c r="E153" s="22">
        <v>22.8</v>
      </c>
      <c r="F153"/>
      <c r="G153" s="12"/>
      <c r="H153" s="12"/>
      <c r="I153" s="6">
        <v>-74.100830000000002</v>
      </c>
      <c r="J153" s="6">
        <v>40.510330000000003</v>
      </c>
    </row>
    <row r="154" spans="1:10" s="6" customFormat="1" x14ac:dyDescent="0.35">
      <c r="A154" s="6" t="s">
        <v>105</v>
      </c>
      <c r="B154" s="14">
        <v>40764</v>
      </c>
      <c r="C154"/>
      <c r="D154"/>
      <c r="E154" s="31">
        <v>10</v>
      </c>
      <c r="F154"/>
      <c r="G154" s="12"/>
      <c r="H154" s="12"/>
      <c r="I154" s="6">
        <v>-74.100830000000002</v>
      </c>
      <c r="J154" s="6">
        <v>40.510330000000003</v>
      </c>
    </row>
    <row r="155" spans="1:10" s="6" customFormat="1" x14ac:dyDescent="0.35">
      <c r="A155" s="6" t="s">
        <v>40</v>
      </c>
      <c r="B155" s="7">
        <v>40765</v>
      </c>
      <c r="C155" s="8">
        <v>0.56597222222222221</v>
      </c>
      <c r="D155" s="6" t="s">
        <v>49</v>
      </c>
      <c r="E155" s="12">
        <v>11.3</v>
      </c>
      <c r="F155" s="12"/>
      <c r="G155" s="12"/>
      <c r="H155" s="12"/>
      <c r="I155" s="6">
        <v>-74.100830000000002</v>
      </c>
      <c r="J155" s="6">
        <v>40.510330000000003</v>
      </c>
    </row>
    <row r="156" spans="1:10" s="6" customFormat="1" x14ac:dyDescent="0.35">
      <c r="A156" s="6" t="s">
        <v>72</v>
      </c>
      <c r="B156" s="7">
        <v>40765</v>
      </c>
      <c r="C156" s="8">
        <v>0.53611111111111109</v>
      </c>
      <c r="D156" s="6" t="s">
        <v>49</v>
      </c>
      <c r="E156" s="12">
        <v>35</v>
      </c>
      <c r="F156" s="12"/>
      <c r="G156" s="12"/>
      <c r="H156" s="12"/>
      <c r="I156" s="6">
        <v>-74.100830000000002</v>
      </c>
      <c r="J156" s="6">
        <v>40.510330000000003</v>
      </c>
    </row>
    <row r="157" spans="1:10" s="6" customFormat="1" x14ac:dyDescent="0.35">
      <c r="A157" s="6" t="s">
        <v>79</v>
      </c>
      <c r="B157" s="7">
        <v>40766</v>
      </c>
      <c r="C157" s="8">
        <v>0.50416666666666665</v>
      </c>
      <c r="D157" s="6" t="s">
        <v>49</v>
      </c>
      <c r="E157" s="12">
        <v>5.9</v>
      </c>
      <c r="F157" s="12"/>
      <c r="G157" s="12"/>
      <c r="H157" s="12"/>
      <c r="I157" s="6">
        <v>-74.100830000000002</v>
      </c>
      <c r="J157" s="6">
        <v>40.510330000000003</v>
      </c>
    </row>
    <row r="158" spans="1:10" s="6" customFormat="1" x14ac:dyDescent="0.35">
      <c r="A158" s="6" t="s">
        <v>89</v>
      </c>
      <c r="B158" s="7">
        <v>40766</v>
      </c>
      <c r="C158" s="8">
        <v>0.5180555555555556</v>
      </c>
      <c r="D158" s="6" t="s">
        <v>49</v>
      </c>
      <c r="E158" s="12">
        <v>12.9</v>
      </c>
      <c r="F158" s="12"/>
      <c r="G158" s="12"/>
      <c r="H158" s="12"/>
      <c r="I158" s="6">
        <v>-74.100830000000002</v>
      </c>
      <c r="J158" s="6">
        <v>40.510330000000003</v>
      </c>
    </row>
    <row r="159" spans="1:10" s="6" customFormat="1" x14ac:dyDescent="0.35">
      <c r="A159" s="6" t="s">
        <v>40</v>
      </c>
      <c r="B159" s="7">
        <v>40771</v>
      </c>
      <c r="C159" s="8">
        <v>0.56527777777777777</v>
      </c>
      <c r="D159" s="6" t="s">
        <v>49</v>
      </c>
      <c r="E159" s="12">
        <v>1.3</v>
      </c>
      <c r="F159" s="12"/>
      <c r="G159" s="12"/>
      <c r="H159" s="12"/>
      <c r="I159" s="6">
        <v>-74.100830000000002</v>
      </c>
      <c r="J159" s="6">
        <v>40.510330000000003</v>
      </c>
    </row>
    <row r="160" spans="1:10" s="6" customFormat="1" x14ac:dyDescent="0.35">
      <c r="A160" s="6" t="s">
        <v>72</v>
      </c>
      <c r="B160" s="7">
        <v>40771</v>
      </c>
      <c r="C160" s="8">
        <v>0.53263888888888888</v>
      </c>
      <c r="D160" s="6" t="s">
        <v>49</v>
      </c>
      <c r="E160" s="12">
        <v>6.5</v>
      </c>
      <c r="F160" s="12"/>
      <c r="G160" s="12"/>
      <c r="H160" s="12"/>
      <c r="I160" s="6">
        <v>-74.100830000000002</v>
      </c>
      <c r="J160" s="6">
        <v>40.510330000000003</v>
      </c>
    </row>
    <row r="161" spans="1:10" s="6" customFormat="1" x14ac:dyDescent="0.35">
      <c r="A161" s="6" t="s">
        <v>79</v>
      </c>
      <c r="B161" s="7">
        <v>40772</v>
      </c>
      <c r="C161" s="8">
        <v>0.49861111111111112</v>
      </c>
      <c r="D161" s="6" t="s">
        <v>49</v>
      </c>
      <c r="E161" s="12">
        <v>4.8</v>
      </c>
      <c r="F161" s="12"/>
      <c r="G161" s="12"/>
      <c r="H161" s="12"/>
      <c r="I161" s="6">
        <v>-74.100830000000002</v>
      </c>
      <c r="J161" s="6">
        <v>40.510330000000003</v>
      </c>
    </row>
    <row r="162" spans="1:10" s="6" customFormat="1" x14ac:dyDescent="0.35">
      <c r="A162" s="6" t="s">
        <v>89</v>
      </c>
      <c r="B162" s="7">
        <v>40772</v>
      </c>
      <c r="C162" s="8">
        <v>0.52083333333333337</v>
      </c>
      <c r="D162" s="6" t="s">
        <v>49</v>
      </c>
      <c r="E162" s="12">
        <v>6.2</v>
      </c>
      <c r="F162" s="12"/>
      <c r="G162" s="12"/>
      <c r="H162" s="12"/>
      <c r="I162" s="6">
        <v>-74.100830000000002</v>
      </c>
      <c r="J162" s="6">
        <v>40.510330000000003</v>
      </c>
    </row>
    <row r="163" spans="1:10" s="6" customFormat="1" x14ac:dyDescent="0.35">
      <c r="A163" s="6" t="s">
        <v>100</v>
      </c>
      <c r="B163" s="14">
        <v>40772</v>
      </c>
      <c r="C163"/>
      <c r="D163"/>
      <c r="E163" s="22">
        <v>3.4</v>
      </c>
      <c r="F163"/>
      <c r="G163" s="12"/>
      <c r="H163" s="12"/>
      <c r="I163" s="6">
        <v>-74.100830000000002</v>
      </c>
      <c r="J163" s="6">
        <v>40.510330000000003</v>
      </c>
    </row>
    <row r="164" spans="1:10" s="6" customFormat="1" x14ac:dyDescent="0.35">
      <c r="A164" s="6" t="s">
        <v>105</v>
      </c>
      <c r="B164" s="14">
        <v>40772</v>
      </c>
      <c r="C164"/>
      <c r="D164"/>
      <c r="E164" s="22">
        <v>9.3000000000000007</v>
      </c>
      <c r="F164"/>
      <c r="G164" s="12"/>
      <c r="H164" s="12"/>
      <c r="I164" s="6">
        <v>-74.100830000000002</v>
      </c>
      <c r="J164" s="6">
        <v>40.510330000000003</v>
      </c>
    </row>
    <row r="165" spans="1:10" s="6" customFormat="1" x14ac:dyDescent="0.35">
      <c r="A165" s="6" t="s">
        <v>40</v>
      </c>
      <c r="B165" s="7">
        <v>40778</v>
      </c>
      <c r="C165" s="8">
        <v>0.54166666666666663</v>
      </c>
      <c r="D165" s="6" t="s">
        <v>50</v>
      </c>
      <c r="E165" s="12">
        <v>11</v>
      </c>
      <c r="F165" s="12"/>
      <c r="G165" s="12"/>
      <c r="H165" s="12"/>
      <c r="I165" s="6">
        <v>-74.100830000000002</v>
      </c>
      <c r="J165" s="6">
        <v>40.510330000000003</v>
      </c>
    </row>
    <row r="166" spans="1:10" s="6" customFormat="1" x14ac:dyDescent="0.35">
      <c r="A166" s="6" t="s">
        <v>72</v>
      </c>
      <c r="B166" s="7">
        <v>40778</v>
      </c>
      <c r="C166" s="8">
        <v>0.51250000000000007</v>
      </c>
      <c r="D166" s="6" t="s">
        <v>50</v>
      </c>
      <c r="E166" s="12">
        <v>19.7</v>
      </c>
      <c r="F166" s="12"/>
      <c r="G166" s="12"/>
      <c r="H166" s="12"/>
      <c r="I166" s="6">
        <v>-74.100830000000002</v>
      </c>
      <c r="J166" s="6">
        <v>40.510330000000003</v>
      </c>
    </row>
    <row r="167" spans="1:10" s="6" customFormat="1" x14ac:dyDescent="0.35">
      <c r="A167" s="6" t="s">
        <v>79</v>
      </c>
      <c r="B167" s="7">
        <v>40779</v>
      </c>
      <c r="C167" s="8">
        <v>0.45069444444444445</v>
      </c>
      <c r="D167" s="6" t="s">
        <v>50</v>
      </c>
      <c r="E167" s="12">
        <v>9.8000000000000007</v>
      </c>
      <c r="F167" s="12"/>
      <c r="G167" s="12"/>
      <c r="H167" s="12"/>
      <c r="I167" s="6">
        <v>-74.100830000000002</v>
      </c>
      <c r="J167" s="6">
        <v>40.510330000000003</v>
      </c>
    </row>
    <row r="168" spans="1:10" s="6" customFormat="1" x14ac:dyDescent="0.35">
      <c r="A168" s="6" t="s">
        <v>89</v>
      </c>
      <c r="B168" s="7">
        <v>40779</v>
      </c>
      <c r="C168" s="8">
        <v>0.46458333333333335</v>
      </c>
      <c r="D168" s="6" t="s">
        <v>50</v>
      </c>
      <c r="E168" s="12">
        <v>7.6</v>
      </c>
      <c r="F168" s="12"/>
      <c r="G168" s="12"/>
      <c r="H168" s="12"/>
      <c r="I168" s="6">
        <v>-74.100830000000002</v>
      </c>
      <c r="J168" s="6">
        <v>40.510330000000003</v>
      </c>
    </row>
    <row r="169" spans="1:10" s="6" customFormat="1" x14ac:dyDescent="0.35">
      <c r="A169" s="6" t="s">
        <v>100</v>
      </c>
      <c r="B169" s="14">
        <v>40779</v>
      </c>
      <c r="C169"/>
      <c r="D169"/>
      <c r="E169" s="22">
        <v>14.5</v>
      </c>
      <c r="F169"/>
      <c r="G169" s="12"/>
      <c r="H169" s="12"/>
      <c r="I169" s="6">
        <v>-74.100830000000002</v>
      </c>
      <c r="J169" s="6">
        <v>40.510330000000003</v>
      </c>
    </row>
    <row r="170" spans="1:10" s="6" customFormat="1" x14ac:dyDescent="0.35">
      <c r="A170" s="6" t="s">
        <v>105</v>
      </c>
      <c r="B170" s="14">
        <v>40779</v>
      </c>
      <c r="C170"/>
      <c r="D170"/>
      <c r="E170" s="22">
        <v>11.5</v>
      </c>
      <c r="F170"/>
      <c r="G170" s="12"/>
      <c r="H170" s="12"/>
      <c r="I170" s="6">
        <v>-74.100830000000002</v>
      </c>
      <c r="J170" s="6">
        <v>40.510330000000003</v>
      </c>
    </row>
    <row r="171" spans="1:10" s="6" customFormat="1" x14ac:dyDescent="0.35">
      <c r="A171" s="6" t="s">
        <v>105</v>
      </c>
      <c r="B171" s="14">
        <v>40779</v>
      </c>
      <c r="C171"/>
      <c r="D171"/>
      <c r="E171" s="22">
        <v>14.5</v>
      </c>
      <c r="F171"/>
      <c r="G171" s="12"/>
      <c r="H171" s="12"/>
      <c r="I171" s="6">
        <v>-74.100830000000002</v>
      </c>
      <c r="J171" s="6">
        <v>40.510330000000003</v>
      </c>
    </row>
    <row r="172" spans="1:10" s="6" customFormat="1" x14ac:dyDescent="0.35">
      <c r="A172" s="6" t="s">
        <v>40</v>
      </c>
      <c r="B172" s="7">
        <v>40786</v>
      </c>
      <c r="D172" s="6" t="s">
        <v>50</v>
      </c>
      <c r="E172" s="12">
        <v>4</v>
      </c>
      <c r="F172" s="12"/>
      <c r="G172" s="12"/>
      <c r="H172" s="12"/>
      <c r="I172" s="6">
        <v>-74.100830000000002</v>
      </c>
      <c r="J172" s="6">
        <v>40.510330000000003</v>
      </c>
    </row>
    <row r="173" spans="1:10" s="6" customFormat="1" x14ac:dyDescent="0.35">
      <c r="A173" s="6" t="s">
        <v>40</v>
      </c>
      <c r="B173" s="7">
        <v>40786</v>
      </c>
      <c r="C173" s="8">
        <v>0.58194444444444449</v>
      </c>
      <c r="D173" s="6" t="s">
        <v>50</v>
      </c>
      <c r="E173" s="12">
        <v>2.5</v>
      </c>
      <c r="F173" s="12"/>
      <c r="G173" s="12"/>
      <c r="H173" s="12"/>
      <c r="I173" s="6">
        <v>-74.100830000000002</v>
      </c>
      <c r="J173" s="6">
        <v>40.510330000000003</v>
      </c>
    </row>
    <row r="174" spans="1:10" s="6" customFormat="1" x14ac:dyDescent="0.35">
      <c r="A174" s="6" t="s">
        <v>72</v>
      </c>
      <c r="B174" s="7">
        <v>40786</v>
      </c>
      <c r="C174" s="8">
        <v>0.5493055555555556</v>
      </c>
      <c r="D174" s="6" t="s">
        <v>50</v>
      </c>
      <c r="E174" s="12">
        <v>2.7</v>
      </c>
      <c r="F174" s="12"/>
      <c r="G174" s="12"/>
      <c r="H174" s="12"/>
      <c r="I174" s="6">
        <v>-74.100830000000002</v>
      </c>
      <c r="J174" s="6">
        <v>40.510330000000003</v>
      </c>
    </row>
    <row r="175" spans="1:10" s="6" customFormat="1" x14ac:dyDescent="0.35">
      <c r="A175" s="6" t="s">
        <v>79</v>
      </c>
      <c r="B175" s="7">
        <v>40787</v>
      </c>
      <c r="C175" s="8">
        <v>0.4916666666666667</v>
      </c>
      <c r="D175" s="6" t="s">
        <v>50</v>
      </c>
      <c r="E175" s="12">
        <v>8.5</v>
      </c>
      <c r="F175" s="12"/>
      <c r="G175" s="12"/>
      <c r="H175" s="12"/>
      <c r="I175" s="6">
        <v>-74.100830000000002</v>
      </c>
      <c r="J175" s="6">
        <v>40.510330000000003</v>
      </c>
    </row>
    <row r="176" spans="1:10" s="6" customFormat="1" x14ac:dyDescent="0.35">
      <c r="A176" s="6" t="s">
        <v>89</v>
      </c>
      <c r="B176" s="7">
        <v>40787</v>
      </c>
      <c r="C176" s="8">
        <v>0.50486111111111109</v>
      </c>
      <c r="D176" s="6" t="s">
        <v>50</v>
      </c>
      <c r="E176" s="12">
        <v>11.5</v>
      </c>
      <c r="F176" s="12"/>
      <c r="G176" s="12"/>
      <c r="H176" s="12"/>
      <c r="I176" s="6">
        <v>-74.100830000000002</v>
      </c>
      <c r="J176" s="6">
        <v>40.510330000000003</v>
      </c>
    </row>
    <row r="177" spans="1:10" s="6" customFormat="1" x14ac:dyDescent="0.35">
      <c r="A177" s="6" t="s">
        <v>79</v>
      </c>
      <c r="B177" s="7">
        <v>40794</v>
      </c>
      <c r="C177" s="8">
        <v>0.46180555555555558</v>
      </c>
      <c r="D177" s="6" t="s">
        <v>49</v>
      </c>
      <c r="E177" s="12">
        <v>5.2</v>
      </c>
      <c r="F177" s="12"/>
      <c r="G177" s="12"/>
      <c r="H177" s="12"/>
      <c r="I177" s="6">
        <v>-74.100830000000002</v>
      </c>
      <c r="J177" s="6">
        <v>40.510330000000003</v>
      </c>
    </row>
    <row r="178" spans="1:10" s="6" customFormat="1" x14ac:dyDescent="0.35">
      <c r="A178" s="6" t="s">
        <v>89</v>
      </c>
      <c r="B178" s="7">
        <v>40794</v>
      </c>
      <c r="D178" s="6" t="s">
        <v>49</v>
      </c>
      <c r="E178" s="12"/>
      <c r="F178" s="12"/>
      <c r="G178" s="12"/>
      <c r="H178" s="12"/>
      <c r="I178" s="6">
        <v>-74.100830000000002</v>
      </c>
      <c r="J178" s="6">
        <v>40.510330000000003</v>
      </c>
    </row>
    <row r="179" spans="1:10" s="6" customFormat="1" x14ac:dyDescent="0.35">
      <c r="A179" s="6" t="s">
        <v>40</v>
      </c>
      <c r="B179" s="7">
        <v>40799</v>
      </c>
      <c r="C179" s="8">
        <v>0.56736111111111109</v>
      </c>
      <c r="D179" s="6" t="s">
        <v>50</v>
      </c>
      <c r="E179" s="12">
        <v>2.2999999999999998</v>
      </c>
      <c r="F179" s="12"/>
      <c r="G179" s="12"/>
      <c r="H179" s="12"/>
      <c r="I179" s="6">
        <v>-74.100830000000002</v>
      </c>
      <c r="J179" s="6">
        <v>40.510330000000003</v>
      </c>
    </row>
    <row r="180" spans="1:10" s="6" customFormat="1" x14ac:dyDescent="0.35">
      <c r="A180" s="6" t="s">
        <v>72</v>
      </c>
      <c r="B180" s="7">
        <v>40799</v>
      </c>
      <c r="C180" s="8">
        <v>0.53541666666666665</v>
      </c>
      <c r="D180" s="6" t="s">
        <v>50</v>
      </c>
      <c r="E180" s="12">
        <v>2.2999999999999998</v>
      </c>
      <c r="F180" s="12"/>
      <c r="G180" s="12"/>
      <c r="H180" s="12"/>
      <c r="I180" s="6">
        <v>-74.100830000000002</v>
      </c>
      <c r="J180" s="6">
        <v>40.510330000000003</v>
      </c>
    </row>
    <row r="181" spans="1:10" s="6" customFormat="1" x14ac:dyDescent="0.35">
      <c r="A181" s="6" t="s">
        <v>79</v>
      </c>
      <c r="B181" s="7">
        <v>40800</v>
      </c>
      <c r="C181" s="8">
        <v>0.48125000000000001</v>
      </c>
      <c r="D181" s="6" t="s">
        <v>50</v>
      </c>
      <c r="E181" s="12">
        <v>7.3</v>
      </c>
      <c r="F181" s="12"/>
      <c r="G181" s="12"/>
      <c r="H181" s="12"/>
      <c r="I181" s="6">
        <v>-74.100830000000002</v>
      </c>
      <c r="J181" s="6">
        <v>40.510330000000003</v>
      </c>
    </row>
    <row r="182" spans="1:10" s="6" customFormat="1" x14ac:dyDescent="0.35">
      <c r="A182" s="6" t="s">
        <v>89</v>
      </c>
      <c r="B182" s="7">
        <v>40800</v>
      </c>
      <c r="C182" s="8">
        <v>0.49444444444444446</v>
      </c>
      <c r="D182" s="6" t="s">
        <v>50</v>
      </c>
      <c r="E182" s="12">
        <v>3.9</v>
      </c>
      <c r="F182" s="12"/>
      <c r="G182" s="12">
        <v>8.06</v>
      </c>
      <c r="H182" s="12">
        <v>13.27</v>
      </c>
      <c r="I182" s="6">
        <v>-74.100830000000002</v>
      </c>
      <c r="J182" s="6">
        <v>40.510330000000003</v>
      </c>
    </row>
    <row r="183" spans="1:10" s="6" customFormat="1" x14ac:dyDescent="0.35">
      <c r="A183" s="6" t="s">
        <v>100</v>
      </c>
      <c r="B183" s="14">
        <v>40800</v>
      </c>
      <c r="C183"/>
      <c r="D183"/>
      <c r="E183" s="22">
        <v>12.9</v>
      </c>
      <c r="F183"/>
      <c r="G183" s="12">
        <v>8.06</v>
      </c>
      <c r="H183" s="12">
        <v>13.27</v>
      </c>
      <c r="I183" s="6">
        <v>-74.100830000000002</v>
      </c>
      <c r="J183" s="6">
        <v>40.510330000000003</v>
      </c>
    </row>
    <row r="184" spans="1:10" s="6" customFormat="1" x14ac:dyDescent="0.35">
      <c r="A184" s="6" t="s">
        <v>105</v>
      </c>
      <c r="B184" s="14">
        <v>40800</v>
      </c>
      <c r="C184"/>
      <c r="D184"/>
      <c r="E184" s="22">
        <v>15.6</v>
      </c>
      <c r="F184"/>
      <c r="G184" s="12"/>
      <c r="H184" s="12"/>
      <c r="I184" s="6">
        <v>-74.100830000000002</v>
      </c>
      <c r="J184" s="6">
        <v>40.510330000000003</v>
      </c>
    </row>
    <row r="185" spans="1:10" s="6" customFormat="1" x14ac:dyDescent="0.35">
      <c r="A185" s="6" t="s">
        <v>40</v>
      </c>
      <c r="B185" s="7">
        <v>40806</v>
      </c>
      <c r="C185" s="8">
        <v>0.66875000000000007</v>
      </c>
      <c r="D185" s="6" t="s">
        <v>50</v>
      </c>
      <c r="E185" s="12">
        <v>7.8</v>
      </c>
      <c r="F185" s="12"/>
      <c r="G185" s="12"/>
      <c r="H185" s="12"/>
      <c r="I185" s="6">
        <v>-74.100832999999994</v>
      </c>
      <c r="J185" s="6">
        <v>40.510333000000003</v>
      </c>
    </row>
    <row r="186" spans="1:10" s="6" customFormat="1" x14ac:dyDescent="0.35">
      <c r="A186" s="6" t="s">
        <v>72</v>
      </c>
      <c r="B186" s="7">
        <v>40806</v>
      </c>
      <c r="C186" s="8">
        <v>0.64097222222222217</v>
      </c>
      <c r="D186" s="6" t="s">
        <v>50</v>
      </c>
      <c r="E186" s="12">
        <v>6.9</v>
      </c>
      <c r="F186" s="12"/>
      <c r="G186" s="12"/>
      <c r="H186" s="12"/>
      <c r="I186" s="6">
        <v>-74.100832999999994</v>
      </c>
      <c r="J186" s="6">
        <v>40.510333000000003</v>
      </c>
    </row>
    <row r="187" spans="1:10" s="6" customFormat="1" x14ac:dyDescent="0.35">
      <c r="A187" s="6" t="s">
        <v>79</v>
      </c>
      <c r="B187" s="7">
        <v>40807</v>
      </c>
      <c r="C187" s="8">
        <v>0.46319444444444446</v>
      </c>
      <c r="D187" s="6" t="s">
        <v>50</v>
      </c>
      <c r="E187" s="12">
        <v>6</v>
      </c>
      <c r="F187" s="12"/>
      <c r="G187" s="12"/>
      <c r="H187" s="12"/>
      <c r="I187" s="6">
        <v>-74.100832999999994</v>
      </c>
      <c r="J187" s="6">
        <v>40.510333000000003</v>
      </c>
    </row>
    <row r="188" spans="1:10" s="6" customFormat="1" x14ac:dyDescent="0.35">
      <c r="A188" s="6" t="s">
        <v>89</v>
      </c>
      <c r="B188" s="7">
        <v>40807</v>
      </c>
      <c r="C188" s="8">
        <v>0.4777777777777778</v>
      </c>
      <c r="D188" s="6" t="s">
        <v>50</v>
      </c>
      <c r="E188" s="12">
        <v>4.5</v>
      </c>
      <c r="F188" s="12"/>
      <c r="G188" s="12"/>
      <c r="H188" s="12"/>
      <c r="I188" s="6">
        <v>-74.100832999999994</v>
      </c>
      <c r="J188" s="6">
        <v>40.510333000000003</v>
      </c>
    </row>
    <row r="189" spans="1:10" s="6" customFormat="1" x14ac:dyDescent="0.35">
      <c r="A189" s="6" t="s">
        <v>100</v>
      </c>
      <c r="B189" s="14">
        <v>40807</v>
      </c>
      <c r="C189"/>
      <c r="D189"/>
      <c r="E189" s="22">
        <v>68.099999999999994</v>
      </c>
      <c r="F189"/>
      <c r="G189" s="12"/>
      <c r="H189" s="12"/>
      <c r="I189" s="6">
        <v>-74.100832999999994</v>
      </c>
      <c r="J189" s="6">
        <v>40.510333000000003</v>
      </c>
    </row>
    <row r="190" spans="1:10" s="6" customFormat="1" x14ac:dyDescent="0.35">
      <c r="A190" s="6" t="s">
        <v>105</v>
      </c>
      <c r="B190" s="14">
        <v>40807</v>
      </c>
      <c r="C190"/>
      <c r="D190"/>
      <c r="E190" s="22">
        <v>79.2</v>
      </c>
      <c r="F190"/>
      <c r="G190" s="12"/>
      <c r="H190" s="12"/>
      <c r="I190" s="6">
        <v>-74.100832999999994</v>
      </c>
      <c r="J190" s="6">
        <v>40.510333000000003</v>
      </c>
    </row>
    <row r="191" spans="1:10" s="6" customFormat="1" x14ac:dyDescent="0.35">
      <c r="A191" s="6" t="s">
        <v>40</v>
      </c>
      <c r="B191" s="7">
        <v>40813</v>
      </c>
      <c r="C191" s="8">
        <v>0.60625000000000007</v>
      </c>
      <c r="D191" s="6" t="s">
        <v>50</v>
      </c>
      <c r="E191" s="12">
        <v>9.5</v>
      </c>
      <c r="F191" s="12"/>
      <c r="G191" s="12"/>
      <c r="H191" s="12"/>
      <c r="I191" s="6">
        <v>-74.100832999999994</v>
      </c>
      <c r="J191" s="6">
        <v>40.510333000000003</v>
      </c>
    </row>
    <row r="192" spans="1:10" s="6" customFormat="1" x14ac:dyDescent="0.35">
      <c r="A192" s="6" t="s">
        <v>72</v>
      </c>
      <c r="B192" s="7">
        <v>40813</v>
      </c>
      <c r="D192" s="6" t="s">
        <v>50</v>
      </c>
      <c r="E192" s="12"/>
      <c r="F192" s="12"/>
      <c r="G192" s="12"/>
      <c r="H192" s="12"/>
      <c r="I192" s="6">
        <v>-74.100832999999994</v>
      </c>
      <c r="J192" s="6">
        <v>40.510333000000003</v>
      </c>
    </row>
    <row r="193" spans="1:10" s="6" customFormat="1" x14ac:dyDescent="0.35">
      <c r="A193" s="6" t="s">
        <v>79</v>
      </c>
      <c r="B193" s="7">
        <v>40814</v>
      </c>
      <c r="C193" s="8">
        <v>0.47986111111111113</v>
      </c>
      <c r="D193" s="6" t="s">
        <v>49</v>
      </c>
      <c r="E193" s="12">
        <v>15</v>
      </c>
      <c r="F193" s="12"/>
      <c r="G193" s="12"/>
      <c r="H193" s="12"/>
      <c r="I193" s="6">
        <v>-74.100832999999994</v>
      </c>
      <c r="J193" s="6">
        <v>40.510333000000003</v>
      </c>
    </row>
    <row r="194" spans="1:10" s="6" customFormat="1" x14ac:dyDescent="0.35">
      <c r="A194" s="6" t="s">
        <v>89</v>
      </c>
      <c r="B194" s="7">
        <v>40814</v>
      </c>
      <c r="D194" s="6" t="s">
        <v>49</v>
      </c>
      <c r="E194" s="12"/>
      <c r="F194" s="12"/>
      <c r="G194" s="12"/>
      <c r="H194" s="12"/>
      <c r="I194" s="6">
        <v>-74.100832999999994</v>
      </c>
      <c r="J194" s="6">
        <v>40.510333000000003</v>
      </c>
    </row>
    <row r="195" spans="1:10" s="6" customFormat="1" x14ac:dyDescent="0.35">
      <c r="A195" s="6" t="s">
        <v>100</v>
      </c>
      <c r="B195" s="15">
        <v>40815</v>
      </c>
      <c r="C195"/>
      <c r="D195"/>
      <c r="E195" s="22">
        <v>13.4</v>
      </c>
      <c r="F195"/>
      <c r="G195" s="12"/>
      <c r="H195" s="12"/>
      <c r="I195" s="6">
        <v>-74.100832999999994</v>
      </c>
      <c r="J195" s="6">
        <v>40.510333000000003</v>
      </c>
    </row>
    <row r="196" spans="1:10" s="6" customFormat="1" x14ac:dyDescent="0.35">
      <c r="A196" s="6" t="s">
        <v>100</v>
      </c>
      <c r="B196" s="15">
        <v>40815</v>
      </c>
      <c r="C196"/>
      <c r="D196"/>
      <c r="E196" s="22">
        <v>14.5</v>
      </c>
      <c r="F196"/>
      <c r="G196" s="12"/>
      <c r="H196" s="12"/>
      <c r="I196" s="6">
        <v>-74.100832999999994</v>
      </c>
      <c r="J196" s="6">
        <v>40.510333000000003</v>
      </c>
    </row>
    <row r="197" spans="1:10" s="6" customFormat="1" x14ac:dyDescent="0.35">
      <c r="A197" s="6" t="s">
        <v>105</v>
      </c>
      <c r="B197" s="15">
        <v>40815</v>
      </c>
      <c r="C197"/>
      <c r="D197"/>
      <c r="E197" s="22">
        <v>18.8</v>
      </c>
      <c r="F197"/>
      <c r="G197" s="12"/>
      <c r="H197" s="12"/>
      <c r="I197" s="6">
        <v>-74.100832999999994</v>
      </c>
      <c r="J197" s="6">
        <v>40.510333000000003</v>
      </c>
    </row>
    <row r="198" spans="1:10" s="6" customFormat="1" x14ac:dyDescent="0.35">
      <c r="A198" s="6" t="s">
        <v>40</v>
      </c>
      <c r="B198" s="7">
        <v>41065</v>
      </c>
      <c r="C198" s="8">
        <v>0.56666666666666665</v>
      </c>
      <c r="D198" s="6" t="s">
        <v>50</v>
      </c>
      <c r="E198" s="12">
        <v>7.3</v>
      </c>
      <c r="F198" s="12"/>
      <c r="G198" s="12"/>
      <c r="H198" s="12"/>
      <c r="I198" s="6">
        <v>-74.100832999999994</v>
      </c>
      <c r="J198" s="6">
        <v>40.510333000000003</v>
      </c>
    </row>
    <row r="199" spans="1:10" s="6" customFormat="1" x14ac:dyDescent="0.35">
      <c r="A199" s="6" t="s">
        <v>72</v>
      </c>
      <c r="B199" s="7">
        <v>41065</v>
      </c>
      <c r="C199" s="8">
        <v>0.53472222222222221</v>
      </c>
      <c r="D199" s="6" t="s">
        <v>50</v>
      </c>
      <c r="E199" s="12">
        <v>16.8</v>
      </c>
      <c r="F199" s="12"/>
      <c r="G199" s="12"/>
      <c r="H199" s="12"/>
      <c r="I199" s="6">
        <v>-74.100832999999994</v>
      </c>
      <c r="J199" s="6">
        <v>40.510333000000003</v>
      </c>
    </row>
    <row r="200" spans="1:10" s="6" customFormat="1" x14ac:dyDescent="0.35">
      <c r="A200" s="6" t="s">
        <v>79</v>
      </c>
      <c r="B200" s="7">
        <v>41066</v>
      </c>
      <c r="C200" s="8">
        <v>0.46597222222222223</v>
      </c>
      <c r="D200" s="6" t="s">
        <v>50</v>
      </c>
      <c r="E200" s="12">
        <v>2.9</v>
      </c>
      <c r="F200" s="12"/>
      <c r="G200" s="12"/>
      <c r="H200" s="12"/>
      <c r="I200" s="6">
        <v>-74.100832999999994</v>
      </c>
      <c r="J200" s="6">
        <v>40.510333000000003</v>
      </c>
    </row>
    <row r="201" spans="1:10" s="6" customFormat="1" x14ac:dyDescent="0.35">
      <c r="A201" s="6" t="s">
        <v>89</v>
      </c>
      <c r="B201" s="7">
        <v>41066</v>
      </c>
      <c r="C201" s="8">
        <v>0.48055555555555557</v>
      </c>
      <c r="D201" s="6" t="s">
        <v>50</v>
      </c>
      <c r="E201" s="12">
        <v>1.3</v>
      </c>
      <c r="F201" s="12"/>
      <c r="G201" s="12"/>
      <c r="H201" s="12"/>
      <c r="I201" s="6">
        <v>-74.100832999999994</v>
      </c>
      <c r="J201" s="6">
        <v>40.510333000000003</v>
      </c>
    </row>
    <row r="202" spans="1:10" s="6" customFormat="1" x14ac:dyDescent="0.35">
      <c r="A202" s="6" t="s">
        <v>100</v>
      </c>
      <c r="B202" s="14">
        <v>41066</v>
      </c>
      <c r="C202"/>
      <c r="D202"/>
      <c r="E202" s="16">
        <v>7.3</v>
      </c>
      <c r="F202"/>
      <c r="G202" s="12"/>
      <c r="H202" s="12"/>
      <c r="I202" s="6">
        <v>-74.100832999999994</v>
      </c>
      <c r="J202" s="6">
        <v>40.510333000000003</v>
      </c>
    </row>
    <row r="203" spans="1:10" s="6" customFormat="1" x14ac:dyDescent="0.35">
      <c r="A203" s="6" t="s">
        <v>105</v>
      </c>
      <c r="B203" s="14">
        <v>41066</v>
      </c>
      <c r="C203"/>
      <c r="D203"/>
      <c r="E203" s="16">
        <v>3.1</v>
      </c>
      <c r="F203"/>
      <c r="G203" s="12"/>
      <c r="H203" s="12"/>
      <c r="I203" s="6">
        <v>-74.100832999999994</v>
      </c>
      <c r="J203" s="6">
        <v>40.510333000000003</v>
      </c>
    </row>
    <row r="204" spans="1:10" s="6" customFormat="1" x14ac:dyDescent="0.35">
      <c r="A204" s="6" t="s">
        <v>40</v>
      </c>
      <c r="B204" s="7">
        <v>41072</v>
      </c>
      <c r="C204" s="8">
        <v>0.56388888888888888</v>
      </c>
      <c r="D204" s="6" t="s">
        <v>50</v>
      </c>
      <c r="E204" s="12">
        <v>18.2</v>
      </c>
      <c r="F204" s="12"/>
      <c r="G204" s="12"/>
      <c r="H204" s="12"/>
      <c r="I204" s="6">
        <v>-74.100832999999994</v>
      </c>
      <c r="J204" s="6">
        <v>40.510333000000003</v>
      </c>
    </row>
    <row r="205" spans="1:10" s="6" customFormat="1" x14ac:dyDescent="0.35">
      <c r="A205" s="6" t="s">
        <v>72</v>
      </c>
      <c r="B205" s="7">
        <v>41072</v>
      </c>
      <c r="E205" s="12"/>
      <c r="F205" s="12"/>
      <c r="G205" s="12"/>
      <c r="H205" s="12"/>
      <c r="I205" s="6">
        <v>-74.100832999999994</v>
      </c>
      <c r="J205" s="6">
        <v>40.510333000000003</v>
      </c>
    </row>
    <row r="206" spans="1:10" s="6" customFormat="1" x14ac:dyDescent="0.35">
      <c r="A206" s="6" t="s">
        <v>79</v>
      </c>
      <c r="B206" s="7">
        <v>41073</v>
      </c>
      <c r="C206" s="8">
        <v>0.46249999999999997</v>
      </c>
      <c r="D206" s="6" t="s">
        <v>49</v>
      </c>
      <c r="E206" s="12">
        <v>6.7</v>
      </c>
      <c r="F206" s="12"/>
      <c r="G206" s="12"/>
      <c r="H206" s="12"/>
      <c r="I206" s="6">
        <v>-74.100832999999994</v>
      </c>
      <c r="J206" s="6">
        <v>40.510333000000003</v>
      </c>
    </row>
    <row r="207" spans="1:10" s="6" customFormat="1" x14ac:dyDescent="0.35">
      <c r="A207" s="6" t="s">
        <v>89</v>
      </c>
      <c r="B207" s="7">
        <v>41073</v>
      </c>
      <c r="E207" s="12"/>
      <c r="F207" s="12"/>
      <c r="G207" s="12"/>
      <c r="H207" s="12"/>
      <c r="I207" s="6">
        <v>-74.100832999999994</v>
      </c>
      <c r="J207" s="6">
        <v>40.510333000000003</v>
      </c>
    </row>
    <row r="208" spans="1:10" s="6" customFormat="1" x14ac:dyDescent="0.35">
      <c r="A208" s="6" t="s">
        <v>100</v>
      </c>
      <c r="B208" s="14">
        <v>41074</v>
      </c>
      <c r="C208"/>
      <c r="D208"/>
      <c r="E208" s="28">
        <v>11.1</v>
      </c>
      <c r="F208"/>
      <c r="G208" s="12"/>
      <c r="H208" s="12"/>
      <c r="I208" s="6">
        <v>-74.100832999999994</v>
      </c>
      <c r="J208" s="6">
        <v>40.510333000000003</v>
      </c>
    </row>
    <row r="209" spans="1:10" s="6" customFormat="1" x14ac:dyDescent="0.35">
      <c r="A209" s="6" t="s">
        <v>105</v>
      </c>
      <c r="B209" s="14">
        <v>41074</v>
      </c>
      <c r="C209"/>
      <c r="D209"/>
      <c r="E209" s="31">
        <v>84</v>
      </c>
      <c r="F209"/>
      <c r="G209" s="12"/>
      <c r="H209" s="12"/>
      <c r="I209" s="6">
        <v>-74.100832999999994</v>
      </c>
      <c r="J209" s="6">
        <v>40.510333000000003</v>
      </c>
    </row>
    <row r="210" spans="1:10" s="6" customFormat="1" x14ac:dyDescent="0.35">
      <c r="A210" s="6" t="s">
        <v>40</v>
      </c>
      <c r="B210" s="7">
        <v>41079</v>
      </c>
      <c r="C210" s="8">
        <v>0.57708333333333328</v>
      </c>
      <c r="D210" s="6" t="s">
        <v>50</v>
      </c>
      <c r="E210" s="12">
        <v>24.5</v>
      </c>
      <c r="F210" s="12"/>
      <c r="G210" s="12"/>
      <c r="H210" s="12"/>
      <c r="I210" s="6">
        <v>-74.100832999999994</v>
      </c>
      <c r="J210" s="6">
        <v>40.510333000000003</v>
      </c>
    </row>
    <row r="211" spans="1:10" s="6" customFormat="1" x14ac:dyDescent="0.35">
      <c r="A211" s="6" t="s">
        <v>40</v>
      </c>
      <c r="B211" s="7">
        <v>41079</v>
      </c>
      <c r="D211" s="6" t="s">
        <v>50</v>
      </c>
      <c r="E211" s="12">
        <v>6.8</v>
      </c>
      <c r="F211" s="12"/>
      <c r="G211" s="12"/>
      <c r="H211" s="12"/>
      <c r="I211" s="6">
        <v>-74.100832999999994</v>
      </c>
      <c r="J211" s="6">
        <v>40.510333000000003</v>
      </c>
    </row>
    <row r="212" spans="1:10" s="6" customFormat="1" x14ac:dyDescent="0.35">
      <c r="A212" s="6" t="s">
        <v>72</v>
      </c>
      <c r="B212" s="7">
        <v>41079</v>
      </c>
      <c r="C212" s="8">
        <v>0.52847222222222223</v>
      </c>
      <c r="D212" s="6" t="s">
        <v>50</v>
      </c>
      <c r="E212" s="12">
        <v>33.4</v>
      </c>
      <c r="F212" s="12"/>
      <c r="G212" s="12"/>
      <c r="H212" s="12"/>
      <c r="I212" s="6">
        <v>-74.100832999999994</v>
      </c>
      <c r="J212" s="6">
        <v>40.510333000000003</v>
      </c>
    </row>
    <row r="213" spans="1:10" s="6" customFormat="1" x14ac:dyDescent="0.35">
      <c r="A213" s="6" t="s">
        <v>79</v>
      </c>
      <c r="B213" s="7">
        <v>41080</v>
      </c>
      <c r="C213" s="8">
        <v>0.45833333333333331</v>
      </c>
      <c r="D213" s="6" t="s">
        <v>50</v>
      </c>
      <c r="E213" s="12">
        <v>0.3</v>
      </c>
      <c r="F213" s="12"/>
      <c r="G213" s="12"/>
      <c r="H213" s="12"/>
      <c r="I213" s="6">
        <v>-74.100832999999994</v>
      </c>
      <c r="J213" s="6">
        <v>40.510333000000003</v>
      </c>
    </row>
    <row r="214" spans="1:10" s="6" customFormat="1" x14ac:dyDescent="0.35">
      <c r="A214" s="6" t="s">
        <v>89</v>
      </c>
      <c r="B214" s="7">
        <v>41080</v>
      </c>
      <c r="C214" s="8">
        <v>0.47291666666666665</v>
      </c>
      <c r="D214" s="6" t="s">
        <v>50</v>
      </c>
      <c r="E214" s="12">
        <v>0.6</v>
      </c>
      <c r="F214" s="12"/>
      <c r="G214" s="12"/>
      <c r="H214" s="12"/>
      <c r="I214" s="6">
        <v>-74.100832999999994</v>
      </c>
      <c r="J214" s="6">
        <v>40.510333000000003</v>
      </c>
    </row>
    <row r="215" spans="1:10" s="6" customFormat="1" x14ac:dyDescent="0.35">
      <c r="A215" s="6" t="s">
        <v>100</v>
      </c>
      <c r="B215" s="14">
        <v>41080</v>
      </c>
      <c r="C215"/>
      <c r="D215"/>
      <c r="E215" s="28">
        <v>17.8</v>
      </c>
      <c r="F215"/>
      <c r="G215" s="12"/>
      <c r="H215" s="12"/>
      <c r="I215" s="6">
        <v>-74.100832999999994</v>
      </c>
      <c r="J215" s="6">
        <v>40.510333000000003</v>
      </c>
    </row>
    <row r="216" spans="1:10" s="6" customFormat="1" x14ac:dyDescent="0.35">
      <c r="A216" s="6" t="s">
        <v>105</v>
      </c>
      <c r="B216" s="14">
        <v>41080</v>
      </c>
      <c r="C216"/>
      <c r="D216"/>
      <c r="E216" s="28">
        <v>39.1</v>
      </c>
      <c r="F216"/>
      <c r="G216" s="12"/>
      <c r="H216" s="12"/>
      <c r="I216" s="6">
        <v>-74.100832999999994</v>
      </c>
      <c r="J216" s="6">
        <v>40.510333000000003</v>
      </c>
    </row>
    <row r="217" spans="1:10" s="6" customFormat="1" x14ac:dyDescent="0.35">
      <c r="A217" s="6" t="s">
        <v>40</v>
      </c>
      <c r="B217" s="7">
        <v>41086</v>
      </c>
      <c r="C217" s="8">
        <v>0.61388888888888882</v>
      </c>
      <c r="D217" s="6" t="s">
        <v>49</v>
      </c>
      <c r="E217" s="12">
        <v>1.3</v>
      </c>
      <c r="F217" s="12"/>
      <c r="G217" s="12"/>
      <c r="H217" s="12"/>
      <c r="I217" s="6">
        <v>-74.100832999999994</v>
      </c>
      <c r="J217" s="6">
        <v>40.510333000000003</v>
      </c>
    </row>
    <row r="218" spans="1:10" s="6" customFormat="1" x14ac:dyDescent="0.35">
      <c r="A218" s="6" t="s">
        <v>40</v>
      </c>
      <c r="B218" s="7">
        <v>41086</v>
      </c>
      <c r="D218" s="6" t="s">
        <v>49</v>
      </c>
      <c r="E218" s="12">
        <v>1.3</v>
      </c>
      <c r="F218" s="12"/>
      <c r="G218" s="12"/>
      <c r="H218" s="12"/>
      <c r="I218" s="6">
        <v>-74.100832999999994</v>
      </c>
      <c r="J218" s="6">
        <v>40.510333000000003</v>
      </c>
    </row>
    <row r="219" spans="1:10" s="6" customFormat="1" x14ac:dyDescent="0.35">
      <c r="A219" s="6" t="s">
        <v>72</v>
      </c>
      <c r="B219" s="7">
        <v>41086</v>
      </c>
      <c r="C219" s="8">
        <v>0.58402777777777781</v>
      </c>
      <c r="D219" s="6" t="s">
        <v>49</v>
      </c>
      <c r="E219" s="12">
        <v>0.3</v>
      </c>
      <c r="F219" s="12"/>
      <c r="G219" s="12"/>
      <c r="H219" s="12"/>
      <c r="I219" s="6">
        <v>-74.100832999999994</v>
      </c>
      <c r="J219" s="6">
        <v>40.510333000000003</v>
      </c>
    </row>
    <row r="220" spans="1:10" s="6" customFormat="1" x14ac:dyDescent="0.35">
      <c r="A220" s="6" t="s">
        <v>79</v>
      </c>
      <c r="B220" s="7">
        <v>41087</v>
      </c>
      <c r="C220" s="8">
        <v>0.47986111111111113</v>
      </c>
      <c r="D220" s="6" t="s">
        <v>49</v>
      </c>
      <c r="E220" s="12">
        <v>0.2</v>
      </c>
      <c r="F220" s="12"/>
      <c r="G220" s="12"/>
      <c r="H220" s="12"/>
      <c r="I220" s="6">
        <v>-74.100832999999994</v>
      </c>
      <c r="J220" s="6">
        <v>40.510333000000003</v>
      </c>
    </row>
    <row r="221" spans="1:10" s="6" customFormat="1" x14ac:dyDescent="0.35">
      <c r="A221" s="6" t="s">
        <v>89</v>
      </c>
      <c r="B221" s="7">
        <v>41087</v>
      </c>
      <c r="C221" s="8">
        <v>0.50347222222222221</v>
      </c>
      <c r="D221" s="6" t="s">
        <v>49</v>
      </c>
      <c r="E221" s="12">
        <v>0.1</v>
      </c>
      <c r="F221" s="12"/>
      <c r="G221" s="12"/>
      <c r="H221" s="12"/>
      <c r="I221" s="6">
        <v>-74.100832999999994</v>
      </c>
      <c r="J221" s="6">
        <v>40.510333000000003</v>
      </c>
    </row>
    <row r="222" spans="1:10" s="6" customFormat="1" x14ac:dyDescent="0.35">
      <c r="A222" s="6" t="s">
        <v>100</v>
      </c>
      <c r="B222" s="14">
        <v>41088</v>
      </c>
      <c r="C222"/>
      <c r="D222"/>
      <c r="E222" s="28">
        <v>14.75</v>
      </c>
      <c r="F222"/>
      <c r="G222" s="12"/>
      <c r="H222" s="12"/>
      <c r="I222" s="6">
        <v>-74.100832999999994</v>
      </c>
      <c r="J222" s="6">
        <v>40.510333000000003</v>
      </c>
    </row>
    <row r="223" spans="1:10" s="6" customFormat="1" x14ac:dyDescent="0.35">
      <c r="A223" s="6" t="s">
        <v>105</v>
      </c>
      <c r="B223" s="14">
        <v>41088</v>
      </c>
      <c r="C223"/>
      <c r="D223"/>
      <c r="E223" s="22">
        <v>17.05</v>
      </c>
      <c r="F223"/>
      <c r="G223" s="12"/>
      <c r="H223" s="12"/>
      <c r="I223" s="6">
        <v>-74.100832999999994</v>
      </c>
      <c r="J223" s="6">
        <v>40.510333000000003</v>
      </c>
    </row>
    <row r="224" spans="1:10" s="6" customFormat="1" x14ac:dyDescent="0.35">
      <c r="A224" s="6" t="s">
        <v>79</v>
      </c>
      <c r="B224" s="7">
        <v>41095</v>
      </c>
      <c r="C224" s="8">
        <v>0.46249999999999997</v>
      </c>
      <c r="D224" s="6" t="s">
        <v>50</v>
      </c>
      <c r="E224" s="12">
        <v>0.6</v>
      </c>
      <c r="F224" s="12"/>
      <c r="G224" s="12"/>
      <c r="H224" s="12"/>
      <c r="I224" s="6">
        <v>-74.100832999999994</v>
      </c>
      <c r="J224" s="6">
        <v>40.510333000000003</v>
      </c>
    </row>
    <row r="225" spans="1:10" s="6" customFormat="1" x14ac:dyDescent="0.35">
      <c r="A225" s="6" t="s">
        <v>89</v>
      </c>
      <c r="B225" s="7">
        <v>41095</v>
      </c>
      <c r="C225" s="8">
        <v>0.47638888888888892</v>
      </c>
      <c r="D225" s="6" t="s">
        <v>50</v>
      </c>
      <c r="E225" s="12">
        <v>0.2</v>
      </c>
      <c r="F225" s="12"/>
      <c r="G225" s="12"/>
      <c r="H225" s="12"/>
      <c r="I225" s="6">
        <v>-74.100832999999994</v>
      </c>
      <c r="J225" s="6">
        <v>40.510333000000003</v>
      </c>
    </row>
    <row r="226" spans="1:10" s="6" customFormat="1" x14ac:dyDescent="0.35">
      <c r="A226" s="6" t="s">
        <v>40</v>
      </c>
      <c r="B226" s="7">
        <v>41100</v>
      </c>
      <c r="C226" s="8">
        <v>0.54513888888888895</v>
      </c>
      <c r="D226" s="6" t="s">
        <v>50</v>
      </c>
      <c r="E226" s="12">
        <v>12.2</v>
      </c>
      <c r="F226" s="12"/>
      <c r="G226" s="12"/>
      <c r="H226" s="12"/>
      <c r="I226" s="6">
        <v>-74.100832999999994</v>
      </c>
      <c r="J226" s="6">
        <v>40.510333000000003</v>
      </c>
    </row>
    <row r="227" spans="1:10" s="6" customFormat="1" x14ac:dyDescent="0.35">
      <c r="A227" s="6" t="s">
        <v>72</v>
      </c>
      <c r="B227" s="7">
        <v>41100</v>
      </c>
      <c r="C227" s="8">
        <v>0.51666666666666672</v>
      </c>
      <c r="D227" s="6" t="s">
        <v>50</v>
      </c>
      <c r="E227" s="12">
        <v>16</v>
      </c>
      <c r="F227" s="12"/>
      <c r="G227" s="12"/>
      <c r="H227" s="12"/>
      <c r="I227" s="6">
        <v>-74.100832999999994</v>
      </c>
      <c r="J227" s="6">
        <v>40.510333000000003</v>
      </c>
    </row>
    <row r="228" spans="1:10" s="6" customFormat="1" x14ac:dyDescent="0.35">
      <c r="A228" s="6" t="s">
        <v>79</v>
      </c>
      <c r="B228" s="7">
        <v>41101</v>
      </c>
      <c r="C228" s="8">
        <v>0.4458333333333333</v>
      </c>
      <c r="D228" s="6" t="s">
        <v>50</v>
      </c>
      <c r="E228" s="12">
        <v>6.2</v>
      </c>
      <c r="F228" s="12"/>
      <c r="G228" s="12"/>
      <c r="H228" s="12"/>
      <c r="I228" s="6">
        <v>-74.100832999999994</v>
      </c>
      <c r="J228" s="6">
        <v>40.510333000000003</v>
      </c>
    </row>
    <row r="229" spans="1:10" s="6" customFormat="1" x14ac:dyDescent="0.35">
      <c r="A229" s="6" t="s">
        <v>89</v>
      </c>
      <c r="B229" s="7">
        <v>41101</v>
      </c>
      <c r="C229" s="8">
        <v>0.46388888888888885</v>
      </c>
      <c r="D229" s="6" t="s">
        <v>50</v>
      </c>
      <c r="E229" s="12">
        <v>5.2</v>
      </c>
      <c r="F229" s="12"/>
      <c r="G229" s="12">
        <v>2.65</v>
      </c>
      <c r="H229" s="12"/>
      <c r="I229" s="6">
        <v>-74.100832999999994</v>
      </c>
      <c r="J229" s="6">
        <v>40.510333000000003</v>
      </c>
    </row>
    <row r="230" spans="1:10" s="6" customFormat="1" x14ac:dyDescent="0.35">
      <c r="A230" s="6" t="s">
        <v>100</v>
      </c>
      <c r="B230" s="14">
        <v>41102</v>
      </c>
      <c r="C230"/>
      <c r="D230"/>
      <c r="E230" s="22">
        <v>138.4</v>
      </c>
      <c r="F230"/>
      <c r="G230" s="12">
        <v>1.89</v>
      </c>
      <c r="H230" s="12"/>
      <c r="I230" s="6">
        <v>-74.100832999999994</v>
      </c>
      <c r="J230" s="6">
        <v>40.510333000000003</v>
      </c>
    </row>
    <row r="231" spans="1:10" s="6" customFormat="1" x14ac:dyDescent="0.35">
      <c r="A231" s="6" t="s">
        <v>100</v>
      </c>
      <c r="B231" s="14">
        <v>41102</v>
      </c>
      <c r="C231"/>
      <c r="D231"/>
      <c r="E231" s="22">
        <v>114.2</v>
      </c>
      <c r="F231"/>
      <c r="G231" s="12"/>
      <c r="H231" s="12"/>
      <c r="I231" s="6">
        <v>-74.100832999999994</v>
      </c>
      <c r="J231" s="6">
        <v>40.510333000000003</v>
      </c>
    </row>
    <row r="232" spans="1:10" s="6" customFormat="1" x14ac:dyDescent="0.35">
      <c r="A232" s="6" t="s">
        <v>105</v>
      </c>
      <c r="B232" s="14">
        <v>41102</v>
      </c>
      <c r="C232"/>
      <c r="D232"/>
      <c r="E232" s="22">
        <v>42.9</v>
      </c>
      <c r="F232"/>
      <c r="G232" s="12"/>
      <c r="H232" s="12"/>
      <c r="I232" s="6">
        <v>-74.100832999999994</v>
      </c>
      <c r="J232" s="6">
        <v>40.510333000000003</v>
      </c>
    </row>
    <row r="233" spans="1:10" s="6" customFormat="1" x14ac:dyDescent="0.35">
      <c r="A233" s="6" t="s">
        <v>40</v>
      </c>
      <c r="B233" s="7">
        <v>41107</v>
      </c>
      <c r="C233" s="8">
        <v>0.56041666666666667</v>
      </c>
      <c r="D233" s="6" t="s">
        <v>50</v>
      </c>
      <c r="E233" s="12">
        <v>6.2</v>
      </c>
      <c r="F233" s="12"/>
      <c r="G233" s="12"/>
      <c r="H233" s="12"/>
      <c r="I233" s="6">
        <v>-74.100832999999994</v>
      </c>
      <c r="J233" s="6">
        <v>40.510333000000003</v>
      </c>
    </row>
    <row r="234" spans="1:10" s="6" customFormat="1" x14ac:dyDescent="0.35">
      <c r="A234" s="6" t="s">
        <v>72</v>
      </c>
      <c r="B234" s="7">
        <v>41107</v>
      </c>
      <c r="C234" s="8">
        <v>0.52986111111111112</v>
      </c>
      <c r="D234" s="6" t="s">
        <v>50</v>
      </c>
      <c r="E234" s="12">
        <v>11.5</v>
      </c>
      <c r="F234" s="12"/>
      <c r="G234" s="12"/>
      <c r="H234" s="12"/>
      <c r="I234" s="6">
        <v>-74.100832999999994</v>
      </c>
      <c r="J234" s="6">
        <v>40.510333000000003</v>
      </c>
    </row>
    <row r="235" spans="1:10" s="6" customFormat="1" x14ac:dyDescent="0.35">
      <c r="A235" s="6" t="s">
        <v>79</v>
      </c>
      <c r="B235" s="7">
        <v>41108</v>
      </c>
      <c r="C235" s="8">
        <v>0.47430555555555554</v>
      </c>
      <c r="D235" s="6" t="s">
        <v>50</v>
      </c>
      <c r="E235" s="12">
        <v>2.7</v>
      </c>
      <c r="F235" s="12"/>
      <c r="G235" s="12"/>
      <c r="H235" s="12"/>
      <c r="I235" s="6">
        <v>-74.100832999999994</v>
      </c>
      <c r="J235" s="6">
        <v>40.510333000000003</v>
      </c>
    </row>
    <row r="236" spans="1:10" s="6" customFormat="1" x14ac:dyDescent="0.35">
      <c r="A236" s="6" t="s">
        <v>89</v>
      </c>
      <c r="B236" s="7">
        <v>41108</v>
      </c>
      <c r="C236" s="8">
        <v>0.48888888888888887</v>
      </c>
      <c r="D236" s="6" t="s">
        <v>50</v>
      </c>
      <c r="E236" s="12">
        <v>1.1000000000000001</v>
      </c>
      <c r="F236" s="12"/>
      <c r="G236" s="12"/>
      <c r="H236" s="12"/>
      <c r="I236" s="6">
        <v>-74.100832999999994</v>
      </c>
      <c r="J236" s="6">
        <v>40.510333000000003</v>
      </c>
    </row>
    <row r="237" spans="1:10" s="6" customFormat="1" x14ac:dyDescent="0.35">
      <c r="A237" s="6" t="s">
        <v>79</v>
      </c>
      <c r="B237" s="7">
        <v>41114</v>
      </c>
      <c r="C237" s="8">
        <v>0.46180555555555558</v>
      </c>
      <c r="D237" s="6" t="s">
        <v>49</v>
      </c>
      <c r="E237" s="12">
        <v>1.9</v>
      </c>
      <c r="F237" s="12"/>
      <c r="G237" s="12"/>
      <c r="H237" s="12"/>
      <c r="I237" s="6">
        <v>-74.100832999999994</v>
      </c>
      <c r="J237" s="6">
        <v>40.510333000000003</v>
      </c>
    </row>
    <row r="238" spans="1:10" s="6" customFormat="1" x14ac:dyDescent="0.35">
      <c r="A238" s="6" t="s">
        <v>89</v>
      </c>
      <c r="B238" s="7">
        <v>41114</v>
      </c>
      <c r="C238" s="8">
        <v>0.4770833333333333</v>
      </c>
      <c r="D238" s="6" t="s">
        <v>49</v>
      </c>
      <c r="E238" s="12">
        <v>1.2</v>
      </c>
      <c r="F238" s="12"/>
      <c r="G238" s="12"/>
      <c r="H238" s="12"/>
      <c r="I238" s="6">
        <v>-74.100832999999994</v>
      </c>
      <c r="J238" s="6">
        <v>40.510333000000003</v>
      </c>
    </row>
    <row r="239" spans="1:10" s="6" customFormat="1" x14ac:dyDescent="0.35">
      <c r="A239" s="6" t="s">
        <v>100</v>
      </c>
      <c r="B239" s="14">
        <v>41114</v>
      </c>
      <c r="C239"/>
      <c r="D239"/>
      <c r="E239" s="22">
        <v>10.3</v>
      </c>
      <c r="F239"/>
      <c r="G239" s="12"/>
      <c r="H239" s="12"/>
      <c r="I239" s="6">
        <v>-74.100832999999994</v>
      </c>
      <c r="J239" s="6">
        <v>40.510333000000003</v>
      </c>
    </row>
    <row r="240" spans="1:10" s="6" customFormat="1" x14ac:dyDescent="0.35">
      <c r="A240" s="6" t="s">
        <v>105</v>
      </c>
      <c r="B240" s="14">
        <v>41114</v>
      </c>
      <c r="C240"/>
      <c r="D240"/>
      <c r="E240" s="22">
        <v>27.6</v>
      </c>
      <c r="F240"/>
      <c r="G240" s="12"/>
      <c r="H240" s="12"/>
      <c r="I240" s="6">
        <v>-74.100832999999994</v>
      </c>
      <c r="J240" s="6">
        <v>40.510333000000003</v>
      </c>
    </row>
    <row r="241" spans="1:10" s="6" customFormat="1" x14ac:dyDescent="0.35">
      <c r="A241" s="6" t="s">
        <v>79</v>
      </c>
      <c r="B241" s="7">
        <v>41121</v>
      </c>
      <c r="C241" s="8">
        <v>0.4694444444444445</v>
      </c>
      <c r="D241" s="6" t="s">
        <v>50</v>
      </c>
      <c r="E241" s="12">
        <v>2.2999999999999998</v>
      </c>
      <c r="F241" s="12"/>
      <c r="G241" s="12"/>
      <c r="H241" s="12"/>
      <c r="I241" s="6">
        <v>-74.100832999999994</v>
      </c>
      <c r="J241" s="6">
        <v>40.510333000000003</v>
      </c>
    </row>
    <row r="242" spans="1:10" s="6" customFormat="1" x14ac:dyDescent="0.35">
      <c r="A242" s="6" t="s">
        <v>89</v>
      </c>
      <c r="B242" s="7">
        <v>41121</v>
      </c>
      <c r="E242" s="12"/>
      <c r="F242" s="12"/>
      <c r="G242" s="12"/>
      <c r="H242" s="12"/>
      <c r="I242" s="6">
        <v>-74.100832999999994</v>
      </c>
      <c r="J242" s="6">
        <v>40.510333000000003</v>
      </c>
    </row>
    <row r="243" spans="1:10" s="6" customFormat="1" x14ac:dyDescent="0.35">
      <c r="A243" s="6" t="s">
        <v>100</v>
      </c>
      <c r="B243" s="14">
        <v>41121</v>
      </c>
      <c r="C243"/>
      <c r="D243"/>
      <c r="E243" s="22">
        <v>4.17</v>
      </c>
      <c r="F243"/>
      <c r="G243" s="12"/>
      <c r="H243" s="12"/>
      <c r="I243" s="6">
        <v>-74.100832999999994</v>
      </c>
      <c r="J243" s="6">
        <v>40.510333000000003</v>
      </c>
    </row>
    <row r="244" spans="1:10" s="6" customFormat="1" x14ac:dyDescent="0.35">
      <c r="A244" s="6" t="s">
        <v>105</v>
      </c>
      <c r="B244" s="14">
        <v>41121</v>
      </c>
      <c r="C244"/>
      <c r="D244"/>
      <c r="E244" s="22">
        <v>19.7</v>
      </c>
      <c r="F244"/>
      <c r="G244" s="12"/>
      <c r="H244" s="12"/>
      <c r="I244" s="6">
        <v>-74.100832999999994</v>
      </c>
      <c r="J244" s="6">
        <v>40.510333000000003</v>
      </c>
    </row>
    <row r="245" spans="1:10" s="6" customFormat="1" x14ac:dyDescent="0.35">
      <c r="A245" s="6" t="s">
        <v>40</v>
      </c>
      <c r="B245" s="7">
        <v>41122</v>
      </c>
      <c r="C245" s="8">
        <v>0.64236111111111105</v>
      </c>
      <c r="D245" s="6" t="s">
        <v>49</v>
      </c>
      <c r="E245" s="12">
        <v>3</v>
      </c>
      <c r="F245" s="12"/>
      <c r="G245" s="12"/>
      <c r="H245" s="12"/>
      <c r="I245" s="6">
        <v>-74.100832999999994</v>
      </c>
      <c r="J245" s="6">
        <v>40.510333000000003</v>
      </c>
    </row>
    <row r="246" spans="1:10" s="6" customFormat="1" x14ac:dyDescent="0.35">
      <c r="A246" s="6" t="s">
        <v>72</v>
      </c>
      <c r="B246" s="7">
        <v>41122</v>
      </c>
      <c r="D246" s="6" t="s">
        <v>49</v>
      </c>
      <c r="E246" s="12"/>
      <c r="F246" s="12"/>
      <c r="G246" s="12"/>
      <c r="H246" s="12"/>
      <c r="I246" s="6">
        <v>-74.100832999999994</v>
      </c>
      <c r="J246" s="6">
        <v>40.510333000000003</v>
      </c>
    </row>
    <row r="247" spans="1:10" s="6" customFormat="1" x14ac:dyDescent="0.35">
      <c r="A247" s="6" t="s">
        <v>40</v>
      </c>
      <c r="B247" s="7">
        <v>41128</v>
      </c>
      <c r="C247" s="8">
        <v>0.57708333333333328</v>
      </c>
      <c r="D247" s="6" t="s">
        <v>50</v>
      </c>
      <c r="E247" s="12">
        <v>25.2</v>
      </c>
      <c r="F247" s="12"/>
      <c r="G247" s="12"/>
      <c r="H247" s="12"/>
      <c r="I247" s="6">
        <v>-74.100832999999994</v>
      </c>
      <c r="J247" s="6">
        <v>40.510333000000003</v>
      </c>
    </row>
    <row r="248" spans="1:10" s="6" customFormat="1" x14ac:dyDescent="0.35">
      <c r="A248" s="6" t="s">
        <v>72</v>
      </c>
      <c r="B248" s="7">
        <v>41128</v>
      </c>
      <c r="C248" s="8">
        <v>0.54791666666666672</v>
      </c>
      <c r="D248" s="6" t="s">
        <v>50</v>
      </c>
      <c r="E248" s="12">
        <v>9.9</v>
      </c>
      <c r="F248" s="12"/>
      <c r="G248" s="12"/>
      <c r="H248" s="12"/>
      <c r="I248" s="6">
        <v>-74.100832999999994</v>
      </c>
      <c r="J248" s="6">
        <v>40.510333000000003</v>
      </c>
    </row>
    <row r="249" spans="1:10" s="6" customFormat="1" x14ac:dyDescent="0.35">
      <c r="A249" s="6" t="s">
        <v>79</v>
      </c>
      <c r="B249" s="7">
        <v>41129</v>
      </c>
      <c r="C249" s="8">
        <v>0.46111111111111108</v>
      </c>
      <c r="D249" s="6" t="s">
        <v>50</v>
      </c>
      <c r="E249" s="12">
        <v>4.7</v>
      </c>
      <c r="F249" s="12"/>
      <c r="G249" s="12"/>
      <c r="H249" s="12"/>
      <c r="I249" s="6">
        <v>-74.100832999999994</v>
      </c>
      <c r="J249" s="6">
        <v>40.510333000000003</v>
      </c>
    </row>
    <row r="250" spans="1:10" s="6" customFormat="1" x14ac:dyDescent="0.35">
      <c r="A250" s="6" t="s">
        <v>89</v>
      </c>
      <c r="B250" s="7">
        <v>41129</v>
      </c>
      <c r="C250" s="8">
        <v>0.47569444444444442</v>
      </c>
      <c r="D250" s="6" t="s">
        <v>50</v>
      </c>
      <c r="E250" s="12">
        <v>24.5</v>
      </c>
      <c r="F250" s="12"/>
      <c r="G250" s="12"/>
      <c r="H250" s="12"/>
      <c r="I250" s="6">
        <v>-74.100832999999994</v>
      </c>
      <c r="J250" s="6">
        <v>40.510333000000003</v>
      </c>
    </row>
    <row r="251" spans="1:10" s="6" customFormat="1" x14ac:dyDescent="0.35">
      <c r="A251" s="6" t="s">
        <v>40</v>
      </c>
      <c r="B251" s="7">
        <v>41135</v>
      </c>
      <c r="C251" s="8">
        <v>0.56666666666666665</v>
      </c>
      <c r="D251" s="6" t="s">
        <v>50</v>
      </c>
      <c r="E251" s="12">
        <v>12.9</v>
      </c>
      <c r="F251" s="12"/>
      <c r="G251" s="12"/>
      <c r="H251" s="12"/>
      <c r="I251" s="6">
        <v>-74.100832999999994</v>
      </c>
      <c r="J251" s="6">
        <v>40.510333000000003</v>
      </c>
    </row>
    <row r="252" spans="1:10" s="6" customFormat="1" x14ac:dyDescent="0.35">
      <c r="A252" s="6" t="s">
        <v>40</v>
      </c>
      <c r="B252" s="7">
        <v>41135</v>
      </c>
      <c r="D252" s="6" t="s">
        <v>50</v>
      </c>
      <c r="E252" s="12">
        <v>12.5</v>
      </c>
      <c r="F252" s="12"/>
      <c r="G252" s="12"/>
      <c r="H252" s="12"/>
      <c r="I252" s="6">
        <v>-74.100832999999994</v>
      </c>
      <c r="J252" s="6">
        <v>40.510333000000003</v>
      </c>
    </row>
    <row r="253" spans="1:10" s="6" customFormat="1" x14ac:dyDescent="0.35">
      <c r="A253" s="6" t="s">
        <v>72</v>
      </c>
      <c r="B253" s="7">
        <v>41135</v>
      </c>
      <c r="C253" s="8">
        <v>0.53749999999999998</v>
      </c>
      <c r="D253" s="6" t="s">
        <v>50</v>
      </c>
      <c r="E253" s="12">
        <v>55.6</v>
      </c>
      <c r="F253" s="12"/>
      <c r="G253" s="12"/>
      <c r="H253" s="12"/>
      <c r="I253" s="6">
        <v>-74.100832999999994</v>
      </c>
      <c r="J253" s="6">
        <v>40.510333000000003</v>
      </c>
    </row>
    <row r="254" spans="1:10" s="6" customFormat="1" x14ac:dyDescent="0.35">
      <c r="A254" s="6" t="s">
        <v>79</v>
      </c>
      <c r="B254" s="7">
        <v>41136</v>
      </c>
      <c r="C254" s="8">
        <v>0.4597222222222222</v>
      </c>
      <c r="D254" s="6" t="s">
        <v>50</v>
      </c>
      <c r="E254" s="12">
        <v>4</v>
      </c>
      <c r="F254" s="12"/>
      <c r="G254" s="12"/>
      <c r="H254" s="12"/>
      <c r="I254" s="6">
        <v>-74.100832999999994</v>
      </c>
      <c r="J254" s="6">
        <v>40.510333000000003</v>
      </c>
    </row>
    <row r="255" spans="1:10" s="6" customFormat="1" x14ac:dyDescent="0.35">
      <c r="A255" s="6" t="s">
        <v>89</v>
      </c>
      <c r="B255" s="7">
        <v>41136</v>
      </c>
      <c r="C255" s="8">
        <v>0.47361111111111115</v>
      </c>
      <c r="D255" s="6" t="s">
        <v>50</v>
      </c>
      <c r="E255" s="12">
        <v>8.6999999999999993</v>
      </c>
      <c r="F255" s="12"/>
      <c r="G255" s="12"/>
      <c r="H255" s="12"/>
      <c r="I255" s="6">
        <v>-74.100832999999994</v>
      </c>
      <c r="J255" s="6">
        <v>40.510333000000003</v>
      </c>
    </row>
    <row r="256" spans="1:10" s="6" customFormat="1" x14ac:dyDescent="0.35">
      <c r="A256" s="6" t="s">
        <v>40</v>
      </c>
      <c r="B256" s="7">
        <v>41142</v>
      </c>
      <c r="C256" s="8">
        <v>0.58680555555555558</v>
      </c>
      <c r="D256" s="6" t="s">
        <v>50</v>
      </c>
      <c r="E256" s="12">
        <v>9.4</v>
      </c>
      <c r="F256" s="12"/>
      <c r="G256" s="12"/>
      <c r="H256" s="12"/>
      <c r="I256" s="6">
        <v>-74.100832999999994</v>
      </c>
      <c r="J256" s="6">
        <v>40.510333000000003</v>
      </c>
    </row>
    <row r="257" spans="1:10" s="6" customFormat="1" x14ac:dyDescent="0.35">
      <c r="A257" s="6" t="s">
        <v>72</v>
      </c>
      <c r="B257" s="7">
        <v>41142</v>
      </c>
      <c r="C257" s="8">
        <v>0.54652777777777783</v>
      </c>
      <c r="D257" s="6" t="s">
        <v>50</v>
      </c>
      <c r="E257" s="12">
        <v>3.8</v>
      </c>
      <c r="F257" s="12"/>
      <c r="G257" s="12"/>
      <c r="H257" s="12"/>
      <c r="I257" s="6">
        <v>-74.100832999999994</v>
      </c>
      <c r="J257" s="6">
        <v>40.510333000000003</v>
      </c>
    </row>
    <row r="258" spans="1:10" s="6" customFormat="1" x14ac:dyDescent="0.35">
      <c r="A258" s="6" t="s">
        <v>79</v>
      </c>
      <c r="B258" s="7">
        <v>41143</v>
      </c>
      <c r="C258" s="8">
        <v>0.46875</v>
      </c>
      <c r="D258" s="6" t="s">
        <v>50</v>
      </c>
      <c r="E258" s="12">
        <v>3.2</v>
      </c>
      <c r="F258" s="12"/>
      <c r="G258" s="12"/>
      <c r="H258" s="12"/>
      <c r="I258" s="6">
        <v>-74.100832999999994</v>
      </c>
      <c r="J258" s="6">
        <v>40.510333000000003</v>
      </c>
    </row>
    <row r="259" spans="1:10" s="6" customFormat="1" x14ac:dyDescent="0.35">
      <c r="A259" s="6" t="s">
        <v>89</v>
      </c>
      <c r="B259" s="7">
        <v>41143</v>
      </c>
      <c r="C259" s="8">
        <v>0.48333333333333334</v>
      </c>
      <c r="D259" s="6" t="s">
        <v>50</v>
      </c>
      <c r="E259" s="12">
        <v>0.8</v>
      </c>
      <c r="F259" s="12"/>
      <c r="G259" s="12"/>
      <c r="H259" s="12"/>
      <c r="I259" s="6">
        <v>-74.100832999999994</v>
      </c>
      <c r="J259" s="6">
        <v>40.510333000000003</v>
      </c>
    </row>
    <row r="260" spans="1:10" s="6" customFormat="1" x14ac:dyDescent="0.35">
      <c r="A260" s="6" t="s">
        <v>100</v>
      </c>
      <c r="B260" s="14">
        <v>41143</v>
      </c>
      <c r="C260"/>
      <c r="D260"/>
      <c r="E260" s="22">
        <v>7.55</v>
      </c>
      <c r="F260"/>
      <c r="G260" s="12"/>
      <c r="H260" s="12"/>
      <c r="I260" s="6">
        <v>-74.100832999999994</v>
      </c>
      <c r="J260" s="6">
        <v>40.510333000000003</v>
      </c>
    </row>
    <row r="261" spans="1:10" s="6" customFormat="1" x14ac:dyDescent="0.35">
      <c r="A261" s="6" t="s">
        <v>105</v>
      </c>
      <c r="B261" s="14">
        <v>41143</v>
      </c>
      <c r="C261"/>
      <c r="D261"/>
      <c r="E261" s="22">
        <v>9.34</v>
      </c>
      <c r="F261"/>
      <c r="G261" s="12"/>
      <c r="H261" s="12"/>
      <c r="I261" s="6">
        <v>-74.100832999999994</v>
      </c>
      <c r="J261" s="6">
        <v>40.510333000000003</v>
      </c>
    </row>
    <row r="262" spans="1:10" s="6" customFormat="1" x14ac:dyDescent="0.35">
      <c r="A262" s="6" t="s">
        <v>105</v>
      </c>
      <c r="B262" s="14">
        <v>41143</v>
      </c>
      <c r="C262"/>
      <c r="D262"/>
      <c r="E262" s="22">
        <v>11.6</v>
      </c>
      <c r="F262"/>
      <c r="G262" s="12"/>
      <c r="H262" s="12"/>
      <c r="I262" s="6">
        <v>-74.100832999999994</v>
      </c>
      <c r="J262" s="6">
        <v>40.510333000000003</v>
      </c>
    </row>
    <row r="263" spans="1:10" s="6" customFormat="1" x14ac:dyDescent="0.35">
      <c r="A263" s="6" t="s">
        <v>40</v>
      </c>
      <c r="B263" s="7">
        <v>41149</v>
      </c>
      <c r="C263" s="8">
        <v>0.58680555555555558</v>
      </c>
      <c r="D263" s="6" t="s">
        <v>49</v>
      </c>
      <c r="E263" s="12">
        <v>6.4</v>
      </c>
      <c r="F263" s="12"/>
      <c r="G263" s="12"/>
      <c r="H263" s="12"/>
      <c r="I263" s="6">
        <v>-74.100832999999994</v>
      </c>
      <c r="J263" s="6">
        <v>40.510333000000003</v>
      </c>
    </row>
    <row r="264" spans="1:10" s="6" customFormat="1" x14ac:dyDescent="0.35">
      <c r="A264" s="6" t="s">
        <v>40</v>
      </c>
      <c r="B264" s="7">
        <v>41149</v>
      </c>
      <c r="D264" s="6" t="s">
        <v>49</v>
      </c>
      <c r="E264" s="12">
        <v>6.8</v>
      </c>
      <c r="F264" s="12"/>
      <c r="G264" s="12"/>
      <c r="H264" s="12"/>
      <c r="I264" s="6">
        <v>-74.100832999999994</v>
      </c>
      <c r="J264" s="6">
        <v>40.510333000000003</v>
      </c>
    </row>
    <row r="265" spans="1:10" s="6" customFormat="1" x14ac:dyDescent="0.35">
      <c r="A265" s="6" t="s">
        <v>72</v>
      </c>
      <c r="B265" s="7">
        <v>41149</v>
      </c>
      <c r="C265" s="8">
        <v>0.55694444444444446</v>
      </c>
      <c r="D265" s="6" t="s">
        <v>49</v>
      </c>
      <c r="E265" s="12">
        <v>17.3</v>
      </c>
      <c r="F265" s="12"/>
      <c r="G265" s="12"/>
      <c r="H265" s="12"/>
      <c r="I265" s="6">
        <v>-74.100832999999994</v>
      </c>
      <c r="J265" s="6">
        <v>40.510333000000003</v>
      </c>
    </row>
    <row r="266" spans="1:10" s="6" customFormat="1" x14ac:dyDescent="0.35">
      <c r="A266" s="6" t="s">
        <v>79</v>
      </c>
      <c r="B266" s="7">
        <v>41150</v>
      </c>
      <c r="C266" s="8">
        <v>0.47083333333333338</v>
      </c>
      <c r="D266" s="6" t="s">
        <v>49</v>
      </c>
      <c r="E266" s="12">
        <v>2</v>
      </c>
      <c r="F266" s="12"/>
      <c r="G266" s="12"/>
      <c r="H266" s="12"/>
      <c r="I266" s="6">
        <v>-74.100832999999994</v>
      </c>
      <c r="J266" s="6">
        <v>40.510333000000003</v>
      </c>
    </row>
    <row r="267" spans="1:10" s="6" customFormat="1" x14ac:dyDescent="0.35">
      <c r="A267" s="6" t="s">
        <v>89</v>
      </c>
      <c r="B267" s="7">
        <v>41150</v>
      </c>
      <c r="C267" s="8">
        <v>0.48680555555555555</v>
      </c>
      <c r="D267" s="6" t="s">
        <v>49</v>
      </c>
      <c r="E267" s="12">
        <v>1.5</v>
      </c>
      <c r="F267" s="12"/>
      <c r="G267" s="12">
        <v>39.4</v>
      </c>
      <c r="H267" s="12"/>
      <c r="I267" s="6">
        <v>-74.100832999999994</v>
      </c>
      <c r="J267" s="6">
        <v>40.510333000000003</v>
      </c>
    </row>
    <row r="268" spans="1:10" s="6" customFormat="1" x14ac:dyDescent="0.35">
      <c r="A268" s="6" t="s">
        <v>40</v>
      </c>
      <c r="B268" s="7">
        <v>41157</v>
      </c>
      <c r="C268" s="8">
        <v>0.5708333333333333</v>
      </c>
      <c r="D268" s="6" t="s">
        <v>49</v>
      </c>
      <c r="E268" s="12">
        <v>37.200000000000003</v>
      </c>
      <c r="F268" s="12"/>
      <c r="G268" s="12"/>
      <c r="H268" s="12"/>
      <c r="I268" s="6">
        <v>-74.100832999999994</v>
      </c>
      <c r="J268" s="6">
        <v>40.510333000000003</v>
      </c>
    </row>
    <row r="269" spans="1:10" s="6" customFormat="1" x14ac:dyDescent="0.35">
      <c r="A269" s="6" t="s">
        <v>40</v>
      </c>
      <c r="B269" s="7">
        <v>41157</v>
      </c>
      <c r="D269" s="6" t="s">
        <v>49</v>
      </c>
      <c r="E269" s="12">
        <v>60</v>
      </c>
      <c r="F269" s="12"/>
      <c r="G269" s="12">
        <v>3.9</v>
      </c>
      <c r="H269" s="12"/>
      <c r="I269" s="6">
        <v>-74.100832999999994</v>
      </c>
      <c r="J269" s="6">
        <v>40.510333000000003</v>
      </c>
    </row>
    <row r="270" spans="1:10" s="6" customFormat="1" x14ac:dyDescent="0.35">
      <c r="A270" s="6" t="s">
        <v>72</v>
      </c>
      <c r="B270" s="7">
        <v>41157</v>
      </c>
      <c r="C270" s="8">
        <v>0.54097222222222219</v>
      </c>
      <c r="D270" s="6" t="s">
        <v>49</v>
      </c>
      <c r="E270" s="12">
        <v>23.8</v>
      </c>
      <c r="F270" s="12"/>
      <c r="G270" s="12"/>
      <c r="H270" s="12"/>
      <c r="I270" s="6">
        <v>-74.100832999999994</v>
      </c>
      <c r="J270" s="6">
        <v>40.510333000000003</v>
      </c>
    </row>
    <row r="271" spans="1:10" s="6" customFormat="1" x14ac:dyDescent="0.35">
      <c r="A271" s="6" t="s">
        <v>79</v>
      </c>
      <c r="B271" s="7">
        <v>41158</v>
      </c>
      <c r="C271" s="8">
        <v>0.49722222222222223</v>
      </c>
      <c r="D271" s="6" t="s">
        <v>49</v>
      </c>
      <c r="E271" s="12">
        <v>2.9</v>
      </c>
      <c r="F271" s="12"/>
      <c r="G271" s="12"/>
      <c r="H271" s="12"/>
      <c r="I271" s="6">
        <v>-74.100832999999994</v>
      </c>
      <c r="J271" s="6">
        <v>40.510333000000003</v>
      </c>
    </row>
    <row r="272" spans="1:10" s="6" customFormat="1" x14ac:dyDescent="0.35">
      <c r="A272" s="6" t="s">
        <v>89</v>
      </c>
      <c r="B272" s="7">
        <v>41158</v>
      </c>
      <c r="C272" s="8">
        <v>0.51458333333333328</v>
      </c>
      <c r="D272" s="6" t="s">
        <v>49</v>
      </c>
      <c r="E272" s="12">
        <v>2.4</v>
      </c>
      <c r="F272" s="12"/>
      <c r="G272" s="12"/>
      <c r="H272" s="12"/>
      <c r="I272" s="6">
        <v>-74.100832999999994</v>
      </c>
      <c r="J272" s="6">
        <v>40.510333000000003</v>
      </c>
    </row>
    <row r="273" spans="1:10" s="6" customFormat="1" x14ac:dyDescent="0.35">
      <c r="A273" s="6" t="s">
        <v>40</v>
      </c>
      <c r="B273" s="7">
        <v>41163</v>
      </c>
      <c r="C273" s="8">
        <v>0.56319444444444444</v>
      </c>
      <c r="D273" s="6" t="s">
        <v>50</v>
      </c>
      <c r="E273" s="12">
        <v>13.36</v>
      </c>
      <c r="F273" s="12"/>
      <c r="G273" s="12"/>
      <c r="H273" s="12"/>
      <c r="I273" s="6">
        <v>-74.100832999999994</v>
      </c>
      <c r="J273" s="6">
        <v>40.510333000000003</v>
      </c>
    </row>
    <row r="274" spans="1:10" s="6" customFormat="1" x14ac:dyDescent="0.35">
      <c r="A274" s="6" t="s">
        <v>72</v>
      </c>
      <c r="B274" s="7">
        <v>41163</v>
      </c>
      <c r="C274" s="8">
        <v>0.53402777777777777</v>
      </c>
      <c r="D274" s="6" t="s">
        <v>50</v>
      </c>
      <c r="E274" s="12">
        <v>6.3</v>
      </c>
      <c r="F274" s="12"/>
      <c r="G274" s="12"/>
      <c r="H274" s="12"/>
      <c r="I274" s="6">
        <v>-74.100832999999994</v>
      </c>
      <c r="J274" s="6">
        <v>40.510333000000003</v>
      </c>
    </row>
    <row r="275" spans="1:10" s="6" customFormat="1" x14ac:dyDescent="0.35">
      <c r="A275" s="6" t="s">
        <v>100</v>
      </c>
      <c r="B275" s="14">
        <v>41163</v>
      </c>
      <c r="C275"/>
      <c r="D275"/>
      <c r="E275" s="22">
        <v>11.2</v>
      </c>
      <c r="F275"/>
      <c r="G275" s="12"/>
      <c r="H275" s="12"/>
      <c r="I275" s="6">
        <v>-74.100832999999994</v>
      </c>
      <c r="J275" s="6">
        <v>40.510333000000003</v>
      </c>
    </row>
    <row r="276" spans="1:10" s="6" customFormat="1" x14ac:dyDescent="0.35">
      <c r="A276" s="6" t="s">
        <v>105</v>
      </c>
      <c r="B276" s="14">
        <v>41163</v>
      </c>
      <c r="C276"/>
      <c r="D276"/>
      <c r="E276" s="22">
        <v>14.2</v>
      </c>
      <c r="F276"/>
      <c r="G276" s="12"/>
      <c r="H276" s="12"/>
      <c r="I276" s="6">
        <v>-74.100832999999994</v>
      </c>
      <c r="J276" s="6">
        <v>40.510333000000003</v>
      </c>
    </row>
    <row r="277" spans="1:10" s="6" customFormat="1" x14ac:dyDescent="0.35">
      <c r="A277" s="6" t="s">
        <v>79</v>
      </c>
      <c r="B277" s="7">
        <v>41164</v>
      </c>
      <c r="C277" s="8">
        <v>0.4861111111111111</v>
      </c>
      <c r="D277" s="6" t="s">
        <v>50</v>
      </c>
      <c r="E277" s="12">
        <v>3.62</v>
      </c>
      <c r="F277" s="12"/>
      <c r="G277" s="12"/>
      <c r="H277" s="12"/>
      <c r="I277" s="6">
        <v>-74.100832999999994</v>
      </c>
      <c r="J277" s="6">
        <v>40.510333000000003</v>
      </c>
    </row>
    <row r="278" spans="1:10" s="6" customFormat="1" x14ac:dyDescent="0.35">
      <c r="A278" s="6" t="s">
        <v>89</v>
      </c>
      <c r="B278" s="7">
        <v>41164</v>
      </c>
      <c r="C278" s="8">
        <v>0.5</v>
      </c>
      <c r="D278" s="6" t="s">
        <v>50</v>
      </c>
      <c r="E278" s="12">
        <v>6.42</v>
      </c>
      <c r="F278" s="12"/>
      <c r="G278" s="12"/>
      <c r="H278" s="12"/>
      <c r="I278" s="6">
        <v>-74.100832999999994</v>
      </c>
      <c r="J278" s="6">
        <v>40.510333000000003</v>
      </c>
    </row>
    <row r="279" spans="1:10" s="6" customFormat="1" x14ac:dyDescent="0.35">
      <c r="A279" s="6" t="s">
        <v>79</v>
      </c>
      <c r="B279" s="7">
        <v>41171</v>
      </c>
      <c r="C279" s="8">
        <v>0.47222222222222227</v>
      </c>
      <c r="D279" s="6" t="s">
        <v>49</v>
      </c>
      <c r="E279" s="12">
        <v>4.08</v>
      </c>
      <c r="F279" s="12"/>
      <c r="G279" s="12"/>
      <c r="H279" s="12"/>
      <c r="I279" s="6">
        <v>-74.100832999999994</v>
      </c>
      <c r="J279" s="6">
        <v>40.510333000000003</v>
      </c>
    </row>
    <row r="280" spans="1:10" s="6" customFormat="1" x14ac:dyDescent="0.35">
      <c r="A280" s="6" t="s">
        <v>89</v>
      </c>
      <c r="B280" s="7">
        <v>41171</v>
      </c>
      <c r="C280" s="8">
        <v>0.48680555555555555</v>
      </c>
      <c r="D280" s="6" t="s">
        <v>49</v>
      </c>
      <c r="E280" s="12">
        <v>5.8</v>
      </c>
      <c r="F280" s="12"/>
      <c r="G280" s="12"/>
      <c r="H280" s="12"/>
      <c r="I280" s="6">
        <v>-74.100832999999994</v>
      </c>
      <c r="J280" s="6">
        <v>40.510333000000003</v>
      </c>
    </row>
    <row r="281" spans="1:10" s="6" customFormat="1" x14ac:dyDescent="0.35">
      <c r="A281" s="6" t="s">
        <v>100</v>
      </c>
      <c r="B281" s="14">
        <v>41171</v>
      </c>
      <c r="C281"/>
      <c r="D281"/>
      <c r="E281" s="22">
        <v>5.31</v>
      </c>
      <c r="F281"/>
      <c r="G281" s="12"/>
      <c r="H281" s="12"/>
      <c r="I281" s="6">
        <v>-74.100832999999994</v>
      </c>
      <c r="J281" s="6">
        <v>40.510333000000003</v>
      </c>
    </row>
    <row r="282" spans="1:10" s="6" customFormat="1" x14ac:dyDescent="0.35">
      <c r="A282" s="6" t="s">
        <v>105</v>
      </c>
      <c r="B282" s="14">
        <v>41171</v>
      </c>
      <c r="C282"/>
      <c r="D282"/>
      <c r="E282" s="22">
        <v>6.96</v>
      </c>
      <c r="F282"/>
      <c r="G282" s="12"/>
      <c r="H282" s="12"/>
      <c r="I282" s="6">
        <v>-74.100832999999994</v>
      </c>
      <c r="J282" s="6">
        <v>40.510333000000003</v>
      </c>
    </row>
    <row r="283" spans="1:10" s="6" customFormat="1" x14ac:dyDescent="0.35">
      <c r="A283" s="6" t="s">
        <v>105</v>
      </c>
      <c r="B283" s="14">
        <v>41171</v>
      </c>
      <c r="C283"/>
      <c r="D283"/>
      <c r="E283" s="22">
        <v>6.06</v>
      </c>
      <c r="F283"/>
      <c r="G283" s="12"/>
      <c r="H283" s="12"/>
      <c r="I283" s="6">
        <v>-74.100832999999994</v>
      </c>
      <c r="J283" s="6">
        <v>40.510333000000003</v>
      </c>
    </row>
    <row r="284" spans="1:10" s="6" customFormat="1" x14ac:dyDescent="0.35">
      <c r="A284" s="6" t="s">
        <v>40</v>
      </c>
      <c r="B284" s="7">
        <v>41177</v>
      </c>
      <c r="C284" s="8">
        <v>0.55972222222222223</v>
      </c>
      <c r="D284" s="6" t="s">
        <v>50</v>
      </c>
      <c r="E284" s="12">
        <v>8.1</v>
      </c>
      <c r="F284" s="12"/>
      <c r="G284" s="12"/>
      <c r="H284" s="12"/>
      <c r="I284" s="6">
        <v>-74.100832999999994</v>
      </c>
      <c r="J284" s="6">
        <v>40.510333000000003</v>
      </c>
    </row>
    <row r="285" spans="1:10" s="6" customFormat="1" x14ac:dyDescent="0.35">
      <c r="A285" s="6" t="s">
        <v>72</v>
      </c>
      <c r="B285" s="7">
        <v>41177</v>
      </c>
      <c r="C285" s="8">
        <v>0.53125</v>
      </c>
      <c r="D285" s="6" t="s">
        <v>50</v>
      </c>
      <c r="E285" s="12">
        <v>10.14</v>
      </c>
      <c r="F285" s="12"/>
      <c r="G285" s="12"/>
      <c r="H285" s="12"/>
      <c r="I285" s="6">
        <v>-74.100832999999994</v>
      </c>
      <c r="J285" s="6">
        <v>40.510333000000003</v>
      </c>
    </row>
    <row r="286" spans="1:10" s="6" customFormat="1" x14ac:dyDescent="0.35">
      <c r="A286" s="6" t="s">
        <v>100</v>
      </c>
      <c r="B286" s="14">
        <v>41177</v>
      </c>
      <c r="C286"/>
      <c r="D286"/>
      <c r="E286" s="22">
        <v>5.81</v>
      </c>
      <c r="F286"/>
      <c r="G286" s="12"/>
      <c r="H286" s="12"/>
      <c r="I286" s="6">
        <v>-74.100832999999994</v>
      </c>
      <c r="J286" s="6">
        <v>40.510333000000003</v>
      </c>
    </row>
    <row r="287" spans="1:10" s="6" customFormat="1" x14ac:dyDescent="0.35">
      <c r="A287" s="6" t="s">
        <v>79</v>
      </c>
      <c r="B287" s="7">
        <v>41178</v>
      </c>
      <c r="C287" s="8">
        <v>0.48541666666666666</v>
      </c>
      <c r="D287" s="6" t="s">
        <v>50</v>
      </c>
      <c r="E287" s="12">
        <v>5.8</v>
      </c>
      <c r="F287" s="12"/>
      <c r="G287" s="12"/>
      <c r="H287" s="12"/>
      <c r="I287" s="6">
        <v>-74.100832999999994</v>
      </c>
      <c r="J287" s="6">
        <v>40.510333000000003</v>
      </c>
    </row>
    <row r="288" spans="1:10" s="6" customFormat="1" x14ac:dyDescent="0.35">
      <c r="A288" s="6" t="s">
        <v>89</v>
      </c>
      <c r="B288" s="7">
        <v>41178</v>
      </c>
      <c r="C288" s="8">
        <v>0.50277777777777777</v>
      </c>
      <c r="D288" s="6" t="s">
        <v>50</v>
      </c>
      <c r="E288" s="12">
        <v>3.4</v>
      </c>
      <c r="F288" s="12"/>
      <c r="G288" s="12"/>
      <c r="H288" s="12"/>
      <c r="I288" s="6">
        <v>-74.100832999999994</v>
      </c>
      <c r="J288" s="6">
        <v>40.510333000000003</v>
      </c>
    </row>
    <row r="289" spans="1:10" s="6" customFormat="1" x14ac:dyDescent="0.35">
      <c r="A289" s="6" t="s">
        <v>40</v>
      </c>
      <c r="B289" s="7">
        <v>41429</v>
      </c>
      <c r="C289" s="8">
        <v>0.55694444444444446</v>
      </c>
      <c r="D289" s="6" t="s">
        <v>49</v>
      </c>
      <c r="E289" s="12">
        <v>10.46</v>
      </c>
      <c r="F289" s="12"/>
      <c r="G289" s="12"/>
      <c r="H289" s="12"/>
      <c r="I289" s="6">
        <v>-73.983333000000002</v>
      </c>
      <c r="J289" s="6">
        <v>40.568333000000003</v>
      </c>
    </row>
    <row r="290" spans="1:10" s="6" customFormat="1" x14ac:dyDescent="0.35">
      <c r="A290" s="6" t="s">
        <v>72</v>
      </c>
      <c r="B290" s="7">
        <v>41429</v>
      </c>
      <c r="C290" s="8">
        <v>0.52500000000000002</v>
      </c>
      <c r="D290" s="6" t="s">
        <v>49</v>
      </c>
      <c r="E290" s="12">
        <v>37.5</v>
      </c>
      <c r="F290" s="12"/>
      <c r="G290" s="12"/>
      <c r="H290" s="12"/>
      <c r="I290" s="6">
        <v>-73.983333000000002</v>
      </c>
      <c r="J290" s="6">
        <v>40.568333000000003</v>
      </c>
    </row>
    <row r="291" spans="1:10" s="6" customFormat="1" x14ac:dyDescent="0.35">
      <c r="A291" s="6" t="s">
        <v>100</v>
      </c>
      <c r="B291" s="14">
        <v>41429</v>
      </c>
      <c r="C291"/>
      <c r="D291"/>
      <c r="E291" s="21">
        <v>7.25</v>
      </c>
      <c r="F291"/>
      <c r="G291" s="12"/>
      <c r="H291" s="12"/>
      <c r="I291" s="6">
        <v>-73.983333000000002</v>
      </c>
      <c r="J291" s="6">
        <v>40.568333000000003</v>
      </c>
    </row>
    <row r="292" spans="1:10" s="6" customFormat="1" x14ac:dyDescent="0.35">
      <c r="A292" s="6" t="s">
        <v>105</v>
      </c>
      <c r="B292" s="14">
        <v>41429</v>
      </c>
      <c r="C292"/>
      <c r="D292"/>
      <c r="E292" s="21">
        <v>8.3699999999999992</v>
      </c>
      <c r="F292"/>
      <c r="G292" s="12"/>
      <c r="H292" s="12"/>
      <c r="I292" s="6">
        <v>-73.983333000000002</v>
      </c>
      <c r="J292" s="6">
        <v>40.568333000000003</v>
      </c>
    </row>
    <row r="293" spans="1:10" s="6" customFormat="1" x14ac:dyDescent="0.35">
      <c r="A293" s="6" t="s">
        <v>79</v>
      </c>
      <c r="B293" s="7">
        <v>41430</v>
      </c>
      <c r="C293" s="8">
        <v>0.4604166666666667</v>
      </c>
      <c r="D293" s="6" t="s">
        <v>50</v>
      </c>
      <c r="E293" s="12">
        <v>1.51</v>
      </c>
      <c r="F293" s="12"/>
      <c r="G293" s="12"/>
      <c r="H293" s="12"/>
      <c r="I293" s="6">
        <v>-73.983333000000002</v>
      </c>
      <c r="J293" s="6">
        <v>40.568333000000003</v>
      </c>
    </row>
    <row r="294" spans="1:10" s="6" customFormat="1" x14ac:dyDescent="0.35">
      <c r="A294" s="6" t="s">
        <v>89</v>
      </c>
      <c r="B294" s="7">
        <v>41430</v>
      </c>
      <c r="C294" s="8">
        <v>0.47430555555555554</v>
      </c>
      <c r="D294" s="6" t="s">
        <v>50</v>
      </c>
      <c r="E294" s="12">
        <v>4.18</v>
      </c>
      <c r="F294" s="12"/>
      <c r="G294" s="12"/>
      <c r="H294" s="12"/>
      <c r="I294" s="6">
        <v>-73.983333000000002</v>
      </c>
      <c r="J294" s="6">
        <v>40.568333000000003</v>
      </c>
    </row>
    <row r="295" spans="1:10" s="6" customFormat="1" x14ac:dyDescent="0.35">
      <c r="A295" s="6" t="s">
        <v>40</v>
      </c>
      <c r="B295" s="7">
        <v>41436</v>
      </c>
      <c r="C295" s="8">
        <v>0.55763888888888891</v>
      </c>
      <c r="D295" s="6" t="s">
        <v>49</v>
      </c>
      <c r="E295" s="12">
        <v>14.8</v>
      </c>
      <c r="F295" s="12"/>
      <c r="G295" s="12"/>
      <c r="H295" s="12"/>
      <c r="I295" s="6">
        <v>-73.983333000000002</v>
      </c>
      <c r="J295" s="6">
        <v>40.568333000000003</v>
      </c>
    </row>
    <row r="296" spans="1:10" s="6" customFormat="1" x14ac:dyDescent="0.35">
      <c r="A296" s="6" t="s">
        <v>72</v>
      </c>
      <c r="B296" s="7">
        <v>41436</v>
      </c>
      <c r="C296" s="8">
        <v>0.52500000000000002</v>
      </c>
      <c r="D296" s="6" t="s">
        <v>49</v>
      </c>
      <c r="E296" s="12">
        <v>31.21</v>
      </c>
      <c r="F296" s="12"/>
      <c r="G296" s="12"/>
      <c r="H296" s="12"/>
      <c r="I296" s="6">
        <v>-73.983333000000002</v>
      </c>
      <c r="J296" s="6">
        <v>40.568333000000003</v>
      </c>
    </row>
    <row r="297" spans="1:10" s="6" customFormat="1" x14ac:dyDescent="0.35">
      <c r="A297" s="6" t="s">
        <v>100</v>
      </c>
      <c r="B297" s="14">
        <v>41437</v>
      </c>
      <c r="C297"/>
      <c r="D297"/>
      <c r="E297" s="21">
        <v>6.56</v>
      </c>
      <c r="F297"/>
      <c r="G297" s="12"/>
      <c r="H297" s="12"/>
      <c r="I297" s="6">
        <v>-73.983333000000002</v>
      </c>
      <c r="J297" s="6">
        <v>40.568333000000003</v>
      </c>
    </row>
    <row r="298" spans="1:10" s="6" customFormat="1" x14ac:dyDescent="0.35">
      <c r="A298" s="6" t="s">
        <v>79</v>
      </c>
      <c r="B298" s="7">
        <v>41438</v>
      </c>
      <c r="E298" s="12"/>
      <c r="F298" s="12"/>
      <c r="G298" s="12"/>
      <c r="H298" s="12"/>
      <c r="I298" s="6">
        <v>-73.983333000000002</v>
      </c>
      <c r="J298" s="6">
        <v>40.568333000000003</v>
      </c>
    </row>
    <row r="299" spans="1:10" s="6" customFormat="1" x14ac:dyDescent="0.35">
      <c r="A299" s="6" t="s">
        <v>89</v>
      </c>
      <c r="B299" s="7">
        <v>41438</v>
      </c>
      <c r="E299" s="12"/>
      <c r="F299" s="12"/>
      <c r="G299" s="12"/>
      <c r="H299" s="12"/>
      <c r="I299" s="6">
        <v>-73.983333000000002</v>
      </c>
      <c r="J299" s="6">
        <v>40.568333000000003</v>
      </c>
    </row>
    <row r="300" spans="1:10" s="6" customFormat="1" x14ac:dyDescent="0.35">
      <c r="A300" s="6" t="s">
        <v>40</v>
      </c>
      <c r="B300" s="7">
        <v>41443</v>
      </c>
      <c r="D300" s="6" t="s">
        <v>50</v>
      </c>
      <c r="E300" s="12">
        <v>6.99</v>
      </c>
      <c r="F300" s="12"/>
      <c r="G300" s="12"/>
      <c r="H300" s="12"/>
      <c r="I300" s="6">
        <v>-73.983333000000002</v>
      </c>
      <c r="J300" s="6">
        <v>40.568333000000003</v>
      </c>
    </row>
    <row r="301" spans="1:10" s="6" customFormat="1" x14ac:dyDescent="0.35">
      <c r="A301" s="6" t="s">
        <v>40</v>
      </c>
      <c r="B301" s="7">
        <v>41443</v>
      </c>
      <c r="C301" s="8">
        <v>0.55277777777777781</v>
      </c>
      <c r="D301" s="6" t="s">
        <v>50</v>
      </c>
      <c r="E301" s="12">
        <v>7.22</v>
      </c>
      <c r="F301" s="12"/>
      <c r="G301" s="12"/>
      <c r="H301" s="12"/>
      <c r="I301" s="6">
        <v>-73.983333000000002</v>
      </c>
      <c r="J301" s="6">
        <v>40.568333000000003</v>
      </c>
    </row>
    <row r="302" spans="1:10" s="6" customFormat="1" x14ac:dyDescent="0.35">
      <c r="A302" s="6" t="s">
        <v>72</v>
      </c>
      <c r="B302" s="7">
        <v>41443</v>
      </c>
      <c r="C302" s="8">
        <v>0.52500000000000002</v>
      </c>
      <c r="D302" s="6" t="s">
        <v>50</v>
      </c>
      <c r="E302" s="12">
        <v>56.24</v>
      </c>
      <c r="F302" s="12"/>
      <c r="G302" s="12"/>
      <c r="H302" s="12"/>
      <c r="I302" s="6">
        <v>-73.983333000000002</v>
      </c>
      <c r="J302" s="6">
        <v>40.568333000000003</v>
      </c>
    </row>
    <row r="303" spans="1:10" s="6" customFormat="1" x14ac:dyDescent="0.35">
      <c r="A303" s="6" t="s">
        <v>79</v>
      </c>
      <c r="B303" s="7">
        <v>41444</v>
      </c>
      <c r="C303" s="8">
        <v>0.46597222222222223</v>
      </c>
      <c r="D303" s="6" t="s">
        <v>49</v>
      </c>
      <c r="E303" s="12">
        <v>10.33</v>
      </c>
      <c r="F303" s="12"/>
      <c r="G303" s="12"/>
      <c r="H303" s="12"/>
      <c r="I303" s="6">
        <v>-73.983333000000002</v>
      </c>
      <c r="J303" s="6">
        <v>40.568333000000003</v>
      </c>
    </row>
    <row r="304" spans="1:10" s="6" customFormat="1" x14ac:dyDescent="0.35">
      <c r="A304" s="6" t="s">
        <v>89</v>
      </c>
      <c r="B304" s="7">
        <v>41444</v>
      </c>
      <c r="C304" s="8">
        <v>0.48194444444444445</v>
      </c>
      <c r="D304" s="6" t="s">
        <v>49</v>
      </c>
      <c r="E304" s="12">
        <v>5.34</v>
      </c>
      <c r="F304" s="12"/>
      <c r="G304" s="12"/>
      <c r="H304" s="12"/>
      <c r="I304" s="6">
        <v>-73.983333000000002</v>
      </c>
      <c r="J304" s="6">
        <v>40.568333000000003</v>
      </c>
    </row>
    <row r="305" spans="1:10" s="6" customFormat="1" x14ac:dyDescent="0.35">
      <c r="A305" s="6" t="s">
        <v>100</v>
      </c>
      <c r="B305" s="14">
        <v>41444</v>
      </c>
      <c r="C305"/>
      <c r="D305"/>
      <c r="E305" s="21">
        <v>17.399999999999999</v>
      </c>
      <c r="F305"/>
      <c r="G305" s="12"/>
      <c r="H305" s="12"/>
      <c r="I305" s="6">
        <v>-73.983333000000002</v>
      </c>
      <c r="J305" s="6">
        <v>40.568333000000003</v>
      </c>
    </row>
    <row r="306" spans="1:10" s="6" customFormat="1" x14ac:dyDescent="0.35">
      <c r="A306" s="6" t="s">
        <v>105</v>
      </c>
      <c r="B306" s="14">
        <v>41444</v>
      </c>
      <c r="C306"/>
      <c r="D306"/>
      <c r="E306" s="21">
        <v>87.9</v>
      </c>
      <c r="F306"/>
      <c r="G306" s="12"/>
      <c r="H306" s="12"/>
      <c r="I306" s="6">
        <v>-73.983333000000002</v>
      </c>
      <c r="J306" s="6">
        <v>40.568333000000003</v>
      </c>
    </row>
    <row r="307" spans="1:10" s="6" customFormat="1" x14ac:dyDescent="0.35">
      <c r="A307" s="6" t="s">
        <v>40</v>
      </c>
      <c r="B307" s="7">
        <v>41450</v>
      </c>
      <c r="E307" s="12"/>
      <c r="F307" s="12"/>
      <c r="G307" s="12"/>
      <c r="H307" s="12"/>
      <c r="I307" s="6">
        <v>-73.983333000000002</v>
      </c>
      <c r="J307" s="6">
        <v>40.568333000000003</v>
      </c>
    </row>
    <row r="308" spans="1:10" s="6" customFormat="1" x14ac:dyDescent="0.35">
      <c r="A308" s="6" t="s">
        <v>72</v>
      </c>
      <c r="B308" s="7">
        <v>41450</v>
      </c>
      <c r="E308" s="12"/>
      <c r="F308" s="12"/>
      <c r="G308" s="12"/>
      <c r="H308" s="12"/>
      <c r="I308" s="6">
        <v>-73.983333000000002</v>
      </c>
      <c r="J308" s="6">
        <v>40.568333000000003</v>
      </c>
    </row>
    <row r="309" spans="1:10" s="6" customFormat="1" x14ac:dyDescent="0.35">
      <c r="A309" s="6" t="s">
        <v>79</v>
      </c>
      <c r="B309" s="7">
        <v>41451</v>
      </c>
      <c r="C309" s="8">
        <v>0.45902777777777781</v>
      </c>
      <c r="D309" s="6" t="s">
        <v>50</v>
      </c>
      <c r="E309" s="12">
        <v>4</v>
      </c>
      <c r="F309" s="12"/>
      <c r="G309" s="12"/>
      <c r="H309" s="12"/>
      <c r="I309" s="6">
        <v>-73.983333000000002</v>
      </c>
      <c r="J309" s="6">
        <v>40.568333000000003</v>
      </c>
    </row>
    <row r="310" spans="1:10" s="6" customFormat="1" x14ac:dyDescent="0.35">
      <c r="A310" s="6" t="s">
        <v>89</v>
      </c>
      <c r="B310" s="7">
        <v>41451</v>
      </c>
      <c r="C310" s="8">
        <v>0.47430555555555554</v>
      </c>
      <c r="D310" s="6" t="s">
        <v>50</v>
      </c>
      <c r="E310" s="12">
        <v>1.3</v>
      </c>
      <c r="F310" s="12"/>
      <c r="G310" s="12"/>
      <c r="H310" s="12"/>
      <c r="I310" s="6">
        <v>-73.983333000000002</v>
      </c>
      <c r="J310" s="6">
        <v>40.568333000000003</v>
      </c>
    </row>
    <row r="311" spans="1:10" s="6" customFormat="1" x14ac:dyDescent="0.35">
      <c r="A311" s="6" t="s">
        <v>100</v>
      </c>
      <c r="B311" s="14">
        <v>41451</v>
      </c>
      <c r="C311"/>
      <c r="D311"/>
      <c r="E311" s="21">
        <v>27.9</v>
      </c>
      <c r="F311"/>
      <c r="G311" s="12"/>
      <c r="H311" s="12"/>
      <c r="I311" s="6">
        <v>-73.983333000000002</v>
      </c>
      <c r="J311" s="6">
        <v>40.568333000000003</v>
      </c>
    </row>
    <row r="312" spans="1:10" s="6" customFormat="1" x14ac:dyDescent="0.35">
      <c r="A312" s="6" t="s">
        <v>105</v>
      </c>
      <c r="B312" s="14">
        <v>41451</v>
      </c>
      <c r="C312"/>
      <c r="D312"/>
      <c r="E312" s="21">
        <v>8.25</v>
      </c>
      <c r="F312"/>
      <c r="G312" s="12"/>
      <c r="H312" s="12"/>
      <c r="I312" s="6">
        <v>-73.983333000000002</v>
      </c>
      <c r="J312" s="6">
        <v>40.568333000000003</v>
      </c>
    </row>
    <row r="313" spans="1:10" s="6" customFormat="1" x14ac:dyDescent="0.35">
      <c r="A313" s="6" t="s">
        <v>79</v>
      </c>
      <c r="B313" s="7">
        <v>41457</v>
      </c>
      <c r="C313" s="8">
        <v>0.44930555555555557</v>
      </c>
      <c r="D313" s="6" t="s">
        <v>49</v>
      </c>
      <c r="E313" s="12">
        <v>6.45</v>
      </c>
      <c r="F313" s="12"/>
      <c r="G313" s="12"/>
      <c r="H313" s="12"/>
      <c r="I313" s="6">
        <v>-73.983333000000002</v>
      </c>
      <c r="J313" s="6">
        <v>40.568333000000003</v>
      </c>
    </row>
    <row r="314" spans="1:10" s="6" customFormat="1" x14ac:dyDescent="0.35">
      <c r="A314" s="6" t="s">
        <v>79</v>
      </c>
      <c r="B314" s="7">
        <v>41464</v>
      </c>
      <c r="C314" s="8">
        <v>0.48958333333333331</v>
      </c>
      <c r="D314" s="6" t="s">
        <v>50</v>
      </c>
      <c r="E314" s="12">
        <v>13.27</v>
      </c>
      <c r="F314" s="12"/>
      <c r="G314" s="12"/>
      <c r="H314" s="12"/>
      <c r="I314" s="6">
        <v>-73.983333000000002</v>
      </c>
      <c r="J314" s="6">
        <v>40.568333000000003</v>
      </c>
    </row>
    <row r="315" spans="1:10" s="6" customFormat="1" x14ac:dyDescent="0.35">
      <c r="A315" s="6" t="s">
        <v>89</v>
      </c>
      <c r="B315" s="7">
        <v>41464</v>
      </c>
      <c r="C315" s="8">
        <v>0.50416666666666665</v>
      </c>
      <c r="D315" s="6" t="s">
        <v>50</v>
      </c>
      <c r="E315" s="12">
        <v>1.66</v>
      </c>
      <c r="F315" s="12"/>
      <c r="G315" s="12"/>
      <c r="H315" s="12"/>
      <c r="I315" s="6">
        <v>-73.983333000000002</v>
      </c>
      <c r="J315" s="6">
        <v>40.568333000000003</v>
      </c>
    </row>
    <row r="316" spans="1:10" s="6" customFormat="1" x14ac:dyDescent="0.35">
      <c r="A316" s="6" t="s">
        <v>40</v>
      </c>
      <c r="B316" s="7">
        <v>41465</v>
      </c>
      <c r="C316" s="8">
        <v>0.5444444444444444</v>
      </c>
      <c r="D316" s="6" t="s">
        <v>50</v>
      </c>
      <c r="E316" s="12">
        <v>19.52</v>
      </c>
      <c r="F316" s="12"/>
      <c r="G316" s="12"/>
      <c r="H316" s="12"/>
      <c r="I316" s="6">
        <v>-73.983333000000002</v>
      </c>
      <c r="J316" s="6">
        <v>40.568333000000003</v>
      </c>
    </row>
    <row r="317" spans="1:10" s="6" customFormat="1" x14ac:dyDescent="0.35">
      <c r="A317" s="6" t="s">
        <v>72</v>
      </c>
      <c r="B317" s="7">
        <v>41465</v>
      </c>
      <c r="C317" s="8">
        <v>0.51388888888888895</v>
      </c>
      <c r="D317" s="6" t="s">
        <v>50</v>
      </c>
      <c r="E317" s="12">
        <v>8.98</v>
      </c>
      <c r="F317" s="12"/>
      <c r="G317" s="12"/>
      <c r="H317" s="12"/>
      <c r="I317" s="6">
        <v>-73.983333000000002</v>
      </c>
      <c r="J317" s="6">
        <v>40.568333000000003</v>
      </c>
    </row>
    <row r="318" spans="1:10" s="6" customFormat="1" x14ac:dyDescent="0.35">
      <c r="A318" s="6" t="s">
        <v>100</v>
      </c>
      <c r="B318" s="14">
        <v>41466</v>
      </c>
      <c r="C318"/>
      <c r="D318"/>
      <c r="E318" s="21">
        <v>61.4</v>
      </c>
      <c r="F318"/>
      <c r="G318" s="12"/>
      <c r="H318" s="12"/>
      <c r="I318" s="6">
        <v>-73.983333000000002</v>
      </c>
      <c r="J318" s="6">
        <v>40.568333000000003</v>
      </c>
    </row>
    <row r="319" spans="1:10" s="6" customFormat="1" x14ac:dyDescent="0.35">
      <c r="A319" s="6" t="s">
        <v>105</v>
      </c>
      <c r="B319" s="14">
        <v>41466</v>
      </c>
      <c r="C319"/>
      <c r="D319"/>
      <c r="E319" s="30">
        <v>46</v>
      </c>
      <c r="F319"/>
      <c r="G319" s="12"/>
      <c r="H319" s="12"/>
      <c r="I319" s="6">
        <v>-73.983333000000002</v>
      </c>
      <c r="J319" s="6">
        <v>40.568333000000003</v>
      </c>
    </row>
    <row r="320" spans="1:10" s="6" customFormat="1" x14ac:dyDescent="0.35">
      <c r="A320" s="6" t="s">
        <v>79</v>
      </c>
      <c r="B320" s="7">
        <v>41472</v>
      </c>
      <c r="C320" s="8">
        <v>0.45555555555555555</v>
      </c>
      <c r="D320" s="6" t="s">
        <v>50</v>
      </c>
      <c r="E320" s="12">
        <v>9.8000000000000007</v>
      </c>
      <c r="F320" s="12"/>
      <c r="G320" s="12"/>
      <c r="H320" s="12"/>
      <c r="I320" s="6">
        <v>-73.983333000000002</v>
      </c>
      <c r="J320" s="6">
        <v>40.568333000000003</v>
      </c>
    </row>
    <row r="321" spans="1:10" s="6" customFormat="1" x14ac:dyDescent="0.35">
      <c r="A321" s="6" t="s">
        <v>89</v>
      </c>
      <c r="B321" s="7">
        <v>41472</v>
      </c>
      <c r="C321" s="8">
        <v>0.47291666666666665</v>
      </c>
      <c r="D321" s="6" t="s">
        <v>50</v>
      </c>
      <c r="E321" s="12">
        <v>1.2</v>
      </c>
      <c r="F321" s="12"/>
      <c r="G321" s="12"/>
      <c r="H321" s="12"/>
      <c r="I321" s="6">
        <v>-73.983333000000002</v>
      </c>
      <c r="J321" s="6">
        <v>40.568333000000003</v>
      </c>
    </row>
    <row r="322" spans="1:10" s="6" customFormat="1" x14ac:dyDescent="0.35">
      <c r="A322" s="6" t="s">
        <v>40</v>
      </c>
      <c r="B322" s="7">
        <v>41478</v>
      </c>
      <c r="C322" s="8">
        <v>0.54722222222222217</v>
      </c>
      <c r="D322" s="6" t="s">
        <v>49</v>
      </c>
      <c r="E322" s="12">
        <v>32.1</v>
      </c>
      <c r="F322" s="12"/>
      <c r="G322" s="12"/>
      <c r="H322" s="12"/>
      <c r="I322" s="6">
        <v>-73.983333000000002</v>
      </c>
      <c r="J322" s="6">
        <v>40.568333000000003</v>
      </c>
    </row>
    <row r="323" spans="1:10" s="6" customFormat="1" x14ac:dyDescent="0.35">
      <c r="A323" s="6" t="s">
        <v>72</v>
      </c>
      <c r="B323" s="7">
        <v>41478</v>
      </c>
      <c r="C323" s="8">
        <v>0.51458333333333328</v>
      </c>
      <c r="D323" s="6" t="s">
        <v>49</v>
      </c>
      <c r="E323" s="12">
        <v>21.5</v>
      </c>
      <c r="F323" s="12"/>
      <c r="G323" s="12"/>
      <c r="H323" s="12"/>
      <c r="I323" s="6">
        <v>-73.983333000000002</v>
      </c>
      <c r="J323" s="6">
        <v>40.568333000000003</v>
      </c>
    </row>
    <row r="324" spans="1:10" s="6" customFormat="1" x14ac:dyDescent="0.35">
      <c r="A324" s="6" t="s">
        <v>79</v>
      </c>
      <c r="B324" s="7">
        <v>41479</v>
      </c>
      <c r="C324" s="8">
        <v>0.47222222222222227</v>
      </c>
      <c r="D324" s="6" t="s">
        <v>49</v>
      </c>
      <c r="E324" s="12">
        <v>7.6</v>
      </c>
      <c r="F324" s="12"/>
      <c r="G324" s="12"/>
      <c r="H324" s="12"/>
      <c r="I324" s="6">
        <v>-73.983333000000002</v>
      </c>
      <c r="J324" s="6">
        <v>40.568333000000003</v>
      </c>
    </row>
    <row r="325" spans="1:10" s="6" customFormat="1" x14ac:dyDescent="0.35">
      <c r="A325" s="6" t="s">
        <v>89</v>
      </c>
      <c r="B325" s="7">
        <v>41479</v>
      </c>
      <c r="C325" s="8">
        <v>0.48680555555555555</v>
      </c>
      <c r="D325" s="6" t="s">
        <v>49</v>
      </c>
      <c r="E325" s="12">
        <v>2.4</v>
      </c>
      <c r="F325" s="12"/>
      <c r="G325" s="12"/>
      <c r="H325" s="12"/>
      <c r="I325" s="6">
        <v>-73.983333000000002</v>
      </c>
      <c r="J325" s="6">
        <v>40.568333000000003</v>
      </c>
    </row>
    <row r="326" spans="1:10" s="6" customFormat="1" x14ac:dyDescent="0.35">
      <c r="A326" s="6" t="s">
        <v>100</v>
      </c>
      <c r="B326" s="14">
        <v>41480</v>
      </c>
      <c r="C326"/>
      <c r="D326"/>
      <c r="E326" s="21">
        <v>16.899999999999999</v>
      </c>
      <c r="F326"/>
      <c r="G326" s="12"/>
      <c r="H326" s="12"/>
      <c r="I326" s="6">
        <v>-73.983333000000002</v>
      </c>
      <c r="J326" s="6">
        <v>40.568333000000003</v>
      </c>
    </row>
    <row r="327" spans="1:10" s="6" customFormat="1" x14ac:dyDescent="0.35">
      <c r="A327" s="6" t="s">
        <v>100</v>
      </c>
      <c r="B327" s="14">
        <v>41480</v>
      </c>
      <c r="C327"/>
      <c r="D327"/>
      <c r="E327" s="30">
        <v>18</v>
      </c>
      <c r="F327"/>
      <c r="G327" s="12"/>
      <c r="H327" s="12"/>
      <c r="I327" s="6">
        <v>-73.983333000000002</v>
      </c>
      <c r="J327" s="6">
        <v>40.568333000000003</v>
      </c>
    </row>
    <row r="328" spans="1:10" s="6" customFormat="1" x14ac:dyDescent="0.35">
      <c r="A328" s="6" t="s">
        <v>40</v>
      </c>
      <c r="B328" s="7">
        <v>41485</v>
      </c>
      <c r="C328" s="8">
        <v>0.55625000000000002</v>
      </c>
      <c r="D328" s="6" t="s">
        <v>50</v>
      </c>
      <c r="E328" s="12">
        <v>21.5</v>
      </c>
      <c r="F328" s="12"/>
      <c r="G328" s="12"/>
      <c r="H328" s="12"/>
      <c r="I328" s="6">
        <v>-73.983333000000002</v>
      </c>
      <c r="J328" s="6">
        <v>40.568333000000003</v>
      </c>
    </row>
    <row r="329" spans="1:10" s="6" customFormat="1" x14ac:dyDescent="0.35">
      <c r="A329" s="6" t="s">
        <v>72</v>
      </c>
      <c r="B329" s="7">
        <v>41485</v>
      </c>
      <c r="C329" s="8">
        <v>0.52777777777777779</v>
      </c>
      <c r="D329" s="6" t="s">
        <v>50</v>
      </c>
      <c r="E329" s="12">
        <v>29.5</v>
      </c>
      <c r="F329" s="12"/>
      <c r="G329" s="12"/>
      <c r="H329" s="12"/>
      <c r="I329" s="6">
        <v>-73.983333000000002</v>
      </c>
      <c r="J329" s="6">
        <v>40.568333000000003</v>
      </c>
    </row>
    <row r="330" spans="1:10" s="6" customFormat="1" x14ac:dyDescent="0.35">
      <c r="A330" s="6" t="s">
        <v>100</v>
      </c>
      <c r="B330" s="14">
        <v>41485</v>
      </c>
      <c r="C330"/>
      <c r="D330"/>
      <c r="E330" s="21">
        <v>19.399999999999999</v>
      </c>
      <c r="F330"/>
      <c r="G330" s="12"/>
      <c r="H330" s="12"/>
      <c r="I330" s="6">
        <v>-73.983333000000002</v>
      </c>
      <c r="J330" s="6">
        <v>40.568333000000003</v>
      </c>
    </row>
    <row r="331" spans="1:10" s="6" customFormat="1" x14ac:dyDescent="0.35">
      <c r="A331" s="6" t="s">
        <v>105</v>
      </c>
      <c r="B331" s="14">
        <v>41485</v>
      </c>
      <c r="C331"/>
      <c r="D331"/>
      <c r="E331" s="21">
        <v>22.6</v>
      </c>
      <c r="F331"/>
      <c r="G331" s="12"/>
      <c r="H331" s="12"/>
      <c r="I331" s="6">
        <v>-73.983333000000002</v>
      </c>
      <c r="J331" s="6">
        <v>40.568333000000003</v>
      </c>
    </row>
    <row r="332" spans="1:10" s="6" customFormat="1" x14ac:dyDescent="0.35">
      <c r="A332" s="6" t="s">
        <v>79</v>
      </c>
      <c r="B332" s="7">
        <v>41486</v>
      </c>
      <c r="C332" s="8">
        <v>0.45069444444444445</v>
      </c>
      <c r="D332" s="6" t="s">
        <v>50</v>
      </c>
      <c r="E332" s="12">
        <v>12</v>
      </c>
      <c r="F332" s="12"/>
      <c r="G332" s="12"/>
      <c r="H332" s="12"/>
      <c r="I332" s="6">
        <v>-73.983333000000002</v>
      </c>
      <c r="J332" s="6">
        <v>40.568333000000003</v>
      </c>
    </row>
    <row r="333" spans="1:10" s="6" customFormat="1" x14ac:dyDescent="0.35">
      <c r="A333" s="6" t="s">
        <v>89</v>
      </c>
      <c r="B333" s="7">
        <v>41486</v>
      </c>
      <c r="C333" s="8">
        <v>0.46736111111111112</v>
      </c>
      <c r="D333" s="6" t="s">
        <v>50</v>
      </c>
      <c r="E333" s="12">
        <v>0.7</v>
      </c>
      <c r="F333" s="12"/>
      <c r="G333" s="12"/>
      <c r="H333" s="12"/>
      <c r="I333" s="6">
        <v>-73.983333000000002</v>
      </c>
      <c r="J333" s="6">
        <v>40.568333000000003</v>
      </c>
    </row>
    <row r="334" spans="1:10" s="6" customFormat="1" x14ac:dyDescent="0.35">
      <c r="A334" s="6" t="s">
        <v>40</v>
      </c>
      <c r="B334" s="7">
        <v>41492</v>
      </c>
      <c r="C334" s="8">
        <v>0.54375000000000007</v>
      </c>
      <c r="D334" s="6" t="s">
        <v>50</v>
      </c>
      <c r="E334" s="12">
        <v>16.100000000000001</v>
      </c>
      <c r="F334" s="12"/>
      <c r="G334" s="12"/>
      <c r="H334" s="12"/>
      <c r="I334" s="6">
        <v>-73.983333000000002</v>
      </c>
      <c r="J334" s="6">
        <v>40.568333000000003</v>
      </c>
    </row>
    <row r="335" spans="1:10" s="6" customFormat="1" x14ac:dyDescent="0.35">
      <c r="A335" s="6" t="s">
        <v>72</v>
      </c>
      <c r="B335" s="7">
        <v>41492</v>
      </c>
      <c r="C335" s="8">
        <v>0.51250000000000007</v>
      </c>
      <c r="D335" s="6" t="s">
        <v>50</v>
      </c>
      <c r="E335" s="12">
        <v>33.299999999999997</v>
      </c>
      <c r="F335" s="12"/>
      <c r="G335" s="12"/>
      <c r="H335" s="12"/>
      <c r="I335" s="6">
        <v>-73.983333000000002</v>
      </c>
      <c r="J335" s="6">
        <v>40.568333000000003</v>
      </c>
    </row>
    <row r="336" spans="1:10" s="6" customFormat="1" x14ac:dyDescent="0.35">
      <c r="A336" s="6" t="s">
        <v>79</v>
      </c>
      <c r="B336" s="7">
        <v>41493</v>
      </c>
      <c r="C336" s="8">
        <v>0.45902777777777781</v>
      </c>
      <c r="D336" s="6" t="s">
        <v>50</v>
      </c>
      <c r="E336" s="12">
        <v>8</v>
      </c>
      <c r="F336" s="12"/>
      <c r="G336" s="12"/>
      <c r="H336" s="12"/>
      <c r="I336" s="6">
        <v>-73.983333000000002</v>
      </c>
      <c r="J336" s="6">
        <v>40.568333000000003</v>
      </c>
    </row>
    <row r="337" spans="1:10" s="6" customFormat="1" x14ac:dyDescent="0.35">
      <c r="A337" s="6" t="s">
        <v>89</v>
      </c>
      <c r="B337" s="7">
        <v>41493</v>
      </c>
      <c r="C337" s="8">
        <v>0.47500000000000003</v>
      </c>
      <c r="D337" s="6" t="s">
        <v>50</v>
      </c>
      <c r="E337" s="12">
        <v>4.9000000000000004</v>
      </c>
      <c r="F337" s="12"/>
      <c r="G337" s="12"/>
      <c r="H337" s="12"/>
      <c r="I337" s="6">
        <v>-73.983333000000002</v>
      </c>
      <c r="J337" s="6">
        <v>40.568333000000003</v>
      </c>
    </row>
    <row r="338" spans="1:10" s="6" customFormat="1" x14ac:dyDescent="0.35">
      <c r="A338" s="6" t="s">
        <v>40</v>
      </c>
      <c r="B338" s="7">
        <v>41499</v>
      </c>
      <c r="D338" s="6" t="s">
        <v>49</v>
      </c>
      <c r="E338" s="12">
        <v>39.5</v>
      </c>
      <c r="F338" s="12"/>
      <c r="G338" s="12"/>
      <c r="H338" s="12"/>
      <c r="I338" s="6">
        <v>-73.983333000000002</v>
      </c>
      <c r="J338" s="6">
        <v>40.568333000000003</v>
      </c>
    </row>
    <row r="339" spans="1:10" s="6" customFormat="1" x14ac:dyDescent="0.35">
      <c r="A339" s="6" t="s">
        <v>40</v>
      </c>
      <c r="B339" s="7">
        <v>41499</v>
      </c>
      <c r="C339" s="8">
        <v>0.55763888888888891</v>
      </c>
      <c r="D339" s="6" t="s">
        <v>49</v>
      </c>
      <c r="E339" s="12">
        <v>32.299999999999997</v>
      </c>
      <c r="F339" s="12"/>
      <c r="G339" s="12"/>
      <c r="H339" s="12"/>
      <c r="I339" s="6">
        <v>-73.983333000000002</v>
      </c>
      <c r="J339" s="6">
        <v>40.568333000000003</v>
      </c>
    </row>
    <row r="340" spans="1:10" s="6" customFormat="1" x14ac:dyDescent="0.35">
      <c r="A340" s="6" t="s">
        <v>72</v>
      </c>
      <c r="B340" s="7">
        <v>41499</v>
      </c>
      <c r="C340" s="8">
        <v>0.52847222222222223</v>
      </c>
      <c r="D340" s="6" t="s">
        <v>49</v>
      </c>
      <c r="E340" s="12">
        <v>16.8</v>
      </c>
      <c r="F340" s="12"/>
      <c r="G340" s="12"/>
      <c r="H340" s="12"/>
      <c r="I340" s="6">
        <v>-73.983333000000002</v>
      </c>
      <c r="J340" s="6">
        <v>40.568333000000003</v>
      </c>
    </row>
    <row r="341" spans="1:10" s="6" customFormat="1" x14ac:dyDescent="0.35">
      <c r="A341" s="6" t="s">
        <v>79</v>
      </c>
      <c r="B341" s="7">
        <v>41500</v>
      </c>
      <c r="C341" s="8">
        <v>0.47152777777777777</v>
      </c>
      <c r="D341" s="6" t="s">
        <v>49</v>
      </c>
      <c r="E341" s="12">
        <v>4.4000000000000004</v>
      </c>
      <c r="F341" s="12"/>
      <c r="G341" s="12"/>
      <c r="H341" s="12"/>
      <c r="I341" s="6">
        <v>-73.983333000000002</v>
      </c>
      <c r="J341" s="6">
        <v>40.568333000000003</v>
      </c>
    </row>
    <row r="342" spans="1:10" s="6" customFormat="1" x14ac:dyDescent="0.35">
      <c r="A342" s="6" t="s">
        <v>89</v>
      </c>
      <c r="B342" s="7">
        <v>41500</v>
      </c>
      <c r="C342" s="8">
        <v>0.48888888888888887</v>
      </c>
      <c r="D342" s="6" t="s">
        <v>49</v>
      </c>
      <c r="E342" s="12">
        <v>7.2</v>
      </c>
      <c r="F342" s="12"/>
      <c r="G342" s="12"/>
      <c r="H342" s="12"/>
      <c r="I342" s="6">
        <v>-73.983333000000002</v>
      </c>
      <c r="J342" s="6">
        <v>40.568333000000003</v>
      </c>
    </row>
    <row r="343" spans="1:10" s="6" customFormat="1" x14ac:dyDescent="0.35">
      <c r="A343" s="6" t="s">
        <v>100</v>
      </c>
      <c r="B343" s="14">
        <v>41501</v>
      </c>
      <c r="C343"/>
      <c r="D343"/>
      <c r="E343" s="21">
        <v>17.3</v>
      </c>
      <c r="F343"/>
      <c r="G343" s="12"/>
      <c r="H343" s="12"/>
      <c r="I343" s="6">
        <v>-73.983333000000002</v>
      </c>
      <c r="J343" s="6">
        <v>40.568333000000003</v>
      </c>
    </row>
    <row r="344" spans="1:10" s="6" customFormat="1" x14ac:dyDescent="0.35">
      <c r="A344" s="6" t="s">
        <v>105</v>
      </c>
      <c r="B344" s="14">
        <v>41501</v>
      </c>
      <c r="C344"/>
      <c r="D344"/>
      <c r="E344" s="21">
        <v>44.4</v>
      </c>
      <c r="F344"/>
      <c r="G344" s="12"/>
      <c r="H344" s="12"/>
      <c r="I344" s="6">
        <v>-73.983333000000002</v>
      </c>
      <c r="J344" s="6">
        <v>40.568333000000003</v>
      </c>
    </row>
    <row r="345" spans="1:10" s="6" customFormat="1" x14ac:dyDescent="0.35">
      <c r="A345" s="6" t="s">
        <v>40</v>
      </c>
      <c r="B345" s="7">
        <v>41506</v>
      </c>
      <c r="C345" s="8">
        <v>0.57222222222222219</v>
      </c>
      <c r="D345" s="6" t="s">
        <v>50</v>
      </c>
      <c r="E345" s="12">
        <v>15.3</v>
      </c>
      <c r="F345" s="12"/>
      <c r="G345" s="12"/>
      <c r="H345" s="12"/>
      <c r="I345" s="6">
        <v>-73.983333000000002</v>
      </c>
      <c r="J345" s="6">
        <v>40.568333000000003</v>
      </c>
    </row>
    <row r="346" spans="1:10" s="6" customFormat="1" x14ac:dyDescent="0.35">
      <c r="A346" s="6" t="s">
        <v>40</v>
      </c>
      <c r="B346" s="7">
        <v>41506</v>
      </c>
      <c r="D346" s="6" t="s">
        <v>50</v>
      </c>
      <c r="E346" s="12">
        <v>14.4</v>
      </c>
      <c r="F346" s="12"/>
      <c r="G346" s="12"/>
      <c r="H346" s="12"/>
      <c r="I346" s="6">
        <v>-73.983333000000002</v>
      </c>
      <c r="J346" s="6">
        <v>40.568333000000003</v>
      </c>
    </row>
    <row r="347" spans="1:10" s="6" customFormat="1" x14ac:dyDescent="0.35">
      <c r="A347" s="6" t="s">
        <v>72</v>
      </c>
      <c r="B347" s="7">
        <v>41506</v>
      </c>
      <c r="C347" s="8">
        <v>0.53819444444444442</v>
      </c>
      <c r="D347" s="6" t="s">
        <v>50</v>
      </c>
      <c r="E347" s="12">
        <v>15.4</v>
      </c>
      <c r="F347" s="12"/>
      <c r="G347" s="12"/>
      <c r="H347" s="12"/>
      <c r="I347" s="6">
        <v>-73.983333000000002</v>
      </c>
      <c r="J347" s="6">
        <v>40.568333000000003</v>
      </c>
    </row>
    <row r="348" spans="1:10" s="6" customFormat="1" x14ac:dyDescent="0.35">
      <c r="A348" s="6" t="s">
        <v>79</v>
      </c>
      <c r="B348" s="7">
        <v>41507</v>
      </c>
      <c r="C348" s="8">
        <v>0.45833333333333331</v>
      </c>
      <c r="D348" s="6" t="s">
        <v>50</v>
      </c>
      <c r="E348" s="12">
        <v>6.2</v>
      </c>
      <c r="F348" s="12"/>
      <c r="G348" s="12"/>
      <c r="H348" s="12"/>
      <c r="I348" s="6">
        <v>-73.983333000000002</v>
      </c>
      <c r="J348" s="6">
        <v>40.568333000000003</v>
      </c>
    </row>
    <row r="349" spans="1:10" s="6" customFormat="1" x14ac:dyDescent="0.35">
      <c r="A349" s="6" t="s">
        <v>89</v>
      </c>
      <c r="B349" s="7">
        <v>41507</v>
      </c>
      <c r="C349" s="8">
        <v>0.47291666666666665</v>
      </c>
      <c r="D349" s="6" t="s">
        <v>50</v>
      </c>
      <c r="E349" s="12">
        <v>7.6</v>
      </c>
      <c r="F349" s="12"/>
      <c r="G349" s="12"/>
      <c r="H349" s="12"/>
      <c r="I349" s="6">
        <v>-73.983333000000002</v>
      </c>
      <c r="J349" s="6">
        <v>40.568333000000003</v>
      </c>
    </row>
    <row r="350" spans="1:10" s="6" customFormat="1" x14ac:dyDescent="0.35">
      <c r="A350" s="6" t="s">
        <v>100</v>
      </c>
      <c r="B350" s="14">
        <v>41507</v>
      </c>
      <c r="C350"/>
      <c r="D350"/>
      <c r="E350" s="23" t="s">
        <v>104</v>
      </c>
      <c r="F350"/>
      <c r="G350" s="12"/>
      <c r="H350" s="12"/>
      <c r="I350" s="6">
        <v>-73.983333000000002</v>
      </c>
      <c r="J350" s="6">
        <v>40.568333000000003</v>
      </c>
    </row>
    <row r="351" spans="1:10" s="6" customFormat="1" x14ac:dyDescent="0.35">
      <c r="A351" s="6" t="s">
        <v>105</v>
      </c>
      <c r="B351" s="14">
        <v>41507</v>
      </c>
      <c r="C351"/>
      <c r="D351"/>
      <c r="E351" s="21">
        <v>7.15</v>
      </c>
      <c r="F351"/>
      <c r="G351" s="12"/>
      <c r="H351" s="12"/>
      <c r="I351" s="6">
        <v>-73.983333000000002</v>
      </c>
      <c r="J351" s="6">
        <v>40.568333000000003</v>
      </c>
    </row>
    <row r="352" spans="1:10" s="6" customFormat="1" x14ac:dyDescent="0.35">
      <c r="A352" s="6" t="s">
        <v>105</v>
      </c>
      <c r="B352" s="14">
        <v>41507</v>
      </c>
      <c r="C352"/>
      <c r="D352"/>
      <c r="E352" s="21">
        <v>7.91</v>
      </c>
      <c r="F352"/>
      <c r="G352" s="12"/>
      <c r="H352" s="12"/>
      <c r="I352" s="6">
        <v>-73.983333000000002</v>
      </c>
      <c r="J352" s="6">
        <v>40.568333000000003</v>
      </c>
    </row>
    <row r="353" spans="1:10" s="6" customFormat="1" x14ac:dyDescent="0.35">
      <c r="A353" s="6" t="s">
        <v>40</v>
      </c>
      <c r="B353" s="7">
        <v>41513</v>
      </c>
      <c r="C353" s="8">
        <v>0.55555555555555558</v>
      </c>
      <c r="D353" s="6" t="s">
        <v>50</v>
      </c>
      <c r="E353" s="12">
        <v>39.6</v>
      </c>
      <c r="F353" s="12"/>
      <c r="G353" s="12"/>
      <c r="H353" s="12"/>
      <c r="I353" s="6">
        <v>-73.983333000000002</v>
      </c>
      <c r="J353" s="6">
        <v>40.568333000000003</v>
      </c>
    </row>
    <row r="354" spans="1:10" s="6" customFormat="1" x14ac:dyDescent="0.35">
      <c r="A354" s="6" t="s">
        <v>40</v>
      </c>
      <c r="B354" s="7">
        <v>41513</v>
      </c>
      <c r="D354" s="6" t="s">
        <v>50</v>
      </c>
      <c r="E354" s="12">
        <v>34.4</v>
      </c>
      <c r="F354" s="12"/>
      <c r="G354" s="12"/>
      <c r="H354" s="12"/>
      <c r="I354" s="6">
        <v>-73.983333000000002</v>
      </c>
      <c r="J354" s="6">
        <v>40.568333000000003</v>
      </c>
    </row>
    <row r="355" spans="1:10" s="6" customFormat="1" x14ac:dyDescent="0.35">
      <c r="A355" s="6" t="s">
        <v>72</v>
      </c>
      <c r="B355" s="7">
        <v>41513</v>
      </c>
      <c r="C355" s="8">
        <v>0.52638888888888891</v>
      </c>
      <c r="D355" s="6" t="s">
        <v>50</v>
      </c>
      <c r="E355" s="12">
        <v>27</v>
      </c>
      <c r="F355" s="12"/>
      <c r="G355" s="12"/>
      <c r="H355" s="12"/>
      <c r="I355" s="6">
        <v>-73.983333000000002</v>
      </c>
      <c r="J355" s="6">
        <v>40.568333000000003</v>
      </c>
    </row>
    <row r="356" spans="1:10" s="6" customFormat="1" x14ac:dyDescent="0.35">
      <c r="A356" s="6" t="s">
        <v>79</v>
      </c>
      <c r="B356" s="7">
        <v>41514</v>
      </c>
      <c r="C356" s="8">
        <v>0.43888888888888888</v>
      </c>
      <c r="D356" s="6" t="s">
        <v>50</v>
      </c>
      <c r="E356" s="12">
        <v>8.1</v>
      </c>
      <c r="F356" s="12"/>
      <c r="G356" s="12"/>
      <c r="H356" s="12"/>
      <c r="I356" s="6">
        <v>-73.983333000000002</v>
      </c>
      <c r="J356" s="6">
        <v>40.568333000000003</v>
      </c>
    </row>
    <row r="357" spans="1:10" s="6" customFormat="1" x14ac:dyDescent="0.35">
      <c r="A357" s="6" t="s">
        <v>89</v>
      </c>
      <c r="B357" s="7">
        <v>41514</v>
      </c>
      <c r="C357" s="8">
        <v>0.4548611111111111</v>
      </c>
      <c r="D357" s="6" t="s">
        <v>50</v>
      </c>
      <c r="E357" s="12">
        <v>14.3</v>
      </c>
      <c r="F357" s="12"/>
      <c r="G357" s="12"/>
      <c r="H357" s="12"/>
      <c r="I357" s="6">
        <v>-73.983333000000002</v>
      </c>
      <c r="J357" s="6">
        <v>40.568333000000003</v>
      </c>
    </row>
    <row r="358" spans="1:10" s="6" customFormat="1" x14ac:dyDescent="0.35">
      <c r="A358" s="6" t="s">
        <v>79</v>
      </c>
      <c r="B358" s="7">
        <v>41522</v>
      </c>
      <c r="C358" s="8">
        <v>0.46388888888888885</v>
      </c>
      <c r="D358" s="6" t="s">
        <v>50</v>
      </c>
      <c r="E358" s="12">
        <v>5.9</v>
      </c>
      <c r="F358" s="12"/>
      <c r="G358" s="12"/>
      <c r="H358" s="12"/>
      <c r="I358" s="6">
        <v>-73.983333000000002</v>
      </c>
      <c r="J358" s="6">
        <v>40.568333000000003</v>
      </c>
    </row>
    <row r="359" spans="1:10" s="6" customFormat="1" x14ac:dyDescent="0.35">
      <c r="A359" s="6" t="s">
        <v>89</v>
      </c>
      <c r="B359" s="7">
        <v>41522</v>
      </c>
      <c r="C359" s="8">
        <v>0.4770833333333333</v>
      </c>
      <c r="D359" s="6" t="s">
        <v>50</v>
      </c>
      <c r="E359" s="12">
        <v>6</v>
      </c>
      <c r="F359" s="12"/>
      <c r="G359" s="12"/>
      <c r="H359" s="12"/>
      <c r="I359" s="6">
        <v>-73.983333000000002</v>
      </c>
      <c r="J359" s="6">
        <v>40.568333000000003</v>
      </c>
    </row>
    <row r="360" spans="1:10" s="6" customFormat="1" x14ac:dyDescent="0.35">
      <c r="A360" s="6" t="s">
        <v>40</v>
      </c>
      <c r="B360" s="7">
        <v>41527</v>
      </c>
      <c r="C360" s="8">
        <v>0.55486111111111114</v>
      </c>
      <c r="D360" s="6" t="s">
        <v>50</v>
      </c>
      <c r="E360" s="12">
        <v>10</v>
      </c>
      <c r="F360" s="12"/>
      <c r="G360" s="12"/>
      <c r="H360" s="12"/>
      <c r="I360" s="6">
        <v>-73.983333000000002</v>
      </c>
      <c r="J360" s="6">
        <v>40.568333000000003</v>
      </c>
    </row>
    <row r="361" spans="1:10" s="6" customFormat="1" x14ac:dyDescent="0.35">
      <c r="A361" s="6" t="s">
        <v>40</v>
      </c>
      <c r="B361" s="7">
        <v>41527</v>
      </c>
      <c r="D361" s="6" t="s">
        <v>50</v>
      </c>
      <c r="E361" s="12">
        <v>15.4</v>
      </c>
      <c r="F361" s="12"/>
      <c r="G361" s="12"/>
      <c r="H361" s="12"/>
      <c r="I361" s="6">
        <v>-73.983333000000002</v>
      </c>
      <c r="J361" s="6">
        <v>40.568333000000003</v>
      </c>
    </row>
    <row r="362" spans="1:10" s="6" customFormat="1" x14ac:dyDescent="0.35">
      <c r="A362" s="6" t="s">
        <v>72</v>
      </c>
      <c r="B362" s="7">
        <v>41527</v>
      </c>
      <c r="C362" s="8">
        <v>0.52569444444444446</v>
      </c>
      <c r="D362" s="6" t="s">
        <v>50</v>
      </c>
      <c r="E362" s="12">
        <v>6.3</v>
      </c>
      <c r="F362" s="12"/>
      <c r="G362" s="12"/>
      <c r="H362" s="12"/>
      <c r="I362" s="6">
        <v>-73.983333000000002</v>
      </c>
      <c r="J362" s="6">
        <v>40.568333000000003</v>
      </c>
    </row>
    <row r="363" spans="1:10" s="6" customFormat="1" x14ac:dyDescent="0.35">
      <c r="A363" s="6" t="s">
        <v>79</v>
      </c>
      <c r="B363" s="7">
        <v>41528</v>
      </c>
      <c r="C363" s="8">
        <v>0.47569444444444442</v>
      </c>
      <c r="D363" s="6" t="s">
        <v>50</v>
      </c>
      <c r="E363" s="12">
        <v>5.8</v>
      </c>
      <c r="F363" s="12"/>
      <c r="G363" s="12"/>
      <c r="H363" s="12"/>
      <c r="I363" s="6">
        <v>-73.983333000000002</v>
      </c>
      <c r="J363" s="6">
        <v>40.568333000000003</v>
      </c>
    </row>
    <row r="364" spans="1:10" s="6" customFormat="1" x14ac:dyDescent="0.35">
      <c r="A364" s="6" t="s">
        <v>89</v>
      </c>
      <c r="B364" s="7">
        <v>41528</v>
      </c>
      <c r="C364" s="8">
        <v>0.4916666666666667</v>
      </c>
      <c r="D364" s="6" t="s">
        <v>50</v>
      </c>
      <c r="E364" s="12">
        <v>4.4000000000000004</v>
      </c>
      <c r="F364" s="12"/>
      <c r="G364" s="12"/>
      <c r="H364" s="12"/>
      <c r="I364" s="6">
        <v>-73.983333000000002</v>
      </c>
      <c r="J364" s="6">
        <v>40.568333000000003</v>
      </c>
    </row>
    <row r="365" spans="1:10" s="6" customFormat="1" x14ac:dyDescent="0.35">
      <c r="A365" s="6" t="s">
        <v>100</v>
      </c>
      <c r="B365" s="14">
        <v>41528</v>
      </c>
      <c r="C365"/>
      <c r="D365"/>
      <c r="E365" s="21">
        <v>23.8</v>
      </c>
      <c r="F365"/>
      <c r="G365" s="12"/>
      <c r="H365" s="12"/>
      <c r="I365" s="6">
        <v>-73.983333000000002</v>
      </c>
      <c r="J365" s="6">
        <v>40.568333000000003</v>
      </c>
    </row>
    <row r="366" spans="1:10" s="6" customFormat="1" x14ac:dyDescent="0.35">
      <c r="A366" s="6" t="s">
        <v>105</v>
      </c>
      <c r="B366" s="14">
        <v>41528</v>
      </c>
      <c r="C366"/>
      <c r="D366"/>
      <c r="E366" s="21">
        <v>16.7</v>
      </c>
      <c r="F366"/>
      <c r="G366" s="12"/>
      <c r="H366" s="12"/>
      <c r="I366" s="6">
        <v>-73.983333000000002</v>
      </c>
      <c r="J366" s="6">
        <v>40.568333000000003</v>
      </c>
    </row>
    <row r="367" spans="1:10" s="6" customFormat="1" x14ac:dyDescent="0.35">
      <c r="A367" s="6" t="s">
        <v>105</v>
      </c>
      <c r="B367" s="14">
        <v>41528</v>
      </c>
      <c r="C367"/>
      <c r="D367"/>
      <c r="E367" s="21">
        <v>9.5500000000000007</v>
      </c>
      <c r="F367"/>
      <c r="G367" s="12"/>
      <c r="H367" s="12"/>
      <c r="I367" s="6">
        <v>-73.983333000000002</v>
      </c>
      <c r="J367" s="6">
        <v>40.568333000000003</v>
      </c>
    </row>
    <row r="368" spans="1:10" s="6" customFormat="1" x14ac:dyDescent="0.35">
      <c r="A368" s="6" t="s">
        <v>40</v>
      </c>
      <c r="B368" s="7">
        <v>41534</v>
      </c>
      <c r="D368" s="6" t="s">
        <v>50</v>
      </c>
      <c r="E368" s="12">
        <v>8.5</v>
      </c>
      <c r="F368" s="12"/>
      <c r="G368" s="12"/>
      <c r="H368" s="12"/>
      <c r="I368" s="6">
        <v>-73.983333000000002</v>
      </c>
      <c r="J368" s="6">
        <v>40.568333000000003</v>
      </c>
    </row>
    <row r="369" spans="1:10" s="6" customFormat="1" x14ac:dyDescent="0.35">
      <c r="A369" s="6" t="s">
        <v>40</v>
      </c>
      <c r="B369" s="7">
        <v>41534</v>
      </c>
      <c r="C369" s="8">
        <v>0.53888888888888886</v>
      </c>
      <c r="D369" s="6" t="s">
        <v>50</v>
      </c>
      <c r="E369" s="12">
        <v>8.6999999999999993</v>
      </c>
      <c r="F369" s="12"/>
      <c r="G369" s="12"/>
      <c r="H369" s="12"/>
      <c r="I369" s="6">
        <v>-73.983333000000002</v>
      </c>
      <c r="J369" s="6">
        <v>40.568333000000003</v>
      </c>
    </row>
    <row r="370" spans="1:10" s="6" customFormat="1" x14ac:dyDescent="0.35">
      <c r="A370" s="6" t="s">
        <v>72</v>
      </c>
      <c r="B370" s="7">
        <v>41534</v>
      </c>
      <c r="C370" s="8">
        <v>0.50694444444444442</v>
      </c>
      <c r="D370" s="6" t="s">
        <v>50</v>
      </c>
      <c r="E370" s="12">
        <v>31.5</v>
      </c>
      <c r="F370" s="12"/>
      <c r="G370" s="12"/>
      <c r="H370" s="12"/>
      <c r="I370" s="6">
        <v>-73.983333000000002</v>
      </c>
      <c r="J370" s="6">
        <v>40.568333000000003</v>
      </c>
    </row>
    <row r="371" spans="1:10" s="6" customFormat="1" x14ac:dyDescent="0.35">
      <c r="A371" s="6" t="s">
        <v>79</v>
      </c>
      <c r="B371" s="7">
        <v>41535</v>
      </c>
      <c r="C371" s="8">
        <v>0.47013888888888888</v>
      </c>
      <c r="D371" s="6" t="s">
        <v>50</v>
      </c>
      <c r="E371" s="12">
        <v>4</v>
      </c>
      <c r="F371" s="12"/>
      <c r="G371" s="12"/>
      <c r="H371" s="12"/>
      <c r="I371" s="6">
        <v>-73.983333000000002</v>
      </c>
      <c r="J371" s="6">
        <v>40.568333000000003</v>
      </c>
    </row>
    <row r="372" spans="1:10" s="6" customFormat="1" x14ac:dyDescent="0.35">
      <c r="A372" s="6" t="s">
        <v>89</v>
      </c>
      <c r="B372" s="7">
        <v>41535</v>
      </c>
      <c r="C372" s="8">
        <v>0.48472222222222222</v>
      </c>
      <c r="D372" s="6" t="s">
        <v>50</v>
      </c>
      <c r="E372" s="12">
        <v>5.5</v>
      </c>
      <c r="F372" s="12"/>
      <c r="G372" s="12"/>
      <c r="H372" s="12"/>
      <c r="I372" s="6">
        <v>-73.983333000000002</v>
      </c>
      <c r="J372" s="6">
        <v>40.568333000000003</v>
      </c>
    </row>
    <row r="373" spans="1:10" s="6" customFormat="1" x14ac:dyDescent="0.35">
      <c r="A373" s="6" t="s">
        <v>100</v>
      </c>
      <c r="B373" s="14">
        <v>41541</v>
      </c>
      <c r="C373"/>
      <c r="D373"/>
      <c r="E373" s="21">
        <v>13.9</v>
      </c>
      <c r="F373"/>
      <c r="G373" s="12"/>
      <c r="H373" s="12"/>
      <c r="I373" s="6">
        <v>-73.983333000000002</v>
      </c>
      <c r="J373" s="6">
        <v>40.568333000000003</v>
      </c>
    </row>
    <row r="374" spans="1:10" s="6" customFormat="1" x14ac:dyDescent="0.35">
      <c r="A374" s="6" t="s">
        <v>105</v>
      </c>
      <c r="B374" s="14">
        <v>41541</v>
      </c>
      <c r="C374"/>
      <c r="D374"/>
      <c r="E374" s="21">
        <v>15.6</v>
      </c>
      <c r="F374"/>
      <c r="G374" s="12"/>
      <c r="H374" s="12"/>
      <c r="I374" s="6">
        <v>-73.983333000000002</v>
      </c>
      <c r="J374" s="6">
        <v>40.568333000000003</v>
      </c>
    </row>
    <row r="375" spans="1:10" s="6" customFormat="1" x14ac:dyDescent="0.35">
      <c r="A375" s="6" t="s">
        <v>79</v>
      </c>
      <c r="B375" s="7">
        <v>41793</v>
      </c>
      <c r="C375" s="8">
        <v>0.45208333333333334</v>
      </c>
      <c r="D375" s="6" t="s">
        <v>50</v>
      </c>
      <c r="E375" s="12">
        <v>9.4</v>
      </c>
      <c r="F375" s="12"/>
      <c r="G375" s="12"/>
      <c r="H375" s="12"/>
      <c r="I375" s="6">
        <v>-73.983333000000002</v>
      </c>
      <c r="J375" s="6">
        <v>40.568333000000003</v>
      </c>
    </row>
    <row r="376" spans="1:10" s="6" customFormat="1" x14ac:dyDescent="0.35">
      <c r="A376" s="6" t="s">
        <v>89</v>
      </c>
      <c r="B376" s="7">
        <v>41793</v>
      </c>
      <c r="C376" s="8">
        <v>0.4694444444444445</v>
      </c>
      <c r="D376" s="6" t="s">
        <v>50</v>
      </c>
      <c r="E376" s="12">
        <v>8.5</v>
      </c>
      <c r="F376" s="12"/>
      <c r="G376" s="12">
        <v>3.3</v>
      </c>
      <c r="H376" s="12"/>
      <c r="I376" s="6">
        <v>-73.983333000000002</v>
      </c>
      <c r="J376" s="6">
        <v>40.568333000000003</v>
      </c>
    </row>
    <row r="377" spans="1:10" s="6" customFormat="1" x14ac:dyDescent="0.35">
      <c r="A377" s="6" t="s">
        <v>40</v>
      </c>
      <c r="B377" s="7">
        <v>41794</v>
      </c>
      <c r="C377" s="8">
        <v>0.54722222222222217</v>
      </c>
      <c r="D377" s="6" t="s">
        <v>49</v>
      </c>
      <c r="E377" s="12">
        <v>24.9</v>
      </c>
      <c r="F377" s="12"/>
      <c r="G377" s="12"/>
      <c r="H377" s="12"/>
      <c r="I377" s="6">
        <v>-73.983333000000002</v>
      </c>
      <c r="J377" s="6">
        <v>40.568333000000003</v>
      </c>
    </row>
    <row r="378" spans="1:10" s="6" customFormat="1" x14ac:dyDescent="0.35">
      <c r="A378" s="6" t="s">
        <v>40</v>
      </c>
      <c r="B378" s="7">
        <v>41794</v>
      </c>
      <c r="D378" s="6" t="s">
        <v>49</v>
      </c>
      <c r="E378" s="12">
        <v>20.2</v>
      </c>
      <c r="F378" s="12"/>
      <c r="G378" s="12"/>
      <c r="H378" s="12"/>
      <c r="I378" s="6">
        <v>-73.983333000000002</v>
      </c>
      <c r="J378" s="6">
        <v>40.568333000000003</v>
      </c>
    </row>
    <row r="379" spans="1:10" s="6" customFormat="1" x14ac:dyDescent="0.35">
      <c r="A379" s="6" t="s">
        <v>72</v>
      </c>
      <c r="B379" s="7">
        <v>41794</v>
      </c>
      <c r="C379" s="8">
        <v>0.51666666666666672</v>
      </c>
      <c r="D379" s="6" t="s">
        <v>49</v>
      </c>
      <c r="E379" s="12">
        <v>14</v>
      </c>
      <c r="F379" s="12"/>
      <c r="G379" s="12"/>
      <c r="H379" s="12"/>
      <c r="I379" s="6">
        <v>-73.983333000000002</v>
      </c>
      <c r="J379" s="6">
        <v>40.568333000000003</v>
      </c>
    </row>
    <row r="380" spans="1:10" s="6" customFormat="1" x14ac:dyDescent="0.35">
      <c r="A380" s="6" t="s">
        <v>40</v>
      </c>
      <c r="B380" s="7">
        <v>41801</v>
      </c>
      <c r="C380" s="8">
        <v>0.58333333333333337</v>
      </c>
      <c r="D380" s="6" t="s">
        <v>49</v>
      </c>
      <c r="E380" s="12">
        <v>58.2</v>
      </c>
      <c r="F380" s="12"/>
      <c r="G380" s="12"/>
      <c r="H380" s="12"/>
      <c r="I380" s="6">
        <v>-73.983333000000002</v>
      </c>
      <c r="J380" s="6">
        <v>40.568333000000003</v>
      </c>
    </row>
    <row r="381" spans="1:10" s="6" customFormat="1" x14ac:dyDescent="0.35">
      <c r="A381" s="6" t="s">
        <v>79</v>
      </c>
      <c r="B381" s="7">
        <v>41807</v>
      </c>
      <c r="C381" s="8">
        <v>0.4597222222222222</v>
      </c>
      <c r="D381" s="6" t="s">
        <v>50</v>
      </c>
      <c r="E381" s="12">
        <v>7.9</v>
      </c>
      <c r="F381" s="12"/>
      <c r="G381" s="12"/>
      <c r="H381" s="12"/>
      <c r="I381" s="6">
        <v>-73.983333000000002</v>
      </c>
      <c r="J381" s="6">
        <v>40.568333000000003</v>
      </c>
    </row>
    <row r="382" spans="1:10" s="6" customFormat="1" x14ac:dyDescent="0.35">
      <c r="A382" s="6" t="s">
        <v>89</v>
      </c>
      <c r="B382" s="7">
        <v>41807</v>
      </c>
      <c r="C382" s="8">
        <v>0.47638888888888892</v>
      </c>
      <c r="D382" s="6" t="s">
        <v>50</v>
      </c>
      <c r="E382" s="12">
        <v>7.5</v>
      </c>
      <c r="F382" s="12"/>
      <c r="G382" s="12"/>
      <c r="H382" s="12"/>
      <c r="I382" s="6">
        <v>-73.983333000000002</v>
      </c>
      <c r="J382" s="6">
        <v>40.568333000000003</v>
      </c>
    </row>
    <row r="383" spans="1:10" s="6" customFormat="1" x14ac:dyDescent="0.35">
      <c r="A383" s="6" t="s">
        <v>100</v>
      </c>
      <c r="B383" s="14">
        <v>41807</v>
      </c>
      <c r="C383"/>
      <c r="D383"/>
      <c r="E383" s="30">
        <v>45</v>
      </c>
      <c r="F383"/>
      <c r="G383" s="12"/>
      <c r="H383" s="12"/>
      <c r="I383" s="6">
        <v>-73.983333000000002</v>
      </c>
      <c r="J383" s="6">
        <v>40.568333000000003</v>
      </c>
    </row>
    <row r="384" spans="1:10" s="6" customFormat="1" x14ac:dyDescent="0.35">
      <c r="A384" s="6" t="s">
        <v>105</v>
      </c>
      <c r="B384" s="14">
        <v>41807</v>
      </c>
      <c r="C384"/>
      <c r="D384"/>
      <c r="E384" s="21">
        <v>44.8</v>
      </c>
      <c r="F384"/>
      <c r="G384" s="12"/>
      <c r="H384" s="12"/>
      <c r="I384" s="6">
        <v>-73.983333000000002</v>
      </c>
      <c r="J384" s="6">
        <v>40.568333000000003</v>
      </c>
    </row>
    <row r="385" spans="1:10" s="6" customFormat="1" x14ac:dyDescent="0.35">
      <c r="A385" s="6" t="s">
        <v>40</v>
      </c>
      <c r="B385" s="7">
        <v>41808</v>
      </c>
      <c r="C385" s="8">
        <v>0.53888888888888886</v>
      </c>
      <c r="D385" s="6" t="s">
        <v>50</v>
      </c>
      <c r="E385" s="12">
        <v>25</v>
      </c>
      <c r="F385" s="12"/>
      <c r="G385" s="12"/>
      <c r="H385" s="12"/>
      <c r="I385" s="6">
        <v>-73.983333000000002</v>
      </c>
      <c r="J385" s="6">
        <v>40.568333000000003</v>
      </c>
    </row>
    <row r="386" spans="1:10" s="6" customFormat="1" x14ac:dyDescent="0.35">
      <c r="A386" s="6" t="s">
        <v>72</v>
      </c>
      <c r="B386" s="7">
        <v>41808</v>
      </c>
      <c r="C386" s="8">
        <v>0.50763888888888886</v>
      </c>
      <c r="D386" s="6" t="s">
        <v>50</v>
      </c>
      <c r="E386" s="12">
        <v>30.2</v>
      </c>
      <c r="F386" s="12"/>
      <c r="G386" s="12"/>
      <c r="H386" s="12"/>
      <c r="I386" s="6">
        <v>-73.983333000000002</v>
      </c>
      <c r="J386" s="6">
        <v>40.568333000000003</v>
      </c>
    </row>
    <row r="387" spans="1:10" s="6" customFormat="1" x14ac:dyDescent="0.35">
      <c r="A387" s="6" t="s">
        <v>79</v>
      </c>
      <c r="B387" s="7">
        <v>41814</v>
      </c>
      <c r="C387" s="8">
        <v>0.45694444444444443</v>
      </c>
      <c r="D387" s="6" t="s">
        <v>50</v>
      </c>
      <c r="E387" s="12">
        <v>7.6</v>
      </c>
      <c r="F387" s="12"/>
      <c r="G387" s="12"/>
      <c r="H387" s="12"/>
      <c r="I387" s="6">
        <v>-73.983333000000002</v>
      </c>
      <c r="J387" s="6">
        <v>40.568333000000003</v>
      </c>
    </row>
    <row r="388" spans="1:10" s="6" customFormat="1" x14ac:dyDescent="0.35">
      <c r="A388" s="6" t="s">
        <v>89</v>
      </c>
      <c r="B388" s="7">
        <v>41814</v>
      </c>
      <c r="C388" s="8">
        <v>0.47222222222222227</v>
      </c>
      <c r="D388" s="6" t="s">
        <v>50</v>
      </c>
      <c r="E388" s="12">
        <v>7.9</v>
      </c>
      <c r="F388" s="12"/>
      <c r="G388" s="12"/>
      <c r="H388" s="12"/>
      <c r="I388" s="6">
        <v>-73.983333000000002</v>
      </c>
      <c r="J388" s="6">
        <v>40.568333000000003</v>
      </c>
    </row>
    <row r="389" spans="1:10" s="6" customFormat="1" x14ac:dyDescent="0.35">
      <c r="A389" s="6" t="s">
        <v>40</v>
      </c>
      <c r="B389" s="7">
        <v>41815</v>
      </c>
      <c r="C389" s="8">
        <v>0.55902777777777779</v>
      </c>
      <c r="D389" s="6" t="s">
        <v>50</v>
      </c>
      <c r="E389" s="12">
        <v>20.6</v>
      </c>
      <c r="F389" s="12"/>
      <c r="G389" s="12"/>
      <c r="H389" s="12"/>
      <c r="I389" s="6">
        <v>-73.983333000000002</v>
      </c>
      <c r="J389" s="6">
        <v>40.568333000000003</v>
      </c>
    </row>
    <row r="390" spans="1:10" s="6" customFormat="1" x14ac:dyDescent="0.35">
      <c r="A390" s="6" t="s">
        <v>72</v>
      </c>
      <c r="B390" s="7">
        <v>41815</v>
      </c>
      <c r="C390" s="8">
        <v>0.51944444444444449</v>
      </c>
      <c r="D390" s="6" t="s">
        <v>50</v>
      </c>
      <c r="E390" s="12">
        <v>30.4</v>
      </c>
      <c r="F390" s="12"/>
      <c r="G390" s="12"/>
      <c r="H390" s="12"/>
      <c r="I390" s="6">
        <v>-73.983333000000002</v>
      </c>
      <c r="J390" s="6">
        <v>40.568333000000003</v>
      </c>
    </row>
    <row r="391" spans="1:10" s="6" customFormat="1" x14ac:dyDescent="0.35">
      <c r="A391" s="6" t="s">
        <v>100</v>
      </c>
      <c r="B391" s="14">
        <v>41815</v>
      </c>
      <c r="C391"/>
      <c r="D391"/>
      <c r="E391" s="21">
        <v>48.2</v>
      </c>
      <c r="F391"/>
      <c r="G391" s="12"/>
      <c r="H391" s="12"/>
      <c r="I391" s="6">
        <v>-73.983333000000002</v>
      </c>
      <c r="J391" s="6">
        <v>40.568333000000003</v>
      </c>
    </row>
    <row r="392" spans="1:10" s="6" customFormat="1" x14ac:dyDescent="0.35">
      <c r="A392" s="6" t="s">
        <v>100</v>
      </c>
      <c r="B392" s="14">
        <v>41815</v>
      </c>
      <c r="C392"/>
      <c r="D392"/>
      <c r="E392" s="21">
        <v>36.799999999999997</v>
      </c>
      <c r="F392"/>
      <c r="G392" s="12"/>
      <c r="H392" s="12"/>
      <c r="I392" s="6">
        <v>-73.983333000000002</v>
      </c>
      <c r="J392" s="6">
        <v>40.568333000000003</v>
      </c>
    </row>
    <row r="393" spans="1:10" s="6" customFormat="1" x14ac:dyDescent="0.35">
      <c r="A393" s="6" t="s">
        <v>105</v>
      </c>
      <c r="B393" s="14">
        <v>41815</v>
      </c>
      <c r="C393"/>
      <c r="D393"/>
      <c r="E393" s="21">
        <v>25.2</v>
      </c>
      <c r="F393"/>
      <c r="G393" s="12"/>
      <c r="H393" s="12"/>
      <c r="I393" s="6">
        <v>-73.983333000000002</v>
      </c>
      <c r="J393" s="6">
        <v>40.568333000000003</v>
      </c>
    </row>
    <row r="394" spans="1:10" s="6" customFormat="1" x14ac:dyDescent="0.35">
      <c r="A394" s="6" t="s">
        <v>79</v>
      </c>
      <c r="B394" s="7">
        <v>41821</v>
      </c>
      <c r="C394" s="8">
        <v>0.43888888888888888</v>
      </c>
      <c r="D394" s="6" t="s">
        <v>50</v>
      </c>
      <c r="E394" s="12">
        <v>3</v>
      </c>
      <c r="F394" s="12"/>
      <c r="G394" s="12"/>
      <c r="H394" s="12"/>
      <c r="I394" s="6">
        <v>-73.983333000000002</v>
      </c>
      <c r="J394" s="6">
        <v>40.568333000000003</v>
      </c>
    </row>
    <row r="395" spans="1:10" s="6" customFormat="1" x14ac:dyDescent="0.35">
      <c r="A395" s="6" t="s">
        <v>89</v>
      </c>
      <c r="B395" s="7">
        <v>41821</v>
      </c>
      <c r="C395" s="8">
        <v>0.4548611111111111</v>
      </c>
      <c r="D395" s="6" t="s">
        <v>50</v>
      </c>
      <c r="E395" s="12">
        <v>3.5</v>
      </c>
      <c r="F395" s="12"/>
      <c r="G395" s="12"/>
      <c r="H395" s="12"/>
      <c r="I395" s="6">
        <v>-73.983333000000002</v>
      </c>
      <c r="J395" s="6">
        <v>40.568333000000003</v>
      </c>
    </row>
    <row r="396" spans="1:10" s="6" customFormat="1" x14ac:dyDescent="0.35">
      <c r="A396" s="6" t="s">
        <v>40</v>
      </c>
      <c r="B396" s="7">
        <v>41822</v>
      </c>
      <c r="C396" s="8">
        <v>0.53333333333333333</v>
      </c>
      <c r="D396" s="6" t="s">
        <v>50</v>
      </c>
      <c r="E396" s="12">
        <v>90</v>
      </c>
      <c r="F396" s="12"/>
      <c r="G396" s="12"/>
      <c r="H396" s="12"/>
      <c r="I396" s="6">
        <v>-73.983333000000002</v>
      </c>
      <c r="J396" s="6">
        <v>40.568333000000003</v>
      </c>
    </row>
    <row r="397" spans="1:10" s="6" customFormat="1" x14ac:dyDescent="0.35">
      <c r="A397" s="6" t="s">
        <v>72</v>
      </c>
      <c r="B397" s="7">
        <v>41822</v>
      </c>
      <c r="C397" s="8">
        <v>0.50416666666666665</v>
      </c>
      <c r="D397" s="6" t="s">
        <v>50</v>
      </c>
      <c r="E397" s="12">
        <v>5.4</v>
      </c>
      <c r="F397" s="12"/>
      <c r="G397" s="12"/>
      <c r="H397" s="12"/>
      <c r="I397" s="6">
        <v>-73.983333000000002</v>
      </c>
      <c r="J397" s="6">
        <v>40.568333000000003</v>
      </c>
    </row>
    <row r="398" spans="1:10" s="6" customFormat="1" x14ac:dyDescent="0.35">
      <c r="A398" s="6" t="s">
        <v>40</v>
      </c>
      <c r="B398" s="7">
        <v>41828</v>
      </c>
      <c r="C398" s="8">
        <v>0.52847222222222223</v>
      </c>
      <c r="D398" s="6" t="s">
        <v>50</v>
      </c>
      <c r="E398" s="12">
        <v>16</v>
      </c>
      <c r="F398" s="12"/>
      <c r="G398" s="12"/>
      <c r="H398" s="12"/>
      <c r="I398" s="6">
        <v>-73.983333000000002</v>
      </c>
      <c r="J398" s="6">
        <v>40.568333000000003</v>
      </c>
    </row>
    <row r="399" spans="1:10" s="6" customFormat="1" x14ac:dyDescent="0.35">
      <c r="A399" s="6" t="s">
        <v>72</v>
      </c>
      <c r="B399" s="7">
        <v>41828</v>
      </c>
      <c r="C399" s="8">
        <v>0.49583333333333335</v>
      </c>
      <c r="D399" s="6" t="s">
        <v>50</v>
      </c>
      <c r="E399" s="12">
        <v>94.7</v>
      </c>
      <c r="F399" s="12"/>
      <c r="G399" s="12"/>
      <c r="H399" s="12"/>
      <c r="I399" s="6">
        <v>-73.983333000000002</v>
      </c>
      <c r="J399" s="6">
        <v>40.568333000000003</v>
      </c>
    </row>
    <row r="400" spans="1:10" s="6" customFormat="1" x14ac:dyDescent="0.35">
      <c r="A400" s="6" t="s">
        <v>79</v>
      </c>
      <c r="B400" s="7">
        <v>41829</v>
      </c>
      <c r="C400" s="8">
        <v>0.44444444444444442</v>
      </c>
      <c r="D400" s="6" t="s">
        <v>50</v>
      </c>
      <c r="E400" s="12">
        <v>8.6</v>
      </c>
      <c r="F400" s="12"/>
      <c r="G400" s="12"/>
      <c r="H400" s="12"/>
      <c r="I400" s="6">
        <v>-73.983333000000002</v>
      </c>
      <c r="J400" s="6">
        <v>40.568333000000003</v>
      </c>
    </row>
    <row r="401" spans="1:10" s="6" customFormat="1" x14ac:dyDescent="0.35">
      <c r="A401" s="6" t="s">
        <v>89</v>
      </c>
      <c r="B401" s="7">
        <v>41829</v>
      </c>
      <c r="C401" s="8">
        <v>0.46111111111111108</v>
      </c>
      <c r="D401" s="6" t="s">
        <v>50</v>
      </c>
      <c r="E401" s="12">
        <v>6.2</v>
      </c>
      <c r="F401" s="12"/>
      <c r="G401" s="12"/>
      <c r="H401" s="12"/>
      <c r="I401" s="6">
        <v>-73.943669999999997</v>
      </c>
      <c r="J401" s="6">
        <v>40.529670000000003</v>
      </c>
    </row>
    <row r="402" spans="1:10" s="6" customFormat="1" x14ac:dyDescent="0.35">
      <c r="A402" s="6" t="s">
        <v>100</v>
      </c>
      <c r="B402" s="14">
        <v>41829</v>
      </c>
      <c r="C402"/>
      <c r="D402"/>
      <c r="E402" s="21">
        <v>16.600000000000001</v>
      </c>
      <c r="F402"/>
      <c r="G402" s="12"/>
      <c r="H402" s="12"/>
      <c r="I402" s="6">
        <v>-73.943669999999997</v>
      </c>
      <c r="J402" s="6">
        <v>40.529670000000003</v>
      </c>
    </row>
    <row r="403" spans="1:10" s="6" customFormat="1" x14ac:dyDescent="0.35">
      <c r="A403" s="6" t="s">
        <v>105</v>
      </c>
      <c r="B403" s="14">
        <v>41829</v>
      </c>
      <c r="C403"/>
      <c r="D403"/>
      <c r="E403" s="21">
        <v>45.4</v>
      </c>
      <c r="F403"/>
      <c r="G403" s="12"/>
      <c r="H403" s="12"/>
      <c r="I403" s="6">
        <v>-73.943669999999997</v>
      </c>
      <c r="J403" s="6">
        <v>40.529670000000003</v>
      </c>
    </row>
    <row r="404" spans="1:10" s="6" customFormat="1" x14ac:dyDescent="0.35">
      <c r="A404" s="6" t="s">
        <v>40</v>
      </c>
      <c r="B404" s="7">
        <v>41835</v>
      </c>
      <c r="D404" s="6" t="s">
        <v>49</v>
      </c>
      <c r="E404" s="12">
        <v>23.1</v>
      </c>
      <c r="F404" s="12"/>
      <c r="G404" s="12"/>
      <c r="H404" s="12"/>
      <c r="I404" s="6">
        <v>-73.943669999999997</v>
      </c>
      <c r="J404" s="6">
        <v>40.529670000000003</v>
      </c>
    </row>
    <row r="405" spans="1:10" s="6" customFormat="1" x14ac:dyDescent="0.35">
      <c r="A405" s="6" t="s">
        <v>40</v>
      </c>
      <c r="B405" s="7">
        <v>41835</v>
      </c>
      <c r="C405" s="8">
        <v>0.53680555555555554</v>
      </c>
      <c r="D405" s="6" t="s">
        <v>49</v>
      </c>
      <c r="E405" s="12">
        <v>24.1</v>
      </c>
      <c r="F405" s="12"/>
      <c r="G405" s="12"/>
      <c r="H405" s="12"/>
      <c r="I405" s="6">
        <v>-73.943669999999997</v>
      </c>
      <c r="J405" s="6">
        <v>40.529670000000003</v>
      </c>
    </row>
    <row r="406" spans="1:10" s="6" customFormat="1" x14ac:dyDescent="0.35">
      <c r="A406" s="6" t="s">
        <v>72</v>
      </c>
      <c r="B406" s="7">
        <v>41835</v>
      </c>
      <c r="C406" s="8">
        <v>0.50624999999999998</v>
      </c>
      <c r="D406" s="6" t="s">
        <v>49</v>
      </c>
      <c r="E406" s="12">
        <v>9.1</v>
      </c>
      <c r="F406" s="12"/>
      <c r="G406" s="12"/>
      <c r="H406" s="12"/>
      <c r="I406" s="6">
        <v>-73.943669999999997</v>
      </c>
      <c r="J406" s="6">
        <v>40.529670000000003</v>
      </c>
    </row>
    <row r="407" spans="1:10" s="6" customFormat="1" x14ac:dyDescent="0.35">
      <c r="A407" s="6" t="s">
        <v>79</v>
      </c>
      <c r="B407" s="7">
        <v>41836</v>
      </c>
      <c r="C407" s="8">
        <v>0.46597222222222223</v>
      </c>
      <c r="D407" s="6" t="s">
        <v>49</v>
      </c>
      <c r="E407" s="12">
        <v>3.69</v>
      </c>
      <c r="F407" s="12"/>
      <c r="G407" s="12"/>
      <c r="H407" s="12"/>
      <c r="I407" s="6">
        <v>-73.943669999999997</v>
      </c>
      <c r="J407" s="6">
        <v>40.529670000000003</v>
      </c>
    </row>
    <row r="408" spans="1:10" s="6" customFormat="1" x14ac:dyDescent="0.35">
      <c r="A408" s="6" t="s">
        <v>89</v>
      </c>
      <c r="B408" s="7">
        <v>41836</v>
      </c>
      <c r="D408" s="6" t="s">
        <v>49</v>
      </c>
      <c r="E408" s="12"/>
      <c r="F408" s="12"/>
      <c r="G408" s="12"/>
      <c r="H408" s="12"/>
      <c r="I408" s="6">
        <v>-73.943669999999997</v>
      </c>
      <c r="J408" s="6">
        <v>40.529670000000003</v>
      </c>
    </row>
    <row r="409" spans="1:10" s="6" customFormat="1" x14ac:dyDescent="0.35">
      <c r="A409" s="6" t="s">
        <v>79</v>
      </c>
      <c r="B409" s="7">
        <v>41842</v>
      </c>
      <c r="C409" s="8">
        <v>0.44166666666666665</v>
      </c>
      <c r="D409" s="6" t="s">
        <v>50</v>
      </c>
      <c r="E409" s="12">
        <v>2.9</v>
      </c>
      <c r="F409" s="12"/>
      <c r="G409" s="12"/>
      <c r="H409" s="12"/>
      <c r="I409" s="6">
        <v>-73.943669999999997</v>
      </c>
      <c r="J409" s="6">
        <v>40.529670000000003</v>
      </c>
    </row>
    <row r="410" spans="1:10" s="6" customFormat="1" x14ac:dyDescent="0.35">
      <c r="A410" s="6" t="s">
        <v>89</v>
      </c>
      <c r="B410" s="7">
        <v>41842</v>
      </c>
      <c r="C410" s="8">
        <v>0.45555555555555555</v>
      </c>
      <c r="D410" s="6" t="s">
        <v>50</v>
      </c>
      <c r="E410" s="12">
        <v>6.1</v>
      </c>
      <c r="F410" s="12"/>
      <c r="G410" s="12"/>
      <c r="H410" s="12"/>
      <c r="I410" s="6">
        <v>-73.943669999999997</v>
      </c>
      <c r="J410" s="6">
        <v>40.529670000000003</v>
      </c>
    </row>
    <row r="411" spans="1:10" s="6" customFormat="1" x14ac:dyDescent="0.35">
      <c r="A411" s="6" t="s">
        <v>40</v>
      </c>
      <c r="B411" s="7">
        <v>41843</v>
      </c>
      <c r="C411" s="8">
        <v>0.52777777777777779</v>
      </c>
      <c r="D411" s="6" t="s">
        <v>50</v>
      </c>
      <c r="E411" s="12">
        <v>6.1</v>
      </c>
      <c r="F411" s="12"/>
      <c r="G411" s="12"/>
      <c r="H411" s="12"/>
      <c r="I411" s="6">
        <v>-73.943669999999997</v>
      </c>
      <c r="J411" s="6">
        <v>40.529670000000003</v>
      </c>
    </row>
    <row r="412" spans="1:10" s="6" customFormat="1" x14ac:dyDescent="0.35">
      <c r="A412" s="6" t="s">
        <v>72</v>
      </c>
      <c r="B412" s="7">
        <v>41843</v>
      </c>
      <c r="C412" s="8">
        <v>0.49722222222222223</v>
      </c>
      <c r="D412" s="6" t="s">
        <v>50</v>
      </c>
      <c r="E412" s="12">
        <v>19</v>
      </c>
      <c r="F412" s="12"/>
      <c r="G412" s="12"/>
      <c r="H412" s="12"/>
      <c r="I412" s="6">
        <v>-73.943669999999997</v>
      </c>
      <c r="J412" s="6">
        <v>40.529670000000003</v>
      </c>
    </row>
    <row r="413" spans="1:10" s="6" customFormat="1" x14ac:dyDescent="0.35">
      <c r="A413" s="6" t="s">
        <v>79</v>
      </c>
      <c r="B413" s="7">
        <v>41849</v>
      </c>
      <c r="C413" s="8">
        <v>0.4993055555555555</v>
      </c>
      <c r="D413" s="6" t="s">
        <v>49</v>
      </c>
      <c r="E413" s="12">
        <v>5.3</v>
      </c>
      <c r="F413" s="12"/>
      <c r="G413" s="12"/>
      <c r="H413" s="12"/>
      <c r="I413" s="6">
        <v>-73.943669999999997</v>
      </c>
      <c r="J413" s="6">
        <v>40.529670000000003</v>
      </c>
    </row>
    <row r="414" spans="1:10" s="6" customFormat="1" x14ac:dyDescent="0.35">
      <c r="A414" s="6" t="s">
        <v>89</v>
      </c>
      <c r="B414" s="7">
        <v>41849</v>
      </c>
      <c r="C414" s="8">
        <v>0.52500000000000002</v>
      </c>
      <c r="D414" s="6" t="s">
        <v>49</v>
      </c>
      <c r="E414" s="12">
        <v>4.5999999999999996</v>
      </c>
      <c r="F414" s="12"/>
      <c r="G414" s="12"/>
      <c r="H414" s="12"/>
      <c r="I414" s="6">
        <v>-73.943669999999997</v>
      </c>
      <c r="J414" s="6">
        <v>40.529670000000003</v>
      </c>
    </row>
    <row r="415" spans="1:10" s="6" customFormat="1" x14ac:dyDescent="0.35">
      <c r="A415" s="6" t="s">
        <v>40</v>
      </c>
      <c r="B415" s="7">
        <v>41850</v>
      </c>
      <c r="C415" s="8">
        <v>0.52569444444444446</v>
      </c>
      <c r="D415" s="6" t="s">
        <v>50</v>
      </c>
      <c r="E415" s="12">
        <v>23.7</v>
      </c>
      <c r="F415" s="12"/>
      <c r="G415" s="12"/>
      <c r="H415" s="12"/>
      <c r="I415" s="6">
        <v>-73.943669999999997</v>
      </c>
      <c r="J415" s="6">
        <v>40.529670000000003</v>
      </c>
    </row>
    <row r="416" spans="1:10" s="6" customFormat="1" x14ac:dyDescent="0.35">
      <c r="A416" s="6" t="s">
        <v>72</v>
      </c>
      <c r="B416" s="7">
        <v>41850</v>
      </c>
      <c r="C416" s="8">
        <v>0.49444444444444446</v>
      </c>
      <c r="D416" s="6" t="s">
        <v>50</v>
      </c>
      <c r="E416" s="12">
        <v>6.5</v>
      </c>
      <c r="F416" s="12"/>
      <c r="G416" s="12"/>
      <c r="H416" s="12"/>
      <c r="I416" s="6">
        <v>-73.943669999999997</v>
      </c>
      <c r="J416" s="6">
        <v>40.529670000000003</v>
      </c>
    </row>
    <row r="417" spans="1:10" s="6" customFormat="1" x14ac:dyDescent="0.35">
      <c r="A417" s="6" t="s">
        <v>100</v>
      </c>
      <c r="B417" s="15">
        <v>41850</v>
      </c>
      <c r="C417"/>
      <c r="D417"/>
      <c r="E417" s="21">
        <v>10.5</v>
      </c>
      <c r="F417"/>
      <c r="G417" s="12"/>
      <c r="H417" s="12"/>
      <c r="I417" s="6">
        <v>-73.943669999999997</v>
      </c>
      <c r="J417" s="6">
        <v>40.529670000000003</v>
      </c>
    </row>
    <row r="418" spans="1:10" s="6" customFormat="1" x14ac:dyDescent="0.35">
      <c r="A418" s="6" t="s">
        <v>105</v>
      </c>
      <c r="B418" s="15">
        <v>41850</v>
      </c>
      <c r="C418"/>
      <c r="D418"/>
      <c r="E418" s="21">
        <v>4.4400000000000004</v>
      </c>
      <c r="F418"/>
      <c r="G418" s="12"/>
      <c r="H418" s="12"/>
      <c r="I418" s="6">
        <v>-73.943669999999997</v>
      </c>
      <c r="J418" s="6">
        <v>40.529670000000003</v>
      </c>
    </row>
    <row r="419" spans="1:10" s="6" customFormat="1" x14ac:dyDescent="0.35">
      <c r="A419" s="6" t="s">
        <v>79</v>
      </c>
      <c r="B419" s="7">
        <v>41856</v>
      </c>
      <c r="C419" s="8">
        <v>0.44930555555555557</v>
      </c>
      <c r="D419" s="6" t="s">
        <v>50</v>
      </c>
      <c r="E419" s="12">
        <v>8.56</v>
      </c>
      <c r="F419" s="12"/>
      <c r="G419" s="12"/>
      <c r="H419" s="12"/>
      <c r="I419" s="6">
        <v>-73.943669999999997</v>
      </c>
      <c r="J419" s="6">
        <v>40.529670000000003</v>
      </c>
    </row>
    <row r="420" spans="1:10" s="6" customFormat="1" x14ac:dyDescent="0.35">
      <c r="A420" s="6" t="s">
        <v>89</v>
      </c>
      <c r="B420" s="7">
        <v>41856</v>
      </c>
      <c r="C420" s="8">
        <v>0.46666666666666662</v>
      </c>
      <c r="D420" s="6" t="s">
        <v>50</v>
      </c>
      <c r="E420" s="12">
        <v>4.1399999999999997</v>
      </c>
      <c r="F420" s="12"/>
      <c r="G420" s="12"/>
      <c r="H420" s="12"/>
      <c r="I420" s="6">
        <v>-73.943669999999997</v>
      </c>
      <c r="J420" s="6">
        <v>40.529670000000003</v>
      </c>
    </row>
    <row r="421" spans="1:10" s="6" customFormat="1" x14ac:dyDescent="0.35">
      <c r="A421" s="6" t="s">
        <v>40</v>
      </c>
      <c r="B421" s="7">
        <v>41857</v>
      </c>
      <c r="C421" s="8">
        <v>0.52638888888888891</v>
      </c>
      <c r="D421" s="6" t="s">
        <v>50</v>
      </c>
      <c r="E421" s="12">
        <v>19.8</v>
      </c>
      <c r="F421" s="12"/>
      <c r="G421" s="12"/>
      <c r="H421" s="12"/>
      <c r="I421" s="6">
        <v>-73.943669999999997</v>
      </c>
      <c r="J421" s="6">
        <v>40.529670000000003</v>
      </c>
    </row>
    <row r="422" spans="1:10" s="6" customFormat="1" x14ac:dyDescent="0.35">
      <c r="A422" s="6" t="s">
        <v>40</v>
      </c>
      <c r="B422" s="7">
        <v>41857</v>
      </c>
      <c r="D422" s="6" t="s">
        <v>50</v>
      </c>
      <c r="E422" s="12">
        <v>13.1</v>
      </c>
      <c r="F422" s="12"/>
      <c r="G422" s="12"/>
      <c r="H422" s="12"/>
      <c r="I422" s="6">
        <v>-73.943669999999997</v>
      </c>
      <c r="J422" s="6">
        <v>40.529670000000003</v>
      </c>
    </row>
    <row r="423" spans="1:10" s="6" customFormat="1" x14ac:dyDescent="0.35">
      <c r="A423" s="6" t="s">
        <v>72</v>
      </c>
      <c r="B423" s="7">
        <v>41857</v>
      </c>
      <c r="C423" s="8">
        <v>0.49722222222222223</v>
      </c>
      <c r="D423" s="6" t="s">
        <v>50</v>
      </c>
      <c r="E423" s="12">
        <v>60</v>
      </c>
      <c r="F423" s="12"/>
      <c r="G423" s="12"/>
      <c r="H423" s="12"/>
      <c r="I423" s="6">
        <v>-73.943669999999997</v>
      </c>
      <c r="J423" s="6">
        <v>40.529670000000003</v>
      </c>
    </row>
    <row r="424" spans="1:10" s="6" customFormat="1" x14ac:dyDescent="0.35">
      <c r="A424" s="6" t="s">
        <v>40</v>
      </c>
      <c r="B424" s="7">
        <v>41864</v>
      </c>
      <c r="D424" s="6" t="s">
        <v>49</v>
      </c>
      <c r="E424" s="12">
        <v>11.2</v>
      </c>
      <c r="F424" s="12"/>
      <c r="G424" s="12"/>
      <c r="H424" s="12"/>
      <c r="I424" s="6">
        <v>-73.943669999999997</v>
      </c>
      <c r="J424" s="6">
        <v>40.529670000000003</v>
      </c>
    </row>
    <row r="425" spans="1:10" s="6" customFormat="1" x14ac:dyDescent="0.35">
      <c r="A425" s="6" t="s">
        <v>40</v>
      </c>
      <c r="B425" s="7">
        <v>41864</v>
      </c>
      <c r="C425" s="8">
        <v>0.56388888888888888</v>
      </c>
      <c r="D425" s="6" t="s">
        <v>49</v>
      </c>
      <c r="E425" s="12">
        <v>13.7</v>
      </c>
      <c r="F425" s="12"/>
      <c r="G425" s="12"/>
      <c r="H425" s="12"/>
      <c r="I425" s="6">
        <v>-73.943669999999997</v>
      </c>
      <c r="J425" s="6">
        <v>40.529670000000003</v>
      </c>
    </row>
    <row r="426" spans="1:10" s="6" customFormat="1" x14ac:dyDescent="0.35">
      <c r="A426" s="6" t="s">
        <v>72</v>
      </c>
      <c r="B426" s="7">
        <v>41864</v>
      </c>
      <c r="C426" s="8">
        <v>0.52916666666666667</v>
      </c>
      <c r="D426" s="6" t="s">
        <v>49</v>
      </c>
      <c r="E426" s="12">
        <v>8.84</v>
      </c>
      <c r="F426" s="12"/>
      <c r="G426" s="12">
        <v>3.38</v>
      </c>
      <c r="H426" s="12">
        <v>3.92</v>
      </c>
      <c r="I426" s="6">
        <v>-73.943669999999997</v>
      </c>
      <c r="J426" s="6">
        <v>40.529670000000003</v>
      </c>
    </row>
    <row r="427" spans="1:10" s="6" customFormat="1" x14ac:dyDescent="0.35">
      <c r="A427" s="6" t="s">
        <v>100</v>
      </c>
      <c r="B427" s="14">
        <v>41865</v>
      </c>
      <c r="C427"/>
      <c r="D427"/>
      <c r="E427" s="21">
        <v>8.2899999999999991</v>
      </c>
      <c r="F427"/>
      <c r="G427" s="12">
        <v>3.38</v>
      </c>
      <c r="H427" s="12">
        <v>3.92</v>
      </c>
      <c r="I427" s="6">
        <v>-73.943669999999997</v>
      </c>
      <c r="J427" s="6">
        <v>40.529670000000003</v>
      </c>
    </row>
    <row r="428" spans="1:10" s="6" customFormat="1" x14ac:dyDescent="0.35">
      <c r="A428" s="6" t="s">
        <v>100</v>
      </c>
      <c r="B428" s="14">
        <v>41865</v>
      </c>
      <c r="C428"/>
      <c r="D428"/>
      <c r="E428" s="21">
        <v>8.32</v>
      </c>
      <c r="F428"/>
      <c r="G428" s="12"/>
      <c r="H428" s="12"/>
      <c r="I428" s="6">
        <v>-73.943667000000005</v>
      </c>
      <c r="J428" s="6">
        <v>40.529667000000003</v>
      </c>
    </row>
    <row r="429" spans="1:10" s="6" customFormat="1" x14ac:dyDescent="0.35">
      <c r="A429" s="6" t="s">
        <v>105</v>
      </c>
      <c r="B429" s="14">
        <v>41865</v>
      </c>
      <c r="C429"/>
      <c r="D429"/>
      <c r="E429" s="21">
        <v>9.15</v>
      </c>
      <c r="F429"/>
      <c r="G429" s="12"/>
      <c r="H429" s="12"/>
      <c r="I429" s="6">
        <v>-73.943667000000005</v>
      </c>
      <c r="J429" s="6">
        <v>40.529667000000003</v>
      </c>
    </row>
    <row r="430" spans="1:10" s="6" customFormat="1" x14ac:dyDescent="0.35">
      <c r="A430" s="6" t="s">
        <v>79</v>
      </c>
      <c r="B430" s="7">
        <v>41870</v>
      </c>
      <c r="C430" s="8">
        <v>0.44236111111111115</v>
      </c>
      <c r="D430" s="6" t="s">
        <v>50</v>
      </c>
      <c r="E430" s="12">
        <v>4.26</v>
      </c>
      <c r="F430" s="12"/>
      <c r="G430" s="12"/>
      <c r="H430" s="12"/>
      <c r="I430" s="6">
        <v>-73.943667000000005</v>
      </c>
      <c r="J430" s="6">
        <v>40.529667000000003</v>
      </c>
    </row>
    <row r="431" spans="1:10" s="6" customFormat="1" x14ac:dyDescent="0.35">
      <c r="A431" s="6" t="s">
        <v>89</v>
      </c>
      <c r="B431" s="7">
        <v>41870</v>
      </c>
      <c r="C431" s="8">
        <v>0.45833333333333331</v>
      </c>
      <c r="D431" s="6" t="s">
        <v>50</v>
      </c>
      <c r="E431" s="12">
        <v>11.8</v>
      </c>
      <c r="F431" s="12"/>
      <c r="G431" s="12"/>
      <c r="H431" s="12"/>
      <c r="I431" s="6">
        <v>-73.943667000000005</v>
      </c>
      <c r="J431" s="6">
        <v>40.529667000000003</v>
      </c>
    </row>
    <row r="432" spans="1:10" s="6" customFormat="1" x14ac:dyDescent="0.35">
      <c r="A432" s="6" t="s">
        <v>40</v>
      </c>
      <c r="B432" s="7">
        <v>41871</v>
      </c>
      <c r="C432" s="8">
        <v>0.50694444444444442</v>
      </c>
      <c r="D432" s="6" t="s">
        <v>50</v>
      </c>
      <c r="E432" s="12">
        <v>12.5</v>
      </c>
      <c r="F432" s="12"/>
      <c r="G432" s="12"/>
      <c r="H432" s="12"/>
      <c r="I432" s="6">
        <v>-73.943667000000005</v>
      </c>
      <c r="J432" s="6">
        <v>40.529667000000003</v>
      </c>
    </row>
    <row r="433" spans="1:10" s="6" customFormat="1" x14ac:dyDescent="0.35">
      <c r="A433" s="6" t="s">
        <v>72</v>
      </c>
      <c r="B433" s="7">
        <v>41871</v>
      </c>
      <c r="C433" s="8">
        <v>0.47638888888888892</v>
      </c>
      <c r="D433" s="6" t="s">
        <v>50</v>
      </c>
      <c r="E433" s="12">
        <v>27.9</v>
      </c>
      <c r="F433" s="12"/>
      <c r="G433" s="12"/>
      <c r="H433" s="12"/>
      <c r="I433" s="6">
        <v>-73.943667000000005</v>
      </c>
      <c r="J433" s="6">
        <v>40.529667000000003</v>
      </c>
    </row>
    <row r="434" spans="1:10" s="6" customFormat="1" x14ac:dyDescent="0.35">
      <c r="A434" s="6" t="s">
        <v>79</v>
      </c>
      <c r="B434" s="7">
        <v>41877</v>
      </c>
      <c r="C434" s="8">
        <v>0.4548611111111111</v>
      </c>
      <c r="D434" s="6" t="s">
        <v>50</v>
      </c>
      <c r="E434" s="12">
        <v>4.9800000000000004</v>
      </c>
      <c r="F434" s="12"/>
      <c r="G434" s="12"/>
      <c r="H434" s="12"/>
      <c r="I434" s="6">
        <v>-73.943667000000005</v>
      </c>
      <c r="J434" s="6">
        <v>40.529667000000003</v>
      </c>
    </row>
    <row r="435" spans="1:10" s="6" customFormat="1" x14ac:dyDescent="0.35">
      <c r="A435" s="6" t="s">
        <v>89</v>
      </c>
      <c r="B435" s="7">
        <v>41877</v>
      </c>
      <c r="C435" s="8">
        <v>0.4694444444444445</v>
      </c>
      <c r="D435" s="6" t="s">
        <v>50</v>
      </c>
      <c r="E435" s="12">
        <v>6.5</v>
      </c>
      <c r="F435" s="12"/>
      <c r="G435" s="12"/>
      <c r="H435" s="12"/>
      <c r="I435" s="6">
        <v>-73.943667000000005</v>
      </c>
      <c r="J435" s="6">
        <v>40.529667000000003</v>
      </c>
    </row>
    <row r="436" spans="1:10" s="6" customFormat="1" x14ac:dyDescent="0.35">
      <c r="A436" s="6" t="s">
        <v>100</v>
      </c>
      <c r="B436" s="14">
        <v>41877</v>
      </c>
      <c r="C436"/>
      <c r="D436"/>
      <c r="E436" s="21">
        <v>12.5</v>
      </c>
      <c r="F436"/>
      <c r="G436" s="12"/>
      <c r="H436" s="12"/>
      <c r="I436" s="6">
        <v>-73.943667000000005</v>
      </c>
      <c r="J436" s="6">
        <v>40.529667000000003</v>
      </c>
    </row>
    <row r="437" spans="1:10" s="6" customFormat="1" x14ac:dyDescent="0.35">
      <c r="A437" s="6" t="s">
        <v>105</v>
      </c>
      <c r="B437" s="14">
        <v>41877</v>
      </c>
      <c r="C437"/>
      <c r="D437"/>
      <c r="E437" s="21">
        <v>9.74</v>
      </c>
      <c r="F437"/>
      <c r="G437" s="12"/>
      <c r="H437" s="12"/>
      <c r="I437" s="6">
        <v>-73.943667000000005</v>
      </c>
      <c r="J437" s="6">
        <v>40.529667000000003</v>
      </c>
    </row>
    <row r="438" spans="1:10" s="6" customFormat="1" x14ac:dyDescent="0.35">
      <c r="A438" s="6" t="s">
        <v>40</v>
      </c>
      <c r="B438" s="7">
        <v>41878</v>
      </c>
      <c r="C438" s="8">
        <v>0.52638888888888891</v>
      </c>
      <c r="D438" s="6" t="s">
        <v>50</v>
      </c>
      <c r="E438" s="12">
        <v>21.4</v>
      </c>
      <c r="F438" s="12"/>
      <c r="G438" s="12"/>
      <c r="H438" s="12"/>
      <c r="I438" s="6">
        <v>-73.943667000000005</v>
      </c>
      <c r="J438" s="6">
        <v>40.529667000000003</v>
      </c>
    </row>
    <row r="439" spans="1:10" s="6" customFormat="1" x14ac:dyDescent="0.35">
      <c r="A439" s="6" t="s">
        <v>40</v>
      </c>
      <c r="B439" s="7">
        <v>41878</v>
      </c>
      <c r="D439" s="6" t="s">
        <v>50</v>
      </c>
      <c r="E439" s="12">
        <v>21.4</v>
      </c>
      <c r="F439" s="12"/>
      <c r="G439" s="12"/>
      <c r="H439" s="12"/>
      <c r="I439" s="6">
        <v>-73.943667000000005</v>
      </c>
      <c r="J439" s="6">
        <v>40.529667000000003</v>
      </c>
    </row>
    <row r="440" spans="1:10" s="6" customFormat="1" x14ac:dyDescent="0.35">
      <c r="A440" s="6" t="s">
        <v>72</v>
      </c>
      <c r="B440" s="7">
        <v>41878</v>
      </c>
      <c r="C440" s="8">
        <v>0.49374999999999997</v>
      </c>
      <c r="D440" s="6" t="s">
        <v>50</v>
      </c>
      <c r="E440" s="12">
        <v>6.02</v>
      </c>
      <c r="F440" s="12"/>
      <c r="G440" s="12"/>
      <c r="H440" s="12"/>
      <c r="I440" s="6">
        <v>-73.943667000000005</v>
      </c>
      <c r="J440" s="6">
        <v>40.529667000000003</v>
      </c>
    </row>
    <row r="441" spans="1:10" s="6" customFormat="1" x14ac:dyDescent="0.35">
      <c r="A441" s="6" t="s">
        <v>79</v>
      </c>
      <c r="B441" s="7">
        <v>41885</v>
      </c>
      <c r="C441" s="8">
        <v>0.44791666666666669</v>
      </c>
      <c r="D441" s="6" t="s">
        <v>50</v>
      </c>
      <c r="E441" s="12">
        <v>5.0999999999999996</v>
      </c>
      <c r="F441" s="12"/>
      <c r="G441" s="12"/>
      <c r="H441" s="12"/>
      <c r="I441" s="6">
        <v>-73.943667000000005</v>
      </c>
      <c r="J441" s="6">
        <v>40.529667000000003</v>
      </c>
    </row>
    <row r="442" spans="1:10" s="6" customFormat="1" x14ac:dyDescent="0.35">
      <c r="A442" s="6" t="s">
        <v>89</v>
      </c>
      <c r="B442" s="7">
        <v>41885</v>
      </c>
      <c r="C442" s="8">
        <v>0.46458333333333335</v>
      </c>
      <c r="D442" s="6" t="s">
        <v>50</v>
      </c>
      <c r="E442" s="12">
        <v>4.33</v>
      </c>
      <c r="F442" s="12"/>
      <c r="G442" s="12"/>
      <c r="H442" s="12"/>
      <c r="I442" s="6">
        <v>-73.943667000000005</v>
      </c>
      <c r="J442" s="6">
        <v>40.529667000000003</v>
      </c>
    </row>
    <row r="443" spans="1:10" s="6" customFormat="1" x14ac:dyDescent="0.35">
      <c r="A443" s="6" t="s">
        <v>79</v>
      </c>
      <c r="B443" s="7">
        <v>41891</v>
      </c>
      <c r="C443" s="8">
        <v>0.45624999999999999</v>
      </c>
      <c r="D443" s="6" t="s">
        <v>50</v>
      </c>
      <c r="E443" s="12">
        <v>6.08</v>
      </c>
      <c r="F443" s="12"/>
      <c r="G443" s="12"/>
      <c r="H443" s="12"/>
      <c r="I443" s="6">
        <v>-73.943667000000005</v>
      </c>
      <c r="J443" s="6">
        <v>40.529667000000003</v>
      </c>
    </row>
    <row r="444" spans="1:10" s="6" customFormat="1" x14ac:dyDescent="0.35">
      <c r="A444" s="6" t="s">
        <v>40</v>
      </c>
      <c r="B444" s="7">
        <v>41892</v>
      </c>
      <c r="D444" s="6" t="s">
        <v>50</v>
      </c>
      <c r="E444" s="12">
        <v>6.19</v>
      </c>
      <c r="F444" s="12"/>
      <c r="G444" s="12"/>
      <c r="H444" s="12"/>
      <c r="I444" s="6">
        <v>-73.943667000000005</v>
      </c>
      <c r="J444" s="6">
        <v>40.529667000000003</v>
      </c>
    </row>
    <row r="445" spans="1:10" s="6" customFormat="1" x14ac:dyDescent="0.35">
      <c r="A445" s="6" t="s">
        <v>40</v>
      </c>
      <c r="B445" s="7">
        <v>41892</v>
      </c>
      <c r="C445" s="8">
        <v>0.53055555555555556</v>
      </c>
      <c r="D445" s="6" t="s">
        <v>50</v>
      </c>
      <c r="E445" s="12">
        <v>5.83</v>
      </c>
      <c r="F445" s="12"/>
      <c r="G445" s="12">
        <v>1.54</v>
      </c>
      <c r="H445" s="12"/>
      <c r="I445" s="6">
        <v>-73.943667000000005</v>
      </c>
      <c r="J445" s="6">
        <v>40.529667000000003</v>
      </c>
    </row>
    <row r="446" spans="1:10" s="6" customFormat="1" x14ac:dyDescent="0.35">
      <c r="A446" s="6" t="s">
        <v>72</v>
      </c>
      <c r="B446" s="7">
        <v>41892</v>
      </c>
      <c r="C446" s="8">
        <v>0.49444444444444446</v>
      </c>
      <c r="D446" s="6" t="s">
        <v>50</v>
      </c>
      <c r="E446" s="12">
        <v>5.19</v>
      </c>
      <c r="F446" s="12"/>
      <c r="G446" s="12">
        <v>3.46</v>
      </c>
      <c r="H446" s="12"/>
      <c r="I446" s="6">
        <v>-73.943667000000005</v>
      </c>
      <c r="J446" s="6">
        <v>40.529667000000003</v>
      </c>
    </row>
    <row r="447" spans="1:10" s="6" customFormat="1" x14ac:dyDescent="0.35">
      <c r="A447" s="6" t="s">
        <v>79</v>
      </c>
      <c r="B447" s="7">
        <v>41898</v>
      </c>
      <c r="C447" s="8">
        <v>0.4548611111111111</v>
      </c>
      <c r="D447" s="6" t="s">
        <v>50</v>
      </c>
      <c r="E447" s="12">
        <v>3.45</v>
      </c>
      <c r="F447" s="12"/>
      <c r="G447" s="12">
        <v>3.12</v>
      </c>
      <c r="H447" s="12"/>
      <c r="I447" s="6">
        <v>-73.943667000000005</v>
      </c>
      <c r="J447" s="6">
        <v>40.529667000000003</v>
      </c>
    </row>
    <row r="448" spans="1:10" s="6" customFormat="1" x14ac:dyDescent="0.35">
      <c r="A448" s="6" t="s">
        <v>89</v>
      </c>
      <c r="B448" s="7">
        <v>41898</v>
      </c>
      <c r="C448" s="8">
        <v>0.47152777777777777</v>
      </c>
      <c r="D448" s="6" t="s">
        <v>50</v>
      </c>
      <c r="E448" s="12">
        <v>2.72</v>
      </c>
      <c r="F448" s="12"/>
      <c r="G448" s="12"/>
      <c r="H448" s="12"/>
      <c r="I448" s="6">
        <v>-73.943667000000005</v>
      </c>
      <c r="J448" s="6">
        <v>40.529667000000003</v>
      </c>
    </row>
    <row r="449" spans="1:10" s="6" customFormat="1" x14ac:dyDescent="0.35">
      <c r="A449" s="6" t="s">
        <v>40</v>
      </c>
      <c r="B449" s="7">
        <v>41899</v>
      </c>
      <c r="C449" s="8">
        <v>0.51180555555555551</v>
      </c>
      <c r="D449" s="6" t="s">
        <v>49</v>
      </c>
      <c r="E449" s="12">
        <v>27.2</v>
      </c>
      <c r="F449" s="12"/>
      <c r="G449" s="12"/>
      <c r="H449" s="12"/>
      <c r="I449" s="6">
        <v>-73.943667000000005</v>
      </c>
      <c r="J449" s="6">
        <v>40.529667000000003</v>
      </c>
    </row>
    <row r="450" spans="1:10" s="6" customFormat="1" x14ac:dyDescent="0.35">
      <c r="A450" s="6" t="s">
        <v>40</v>
      </c>
      <c r="B450" s="7">
        <v>41899</v>
      </c>
      <c r="D450" s="6" t="s">
        <v>49</v>
      </c>
      <c r="E450" s="12">
        <v>27</v>
      </c>
      <c r="F450" s="12"/>
      <c r="G450" s="12"/>
      <c r="H450" s="12"/>
      <c r="I450" s="6">
        <v>-73.943667000000005</v>
      </c>
      <c r="J450" s="6">
        <v>40.529667000000003</v>
      </c>
    </row>
    <row r="451" spans="1:10" s="6" customFormat="1" x14ac:dyDescent="0.35">
      <c r="A451" s="6" t="s">
        <v>72</v>
      </c>
      <c r="B451" s="7">
        <v>41899</v>
      </c>
      <c r="C451" s="8">
        <v>0.48194444444444445</v>
      </c>
      <c r="D451" s="6" t="s">
        <v>49</v>
      </c>
      <c r="E451" s="12">
        <v>5.03</v>
      </c>
      <c r="F451" s="12"/>
      <c r="G451" s="12"/>
      <c r="H451" s="12"/>
      <c r="I451" s="6">
        <v>-73.943667000000005</v>
      </c>
      <c r="J451" s="6">
        <v>40.529667000000003</v>
      </c>
    </row>
    <row r="452" spans="1:10" s="6" customFormat="1" x14ac:dyDescent="0.35">
      <c r="A452" s="6" t="s">
        <v>79</v>
      </c>
      <c r="B452" s="7">
        <v>41905</v>
      </c>
      <c r="C452" s="8">
        <v>0.45</v>
      </c>
      <c r="D452" s="6" t="s">
        <v>50</v>
      </c>
      <c r="E452" s="12">
        <v>4.62</v>
      </c>
      <c r="F452" s="12"/>
      <c r="G452" s="12"/>
      <c r="H452" s="12"/>
      <c r="I452" s="6">
        <v>-73.943667000000005</v>
      </c>
      <c r="J452" s="6">
        <v>40.529667000000003</v>
      </c>
    </row>
    <row r="453" spans="1:10" s="6" customFormat="1" x14ac:dyDescent="0.35">
      <c r="A453" s="6" t="s">
        <v>89</v>
      </c>
      <c r="B453" s="7">
        <v>41905</v>
      </c>
      <c r="C453" s="8">
        <v>0.46597222222222223</v>
      </c>
      <c r="D453" s="6" t="s">
        <v>50</v>
      </c>
      <c r="E453" s="12">
        <v>3.8</v>
      </c>
      <c r="F453" s="12"/>
      <c r="G453" s="12"/>
      <c r="H453" s="12"/>
      <c r="I453" s="6">
        <v>-73.943667000000005</v>
      </c>
      <c r="J453" s="6">
        <v>40.529667000000003</v>
      </c>
    </row>
    <row r="454" spans="1:10" s="6" customFormat="1" x14ac:dyDescent="0.35">
      <c r="A454" s="6" t="s">
        <v>40</v>
      </c>
      <c r="B454" s="7">
        <v>41906</v>
      </c>
      <c r="C454" s="8">
        <v>0.52222222222222225</v>
      </c>
      <c r="D454" s="6" t="s">
        <v>50</v>
      </c>
      <c r="E454" s="12">
        <v>6.5</v>
      </c>
      <c r="F454" s="12"/>
      <c r="G454" s="12"/>
      <c r="H454" s="12"/>
      <c r="I454" s="6">
        <v>-73.943667000000005</v>
      </c>
      <c r="J454" s="6">
        <v>40.529667000000003</v>
      </c>
    </row>
    <row r="455" spans="1:10" s="6" customFormat="1" x14ac:dyDescent="0.35">
      <c r="A455" s="6" t="s">
        <v>72</v>
      </c>
      <c r="B455" s="7">
        <v>41906</v>
      </c>
      <c r="C455" s="8">
        <v>0.48749999999999999</v>
      </c>
      <c r="D455" s="6" t="s">
        <v>50</v>
      </c>
      <c r="E455" s="12">
        <v>12.5</v>
      </c>
      <c r="F455" s="12"/>
      <c r="G455" s="12"/>
      <c r="H455" s="12"/>
      <c r="I455" s="6">
        <v>-73.943667000000005</v>
      </c>
      <c r="J455" s="6">
        <v>40.529667000000003</v>
      </c>
    </row>
    <row r="456" spans="1:10" s="6" customFormat="1" x14ac:dyDescent="0.35">
      <c r="A456" s="6" t="s">
        <v>79</v>
      </c>
      <c r="B456" s="7">
        <v>41912</v>
      </c>
      <c r="C456" s="8">
        <v>0.45069444444444445</v>
      </c>
      <c r="D456" s="6" t="s">
        <v>50</v>
      </c>
      <c r="E456" s="12">
        <v>3.42</v>
      </c>
      <c r="F456" s="12"/>
      <c r="G456" s="12"/>
      <c r="H456" s="12"/>
      <c r="I456" s="6">
        <v>-73.943667000000005</v>
      </c>
      <c r="J456" s="6">
        <v>40.529667000000003</v>
      </c>
    </row>
    <row r="457" spans="1:10" s="6" customFormat="1" x14ac:dyDescent="0.35">
      <c r="A457" s="6" t="s">
        <v>89</v>
      </c>
      <c r="B457" s="7">
        <v>41912</v>
      </c>
      <c r="C457" s="8">
        <v>0.46666666666666662</v>
      </c>
      <c r="D457" s="6" t="s">
        <v>50</v>
      </c>
      <c r="E457" s="12">
        <v>2.85</v>
      </c>
      <c r="F457" s="12"/>
      <c r="G457" s="12"/>
      <c r="H457" s="12"/>
      <c r="I457" s="6">
        <v>-73.943667000000005</v>
      </c>
      <c r="J457" s="6">
        <v>40.529667000000003</v>
      </c>
    </row>
    <row r="458" spans="1:10" s="6" customFormat="1" x14ac:dyDescent="0.35">
      <c r="A458" s="6" t="s">
        <v>79</v>
      </c>
      <c r="B458" s="7">
        <v>42157</v>
      </c>
      <c r="C458" s="8">
        <v>0.46111111111111108</v>
      </c>
      <c r="D458" s="6" t="s">
        <v>49</v>
      </c>
      <c r="E458" s="12">
        <v>0.84</v>
      </c>
      <c r="F458" s="12"/>
      <c r="G458" s="12"/>
      <c r="H458" s="12"/>
      <c r="I458" s="6">
        <v>-73.943667000000005</v>
      </c>
      <c r="J458" s="6">
        <v>40.529667000000003</v>
      </c>
    </row>
    <row r="459" spans="1:10" s="6" customFormat="1" x14ac:dyDescent="0.35">
      <c r="A459" s="6" t="s">
        <v>40</v>
      </c>
      <c r="B459" s="7">
        <v>42158</v>
      </c>
      <c r="C459" s="8">
        <v>0.52152777777777781</v>
      </c>
      <c r="D459" s="6" t="s">
        <v>49</v>
      </c>
      <c r="E459" s="12">
        <v>35.5</v>
      </c>
      <c r="F459" s="12"/>
      <c r="G459" s="12"/>
      <c r="H459" s="12"/>
      <c r="I459" s="6">
        <v>-73.943667000000005</v>
      </c>
      <c r="J459" s="6">
        <v>40.529667000000003</v>
      </c>
    </row>
    <row r="460" spans="1:10" s="6" customFormat="1" x14ac:dyDescent="0.35">
      <c r="A460" s="6" t="s">
        <v>72</v>
      </c>
      <c r="B460" s="7">
        <v>42158</v>
      </c>
      <c r="C460" s="8">
        <v>0.49027777777777781</v>
      </c>
      <c r="D460" s="6" t="s">
        <v>49</v>
      </c>
      <c r="E460" s="12">
        <v>45.7</v>
      </c>
      <c r="F460" s="12"/>
      <c r="G460" s="12"/>
      <c r="H460" s="12"/>
      <c r="I460" s="6">
        <v>-73.943667000000005</v>
      </c>
      <c r="J460" s="6">
        <v>40.529667000000003</v>
      </c>
    </row>
    <row r="461" spans="1:10" s="6" customFormat="1" x14ac:dyDescent="0.35">
      <c r="A461" s="6" t="s">
        <v>100</v>
      </c>
      <c r="B461" s="14">
        <v>42159</v>
      </c>
      <c r="C461"/>
      <c r="D461"/>
      <c r="E461" s="32">
        <v>11.1</v>
      </c>
      <c r="F461"/>
      <c r="G461" s="12"/>
      <c r="H461" s="12"/>
      <c r="I461" s="6">
        <v>-73.943667000000005</v>
      </c>
      <c r="J461" s="6">
        <v>40.529667000000003</v>
      </c>
    </row>
    <row r="462" spans="1:10" s="6" customFormat="1" x14ac:dyDescent="0.35">
      <c r="A462" s="6" t="s">
        <v>100</v>
      </c>
      <c r="B462" s="14">
        <v>42159</v>
      </c>
      <c r="C462"/>
      <c r="D462"/>
      <c r="E462" s="32">
        <v>8.23</v>
      </c>
      <c r="F462"/>
      <c r="G462" s="12"/>
      <c r="H462" s="12"/>
      <c r="I462" s="6">
        <v>-73.943667000000005</v>
      </c>
      <c r="J462" s="6">
        <v>40.529667000000003</v>
      </c>
    </row>
    <row r="463" spans="1:10" s="6" customFormat="1" x14ac:dyDescent="0.35">
      <c r="A463" s="6" t="s">
        <v>105</v>
      </c>
      <c r="B463" s="14">
        <v>42159</v>
      </c>
      <c r="C463"/>
      <c r="D463"/>
      <c r="E463" s="22">
        <v>29.6</v>
      </c>
      <c r="F463"/>
      <c r="G463" s="12"/>
      <c r="H463" s="12"/>
      <c r="I463" s="6">
        <v>-73.943667000000005</v>
      </c>
      <c r="J463" s="6">
        <v>40.529667000000003</v>
      </c>
    </row>
    <row r="464" spans="1:10" s="6" customFormat="1" x14ac:dyDescent="0.35">
      <c r="A464" s="6" t="s">
        <v>40</v>
      </c>
      <c r="B464" s="7">
        <v>42164</v>
      </c>
      <c r="C464" s="8">
        <v>0.54027777777777775</v>
      </c>
      <c r="D464" s="6" t="s">
        <v>50</v>
      </c>
      <c r="E464" s="12">
        <v>38.200000000000003</v>
      </c>
      <c r="F464" s="12"/>
      <c r="G464" s="12"/>
      <c r="H464" s="12"/>
      <c r="I464" s="6">
        <v>-73.943667000000005</v>
      </c>
      <c r="J464" s="6">
        <v>40.529667000000003</v>
      </c>
    </row>
    <row r="465" spans="1:10" s="6" customFormat="1" x14ac:dyDescent="0.35">
      <c r="A465" s="6" t="s">
        <v>72</v>
      </c>
      <c r="B465" s="7">
        <v>42164</v>
      </c>
      <c r="C465" s="8">
        <v>0.51041666666666663</v>
      </c>
      <c r="D465" s="6" t="s">
        <v>50</v>
      </c>
      <c r="E465" s="12">
        <v>73.099999999999994</v>
      </c>
      <c r="F465" s="12"/>
      <c r="G465" s="12"/>
      <c r="H465" s="12"/>
      <c r="I465" s="6">
        <v>-73.943667000000005</v>
      </c>
      <c r="J465" s="6">
        <v>40.529667000000003</v>
      </c>
    </row>
    <row r="466" spans="1:10" s="6" customFormat="1" x14ac:dyDescent="0.35">
      <c r="A466" s="6" t="s">
        <v>79</v>
      </c>
      <c r="B466" s="7">
        <v>42166</v>
      </c>
      <c r="C466" s="8">
        <v>0.4465277777777778</v>
      </c>
      <c r="D466" s="6" t="s">
        <v>50</v>
      </c>
      <c r="E466" s="12">
        <v>4.01</v>
      </c>
      <c r="F466" s="12"/>
      <c r="G466" s="12"/>
      <c r="H466" s="12"/>
      <c r="I466" s="6">
        <v>-73.943667000000005</v>
      </c>
      <c r="J466" s="6">
        <v>40.529667000000003</v>
      </c>
    </row>
    <row r="467" spans="1:10" s="6" customFormat="1" x14ac:dyDescent="0.35">
      <c r="A467" s="6" t="s">
        <v>89</v>
      </c>
      <c r="B467" s="7">
        <v>42166</v>
      </c>
      <c r="C467" s="8">
        <v>0.46111111111111108</v>
      </c>
      <c r="D467" s="6" t="s">
        <v>50</v>
      </c>
      <c r="E467" s="12">
        <v>6.86</v>
      </c>
      <c r="F467" s="12"/>
      <c r="G467" s="12"/>
      <c r="H467" s="12"/>
      <c r="I467" s="6">
        <v>-73.943667000000005</v>
      </c>
      <c r="J467" s="6">
        <v>40.529667000000003</v>
      </c>
    </row>
    <row r="468" spans="1:10" s="6" customFormat="1" x14ac:dyDescent="0.35">
      <c r="A468" s="6" t="s">
        <v>40</v>
      </c>
      <c r="B468" s="7">
        <v>42172</v>
      </c>
      <c r="C468" s="8">
        <v>0.52013888888888882</v>
      </c>
      <c r="D468" s="6" t="s">
        <v>49</v>
      </c>
      <c r="E468" s="12">
        <v>16.100000000000001</v>
      </c>
      <c r="F468" s="12"/>
      <c r="G468" s="12"/>
      <c r="H468" s="12"/>
      <c r="I468" s="6">
        <v>-73.943667000000005</v>
      </c>
      <c r="J468" s="6">
        <v>40.529667000000003</v>
      </c>
    </row>
    <row r="469" spans="1:10" s="6" customFormat="1" x14ac:dyDescent="0.35">
      <c r="A469" s="6" t="s">
        <v>72</v>
      </c>
      <c r="B469" s="7">
        <v>42172</v>
      </c>
      <c r="C469" s="8">
        <v>0.48819444444444443</v>
      </c>
      <c r="D469" s="6" t="s">
        <v>49</v>
      </c>
      <c r="E469" s="12">
        <v>19.3</v>
      </c>
      <c r="F469" s="12"/>
      <c r="G469" s="12"/>
      <c r="H469" s="12"/>
      <c r="I469" s="6">
        <v>-73.943667000000005</v>
      </c>
      <c r="J469" s="6">
        <v>40.529667000000003</v>
      </c>
    </row>
    <row r="470" spans="1:10" s="6" customFormat="1" x14ac:dyDescent="0.35">
      <c r="A470" s="6" t="s">
        <v>100</v>
      </c>
      <c r="B470" s="14">
        <v>42172</v>
      </c>
      <c r="C470"/>
      <c r="D470"/>
      <c r="E470" s="16">
        <v>40.200000000000003</v>
      </c>
      <c r="F470"/>
      <c r="G470" s="12"/>
      <c r="H470" s="12"/>
      <c r="I470" s="6">
        <v>-73.943667000000005</v>
      </c>
      <c r="J470" s="6">
        <v>40.529667000000003</v>
      </c>
    </row>
    <row r="471" spans="1:10" s="6" customFormat="1" x14ac:dyDescent="0.35">
      <c r="A471" s="6" t="s">
        <v>105</v>
      </c>
      <c r="B471" s="14">
        <v>42172</v>
      </c>
      <c r="C471"/>
      <c r="D471"/>
      <c r="E471" s="22">
        <v>36.4</v>
      </c>
      <c r="F471"/>
      <c r="G471" s="12"/>
      <c r="H471" s="12"/>
      <c r="I471" s="6">
        <v>-73.943667000000005</v>
      </c>
      <c r="J471" s="6">
        <v>40.529667000000003</v>
      </c>
    </row>
    <row r="472" spans="1:10" s="6" customFormat="1" x14ac:dyDescent="0.35">
      <c r="A472" s="6" t="s">
        <v>79</v>
      </c>
      <c r="B472" s="7">
        <v>42173</v>
      </c>
      <c r="C472" s="8">
        <v>0.49374999999999997</v>
      </c>
      <c r="D472" s="6" t="s">
        <v>50</v>
      </c>
      <c r="E472" s="12">
        <v>5.26</v>
      </c>
      <c r="F472" s="12"/>
      <c r="G472" s="12"/>
      <c r="H472" s="12"/>
      <c r="I472" s="6">
        <v>-73.943667000000005</v>
      </c>
      <c r="J472" s="6">
        <v>40.529667000000003</v>
      </c>
    </row>
    <row r="473" spans="1:10" s="6" customFormat="1" x14ac:dyDescent="0.35">
      <c r="A473" s="6" t="s">
        <v>40</v>
      </c>
      <c r="B473" s="7">
        <v>42179</v>
      </c>
      <c r="C473" s="8">
        <v>0.51944444444444449</v>
      </c>
      <c r="D473" s="6" t="s">
        <v>49</v>
      </c>
      <c r="E473" s="12">
        <v>12.8</v>
      </c>
      <c r="F473" s="12"/>
      <c r="G473" s="12"/>
      <c r="H473" s="12"/>
      <c r="I473" s="6">
        <v>-73.943667000000005</v>
      </c>
      <c r="J473" s="6">
        <v>40.529667000000003</v>
      </c>
    </row>
    <row r="474" spans="1:10" s="6" customFormat="1" x14ac:dyDescent="0.35">
      <c r="A474" s="6" t="s">
        <v>72</v>
      </c>
      <c r="B474" s="7">
        <v>42179</v>
      </c>
      <c r="C474" s="8">
        <v>0.4916666666666667</v>
      </c>
      <c r="D474" s="6" t="s">
        <v>49</v>
      </c>
      <c r="E474" s="12">
        <v>33</v>
      </c>
      <c r="F474" s="12"/>
      <c r="G474" s="12"/>
      <c r="H474" s="12"/>
      <c r="I474" s="6">
        <v>-73.943667000000005</v>
      </c>
      <c r="J474" s="6">
        <v>40.529667000000003</v>
      </c>
    </row>
    <row r="475" spans="1:10" s="6" customFormat="1" x14ac:dyDescent="0.35">
      <c r="A475" s="6" t="s">
        <v>79</v>
      </c>
      <c r="B475" s="7">
        <v>42180</v>
      </c>
      <c r="C475" s="8">
        <v>0.48194444444444445</v>
      </c>
      <c r="D475" s="6" t="s">
        <v>50</v>
      </c>
      <c r="E475" s="12">
        <v>10.4</v>
      </c>
      <c r="F475" s="12"/>
      <c r="G475" s="12"/>
      <c r="H475" s="12"/>
      <c r="I475" s="6">
        <v>-73.943667000000005</v>
      </c>
      <c r="J475" s="6">
        <v>40.529667000000003</v>
      </c>
    </row>
    <row r="476" spans="1:10" s="6" customFormat="1" x14ac:dyDescent="0.35">
      <c r="A476" s="6" t="s">
        <v>89</v>
      </c>
      <c r="B476" s="7">
        <v>42180</v>
      </c>
      <c r="C476" s="8">
        <v>0.5</v>
      </c>
      <c r="D476" s="6" t="s">
        <v>50</v>
      </c>
      <c r="E476" s="12">
        <v>7.64</v>
      </c>
      <c r="F476" s="12"/>
      <c r="G476" s="12"/>
      <c r="H476" s="12"/>
      <c r="I476" s="6">
        <v>-73.943667000000005</v>
      </c>
      <c r="J476" s="6">
        <v>40.529667000000003</v>
      </c>
    </row>
    <row r="477" spans="1:10" s="6" customFormat="1" x14ac:dyDescent="0.35">
      <c r="A477" s="6" t="s">
        <v>79</v>
      </c>
      <c r="B477" s="7">
        <v>42185</v>
      </c>
      <c r="C477" s="8">
        <v>0.44861111111111113</v>
      </c>
      <c r="D477" s="6" t="s">
        <v>49</v>
      </c>
      <c r="E477" s="12">
        <v>6.74</v>
      </c>
      <c r="F477" s="12"/>
      <c r="G477" s="12"/>
      <c r="H477" s="12"/>
      <c r="I477" s="6">
        <v>-73.943667000000005</v>
      </c>
      <c r="J477" s="6">
        <v>40.529667000000003</v>
      </c>
    </row>
    <row r="478" spans="1:10" s="6" customFormat="1" x14ac:dyDescent="0.35">
      <c r="A478" s="6" t="s">
        <v>89</v>
      </c>
      <c r="B478" s="7">
        <v>42185</v>
      </c>
      <c r="C478" s="8">
        <v>0.46249999999999997</v>
      </c>
      <c r="D478" s="6" t="s">
        <v>49</v>
      </c>
      <c r="E478" s="12">
        <v>7.38</v>
      </c>
      <c r="F478" s="12"/>
      <c r="G478" s="12"/>
      <c r="H478" s="12"/>
      <c r="I478" s="6">
        <v>-73.943667000000005</v>
      </c>
      <c r="J478" s="6">
        <v>40.529667000000003</v>
      </c>
    </row>
    <row r="479" spans="1:10" s="6" customFormat="1" x14ac:dyDescent="0.35">
      <c r="A479" s="6" t="s">
        <v>100</v>
      </c>
      <c r="B479" s="14">
        <v>42185</v>
      </c>
      <c r="C479"/>
      <c r="D479"/>
      <c r="E479" s="16">
        <v>0.34899999999999998</v>
      </c>
      <c r="F479"/>
      <c r="G479" s="12"/>
      <c r="H479" s="12"/>
      <c r="I479" s="6">
        <v>-73.943667000000005</v>
      </c>
      <c r="J479" s="6">
        <v>40.529667000000003</v>
      </c>
    </row>
    <row r="480" spans="1:10" s="6" customFormat="1" x14ac:dyDescent="0.35">
      <c r="A480" s="6" t="s">
        <v>100</v>
      </c>
      <c r="B480" s="14">
        <v>42185</v>
      </c>
      <c r="C480"/>
      <c r="D480"/>
      <c r="E480" s="16">
        <v>0.34899999999999998</v>
      </c>
      <c r="F480"/>
      <c r="G480" s="12"/>
      <c r="H480" s="12"/>
      <c r="I480" s="6">
        <v>-73.943667000000005</v>
      </c>
      <c r="J480" s="6">
        <v>40.529667000000003</v>
      </c>
    </row>
    <row r="481" spans="1:10" s="6" customFormat="1" x14ac:dyDescent="0.35">
      <c r="A481" s="6" t="s">
        <v>105</v>
      </c>
      <c r="B481" s="14">
        <v>42185</v>
      </c>
      <c r="C481"/>
      <c r="D481"/>
      <c r="E481" s="22">
        <v>0.34899999999999998</v>
      </c>
      <c r="F481"/>
      <c r="G481" s="12"/>
      <c r="H481" s="12"/>
      <c r="I481" s="6">
        <v>-73.943667000000005</v>
      </c>
      <c r="J481" s="6">
        <v>40.529667000000003</v>
      </c>
    </row>
    <row r="482" spans="1:10" s="6" customFormat="1" x14ac:dyDescent="0.35">
      <c r="A482" s="6" t="s">
        <v>40</v>
      </c>
      <c r="B482" s="7">
        <v>42186</v>
      </c>
      <c r="C482" s="8">
        <v>0.52222222222222225</v>
      </c>
      <c r="D482" s="6" t="s">
        <v>49</v>
      </c>
      <c r="E482" s="12">
        <v>21.9</v>
      </c>
      <c r="F482" s="12"/>
      <c r="G482" s="12"/>
      <c r="H482" s="12"/>
      <c r="I482" s="6">
        <v>-73.943667000000005</v>
      </c>
      <c r="J482" s="6">
        <v>40.529667000000003</v>
      </c>
    </row>
    <row r="483" spans="1:10" s="6" customFormat="1" x14ac:dyDescent="0.35">
      <c r="A483" s="6" t="s">
        <v>72</v>
      </c>
      <c r="B483" s="7">
        <v>42186</v>
      </c>
      <c r="C483" s="8">
        <v>0.48819444444444443</v>
      </c>
      <c r="D483" s="6" t="s">
        <v>49</v>
      </c>
      <c r="E483" s="12">
        <v>53.4</v>
      </c>
      <c r="F483" s="12"/>
      <c r="G483" s="12"/>
      <c r="H483" s="12"/>
      <c r="I483" s="6">
        <v>-73.943667000000005</v>
      </c>
      <c r="J483" s="6">
        <v>40.529667000000003</v>
      </c>
    </row>
    <row r="484" spans="1:10" s="6" customFormat="1" x14ac:dyDescent="0.35">
      <c r="A484" s="6" t="s">
        <v>79</v>
      </c>
      <c r="B484" s="7">
        <v>42194</v>
      </c>
      <c r="C484" s="8">
        <v>0.43194444444444446</v>
      </c>
      <c r="D484" s="6" t="s">
        <v>49</v>
      </c>
      <c r="E484" s="12">
        <v>7.4</v>
      </c>
      <c r="F484" s="12"/>
      <c r="G484" s="12"/>
      <c r="H484" s="12"/>
      <c r="I484" s="6">
        <v>-73.943667000000005</v>
      </c>
      <c r="J484" s="6">
        <v>40.529667000000003</v>
      </c>
    </row>
    <row r="485" spans="1:10" s="6" customFormat="1" x14ac:dyDescent="0.35">
      <c r="A485" s="6" t="s">
        <v>89</v>
      </c>
      <c r="B485" s="7">
        <v>42194</v>
      </c>
      <c r="C485" s="8">
        <v>0.44861111111111113</v>
      </c>
      <c r="D485" s="6" t="s">
        <v>49</v>
      </c>
      <c r="E485" s="12">
        <v>9.06</v>
      </c>
      <c r="F485" s="12"/>
      <c r="G485" s="12"/>
      <c r="H485" s="12"/>
      <c r="I485" s="6">
        <v>-73.943667000000005</v>
      </c>
      <c r="J485" s="6">
        <v>40.529667000000003</v>
      </c>
    </row>
    <row r="486" spans="1:10" s="6" customFormat="1" x14ac:dyDescent="0.35">
      <c r="A486" s="6" t="s">
        <v>100</v>
      </c>
      <c r="B486" s="14">
        <v>42194</v>
      </c>
      <c r="C486"/>
      <c r="D486"/>
      <c r="E486" s="16">
        <v>0.34899999999999998</v>
      </c>
      <c r="F486"/>
      <c r="G486" s="12"/>
      <c r="H486" s="12"/>
      <c r="I486" s="6">
        <v>-73.943667000000005</v>
      </c>
      <c r="J486" s="6">
        <v>40.529667000000003</v>
      </c>
    </row>
    <row r="487" spans="1:10" s="6" customFormat="1" x14ac:dyDescent="0.35">
      <c r="A487" s="6" t="s">
        <v>105</v>
      </c>
      <c r="B487" s="14">
        <v>42194</v>
      </c>
      <c r="C487"/>
      <c r="D487"/>
      <c r="E487" s="22">
        <v>0.34899999999999998</v>
      </c>
      <c r="F487"/>
      <c r="G487" s="12"/>
      <c r="H487" s="12"/>
      <c r="I487" s="6">
        <v>-73.943667000000005</v>
      </c>
      <c r="J487" s="6">
        <v>40.529667000000003</v>
      </c>
    </row>
    <row r="488" spans="1:10" s="6" customFormat="1" x14ac:dyDescent="0.35">
      <c r="A488" s="6" t="s">
        <v>40</v>
      </c>
      <c r="B488" s="7">
        <v>42200</v>
      </c>
      <c r="C488" s="8">
        <v>0.57430555555555551</v>
      </c>
      <c r="D488" s="6" t="s">
        <v>50</v>
      </c>
      <c r="E488" s="12">
        <v>35</v>
      </c>
      <c r="F488" s="12"/>
      <c r="G488" s="12"/>
      <c r="H488" s="12"/>
      <c r="I488" s="6">
        <v>-73.943667000000005</v>
      </c>
      <c r="J488" s="6">
        <v>40.529667000000003</v>
      </c>
    </row>
    <row r="489" spans="1:10" s="6" customFormat="1" x14ac:dyDescent="0.35">
      <c r="A489" s="6" t="s">
        <v>72</v>
      </c>
      <c r="B489" s="7">
        <v>42200</v>
      </c>
      <c r="C489" s="8">
        <v>0.60416666666666663</v>
      </c>
      <c r="D489" s="6" t="s">
        <v>50</v>
      </c>
      <c r="E489" s="12">
        <v>148</v>
      </c>
      <c r="F489" s="12"/>
      <c r="G489" s="12"/>
      <c r="H489" s="12"/>
      <c r="I489" s="6">
        <v>-73.943667000000005</v>
      </c>
      <c r="J489" s="6">
        <v>40.529667000000003</v>
      </c>
    </row>
    <row r="490" spans="1:10" s="6" customFormat="1" x14ac:dyDescent="0.35">
      <c r="A490" s="6" t="s">
        <v>100</v>
      </c>
      <c r="B490" s="14">
        <v>42205</v>
      </c>
      <c r="C490"/>
      <c r="D490"/>
      <c r="E490" s="18" t="s">
        <v>102</v>
      </c>
      <c r="F490"/>
      <c r="G490" s="12"/>
      <c r="H490" s="12"/>
      <c r="I490" s="6">
        <v>-73.943667000000005</v>
      </c>
      <c r="J490" s="6">
        <v>40.529667000000003</v>
      </c>
    </row>
    <row r="491" spans="1:10" s="6" customFormat="1" x14ac:dyDescent="0.35">
      <c r="A491" s="6" t="s">
        <v>105</v>
      </c>
      <c r="B491" s="14">
        <v>42205</v>
      </c>
      <c r="C491"/>
      <c r="D491"/>
      <c r="E491" s="18" t="s">
        <v>102</v>
      </c>
      <c r="F491"/>
      <c r="G491" s="12"/>
      <c r="H491" s="12"/>
      <c r="I491" s="6">
        <v>-73.943667000000005</v>
      </c>
      <c r="J491" s="6">
        <v>40.529667000000003</v>
      </c>
    </row>
    <row r="492" spans="1:10" s="6" customFormat="1" x14ac:dyDescent="0.35">
      <c r="A492" s="6" t="s">
        <v>40</v>
      </c>
      <c r="B492" s="7">
        <v>42207</v>
      </c>
      <c r="C492" s="8">
        <v>0.52916666666666667</v>
      </c>
      <c r="D492" s="6" t="s">
        <v>50</v>
      </c>
      <c r="E492" s="12">
        <v>25.7</v>
      </c>
      <c r="F492" s="12"/>
      <c r="G492" s="12"/>
      <c r="H492" s="12"/>
      <c r="I492" s="6">
        <v>-73.943667000000005</v>
      </c>
      <c r="J492" s="6">
        <v>40.529667000000003</v>
      </c>
    </row>
    <row r="493" spans="1:10" s="6" customFormat="1" x14ac:dyDescent="0.35">
      <c r="A493" s="6" t="s">
        <v>72</v>
      </c>
      <c r="B493" s="7">
        <v>42207</v>
      </c>
      <c r="C493" s="8">
        <v>0.4993055555555555</v>
      </c>
      <c r="D493" s="6" t="s">
        <v>50</v>
      </c>
      <c r="E493" s="12">
        <v>31.8</v>
      </c>
      <c r="F493" s="12"/>
      <c r="G493" s="12"/>
      <c r="H493" s="12"/>
      <c r="I493" s="6">
        <v>-73.943667000000005</v>
      </c>
      <c r="J493" s="6">
        <v>40.529667000000003</v>
      </c>
    </row>
    <row r="494" spans="1:10" s="6" customFormat="1" x14ac:dyDescent="0.35">
      <c r="A494" s="6" t="s">
        <v>79</v>
      </c>
      <c r="B494" s="7">
        <v>42208</v>
      </c>
      <c r="C494" s="8">
        <v>0.43611111111111112</v>
      </c>
      <c r="D494" s="6" t="s">
        <v>50</v>
      </c>
      <c r="E494" s="12">
        <v>11.1</v>
      </c>
      <c r="F494" s="12"/>
      <c r="G494" s="12"/>
      <c r="H494" s="12"/>
      <c r="I494" s="6">
        <v>-73.943667000000005</v>
      </c>
      <c r="J494" s="6">
        <v>40.529667000000003</v>
      </c>
    </row>
    <row r="495" spans="1:10" s="6" customFormat="1" x14ac:dyDescent="0.35">
      <c r="A495" s="6" t="s">
        <v>89</v>
      </c>
      <c r="B495" s="7">
        <v>42208</v>
      </c>
      <c r="C495" s="8">
        <v>0.44930555555555557</v>
      </c>
      <c r="D495" s="6" t="s">
        <v>50</v>
      </c>
      <c r="E495" s="12">
        <v>6.17</v>
      </c>
      <c r="F495" s="12"/>
      <c r="G495" s="12"/>
      <c r="H495" s="12"/>
      <c r="I495" s="6">
        <v>-73.943667000000005</v>
      </c>
      <c r="J495" s="6">
        <v>40.529667000000003</v>
      </c>
    </row>
    <row r="496" spans="1:10" s="6" customFormat="1" x14ac:dyDescent="0.35">
      <c r="A496" s="6" t="s">
        <v>79</v>
      </c>
      <c r="B496" s="7">
        <v>42213</v>
      </c>
      <c r="C496" s="8">
        <v>0.4513888888888889</v>
      </c>
      <c r="D496" s="6" t="s">
        <v>50</v>
      </c>
      <c r="E496" s="12">
        <v>9.76</v>
      </c>
      <c r="F496" s="12"/>
      <c r="G496" s="12"/>
      <c r="H496" s="12"/>
      <c r="I496" s="6">
        <v>-73.943667000000005</v>
      </c>
      <c r="J496" s="6">
        <v>40.529667000000003</v>
      </c>
    </row>
    <row r="497" spans="1:10" s="6" customFormat="1" x14ac:dyDescent="0.35">
      <c r="A497" s="6" t="s">
        <v>89</v>
      </c>
      <c r="B497" s="7">
        <v>42213</v>
      </c>
      <c r="C497" s="8">
        <v>0.46597222222222223</v>
      </c>
      <c r="D497" s="6" t="s">
        <v>50</v>
      </c>
      <c r="E497" s="12">
        <v>19.399999999999999</v>
      </c>
      <c r="F497" s="12"/>
      <c r="G497" s="12"/>
      <c r="H497" s="12"/>
      <c r="I497" s="6">
        <v>-73.943667000000005</v>
      </c>
      <c r="J497" s="6">
        <v>40.529667000000003</v>
      </c>
    </row>
    <row r="498" spans="1:10" s="6" customFormat="1" x14ac:dyDescent="0.35">
      <c r="A498" s="6" t="s">
        <v>40</v>
      </c>
      <c r="B498" s="7">
        <v>42214</v>
      </c>
      <c r="C498" s="8">
        <v>0.52430555555555558</v>
      </c>
      <c r="D498" s="6" t="s">
        <v>50</v>
      </c>
      <c r="E498" s="12">
        <v>37.9</v>
      </c>
      <c r="F498" s="12"/>
      <c r="G498" s="12"/>
      <c r="H498" s="12"/>
      <c r="I498" s="6">
        <v>-73.943667000000005</v>
      </c>
      <c r="J498" s="6">
        <v>40.529667000000003</v>
      </c>
    </row>
    <row r="499" spans="1:10" s="6" customFormat="1" x14ac:dyDescent="0.35">
      <c r="A499" s="6" t="s">
        <v>72</v>
      </c>
      <c r="B499" s="7">
        <v>42214</v>
      </c>
      <c r="C499" s="8">
        <v>0.4909722222222222</v>
      </c>
      <c r="D499" s="6" t="s">
        <v>50</v>
      </c>
      <c r="E499" s="12">
        <v>39.5</v>
      </c>
      <c r="F499" s="12"/>
      <c r="G499" s="12"/>
      <c r="H499" s="12"/>
      <c r="I499" s="6">
        <v>-73.943667000000005</v>
      </c>
      <c r="J499" s="6">
        <v>40.529667000000003</v>
      </c>
    </row>
    <row r="500" spans="1:10" s="6" customFormat="1" x14ac:dyDescent="0.35">
      <c r="A500" s="6" t="s">
        <v>100</v>
      </c>
      <c r="B500" s="14">
        <v>42214</v>
      </c>
      <c r="C500"/>
      <c r="D500"/>
      <c r="E500" s="16">
        <v>18.5</v>
      </c>
      <c r="F500"/>
      <c r="G500" s="12"/>
      <c r="H500" s="12"/>
      <c r="I500" s="6">
        <v>-73.943667000000005</v>
      </c>
      <c r="J500" s="6">
        <v>40.529667000000003</v>
      </c>
    </row>
    <row r="501" spans="1:10" s="6" customFormat="1" x14ac:dyDescent="0.35">
      <c r="A501" s="6" t="s">
        <v>105</v>
      </c>
      <c r="B501" s="14">
        <v>42214</v>
      </c>
      <c r="C501"/>
      <c r="D501"/>
      <c r="E501" s="22">
        <v>19.899999999999999</v>
      </c>
      <c r="F501"/>
      <c r="G501" s="12"/>
      <c r="H501" s="12"/>
      <c r="I501" s="6">
        <v>-73.943667000000005</v>
      </c>
      <c r="J501" s="6">
        <v>40.529667000000003</v>
      </c>
    </row>
    <row r="502" spans="1:10" s="6" customFormat="1" x14ac:dyDescent="0.35">
      <c r="A502" s="6" t="s">
        <v>40</v>
      </c>
      <c r="B502" s="7">
        <v>42221</v>
      </c>
      <c r="C502" s="8">
        <v>0.53680555555555554</v>
      </c>
      <c r="D502" s="6" t="s">
        <v>50</v>
      </c>
      <c r="E502" s="12">
        <v>18.7</v>
      </c>
      <c r="F502" s="12"/>
      <c r="G502" s="12"/>
      <c r="H502" s="12"/>
      <c r="I502" s="6">
        <v>-73.943667000000005</v>
      </c>
      <c r="J502" s="6">
        <v>40.529667000000003</v>
      </c>
    </row>
    <row r="503" spans="1:10" s="6" customFormat="1" x14ac:dyDescent="0.35">
      <c r="A503" s="6" t="s">
        <v>72</v>
      </c>
      <c r="B503" s="7">
        <v>42221</v>
      </c>
      <c r="C503" s="8">
        <v>0.56666666666666665</v>
      </c>
      <c r="D503" s="6" t="s">
        <v>50</v>
      </c>
      <c r="E503" s="12">
        <v>17.2</v>
      </c>
      <c r="F503" s="12"/>
      <c r="G503" s="12"/>
      <c r="H503" s="12"/>
      <c r="I503" s="6">
        <v>-73.943667000000005</v>
      </c>
      <c r="J503" s="6">
        <v>40.529667000000003</v>
      </c>
    </row>
    <row r="504" spans="1:10" s="6" customFormat="1" x14ac:dyDescent="0.35">
      <c r="A504" s="6" t="s">
        <v>79</v>
      </c>
      <c r="B504" s="7">
        <v>42222</v>
      </c>
      <c r="C504" s="8">
        <v>0.44861111111111113</v>
      </c>
      <c r="D504" s="6" t="s">
        <v>50</v>
      </c>
      <c r="E504" s="12">
        <v>14.3</v>
      </c>
      <c r="F504" s="12"/>
      <c r="G504" s="12"/>
      <c r="H504" s="12"/>
      <c r="I504" s="6">
        <v>-73.943667000000005</v>
      </c>
      <c r="J504" s="6">
        <v>40.529667000000003</v>
      </c>
    </row>
    <row r="505" spans="1:10" s="6" customFormat="1" x14ac:dyDescent="0.35">
      <c r="A505" s="6" t="s">
        <v>89</v>
      </c>
      <c r="B505" s="7">
        <v>42222</v>
      </c>
      <c r="C505" s="8">
        <v>0.46388888888888885</v>
      </c>
      <c r="D505" s="6" t="s">
        <v>50</v>
      </c>
      <c r="E505" s="12">
        <v>6.1</v>
      </c>
      <c r="F505" s="12"/>
      <c r="G505" s="12"/>
      <c r="H505" s="12"/>
      <c r="I505" s="6">
        <v>-73.943667000000005</v>
      </c>
      <c r="J505" s="6">
        <v>40.529667000000003</v>
      </c>
    </row>
    <row r="506" spans="1:10" s="6" customFormat="1" x14ac:dyDescent="0.35">
      <c r="A506" s="6" t="s">
        <v>40</v>
      </c>
      <c r="B506" s="7">
        <v>42227</v>
      </c>
      <c r="C506" s="8">
        <v>0.57291666666666663</v>
      </c>
      <c r="D506" s="6" t="s">
        <v>49</v>
      </c>
      <c r="E506" s="12">
        <v>16.100000000000001</v>
      </c>
      <c r="F506" s="12"/>
      <c r="G506" s="12"/>
      <c r="H506" s="12"/>
      <c r="I506" s="6">
        <v>-73.943667000000005</v>
      </c>
      <c r="J506" s="6">
        <v>40.529667000000003</v>
      </c>
    </row>
    <row r="507" spans="1:10" s="6" customFormat="1" x14ac:dyDescent="0.35">
      <c r="A507" s="6" t="s">
        <v>72</v>
      </c>
      <c r="B507" s="7">
        <v>42227</v>
      </c>
      <c r="C507" s="8">
        <v>0.60416666666666663</v>
      </c>
      <c r="D507" s="6" t="s">
        <v>49</v>
      </c>
      <c r="E507" s="12">
        <v>12.8</v>
      </c>
      <c r="F507" s="12"/>
      <c r="G507" s="12"/>
      <c r="H507" s="12"/>
      <c r="I507" s="6">
        <v>-73.943667000000005</v>
      </c>
      <c r="J507" s="6">
        <v>40.529667000000003</v>
      </c>
    </row>
    <row r="508" spans="1:10" s="6" customFormat="1" x14ac:dyDescent="0.35">
      <c r="A508" s="6" t="s">
        <v>79</v>
      </c>
      <c r="B508" s="7">
        <v>42228</v>
      </c>
      <c r="C508" s="8">
        <v>0.49583333333333335</v>
      </c>
      <c r="D508" s="6" t="s">
        <v>49</v>
      </c>
      <c r="E508" s="12">
        <v>8.8800000000000008</v>
      </c>
      <c r="F508" s="12"/>
      <c r="G508" s="12"/>
      <c r="H508" s="12"/>
      <c r="I508" s="6">
        <v>-73.943667000000005</v>
      </c>
      <c r="J508" s="6">
        <v>40.529667000000003</v>
      </c>
    </row>
    <row r="509" spans="1:10" s="6" customFormat="1" x14ac:dyDescent="0.35">
      <c r="A509" s="6" t="s">
        <v>89</v>
      </c>
      <c r="B509" s="7">
        <v>42228</v>
      </c>
      <c r="C509" s="8">
        <v>0.51527777777777783</v>
      </c>
      <c r="D509" s="6" t="s">
        <v>49</v>
      </c>
      <c r="E509" s="12">
        <v>16.7</v>
      </c>
      <c r="F509" s="12"/>
      <c r="G509" s="12"/>
      <c r="H509" s="12"/>
      <c r="I509" s="6">
        <v>-73.943667000000005</v>
      </c>
      <c r="J509" s="6">
        <v>40.529667000000003</v>
      </c>
    </row>
    <row r="510" spans="1:10" s="6" customFormat="1" x14ac:dyDescent="0.35">
      <c r="A510" s="6" t="s">
        <v>100</v>
      </c>
      <c r="B510" s="14">
        <v>42228</v>
      </c>
      <c r="C510"/>
      <c r="D510"/>
      <c r="E510" s="16">
        <v>1.31</v>
      </c>
      <c r="F510"/>
      <c r="G510" s="12"/>
      <c r="H510" s="12"/>
      <c r="I510" s="6">
        <v>-73.943667000000005</v>
      </c>
      <c r="J510" s="6">
        <v>40.529667000000003</v>
      </c>
    </row>
    <row r="511" spans="1:10" s="6" customFormat="1" x14ac:dyDescent="0.35">
      <c r="A511" s="6" t="s">
        <v>105</v>
      </c>
      <c r="B511" s="14">
        <v>42228</v>
      </c>
      <c r="C511"/>
      <c r="D511"/>
      <c r="E511" s="22">
        <v>0.73</v>
      </c>
      <c r="F511"/>
      <c r="G511" s="12"/>
      <c r="H511" s="12"/>
      <c r="I511" s="6">
        <v>-73.943667000000005</v>
      </c>
      <c r="J511" s="6">
        <v>40.529667000000003</v>
      </c>
    </row>
    <row r="512" spans="1:10" s="6" customFormat="1" x14ac:dyDescent="0.35">
      <c r="A512" s="6" t="s">
        <v>40</v>
      </c>
      <c r="B512" s="7">
        <v>42235</v>
      </c>
      <c r="C512" s="8">
        <v>0.52569444444444446</v>
      </c>
      <c r="D512" s="6" t="s">
        <v>50</v>
      </c>
      <c r="E512" s="12">
        <v>33.700000000000003</v>
      </c>
      <c r="F512" s="12"/>
      <c r="G512" s="12"/>
      <c r="H512" s="12"/>
      <c r="I512" s="6">
        <v>-73.943667000000005</v>
      </c>
      <c r="J512" s="6">
        <v>40.529667000000003</v>
      </c>
    </row>
    <row r="513" spans="1:10" s="6" customFormat="1" x14ac:dyDescent="0.35">
      <c r="A513" s="6" t="s">
        <v>72</v>
      </c>
      <c r="B513" s="7">
        <v>42235</v>
      </c>
      <c r="C513" s="8">
        <v>0.49513888888888885</v>
      </c>
      <c r="D513" s="6" t="s">
        <v>50</v>
      </c>
      <c r="E513" s="12">
        <v>13.8</v>
      </c>
      <c r="F513" s="12"/>
      <c r="G513" s="12"/>
      <c r="H513" s="12"/>
      <c r="I513" s="6">
        <v>-73.943667000000005</v>
      </c>
      <c r="J513" s="6">
        <v>40.529667000000003</v>
      </c>
    </row>
    <row r="514" spans="1:10" s="6" customFormat="1" x14ac:dyDescent="0.35">
      <c r="A514" s="6" t="s">
        <v>100</v>
      </c>
      <c r="B514" s="14">
        <v>42235</v>
      </c>
      <c r="C514"/>
      <c r="D514"/>
      <c r="E514" s="16">
        <v>20.3</v>
      </c>
      <c r="F514"/>
      <c r="G514" s="12"/>
      <c r="H514" s="12"/>
      <c r="I514" s="6">
        <v>-73.943667000000005</v>
      </c>
      <c r="J514" s="6">
        <v>40.529667000000003</v>
      </c>
    </row>
    <row r="515" spans="1:10" s="6" customFormat="1" x14ac:dyDescent="0.35">
      <c r="A515" s="6" t="s">
        <v>105</v>
      </c>
      <c r="B515" s="14">
        <v>42235</v>
      </c>
      <c r="C515"/>
      <c r="D515"/>
      <c r="E515" s="22">
        <v>37.200000000000003</v>
      </c>
      <c r="F515"/>
      <c r="G515" s="12"/>
      <c r="H515" s="12"/>
      <c r="I515" s="6">
        <v>-73.943667000000005</v>
      </c>
      <c r="J515" s="6">
        <v>40.529667000000003</v>
      </c>
    </row>
    <row r="516" spans="1:10" s="6" customFormat="1" x14ac:dyDescent="0.35">
      <c r="A516" s="6" t="s">
        <v>79</v>
      </c>
      <c r="B516" s="7">
        <v>42236</v>
      </c>
      <c r="C516" s="8">
        <v>0.48055555555555557</v>
      </c>
      <c r="D516" s="6" t="s">
        <v>50</v>
      </c>
      <c r="E516" s="12">
        <v>14.3</v>
      </c>
      <c r="F516" s="12"/>
      <c r="G516" s="12"/>
      <c r="H516" s="12"/>
      <c r="I516" s="6">
        <v>-73.943667000000005</v>
      </c>
      <c r="J516" s="6">
        <v>40.529667000000003</v>
      </c>
    </row>
    <row r="517" spans="1:10" s="6" customFormat="1" x14ac:dyDescent="0.35">
      <c r="A517" s="6" t="s">
        <v>89</v>
      </c>
      <c r="B517" s="7">
        <v>42236</v>
      </c>
      <c r="C517" s="8">
        <v>0.4993055555555555</v>
      </c>
      <c r="D517" s="6" t="s">
        <v>50</v>
      </c>
      <c r="E517" s="12">
        <v>20</v>
      </c>
      <c r="F517" s="12"/>
      <c r="G517" s="12"/>
      <c r="H517" s="12"/>
      <c r="I517" s="6">
        <v>-73.943667000000005</v>
      </c>
      <c r="J517" s="6">
        <v>40.529667000000003</v>
      </c>
    </row>
    <row r="518" spans="1:10" s="6" customFormat="1" x14ac:dyDescent="0.35">
      <c r="A518" s="6" t="s">
        <v>79</v>
      </c>
      <c r="B518" s="7">
        <v>42241</v>
      </c>
      <c r="C518" s="8">
        <v>0.44722222222222219</v>
      </c>
      <c r="D518" s="6" t="s">
        <v>50</v>
      </c>
      <c r="E518" s="12">
        <v>7.43</v>
      </c>
      <c r="F518" s="12"/>
      <c r="G518" s="12"/>
      <c r="H518" s="12"/>
      <c r="I518" s="6">
        <v>-73.943667000000005</v>
      </c>
      <c r="J518" s="6">
        <v>40.529667000000003</v>
      </c>
    </row>
    <row r="519" spans="1:10" s="6" customFormat="1" x14ac:dyDescent="0.35">
      <c r="A519" s="6" t="s">
        <v>89</v>
      </c>
      <c r="B519" s="7">
        <v>42241</v>
      </c>
      <c r="C519" s="8">
        <v>0.46249999999999997</v>
      </c>
      <c r="D519" s="6" t="s">
        <v>50</v>
      </c>
      <c r="E519" s="12">
        <v>7.65</v>
      </c>
      <c r="F519" s="12"/>
      <c r="G519" s="12">
        <v>8.8000000000000007</v>
      </c>
      <c r="H519" s="12">
        <v>3.2</v>
      </c>
      <c r="I519" s="6">
        <v>-73.943667000000005</v>
      </c>
      <c r="J519" s="6">
        <v>40.529667000000003</v>
      </c>
    </row>
    <row r="520" spans="1:10" s="6" customFormat="1" x14ac:dyDescent="0.35">
      <c r="A520" s="6" t="s">
        <v>40</v>
      </c>
      <c r="B520" s="7">
        <v>42242</v>
      </c>
      <c r="C520" s="8">
        <v>0.5083333333333333</v>
      </c>
      <c r="D520" s="6" t="s">
        <v>50</v>
      </c>
      <c r="E520" s="12">
        <v>11.4</v>
      </c>
      <c r="F520" s="12"/>
      <c r="G520" s="12"/>
      <c r="H520" s="12"/>
      <c r="I520" s="6">
        <v>-73.943667000000005</v>
      </c>
      <c r="J520" s="6">
        <v>40.529667000000003</v>
      </c>
    </row>
    <row r="521" spans="1:10" s="6" customFormat="1" x14ac:dyDescent="0.35">
      <c r="A521" s="6" t="s">
        <v>72</v>
      </c>
      <c r="B521" s="7">
        <v>42242</v>
      </c>
      <c r="C521" s="8">
        <v>0.47361111111111115</v>
      </c>
      <c r="D521" s="6" t="s">
        <v>50</v>
      </c>
      <c r="E521" s="12">
        <v>12</v>
      </c>
      <c r="F521" s="12"/>
      <c r="G521" s="12"/>
      <c r="H521" s="12"/>
      <c r="I521" s="6">
        <v>-73.943667000000005</v>
      </c>
      <c r="J521" s="6">
        <v>40.529667000000003</v>
      </c>
    </row>
    <row r="522" spans="1:10" s="6" customFormat="1" x14ac:dyDescent="0.35">
      <c r="A522" s="6" t="s">
        <v>100</v>
      </c>
      <c r="B522" s="14">
        <v>42242</v>
      </c>
      <c r="C522"/>
      <c r="D522"/>
      <c r="E522" s="16">
        <v>27.9</v>
      </c>
      <c r="F522"/>
      <c r="G522" s="12"/>
      <c r="H522" s="12"/>
      <c r="I522" s="6">
        <v>-73.943667000000005</v>
      </c>
      <c r="J522" s="6">
        <v>40.529667000000003</v>
      </c>
    </row>
    <row r="523" spans="1:10" s="6" customFormat="1" x14ac:dyDescent="0.35">
      <c r="A523" s="6" t="s">
        <v>105</v>
      </c>
      <c r="B523" s="14">
        <v>42242</v>
      </c>
      <c r="C523"/>
      <c r="D523"/>
      <c r="E523" s="22">
        <v>37.200000000000003</v>
      </c>
      <c r="F523"/>
      <c r="G523" s="12">
        <v>4.0999999999999996</v>
      </c>
      <c r="H523" s="12"/>
      <c r="I523" s="6">
        <v>-73.943667000000005</v>
      </c>
      <c r="J523" s="6">
        <v>40.529667000000003</v>
      </c>
    </row>
    <row r="524" spans="1:10" s="6" customFormat="1" x14ac:dyDescent="0.35">
      <c r="A524" s="6" t="s">
        <v>105</v>
      </c>
      <c r="B524" s="14">
        <v>42242</v>
      </c>
      <c r="C524"/>
      <c r="D524"/>
      <c r="E524" s="22">
        <v>34.9</v>
      </c>
      <c r="F524"/>
      <c r="G524" s="12"/>
      <c r="H524" s="12"/>
      <c r="I524" s="6">
        <v>-73.943667000000005</v>
      </c>
      <c r="J524" s="6">
        <v>40.529667000000003</v>
      </c>
    </row>
    <row r="525" spans="1:10" s="6" customFormat="1" x14ac:dyDescent="0.35">
      <c r="A525" s="6" t="s">
        <v>40</v>
      </c>
      <c r="B525" s="7">
        <v>42249</v>
      </c>
      <c r="C525" s="8">
        <v>0.56041666666666667</v>
      </c>
      <c r="D525" s="6" t="s">
        <v>50</v>
      </c>
      <c r="E525" s="12">
        <v>3.45</v>
      </c>
      <c r="F525" s="12"/>
      <c r="G525" s="12"/>
      <c r="H525" s="12"/>
      <c r="I525" s="6">
        <v>-73.943667000000005</v>
      </c>
      <c r="J525" s="6">
        <v>40.529667000000003</v>
      </c>
    </row>
    <row r="526" spans="1:10" s="6" customFormat="1" x14ac:dyDescent="0.35">
      <c r="A526" s="6" t="s">
        <v>72</v>
      </c>
      <c r="B526" s="7">
        <v>42249</v>
      </c>
      <c r="C526" s="8">
        <v>0.52916666666666667</v>
      </c>
      <c r="D526" s="6" t="s">
        <v>50</v>
      </c>
      <c r="E526" s="12">
        <v>5.23</v>
      </c>
      <c r="F526" s="12"/>
      <c r="G526" s="12"/>
      <c r="H526" s="12"/>
      <c r="I526" s="6">
        <v>-73.943667000000005</v>
      </c>
      <c r="J526" s="6">
        <v>40.529667000000003</v>
      </c>
    </row>
    <row r="527" spans="1:10" s="6" customFormat="1" x14ac:dyDescent="0.35">
      <c r="A527" s="6" t="s">
        <v>100</v>
      </c>
      <c r="B527" s="14">
        <v>42249</v>
      </c>
      <c r="C527"/>
      <c r="D527"/>
      <c r="E527" s="16">
        <v>4.42</v>
      </c>
      <c r="F527"/>
      <c r="G527" s="12"/>
      <c r="H527" s="12"/>
      <c r="I527" s="6">
        <v>-73.943667000000005</v>
      </c>
      <c r="J527" s="6">
        <v>40.529667000000003</v>
      </c>
    </row>
    <row r="528" spans="1:10" s="6" customFormat="1" x14ac:dyDescent="0.35">
      <c r="A528" s="6" t="s">
        <v>105</v>
      </c>
      <c r="B528" s="14">
        <v>42249</v>
      </c>
      <c r="C528"/>
      <c r="D528"/>
      <c r="E528" s="22">
        <v>15.5</v>
      </c>
      <c r="F528"/>
      <c r="G528" s="12"/>
      <c r="H528" s="12"/>
      <c r="I528" s="6">
        <v>-73.943667000000005</v>
      </c>
      <c r="J528" s="6">
        <v>40.529667000000003</v>
      </c>
    </row>
    <row r="529" spans="1:10" s="6" customFormat="1" x14ac:dyDescent="0.35">
      <c r="A529" s="6" t="s">
        <v>79</v>
      </c>
      <c r="B529" s="7">
        <v>42250</v>
      </c>
      <c r="C529" s="8">
        <v>0.46180555555555558</v>
      </c>
      <c r="D529" s="6" t="s">
        <v>50</v>
      </c>
      <c r="E529" s="12">
        <v>8.8000000000000007</v>
      </c>
      <c r="F529" s="12"/>
      <c r="G529" s="12"/>
      <c r="H529" s="12"/>
      <c r="I529" s="6">
        <v>-73.943667000000005</v>
      </c>
      <c r="J529" s="6">
        <v>40.529667000000003</v>
      </c>
    </row>
    <row r="530" spans="1:10" s="6" customFormat="1" x14ac:dyDescent="0.35">
      <c r="A530" s="6" t="s">
        <v>89</v>
      </c>
      <c r="B530" s="7">
        <v>42250</v>
      </c>
      <c r="C530" s="8">
        <v>0.47847222222222219</v>
      </c>
      <c r="D530" s="6" t="s">
        <v>50</v>
      </c>
      <c r="E530" s="12">
        <v>3.81</v>
      </c>
      <c r="F530" s="12"/>
      <c r="G530" s="12"/>
      <c r="H530" s="12"/>
      <c r="I530" s="6">
        <v>-73.943667000000005</v>
      </c>
      <c r="J530" s="6">
        <v>40.529667000000003</v>
      </c>
    </row>
    <row r="531" spans="1:10" s="6" customFormat="1" x14ac:dyDescent="0.35">
      <c r="A531" s="6" t="s">
        <v>79</v>
      </c>
      <c r="B531" s="7">
        <v>42256</v>
      </c>
      <c r="C531" s="8">
        <v>0.44513888888888892</v>
      </c>
      <c r="D531" s="6" t="s">
        <v>50</v>
      </c>
      <c r="E531" s="12">
        <v>15.8</v>
      </c>
      <c r="F531" s="12"/>
      <c r="G531" s="12"/>
      <c r="H531" s="12"/>
      <c r="I531" s="6">
        <v>-73.943667000000005</v>
      </c>
      <c r="J531" s="6">
        <v>40.529667000000003</v>
      </c>
    </row>
    <row r="532" spans="1:10" s="6" customFormat="1" x14ac:dyDescent="0.35">
      <c r="A532" s="6" t="s">
        <v>89</v>
      </c>
      <c r="B532" s="7">
        <v>42256</v>
      </c>
      <c r="C532" s="8">
        <v>0.46180555555555558</v>
      </c>
      <c r="D532" s="6" t="s">
        <v>50</v>
      </c>
      <c r="E532" s="12">
        <v>16.3</v>
      </c>
      <c r="F532" s="12"/>
      <c r="G532" s="12"/>
      <c r="H532" s="12"/>
      <c r="I532" s="6">
        <v>-73.943667000000005</v>
      </c>
      <c r="J532" s="6">
        <v>40.529667000000003</v>
      </c>
    </row>
    <row r="533" spans="1:10" s="6" customFormat="1" x14ac:dyDescent="0.35">
      <c r="A533" s="6" t="s">
        <v>40</v>
      </c>
      <c r="B533" s="7">
        <v>42263</v>
      </c>
      <c r="C533" s="8">
        <v>0.55763888888888891</v>
      </c>
      <c r="D533" s="6" t="s">
        <v>50</v>
      </c>
      <c r="E533" s="12">
        <v>6.5</v>
      </c>
      <c r="F533" s="12"/>
      <c r="G533" s="12"/>
      <c r="H533" s="12"/>
      <c r="I533" s="6">
        <v>-73.943667000000005</v>
      </c>
      <c r="J533" s="6">
        <v>40.529667000000003</v>
      </c>
    </row>
    <row r="534" spans="1:10" s="6" customFormat="1" x14ac:dyDescent="0.35">
      <c r="A534" s="6" t="s">
        <v>72</v>
      </c>
      <c r="B534" s="7">
        <v>42263</v>
      </c>
      <c r="C534" s="8">
        <v>0.52638888888888891</v>
      </c>
      <c r="D534" s="6" t="s">
        <v>50</v>
      </c>
      <c r="E534" s="12">
        <v>6.9</v>
      </c>
      <c r="F534" s="12"/>
      <c r="G534" s="12"/>
      <c r="H534" s="12"/>
      <c r="I534" s="6">
        <v>-73.943667000000005</v>
      </c>
      <c r="J534" s="6">
        <v>40.529667000000003</v>
      </c>
    </row>
    <row r="535" spans="1:10" s="6" customFormat="1" x14ac:dyDescent="0.35">
      <c r="A535" s="6" t="s">
        <v>100</v>
      </c>
      <c r="B535" s="14">
        <v>42263</v>
      </c>
      <c r="C535"/>
      <c r="D535"/>
      <c r="E535" s="16">
        <v>10.3</v>
      </c>
      <c r="F535"/>
      <c r="G535" s="12"/>
      <c r="H535" s="12"/>
      <c r="I535" s="6">
        <v>-73.943667000000005</v>
      </c>
      <c r="J535" s="6">
        <v>40.529667000000003</v>
      </c>
    </row>
    <row r="536" spans="1:10" s="6" customFormat="1" x14ac:dyDescent="0.35">
      <c r="A536" s="6" t="s">
        <v>105</v>
      </c>
      <c r="B536" s="14">
        <v>42263</v>
      </c>
      <c r="C536"/>
      <c r="D536"/>
      <c r="E536" s="22">
        <v>18.5</v>
      </c>
      <c r="F536"/>
      <c r="G536" s="12"/>
      <c r="H536" s="12"/>
      <c r="I536" s="6">
        <v>-73.943667000000005</v>
      </c>
      <c r="J536" s="6">
        <v>40.529667000000003</v>
      </c>
    </row>
    <row r="537" spans="1:10" s="6" customFormat="1" x14ac:dyDescent="0.35">
      <c r="A537" s="6" t="s">
        <v>79</v>
      </c>
      <c r="B537" s="7">
        <v>42264</v>
      </c>
      <c r="C537" s="8">
        <v>0.45208333333333334</v>
      </c>
      <c r="D537" s="6" t="s">
        <v>50</v>
      </c>
      <c r="E537" s="12">
        <v>8.7200000000000006</v>
      </c>
      <c r="F537" s="12"/>
      <c r="G537" s="12"/>
      <c r="H537" s="12"/>
      <c r="I537" s="6">
        <v>-73.943667000000005</v>
      </c>
      <c r="J537" s="6">
        <v>40.529667000000003</v>
      </c>
    </row>
    <row r="538" spans="1:10" s="6" customFormat="1" x14ac:dyDescent="0.35">
      <c r="A538" s="6" t="s">
        <v>89</v>
      </c>
      <c r="B538" s="7">
        <v>42264</v>
      </c>
      <c r="C538" s="8">
        <v>0.46666666666666662</v>
      </c>
      <c r="D538" s="6" t="s">
        <v>50</v>
      </c>
      <c r="E538" s="12">
        <v>10</v>
      </c>
      <c r="F538" s="12"/>
      <c r="G538" s="12"/>
      <c r="H538" s="12"/>
      <c r="I538" s="6">
        <v>-73.943667000000005</v>
      </c>
      <c r="J538" s="6">
        <v>40.529667000000003</v>
      </c>
    </row>
    <row r="539" spans="1:10" s="6" customFormat="1" x14ac:dyDescent="0.35">
      <c r="A539" s="6" t="s">
        <v>40</v>
      </c>
      <c r="B539" s="7">
        <v>42270</v>
      </c>
      <c r="C539" s="8">
        <v>0.51874999999999993</v>
      </c>
      <c r="D539" s="6" t="s">
        <v>50</v>
      </c>
      <c r="E539" s="12">
        <v>28.9</v>
      </c>
      <c r="F539" s="12"/>
      <c r="G539" s="12"/>
      <c r="H539" s="12"/>
      <c r="I539" s="6">
        <v>-73.943667000000005</v>
      </c>
      <c r="J539" s="6">
        <v>40.529667000000003</v>
      </c>
    </row>
    <row r="540" spans="1:10" s="6" customFormat="1" x14ac:dyDescent="0.35">
      <c r="A540" s="6" t="s">
        <v>72</v>
      </c>
      <c r="B540" s="7">
        <v>42270</v>
      </c>
      <c r="C540" s="8">
        <v>0.48749999999999999</v>
      </c>
      <c r="D540" s="6" t="s">
        <v>50</v>
      </c>
      <c r="E540" s="12">
        <v>16.7</v>
      </c>
      <c r="F540" s="12"/>
      <c r="G540" s="12"/>
      <c r="H540" s="12"/>
      <c r="I540" s="6">
        <v>-73.943667000000005</v>
      </c>
      <c r="J540" s="6">
        <v>40.529667000000003</v>
      </c>
    </row>
    <row r="541" spans="1:10" s="6" customFormat="1" x14ac:dyDescent="0.35">
      <c r="A541" s="6" t="s">
        <v>79</v>
      </c>
      <c r="B541" s="7">
        <v>42271</v>
      </c>
      <c r="C541" s="8">
        <v>0.44861111111111113</v>
      </c>
      <c r="D541" s="6" t="s">
        <v>50</v>
      </c>
      <c r="E541" s="12">
        <v>10.6</v>
      </c>
      <c r="F541" s="12"/>
      <c r="G541" s="12"/>
      <c r="H541" s="12"/>
      <c r="I541" s="6">
        <v>-73.943667000000005</v>
      </c>
      <c r="J541" s="6">
        <v>40.529667000000003</v>
      </c>
    </row>
    <row r="542" spans="1:10" s="6" customFormat="1" x14ac:dyDescent="0.35">
      <c r="A542" s="6" t="s">
        <v>100</v>
      </c>
      <c r="B542" s="14">
        <v>42271</v>
      </c>
      <c r="C542"/>
      <c r="D542"/>
      <c r="E542" s="16">
        <v>66.400000000000006</v>
      </c>
      <c r="F542"/>
      <c r="G542" s="12"/>
      <c r="H542" s="12"/>
      <c r="I542" s="6">
        <v>-73.943667000000005</v>
      </c>
      <c r="J542" s="6">
        <v>40.529667000000003</v>
      </c>
    </row>
    <row r="543" spans="1:10" s="6" customFormat="1" x14ac:dyDescent="0.35">
      <c r="A543" s="6" t="s">
        <v>105</v>
      </c>
      <c r="B543" s="14">
        <v>42271</v>
      </c>
      <c r="C543"/>
      <c r="D543"/>
      <c r="E543" s="22">
        <v>29.9</v>
      </c>
      <c r="F543"/>
      <c r="G543" s="12"/>
      <c r="H543" s="12"/>
      <c r="I543" s="6">
        <v>-73.943667000000005</v>
      </c>
      <c r="J543" s="6">
        <v>40.529667000000003</v>
      </c>
    </row>
    <row r="544" spans="1:10" s="6" customFormat="1" x14ac:dyDescent="0.35">
      <c r="A544" s="6" t="s">
        <v>105</v>
      </c>
      <c r="B544" s="14">
        <v>42271</v>
      </c>
      <c r="C544"/>
      <c r="D544"/>
      <c r="E544" s="22">
        <v>31.2</v>
      </c>
      <c r="F544"/>
      <c r="G544" s="12"/>
      <c r="H544" s="12"/>
      <c r="I544" s="6">
        <v>-73.943667000000005</v>
      </c>
      <c r="J544" s="6">
        <v>40.529667000000003</v>
      </c>
    </row>
    <row r="545" spans="1:6" x14ac:dyDescent="0.35">
      <c r="A545" s="6" t="s">
        <v>40</v>
      </c>
      <c r="B545" s="7">
        <v>42522</v>
      </c>
      <c r="C545" s="8">
        <v>0.52152777777777781</v>
      </c>
      <c r="D545" s="6" t="s">
        <v>49</v>
      </c>
      <c r="E545" s="12">
        <v>21.3</v>
      </c>
      <c r="F545" s="12"/>
    </row>
    <row r="546" spans="1:6" x14ac:dyDescent="0.35">
      <c r="A546" s="6" t="s">
        <v>72</v>
      </c>
      <c r="B546" s="7">
        <v>42522</v>
      </c>
      <c r="C546" s="8">
        <v>0.48888888888888887</v>
      </c>
      <c r="D546" s="6" t="s">
        <v>49</v>
      </c>
      <c r="E546" s="12">
        <v>28.9</v>
      </c>
      <c r="F546" s="12"/>
    </row>
    <row r="547" spans="1:6" x14ac:dyDescent="0.35">
      <c r="A547" s="6" t="s">
        <v>79</v>
      </c>
      <c r="B547" s="7">
        <v>42523</v>
      </c>
      <c r="C547" s="8">
        <v>0.41666666666666669</v>
      </c>
      <c r="D547" s="6" t="s">
        <v>50</v>
      </c>
      <c r="E547" s="12">
        <v>4.8899999999999997</v>
      </c>
      <c r="F547" s="12"/>
    </row>
    <row r="548" spans="1:6" x14ac:dyDescent="0.35">
      <c r="A548" s="6" t="s">
        <v>89</v>
      </c>
      <c r="B548" s="7">
        <v>42523</v>
      </c>
      <c r="C548" s="8">
        <v>0.43263888888888885</v>
      </c>
      <c r="D548" s="6" t="s">
        <v>50</v>
      </c>
      <c r="E548" s="12">
        <v>5.33</v>
      </c>
      <c r="F548" s="12"/>
    </row>
    <row r="549" spans="1:6" x14ac:dyDescent="0.35">
      <c r="A549" s="6" t="s">
        <v>40</v>
      </c>
      <c r="B549" s="7">
        <v>42528</v>
      </c>
      <c r="C549" s="8">
        <v>0.54583333333333328</v>
      </c>
      <c r="D549" s="6" t="s">
        <v>49</v>
      </c>
      <c r="E549" s="12">
        <v>26</v>
      </c>
      <c r="F549" s="12"/>
    </row>
    <row r="550" spans="1:6" x14ac:dyDescent="0.35">
      <c r="A550" s="6" t="s">
        <v>72</v>
      </c>
      <c r="B550" s="7">
        <v>42528</v>
      </c>
      <c r="C550" s="8">
        <v>0.51041666666666663</v>
      </c>
      <c r="D550" s="6" t="s">
        <v>49</v>
      </c>
      <c r="E550" s="12">
        <v>34.4</v>
      </c>
      <c r="F550" s="12"/>
    </row>
    <row r="551" spans="1:6" x14ac:dyDescent="0.35">
      <c r="A551" s="6" t="s">
        <v>79</v>
      </c>
      <c r="B551" s="7">
        <v>42529</v>
      </c>
      <c r="C551" s="8">
        <v>0.44930555555555557</v>
      </c>
      <c r="D551" s="6" t="s">
        <v>50</v>
      </c>
      <c r="E551" s="12">
        <v>6.41</v>
      </c>
      <c r="F551" s="12"/>
    </row>
    <row r="552" spans="1:6" x14ac:dyDescent="0.35">
      <c r="A552" s="6" t="s">
        <v>40</v>
      </c>
      <c r="B552" s="7">
        <v>42535</v>
      </c>
      <c r="C552" s="8">
        <v>0.5083333333333333</v>
      </c>
      <c r="D552" s="6" t="s">
        <v>50</v>
      </c>
      <c r="E552" s="12">
        <v>11.7</v>
      </c>
      <c r="F552" s="12"/>
    </row>
    <row r="553" spans="1:6" x14ac:dyDescent="0.35">
      <c r="A553" s="6" t="s">
        <v>72</v>
      </c>
      <c r="B553" s="7">
        <v>42535</v>
      </c>
      <c r="C553" s="8">
        <v>0.47638888888888892</v>
      </c>
      <c r="D553" s="6" t="s">
        <v>50</v>
      </c>
      <c r="E553" s="12">
        <v>40.799999999999997</v>
      </c>
      <c r="F553" s="12"/>
    </row>
    <row r="554" spans="1:6" x14ac:dyDescent="0.35">
      <c r="A554" s="6" t="s">
        <v>79</v>
      </c>
      <c r="B554" s="7">
        <v>42536</v>
      </c>
      <c r="C554" s="8">
        <v>0.45</v>
      </c>
      <c r="D554" s="6" t="s">
        <v>50</v>
      </c>
      <c r="E554" s="12">
        <v>4.79</v>
      </c>
      <c r="F554" s="12"/>
    </row>
    <row r="555" spans="1:6" x14ac:dyDescent="0.35">
      <c r="A555" s="6" t="s">
        <v>89</v>
      </c>
      <c r="B555" s="7">
        <v>42536</v>
      </c>
      <c r="C555" s="8">
        <v>0.46597222222222223</v>
      </c>
      <c r="D555" s="6" t="s">
        <v>50</v>
      </c>
      <c r="E555" s="12">
        <v>13.3</v>
      </c>
      <c r="F555" s="12"/>
    </row>
    <row r="556" spans="1:6" x14ac:dyDescent="0.35">
      <c r="A556" s="6" t="s">
        <v>72</v>
      </c>
      <c r="B556" s="7">
        <v>42542</v>
      </c>
      <c r="C556" s="8">
        <v>0.49305555555555558</v>
      </c>
      <c r="D556" s="6" t="s">
        <v>50</v>
      </c>
      <c r="E556" s="12">
        <v>51</v>
      </c>
      <c r="F556" s="12"/>
    </row>
    <row r="557" spans="1:6" x14ac:dyDescent="0.35">
      <c r="A557" s="6" t="s">
        <v>79</v>
      </c>
      <c r="B557" s="7">
        <v>42543</v>
      </c>
      <c r="C557" s="8">
        <v>0.44305555555555554</v>
      </c>
      <c r="D557" s="6" t="s">
        <v>50</v>
      </c>
      <c r="E557" s="12">
        <v>7.33</v>
      </c>
      <c r="F557" s="12"/>
    </row>
    <row r="558" spans="1:6" x14ac:dyDescent="0.35">
      <c r="A558" s="6" t="s">
        <v>89</v>
      </c>
      <c r="B558" s="7">
        <v>42543</v>
      </c>
      <c r="C558" s="8">
        <v>0.4597222222222222</v>
      </c>
      <c r="D558" s="6" t="s">
        <v>50</v>
      </c>
      <c r="E558" s="12">
        <v>12.6</v>
      </c>
      <c r="F558" s="12"/>
    </row>
    <row r="559" spans="1:6" x14ac:dyDescent="0.35">
      <c r="A559" s="6" t="s">
        <v>100</v>
      </c>
      <c r="B559" s="14">
        <v>42543</v>
      </c>
      <c r="E559" s="22">
        <v>19.399999999999999</v>
      </c>
    </row>
    <row r="560" spans="1:6" x14ac:dyDescent="0.35">
      <c r="A560" s="6" t="s">
        <v>105</v>
      </c>
      <c r="B560" s="14">
        <v>42543</v>
      </c>
      <c r="E560" s="22">
        <v>17.5</v>
      </c>
    </row>
    <row r="561" spans="1:6" x14ac:dyDescent="0.35">
      <c r="A561" s="6" t="s">
        <v>40</v>
      </c>
      <c r="B561" s="7">
        <v>42549</v>
      </c>
      <c r="C561" s="8">
        <v>0.54166666666666663</v>
      </c>
      <c r="D561" s="6" t="s">
        <v>49</v>
      </c>
      <c r="E561" s="12">
        <v>37.4</v>
      </c>
      <c r="F561" s="12"/>
    </row>
    <row r="562" spans="1:6" x14ac:dyDescent="0.35">
      <c r="A562" s="6" t="s">
        <v>72</v>
      </c>
      <c r="B562" s="7">
        <v>42549</v>
      </c>
      <c r="C562" s="8">
        <v>0.50763888888888886</v>
      </c>
      <c r="D562" s="6" t="s">
        <v>49</v>
      </c>
      <c r="E562" s="12">
        <v>52.2</v>
      </c>
      <c r="F562" s="12"/>
    </row>
    <row r="563" spans="1:6" x14ac:dyDescent="0.35">
      <c r="A563" s="6" t="s">
        <v>79</v>
      </c>
      <c r="B563" s="7">
        <v>42550</v>
      </c>
      <c r="C563" s="8">
        <v>0.43263888888888885</v>
      </c>
      <c r="D563" s="6" t="s">
        <v>49</v>
      </c>
      <c r="E563" s="12">
        <v>9.3000000000000007</v>
      </c>
      <c r="F563" s="12"/>
    </row>
    <row r="564" spans="1:6" x14ac:dyDescent="0.35">
      <c r="A564" s="6" t="s">
        <v>89</v>
      </c>
      <c r="B564" s="7">
        <v>42550</v>
      </c>
      <c r="C564" s="8">
        <v>0.44791666666666669</v>
      </c>
      <c r="D564" s="6" t="s">
        <v>49</v>
      </c>
      <c r="E564" s="12">
        <v>4.6399999999999997</v>
      </c>
      <c r="F564" s="12"/>
    </row>
    <row r="565" spans="1:6" x14ac:dyDescent="0.35">
      <c r="A565" s="6" t="s">
        <v>40</v>
      </c>
      <c r="B565" s="7">
        <v>42557</v>
      </c>
      <c r="C565" s="8">
        <v>0.53888888888888886</v>
      </c>
      <c r="D565" s="6" t="s">
        <v>49</v>
      </c>
      <c r="E565" s="12">
        <v>18.8</v>
      </c>
      <c r="F565" s="12"/>
    </row>
    <row r="566" spans="1:6" x14ac:dyDescent="0.35">
      <c r="A566" s="6" t="s">
        <v>72</v>
      </c>
      <c r="B566" s="7">
        <v>42557</v>
      </c>
      <c r="C566" s="8">
        <v>0.50486111111111109</v>
      </c>
      <c r="D566" s="6" t="s">
        <v>49</v>
      </c>
      <c r="E566" s="12">
        <v>10.3</v>
      </c>
      <c r="F566" s="12"/>
    </row>
    <row r="567" spans="1:6" x14ac:dyDescent="0.35">
      <c r="A567" s="6" t="s">
        <v>79</v>
      </c>
      <c r="B567" s="7">
        <v>42558</v>
      </c>
      <c r="C567" s="8">
        <v>0.44791666666666669</v>
      </c>
      <c r="D567" s="6" t="s">
        <v>49</v>
      </c>
      <c r="E567" s="12">
        <v>3.05</v>
      </c>
      <c r="F567" s="12"/>
    </row>
    <row r="568" spans="1:6" x14ac:dyDescent="0.35">
      <c r="A568" s="6" t="s">
        <v>89</v>
      </c>
      <c r="B568" s="7">
        <v>42558</v>
      </c>
      <c r="C568" s="8">
        <v>0.46319444444444446</v>
      </c>
      <c r="D568" s="6" t="s">
        <v>49</v>
      </c>
      <c r="E568" s="12">
        <v>2.25</v>
      </c>
      <c r="F568" s="12"/>
    </row>
    <row r="569" spans="1:6" x14ac:dyDescent="0.35">
      <c r="A569" s="6" t="s">
        <v>40</v>
      </c>
      <c r="B569" s="7">
        <v>42563</v>
      </c>
      <c r="C569" s="8">
        <v>0.51944444444444449</v>
      </c>
      <c r="D569" s="6" t="s">
        <v>50</v>
      </c>
      <c r="E569" s="12">
        <v>6.81</v>
      </c>
      <c r="F569" s="12"/>
    </row>
    <row r="570" spans="1:6" x14ac:dyDescent="0.35">
      <c r="A570" s="6" t="s">
        <v>72</v>
      </c>
      <c r="B570" s="7">
        <v>42563</v>
      </c>
      <c r="C570" s="8">
        <v>0.48680555555555555</v>
      </c>
      <c r="D570" s="6" t="s">
        <v>50</v>
      </c>
      <c r="E570" s="12">
        <v>39.5</v>
      </c>
      <c r="F570" s="12"/>
    </row>
    <row r="571" spans="1:6" x14ac:dyDescent="0.35">
      <c r="A571" s="6" t="s">
        <v>79</v>
      </c>
      <c r="B571" s="7">
        <v>42564</v>
      </c>
      <c r="C571" s="8">
        <v>0.44444444444444442</v>
      </c>
      <c r="D571" s="6" t="s">
        <v>50</v>
      </c>
      <c r="E571" s="12">
        <v>7.36</v>
      </c>
      <c r="F571" s="12"/>
    </row>
    <row r="572" spans="1:6" x14ac:dyDescent="0.35">
      <c r="A572" s="6" t="s">
        <v>89</v>
      </c>
      <c r="B572" s="7">
        <v>42564</v>
      </c>
      <c r="C572" s="8">
        <v>0.46249999999999997</v>
      </c>
      <c r="D572" s="6" t="s">
        <v>50</v>
      </c>
      <c r="E572" s="12">
        <v>9.64</v>
      </c>
      <c r="F572" s="12"/>
    </row>
    <row r="573" spans="1:6" x14ac:dyDescent="0.35">
      <c r="A573" s="6" t="s">
        <v>100</v>
      </c>
      <c r="B573" s="14">
        <v>42564</v>
      </c>
      <c r="E573" s="22">
        <v>15.5</v>
      </c>
    </row>
    <row r="574" spans="1:6" x14ac:dyDescent="0.35">
      <c r="A574" s="6" t="s">
        <v>105</v>
      </c>
      <c r="B574" s="14">
        <v>42564</v>
      </c>
      <c r="E574" s="22">
        <v>27.7</v>
      </c>
    </row>
    <row r="575" spans="1:6" x14ac:dyDescent="0.35">
      <c r="A575" s="6" t="s">
        <v>40</v>
      </c>
      <c r="B575" s="7">
        <v>42570</v>
      </c>
      <c r="C575" s="8">
        <v>0.5229166666666667</v>
      </c>
      <c r="D575" s="6" t="s">
        <v>49</v>
      </c>
      <c r="E575" s="12">
        <v>15.7</v>
      </c>
      <c r="F575" s="12"/>
    </row>
    <row r="576" spans="1:6" x14ac:dyDescent="0.35">
      <c r="A576" s="6" t="s">
        <v>72</v>
      </c>
      <c r="B576" s="7">
        <v>42570</v>
      </c>
      <c r="C576" s="8">
        <v>0.4861111111111111</v>
      </c>
      <c r="D576" s="6" t="s">
        <v>49</v>
      </c>
      <c r="E576" s="12">
        <v>12.9</v>
      </c>
      <c r="F576" s="12"/>
    </row>
    <row r="577" spans="1:6" x14ac:dyDescent="0.35">
      <c r="A577" s="6" t="s">
        <v>79</v>
      </c>
      <c r="B577" s="7">
        <v>42571</v>
      </c>
      <c r="C577" s="8">
        <v>0.43958333333333338</v>
      </c>
      <c r="D577" s="6" t="s">
        <v>49</v>
      </c>
      <c r="E577" s="12">
        <v>5.63</v>
      </c>
      <c r="F577" s="12"/>
    </row>
    <row r="578" spans="1:6" x14ac:dyDescent="0.35">
      <c r="A578" s="6" t="s">
        <v>89</v>
      </c>
      <c r="B578" s="7">
        <v>42571</v>
      </c>
      <c r="C578" s="8">
        <v>0.45416666666666666</v>
      </c>
      <c r="D578" s="6" t="s">
        <v>49</v>
      </c>
      <c r="E578" s="12">
        <v>3.98</v>
      </c>
      <c r="F578" s="12"/>
    </row>
    <row r="579" spans="1:6" x14ac:dyDescent="0.35">
      <c r="A579" s="6" t="s">
        <v>100</v>
      </c>
      <c r="B579" s="14">
        <v>42571</v>
      </c>
      <c r="E579" s="22">
        <v>2.56</v>
      </c>
    </row>
    <row r="580" spans="1:6" x14ac:dyDescent="0.35">
      <c r="A580" s="6" t="s">
        <v>100</v>
      </c>
      <c r="B580" s="14">
        <v>42571</v>
      </c>
      <c r="E580" s="22">
        <v>3.02</v>
      </c>
    </row>
    <row r="581" spans="1:6" x14ac:dyDescent="0.35">
      <c r="A581" s="6" t="s">
        <v>105</v>
      </c>
      <c r="B581" s="14">
        <v>42571</v>
      </c>
      <c r="E581" s="22">
        <v>3.25</v>
      </c>
    </row>
    <row r="582" spans="1:6" x14ac:dyDescent="0.35">
      <c r="A582" s="6" t="s">
        <v>100</v>
      </c>
      <c r="B582" s="14">
        <v>42578</v>
      </c>
      <c r="E582" s="22">
        <v>9.09</v>
      </c>
    </row>
    <row r="583" spans="1:6" x14ac:dyDescent="0.35">
      <c r="A583" s="6" t="s">
        <v>105</v>
      </c>
      <c r="B583" s="14">
        <v>42578</v>
      </c>
      <c r="E583" s="22">
        <v>5.96</v>
      </c>
    </row>
    <row r="584" spans="1:6" x14ac:dyDescent="0.35">
      <c r="A584" s="6" t="s">
        <v>40</v>
      </c>
      <c r="B584" s="7">
        <v>42584</v>
      </c>
      <c r="C584" s="8">
        <v>0.52361111111111114</v>
      </c>
      <c r="D584" s="6" t="s">
        <v>49</v>
      </c>
      <c r="E584" s="12">
        <v>10.6</v>
      </c>
      <c r="F584" s="12"/>
    </row>
    <row r="585" spans="1:6" x14ac:dyDescent="0.35">
      <c r="A585" s="6" t="s">
        <v>72</v>
      </c>
      <c r="B585" s="7">
        <v>42584</v>
      </c>
      <c r="C585" s="8">
        <v>0.48819444444444443</v>
      </c>
      <c r="D585" s="6" t="s">
        <v>49</v>
      </c>
      <c r="E585" s="12">
        <v>5.3</v>
      </c>
      <c r="F585" s="12"/>
    </row>
    <row r="586" spans="1:6" x14ac:dyDescent="0.35">
      <c r="A586" s="6" t="s">
        <v>79</v>
      </c>
      <c r="B586" s="7">
        <v>42585</v>
      </c>
      <c r="C586" s="8">
        <v>0.46527777777777773</v>
      </c>
      <c r="D586" s="6" t="s">
        <v>50</v>
      </c>
      <c r="E586" s="12">
        <v>6.88</v>
      </c>
      <c r="F586" s="12"/>
    </row>
    <row r="587" spans="1:6" x14ac:dyDescent="0.35">
      <c r="A587" s="6" t="s">
        <v>100</v>
      </c>
      <c r="B587" s="14">
        <v>42585</v>
      </c>
      <c r="E587" s="22">
        <v>4.4000000000000004</v>
      </c>
    </row>
    <row r="588" spans="1:6" x14ac:dyDescent="0.35">
      <c r="A588" s="6" t="s">
        <v>105</v>
      </c>
      <c r="B588" s="14">
        <v>42585</v>
      </c>
      <c r="E588" s="22">
        <v>11.7</v>
      </c>
    </row>
    <row r="589" spans="1:6" x14ac:dyDescent="0.35">
      <c r="A589" s="6" t="s">
        <v>79</v>
      </c>
      <c r="B589" s="7">
        <v>42591</v>
      </c>
      <c r="C589" s="8">
        <v>0.4458333333333333</v>
      </c>
      <c r="D589" s="6" t="s">
        <v>50</v>
      </c>
      <c r="E589" s="12">
        <v>21</v>
      </c>
      <c r="F589" s="12"/>
    </row>
    <row r="590" spans="1:6" x14ac:dyDescent="0.35">
      <c r="A590" s="6" t="s">
        <v>89</v>
      </c>
      <c r="B590" s="7">
        <v>42591</v>
      </c>
      <c r="C590" s="8">
        <v>0.46180555555555558</v>
      </c>
      <c r="D590" s="6" t="s">
        <v>50</v>
      </c>
      <c r="E590" s="12">
        <v>11.5</v>
      </c>
      <c r="F590" s="12"/>
    </row>
    <row r="591" spans="1:6" x14ac:dyDescent="0.35">
      <c r="A591" s="6" t="s">
        <v>40</v>
      </c>
      <c r="B591" s="7">
        <v>42592</v>
      </c>
      <c r="C591" s="8">
        <v>0.51736111111111105</v>
      </c>
      <c r="D591" s="6" t="s">
        <v>50</v>
      </c>
      <c r="E591" s="12">
        <v>41.1</v>
      </c>
      <c r="F591" s="12"/>
    </row>
    <row r="592" spans="1:6" x14ac:dyDescent="0.35">
      <c r="A592" s="6" t="s">
        <v>72</v>
      </c>
      <c r="B592" s="7">
        <v>42592</v>
      </c>
      <c r="C592" s="8">
        <v>0.4861111111111111</v>
      </c>
      <c r="D592" s="6" t="s">
        <v>50</v>
      </c>
      <c r="E592" s="12">
        <v>40.700000000000003</v>
      </c>
      <c r="F592" s="12"/>
    </row>
    <row r="593" spans="1:6" x14ac:dyDescent="0.35">
      <c r="A593" s="6" t="s">
        <v>100</v>
      </c>
      <c r="B593" s="14">
        <v>42593</v>
      </c>
      <c r="E593" s="22">
        <v>12.4</v>
      </c>
    </row>
    <row r="594" spans="1:6" x14ac:dyDescent="0.35">
      <c r="A594" s="6" t="s">
        <v>105</v>
      </c>
      <c r="B594" s="14">
        <v>42593</v>
      </c>
      <c r="E594" s="22">
        <v>24.5</v>
      </c>
    </row>
    <row r="595" spans="1:6" x14ac:dyDescent="0.35">
      <c r="A595" s="6" t="s">
        <v>79</v>
      </c>
      <c r="B595" s="7">
        <v>42598</v>
      </c>
      <c r="C595" s="8">
        <v>0.42569444444444443</v>
      </c>
      <c r="D595" s="6" t="s">
        <v>50</v>
      </c>
      <c r="E595" s="12">
        <v>10.8</v>
      </c>
      <c r="F595" s="12"/>
    </row>
    <row r="596" spans="1:6" x14ac:dyDescent="0.35">
      <c r="A596" s="6" t="s">
        <v>89</v>
      </c>
      <c r="B596" s="7">
        <v>42598</v>
      </c>
      <c r="C596" s="8">
        <v>0.44027777777777777</v>
      </c>
      <c r="D596" s="6" t="s">
        <v>50</v>
      </c>
      <c r="E596" s="12">
        <v>31</v>
      </c>
      <c r="F596" s="12"/>
    </row>
    <row r="597" spans="1:6" x14ac:dyDescent="0.35">
      <c r="A597" s="6" t="s">
        <v>40</v>
      </c>
      <c r="B597" s="7">
        <v>42599</v>
      </c>
      <c r="C597" s="8">
        <v>0.54305555555555551</v>
      </c>
      <c r="D597" s="6" t="s">
        <v>49</v>
      </c>
      <c r="E597" s="12">
        <v>12.7</v>
      </c>
      <c r="F597" s="12"/>
    </row>
    <row r="598" spans="1:6" x14ac:dyDescent="0.35">
      <c r="A598" s="6" t="s">
        <v>72</v>
      </c>
      <c r="B598" s="7">
        <v>42599</v>
      </c>
      <c r="C598" s="8">
        <v>0.5083333333333333</v>
      </c>
      <c r="D598" s="6" t="s">
        <v>49</v>
      </c>
      <c r="E598" s="12">
        <v>24.6</v>
      </c>
      <c r="F598" s="12"/>
    </row>
    <row r="599" spans="1:6" x14ac:dyDescent="0.35">
      <c r="A599" s="6" t="s">
        <v>100</v>
      </c>
      <c r="B599" s="14">
        <v>42599</v>
      </c>
      <c r="E599" s="22">
        <v>10.4</v>
      </c>
    </row>
    <row r="600" spans="1:6" x14ac:dyDescent="0.35">
      <c r="A600" s="6" t="s">
        <v>100</v>
      </c>
      <c r="B600" s="14">
        <v>42599</v>
      </c>
      <c r="E600" s="22">
        <v>12.6</v>
      </c>
    </row>
    <row r="601" spans="1:6" x14ac:dyDescent="0.35">
      <c r="A601" s="6" t="s">
        <v>105</v>
      </c>
      <c r="B601" s="14">
        <v>42599</v>
      </c>
      <c r="E601" s="22">
        <v>19.3</v>
      </c>
    </row>
    <row r="602" spans="1:6" x14ac:dyDescent="0.35">
      <c r="A602" s="6" t="s">
        <v>79</v>
      </c>
      <c r="B602" s="7">
        <v>42605</v>
      </c>
      <c r="C602" s="8">
        <v>0.43472222222222223</v>
      </c>
      <c r="D602" s="6" t="s">
        <v>50</v>
      </c>
      <c r="E602" s="12">
        <v>8.76</v>
      </c>
      <c r="F602" s="12"/>
    </row>
    <row r="603" spans="1:6" x14ac:dyDescent="0.35">
      <c r="A603" s="6" t="s">
        <v>89</v>
      </c>
      <c r="B603" s="7">
        <v>42605</v>
      </c>
      <c r="C603" s="8">
        <v>0.45208333333333334</v>
      </c>
      <c r="D603" s="6" t="s">
        <v>50</v>
      </c>
      <c r="E603" s="12">
        <v>8.6</v>
      </c>
      <c r="F603" s="12"/>
    </row>
    <row r="604" spans="1:6" x14ac:dyDescent="0.35">
      <c r="A604" s="6" t="s">
        <v>40</v>
      </c>
      <c r="B604" s="7">
        <v>42606</v>
      </c>
      <c r="C604" s="8">
        <v>0.54722222222222217</v>
      </c>
      <c r="D604" s="6" t="s">
        <v>50</v>
      </c>
      <c r="E604" s="12">
        <v>18</v>
      </c>
      <c r="F604" s="12"/>
    </row>
    <row r="605" spans="1:6" x14ac:dyDescent="0.35">
      <c r="A605" s="6" t="s">
        <v>72</v>
      </c>
      <c r="B605" s="7">
        <v>42606</v>
      </c>
      <c r="C605" s="8">
        <v>0.51250000000000007</v>
      </c>
      <c r="D605" s="6" t="s">
        <v>50</v>
      </c>
      <c r="E605" s="12">
        <v>9.64</v>
      </c>
      <c r="F605" s="12"/>
    </row>
    <row r="606" spans="1:6" x14ac:dyDescent="0.35">
      <c r="A606" s="6" t="s">
        <v>100</v>
      </c>
      <c r="B606" s="14">
        <v>42607</v>
      </c>
      <c r="E606" s="22">
        <v>20.3</v>
      </c>
    </row>
    <row r="607" spans="1:6" x14ac:dyDescent="0.35">
      <c r="A607" s="6" t="s">
        <v>105</v>
      </c>
      <c r="B607" s="14">
        <v>42607</v>
      </c>
      <c r="E607" s="22">
        <v>30.7</v>
      </c>
    </row>
    <row r="608" spans="1:6" x14ac:dyDescent="0.35">
      <c r="A608" s="6" t="s">
        <v>79</v>
      </c>
      <c r="B608" s="7">
        <v>42612</v>
      </c>
      <c r="C608" s="8">
        <v>0.42986111111111108</v>
      </c>
      <c r="D608" s="6" t="s">
        <v>50</v>
      </c>
      <c r="E608" s="12">
        <v>10.5</v>
      </c>
      <c r="F608" s="12"/>
    </row>
    <row r="609" spans="1:6" x14ac:dyDescent="0.35">
      <c r="A609" s="6" t="s">
        <v>40</v>
      </c>
      <c r="B609" s="7">
        <v>42613</v>
      </c>
      <c r="C609" s="8">
        <v>0.55833333333333335</v>
      </c>
      <c r="D609" s="6" t="s">
        <v>50</v>
      </c>
      <c r="E609" s="12">
        <v>16.100000000000001</v>
      </c>
      <c r="F609" s="12"/>
    </row>
    <row r="610" spans="1:6" x14ac:dyDescent="0.35">
      <c r="A610" s="6" t="s">
        <v>72</v>
      </c>
      <c r="B610" s="7">
        <v>42613</v>
      </c>
      <c r="C610" s="8">
        <v>0.52430555555555558</v>
      </c>
      <c r="D610" s="6" t="s">
        <v>50</v>
      </c>
      <c r="E610" s="12">
        <v>25</v>
      </c>
      <c r="F610" s="12"/>
    </row>
    <row r="611" spans="1:6" x14ac:dyDescent="0.35">
      <c r="A611" s="6" t="s">
        <v>100</v>
      </c>
      <c r="B611" s="14">
        <v>42613</v>
      </c>
      <c r="E611" s="22">
        <v>15.6</v>
      </c>
    </row>
    <row r="612" spans="1:6" x14ac:dyDescent="0.35">
      <c r="A612" s="6" t="s">
        <v>105</v>
      </c>
      <c r="B612" s="14">
        <v>42613</v>
      </c>
      <c r="E612" s="22">
        <v>32</v>
      </c>
    </row>
    <row r="613" spans="1:6" x14ac:dyDescent="0.35">
      <c r="A613" s="6" t="s">
        <v>40</v>
      </c>
      <c r="B613" s="7">
        <v>42620</v>
      </c>
      <c r="C613" s="8">
        <v>0.54375000000000007</v>
      </c>
      <c r="D613" s="6" t="s">
        <v>50</v>
      </c>
      <c r="E613" s="12">
        <v>9.24</v>
      </c>
      <c r="F613" s="12"/>
    </row>
    <row r="614" spans="1:6" x14ac:dyDescent="0.35">
      <c r="A614" s="6" t="s">
        <v>72</v>
      </c>
      <c r="B614" s="7">
        <v>42620</v>
      </c>
      <c r="C614" s="8">
        <v>0.51180555555555551</v>
      </c>
      <c r="D614" s="6" t="s">
        <v>50</v>
      </c>
      <c r="E614" s="12">
        <v>12.5</v>
      </c>
      <c r="F614" s="12"/>
    </row>
    <row r="615" spans="1:6" x14ac:dyDescent="0.35">
      <c r="A615" s="6" t="s">
        <v>79</v>
      </c>
      <c r="B615" s="7">
        <v>42621</v>
      </c>
      <c r="C615" s="8">
        <v>0.42777777777777781</v>
      </c>
      <c r="D615" s="6" t="s">
        <v>50</v>
      </c>
      <c r="E615" s="12">
        <v>16.899999999999999</v>
      </c>
      <c r="F615" s="12"/>
    </row>
    <row r="616" spans="1:6" x14ac:dyDescent="0.35">
      <c r="A616" s="6" t="s">
        <v>89</v>
      </c>
      <c r="B616" s="7">
        <v>42621</v>
      </c>
      <c r="C616" s="8">
        <v>0.44305555555555554</v>
      </c>
      <c r="D616" s="6" t="s">
        <v>50</v>
      </c>
      <c r="E616" s="12">
        <v>10.8</v>
      </c>
      <c r="F616" s="12"/>
    </row>
    <row r="617" spans="1:6" x14ac:dyDescent="0.35">
      <c r="A617" s="6" t="s">
        <v>40</v>
      </c>
      <c r="B617" s="7">
        <v>42626</v>
      </c>
      <c r="C617" s="8">
        <v>0.54166666666666663</v>
      </c>
      <c r="D617" s="6" t="s">
        <v>50</v>
      </c>
      <c r="E617" s="12">
        <v>17.2</v>
      </c>
      <c r="F617" s="12"/>
    </row>
    <row r="618" spans="1:6" x14ac:dyDescent="0.35">
      <c r="A618" s="6" t="s">
        <v>72</v>
      </c>
      <c r="B618" s="7">
        <v>42626</v>
      </c>
      <c r="C618" s="8">
        <v>0.50972222222222219</v>
      </c>
      <c r="D618" s="6" t="s">
        <v>50</v>
      </c>
      <c r="E618" s="12">
        <v>21.1</v>
      </c>
      <c r="F618" s="12"/>
    </row>
    <row r="619" spans="1:6" x14ac:dyDescent="0.35">
      <c r="A619" s="6" t="s">
        <v>79</v>
      </c>
      <c r="B619" s="7">
        <v>42627</v>
      </c>
      <c r="C619" s="8">
        <v>0.43402777777777773</v>
      </c>
      <c r="D619" s="6" t="s">
        <v>50</v>
      </c>
      <c r="E619" s="12">
        <v>11.5</v>
      </c>
      <c r="F619" s="12"/>
    </row>
    <row r="620" spans="1:6" x14ac:dyDescent="0.35">
      <c r="A620" s="6" t="s">
        <v>89</v>
      </c>
      <c r="B620" s="7">
        <v>42627</v>
      </c>
      <c r="C620" s="8">
        <v>0.45069444444444445</v>
      </c>
      <c r="D620" s="6" t="s">
        <v>50</v>
      </c>
      <c r="E620" s="12">
        <v>14.9</v>
      </c>
      <c r="F620" s="12"/>
    </row>
    <row r="621" spans="1:6" x14ac:dyDescent="0.35">
      <c r="A621" s="6" t="s">
        <v>100</v>
      </c>
      <c r="B621" s="14">
        <v>42628</v>
      </c>
      <c r="E621" s="22">
        <v>13.1</v>
      </c>
    </row>
    <row r="622" spans="1:6" x14ac:dyDescent="0.35">
      <c r="A622" s="6" t="s">
        <v>105</v>
      </c>
      <c r="B622" s="14">
        <v>42628</v>
      </c>
      <c r="E622" s="22">
        <v>25.8</v>
      </c>
    </row>
    <row r="623" spans="1:6" x14ac:dyDescent="0.35">
      <c r="A623" s="6" t="s">
        <v>40</v>
      </c>
      <c r="B623" s="7">
        <v>42633</v>
      </c>
      <c r="C623" s="8">
        <v>0.56111111111111112</v>
      </c>
      <c r="D623" s="6" t="s">
        <v>49</v>
      </c>
      <c r="E623" s="12">
        <v>8.6</v>
      </c>
      <c r="F623" s="12"/>
    </row>
    <row r="624" spans="1:6" x14ac:dyDescent="0.35">
      <c r="A624" s="6" t="s">
        <v>72</v>
      </c>
      <c r="B624" s="7">
        <v>42633</v>
      </c>
      <c r="C624" s="8">
        <v>0.52638888888888891</v>
      </c>
      <c r="D624" s="6" t="s">
        <v>49</v>
      </c>
      <c r="E624" s="12">
        <v>6.54</v>
      </c>
      <c r="F624" s="12"/>
    </row>
    <row r="625" spans="1:6" x14ac:dyDescent="0.35">
      <c r="A625" s="6" t="s">
        <v>79</v>
      </c>
      <c r="B625" s="7">
        <v>42634</v>
      </c>
      <c r="C625" s="8">
        <v>0.44791666666666669</v>
      </c>
      <c r="D625" s="6" t="s">
        <v>49</v>
      </c>
      <c r="E625" s="12">
        <v>9.52</v>
      </c>
      <c r="F625" s="12"/>
    </row>
    <row r="626" spans="1:6" x14ac:dyDescent="0.35">
      <c r="A626" s="6" t="s">
        <v>89</v>
      </c>
      <c r="B626" s="7">
        <v>42634</v>
      </c>
      <c r="C626" s="8">
        <v>0.46527777777777773</v>
      </c>
      <c r="D626" s="6" t="s">
        <v>49</v>
      </c>
      <c r="E626" s="12">
        <v>9.16</v>
      </c>
      <c r="F626" s="12"/>
    </row>
    <row r="627" spans="1:6" x14ac:dyDescent="0.35">
      <c r="A627" s="6" t="s">
        <v>100</v>
      </c>
      <c r="B627" s="14">
        <v>42634</v>
      </c>
      <c r="E627" s="22">
        <v>5.8</v>
      </c>
    </row>
    <row r="628" spans="1:6" x14ac:dyDescent="0.35">
      <c r="A628" s="6" t="s">
        <v>105</v>
      </c>
      <c r="B628" s="14">
        <v>42634</v>
      </c>
      <c r="E628" s="22">
        <v>6.6</v>
      </c>
    </row>
    <row r="629" spans="1:6" x14ac:dyDescent="0.35">
      <c r="A629" s="6" t="s">
        <v>40</v>
      </c>
      <c r="B629" s="7">
        <v>42640</v>
      </c>
      <c r="C629" s="8">
        <v>0.53055555555555556</v>
      </c>
      <c r="D629" s="6" t="s">
        <v>49</v>
      </c>
      <c r="E629" s="12">
        <v>7.78</v>
      </c>
      <c r="F629" s="12"/>
    </row>
    <row r="630" spans="1:6" x14ac:dyDescent="0.35">
      <c r="A630" s="6" t="s">
        <v>72</v>
      </c>
      <c r="B630" s="7">
        <v>42640</v>
      </c>
      <c r="C630" s="8">
        <v>0.49652777777777773</v>
      </c>
      <c r="D630" s="6" t="s">
        <v>49</v>
      </c>
      <c r="E630" s="12">
        <v>15.3</v>
      </c>
      <c r="F630" s="12"/>
    </row>
    <row r="631" spans="1:6" x14ac:dyDescent="0.35">
      <c r="A631" s="6" t="s">
        <v>79</v>
      </c>
      <c r="B631" s="7">
        <v>42641</v>
      </c>
      <c r="C631" s="8">
        <v>0.42291666666666666</v>
      </c>
      <c r="D631" s="6" t="s">
        <v>50</v>
      </c>
      <c r="E631" s="12">
        <v>2.52</v>
      </c>
      <c r="F631" s="12"/>
    </row>
    <row r="632" spans="1:6" x14ac:dyDescent="0.35">
      <c r="A632" s="6" t="s">
        <v>40</v>
      </c>
      <c r="B632" s="7">
        <v>42887</v>
      </c>
      <c r="C632" s="8">
        <v>0.56180555555555556</v>
      </c>
      <c r="D632" s="6" t="s">
        <v>41</v>
      </c>
      <c r="E632" s="12">
        <v>16.399999999999999</v>
      </c>
      <c r="F632" s="12"/>
    </row>
    <row r="633" spans="1:6" x14ac:dyDescent="0.35">
      <c r="A633" s="6" t="s">
        <v>72</v>
      </c>
      <c r="B633" s="7">
        <v>42887</v>
      </c>
      <c r="C633" s="8">
        <v>0.52638888888888891</v>
      </c>
      <c r="D633" s="6" t="s">
        <v>41</v>
      </c>
      <c r="E633" s="12">
        <v>14.6</v>
      </c>
      <c r="F633" s="12"/>
    </row>
    <row r="634" spans="1:6" x14ac:dyDescent="0.35">
      <c r="A634" s="6" t="s">
        <v>72</v>
      </c>
      <c r="B634" s="7">
        <v>42887</v>
      </c>
      <c r="C634" s="8">
        <v>0.52638888888888891</v>
      </c>
      <c r="D634" s="6" t="s">
        <v>41</v>
      </c>
      <c r="E634" s="12">
        <v>14.6</v>
      </c>
      <c r="F634" s="12"/>
    </row>
    <row r="635" spans="1:6" x14ac:dyDescent="0.35">
      <c r="A635" s="6" t="s">
        <v>40</v>
      </c>
      <c r="B635" s="7">
        <v>42892</v>
      </c>
      <c r="C635" s="8">
        <v>0.54166666666666663</v>
      </c>
      <c r="D635" s="6" t="s">
        <v>43</v>
      </c>
      <c r="E635" s="12">
        <v>12.3</v>
      </c>
      <c r="F635" s="12"/>
    </row>
    <row r="636" spans="1:6" x14ac:dyDescent="0.35">
      <c r="A636" s="6" t="s">
        <v>40</v>
      </c>
      <c r="B636" s="7">
        <v>42892</v>
      </c>
      <c r="C636" s="8">
        <v>0.54166666666666663</v>
      </c>
      <c r="D636" s="6" t="s">
        <v>43</v>
      </c>
      <c r="E636" s="12">
        <v>12.3</v>
      </c>
      <c r="F636" s="12"/>
    </row>
    <row r="637" spans="1:6" x14ac:dyDescent="0.35">
      <c r="A637" s="6" t="s">
        <v>72</v>
      </c>
      <c r="B637" s="7">
        <v>42892</v>
      </c>
      <c r="C637" s="8">
        <v>0.57430555555555551</v>
      </c>
      <c r="D637" s="6" t="s">
        <v>43</v>
      </c>
      <c r="E637" s="12">
        <v>19.399999999999999</v>
      </c>
      <c r="F637" s="12"/>
    </row>
    <row r="638" spans="1:6" x14ac:dyDescent="0.35">
      <c r="A638" s="6" t="s">
        <v>72</v>
      </c>
      <c r="B638" s="7">
        <v>42892</v>
      </c>
      <c r="C638" s="8">
        <v>0.57430555555555551</v>
      </c>
      <c r="D638" s="6" t="s">
        <v>43</v>
      </c>
      <c r="E638" s="12">
        <v>19.399999999999999</v>
      </c>
      <c r="F638" s="12"/>
    </row>
    <row r="639" spans="1:6" x14ac:dyDescent="0.35">
      <c r="A639" s="6" t="s">
        <v>79</v>
      </c>
      <c r="B639" s="7">
        <v>42893</v>
      </c>
      <c r="C639" s="8">
        <v>0.42569444444444443</v>
      </c>
      <c r="D639" s="6" t="s">
        <v>41</v>
      </c>
      <c r="E639" s="12">
        <v>1.22</v>
      </c>
      <c r="F639" s="12"/>
    </row>
    <row r="640" spans="1:6" x14ac:dyDescent="0.35">
      <c r="A640" s="6" t="s">
        <v>79</v>
      </c>
      <c r="B640" s="7">
        <v>42893</v>
      </c>
      <c r="C640" s="8">
        <v>0.42569444444444443</v>
      </c>
      <c r="D640" s="6" t="s">
        <v>41</v>
      </c>
      <c r="E640" s="12">
        <v>1.22</v>
      </c>
      <c r="F640" s="12"/>
    </row>
    <row r="641" spans="1:6" x14ac:dyDescent="0.35">
      <c r="A641" s="6" t="s">
        <v>40</v>
      </c>
      <c r="B641" s="7">
        <v>42899</v>
      </c>
      <c r="C641" s="8">
        <v>0.55625000000000002</v>
      </c>
      <c r="D641" s="6" t="s">
        <v>41</v>
      </c>
      <c r="E641" s="12">
        <v>6.85</v>
      </c>
      <c r="F641" s="12"/>
    </row>
    <row r="642" spans="1:6" x14ac:dyDescent="0.35">
      <c r="A642" s="6" t="s">
        <v>40</v>
      </c>
      <c r="B642" s="7">
        <v>42899</v>
      </c>
      <c r="C642" s="8">
        <v>0.55625000000000002</v>
      </c>
      <c r="D642" s="6" t="s">
        <v>41</v>
      </c>
      <c r="E642" s="12">
        <v>6.85</v>
      </c>
      <c r="F642" s="12"/>
    </row>
    <row r="643" spans="1:6" x14ac:dyDescent="0.35">
      <c r="A643" s="6" t="s">
        <v>72</v>
      </c>
      <c r="B643" s="7">
        <v>42899</v>
      </c>
      <c r="C643" s="8">
        <v>0.52361111111111114</v>
      </c>
      <c r="D643" s="6" t="s">
        <v>41</v>
      </c>
      <c r="E643" s="12">
        <v>7.45</v>
      </c>
      <c r="F643" s="12"/>
    </row>
    <row r="644" spans="1:6" x14ac:dyDescent="0.35">
      <c r="A644" s="6" t="s">
        <v>72</v>
      </c>
      <c r="B644" s="7">
        <v>42899</v>
      </c>
      <c r="C644" s="8">
        <v>0.52361111111111114</v>
      </c>
      <c r="D644" s="6" t="s">
        <v>41</v>
      </c>
      <c r="E644" s="12">
        <v>7.45</v>
      </c>
      <c r="F644" s="12"/>
    </row>
    <row r="645" spans="1:6" x14ac:dyDescent="0.35">
      <c r="A645" s="6" t="s">
        <v>79</v>
      </c>
      <c r="B645" s="7">
        <v>42900</v>
      </c>
      <c r="C645" s="8">
        <v>0.44444444444444442</v>
      </c>
      <c r="D645" s="6" t="s">
        <v>43</v>
      </c>
      <c r="E645" s="12">
        <v>10.9</v>
      </c>
      <c r="F645" s="12"/>
    </row>
    <row r="646" spans="1:6" x14ac:dyDescent="0.35">
      <c r="A646" s="6" t="s">
        <v>79</v>
      </c>
      <c r="B646" s="7">
        <v>42900</v>
      </c>
      <c r="C646" s="8">
        <v>0.44444444444444442</v>
      </c>
      <c r="D646" s="6" t="s">
        <v>43</v>
      </c>
      <c r="E646" s="12">
        <v>10.9</v>
      </c>
      <c r="F646" s="12"/>
    </row>
    <row r="647" spans="1:6" x14ac:dyDescent="0.35">
      <c r="A647" s="6" t="s">
        <v>89</v>
      </c>
      <c r="B647" s="7">
        <v>42900</v>
      </c>
      <c r="C647" s="8">
        <v>0.46111111111111108</v>
      </c>
      <c r="D647" s="6" t="s">
        <v>43</v>
      </c>
      <c r="E647" s="12">
        <v>11.2</v>
      </c>
      <c r="F647" s="12"/>
    </row>
    <row r="648" spans="1:6" x14ac:dyDescent="0.35">
      <c r="A648" s="6" t="s">
        <v>89</v>
      </c>
      <c r="B648" s="7">
        <v>42900</v>
      </c>
      <c r="C648" s="8">
        <v>0.46111111111111108</v>
      </c>
      <c r="D648" s="6" t="s">
        <v>43</v>
      </c>
      <c r="E648" s="12">
        <v>11.2</v>
      </c>
      <c r="F648" s="12"/>
    </row>
    <row r="649" spans="1:6" x14ac:dyDescent="0.35">
      <c r="A649" s="6" t="s">
        <v>40</v>
      </c>
      <c r="B649" s="7">
        <v>42906</v>
      </c>
      <c r="C649" s="8">
        <v>0.54305555555555551</v>
      </c>
      <c r="D649" s="6" t="s">
        <v>43</v>
      </c>
      <c r="E649" s="12">
        <v>8.4</v>
      </c>
      <c r="F649" s="12"/>
    </row>
    <row r="650" spans="1:6" x14ac:dyDescent="0.35">
      <c r="A650" s="6" t="s">
        <v>40</v>
      </c>
      <c r="B650" s="7">
        <v>42906</v>
      </c>
      <c r="C650" s="8">
        <v>0.54305555555555551</v>
      </c>
      <c r="D650" s="6" t="s">
        <v>43</v>
      </c>
      <c r="E650" s="12">
        <v>8.4</v>
      </c>
      <c r="F650" s="12"/>
    </row>
    <row r="651" spans="1:6" x14ac:dyDescent="0.35">
      <c r="A651" s="6" t="s">
        <v>72</v>
      </c>
      <c r="B651" s="7">
        <v>42906</v>
      </c>
      <c r="C651" s="8">
        <v>0.51111111111111118</v>
      </c>
      <c r="D651" s="6" t="s">
        <v>43</v>
      </c>
      <c r="E651" s="12">
        <v>28.3</v>
      </c>
      <c r="F651" s="12"/>
    </row>
    <row r="652" spans="1:6" x14ac:dyDescent="0.35">
      <c r="A652" s="6" t="s">
        <v>72</v>
      </c>
      <c r="B652" s="7">
        <v>42906</v>
      </c>
      <c r="C652" s="8">
        <v>0.51111111111111118</v>
      </c>
      <c r="D652" s="6" t="s">
        <v>43</v>
      </c>
      <c r="E652" s="12">
        <v>28.3</v>
      </c>
      <c r="F652" s="12"/>
    </row>
    <row r="653" spans="1:6" x14ac:dyDescent="0.35">
      <c r="A653" s="6" t="s">
        <v>79</v>
      </c>
      <c r="B653" s="7">
        <v>42907</v>
      </c>
      <c r="C653" s="8">
        <v>0.42638888888888887</v>
      </c>
      <c r="D653" s="6" t="s">
        <v>43</v>
      </c>
      <c r="E653" s="12">
        <v>5.82</v>
      </c>
      <c r="F653" s="12"/>
    </row>
    <row r="654" spans="1:6" x14ac:dyDescent="0.35">
      <c r="A654" s="6" t="s">
        <v>79</v>
      </c>
      <c r="B654" s="7">
        <v>42907</v>
      </c>
      <c r="C654" s="8">
        <v>0.42638888888888887</v>
      </c>
      <c r="D654" s="6" t="s">
        <v>43</v>
      </c>
      <c r="E654" s="12">
        <v>5.82</v>
      </c>
      <c r="F654" s="12"/>
    </row>
    <row r="655" spans="1:6" x14ac:dyDescent="0.35">
      <c r="A655" s="6" t="s">
        <v>40</v>
      </c>
      <c r="B655" s="7">
        <v>42913</v>
      </c>
      <c r="C655" s="8">
        <v>0.57222222222222219</v>
      </c>
      <c r="D655" s="6" t="s">
        <v>43</v>
      </c>
      <c r="E655" s="12">
        <v>23.3</v>
      </c>
      <c r="F655" s="12"/>
    </row>
    <row r="656" spans="1:6" x14ac:dyDescent="0.35">
      <c r="A656" s="6" t="s">
        <v>40</v>
      </c>
      <c r="B656" s="7">
        <v>42913</v>
      </c>
      <c r="C656" s="8">
        <v>0.57222222222222219</v>
      </c>
      <c r="D656" s="6" t="s">
        <v>43</v>
      </c>
      <c r="E656" s="12">
        <v>23.3</v>
      </c>
      <c r="F656" s="12"/>
    </row>
    <row r="657" spans="1:6" x14ac:dyDescent="0.35">
      <c r="A657" s="6" t="s">
        <v>72</v>
      </c>
      <c r="B657" s="7">
        <v>42913</v>
      </c>
      <c r="C657" s="8">
        <v>0.53888888888888886</v>
      </c>
      <c r="D657" s="6" t="s">
        <v>43</v>
      </c>
      <c r="E657" s="12">
        <v>11.5</v>
      </c>
      <c r="F657" s="12"/>
    </row>
    <row r="658" spans="1:6" x14ac:dyDescent="0.35">
      <c r="A658" s="6" t="s">
        <v>72</v>
      </c>
      <c r="B658" s="7">
        <v>42913</v>
      </c>
      <c r="C658" s="8">
        <v>0.53888888888888886</v>
      </c>
      <c r="D658" s="6" t="s">
        <v>43</v>
      </c>
      <c r="E658" s="12">
        <v>11.5</v>
      </c>
      <c r="F658" s="12"/>
    </row>
    <row r="659" spans="1:6" x14ac:dyDescent="0.35">
      <c r="A659" s="6" t="s">
        <v>79</v>
      </c>
      <c r="B659" s="7">
        <v>42914</v>
      </c>
      <c r="C659" s="8">
        <v>0.42708333333333331</v>
      </c>
      <c r="D659" s="6" t="s">
        <v>41</v>
      </c>
      <c r="E659" s="12">
        <v>7.93</v>
      </c>
      <c r="F659" s="12"/>
    </row>
    <row r="660" spans="1:6" x14ac:dyDescent="0.35">
      <c r="A660" s="6" t="s">
        <v>79</v>
      </c>
      <c r="B660" s="7">
        <v>42914</v>
      </c>
      <c r="C660" s="8">
        <v>0.42708333333333331</v>
      </c>
      <c r="D660" s="6" t="s">
        <v>41</v>
      </c>
      <c r="E660" s="12">
        <v>7.93</v>
      </c>
      <c r="F660" s="12"/>
    </row>
    <row r="661" spans="1:6" x14ac:dyDescent="0.35">
      <c r="A661" s="6" t="s">
        <v>89</v>
      </c>
      <c r="B661" s="7">
        <v>42914</v>
      </c>
      <c r="C661" s="8">
        <v>0.44444444444444442</v>
      </c>
      <c r="D661" s="6" t="s">
        <v>41</v>
      </c>
      <c r="E661" s="12">
        <v>4.1399999999999997</v>
      </c>
      <c r="F661" s="12"/>
    </row>
    <row r="662" spans="1:6" x14ac:dyDescent="0.35">
      <c r="A662" s="6" t="s">
        <v>89</v>
      </c>
      <c r="B662" s="7">
        <v>42914</v>
      </c>
      <c r="C662" s="8">
        <v>0.44444444444444442</v>
      </c>
      <c r="D662" s="6" t="s">
        <v>41</v>
      </c>
      <c r="E662" s="12">
        <v>4.1399999999999997</v>
      </c>
      <c r="F662" s="12"/>
    </row>
    <row r="663" spans="1:6" x14ac:dyDescent="0.35">
      <c r="A663" s="6" t="s">
        <v>100</v>
      </c>
      <c r="B663" s="14">
        <v>42922</v>
      </c>
      <c r="E663" s="16">
        <v>38.9</v>
      </c>
    </row>
    <row r="664" spans="1:6" x14ac:dyDescent="0.35">
      <c r="A664" s="6" t="s">
        <v>105</v>
      </c>
      <c r="B664" s="14">
        <v>42922</v>
      </c>
      <c r="E664" s="16">
        <v>57.6</v>
      </c>
    </row>
    <row r="665" spans="1:6" x14ac:dyDescent="0.35">
      <c r="A665" s="6" t="s">
        <v>40</v>
      </c>
      <c r="B665" s="7">
        <v>42927</v>
      </c>
      <c r="C665" s="8">
        <v>0.53888888888888886</v>
      </c>
      <c r="D665" s="6" t="s">
        <v>41</v>
      </c>
      <c r="E665" s="12"/>
      <c r="F665" s="12"/>
    </row>
    <row r="666" spans="1:6" x14ac:dyDescent="0.35">
      <c r="A666" s="6" t="s">
        <v>40</v>
      </c>
      <c r="B666" s="7">
        <v>42927</v>
      </c>
      <c r="C666" s="8">
        <v>0.53888888888888886</v>
      </c>
      <c r="D666" s="6" t="s">
        <v>41</v>
      </c>
      <c r="E666" s="12">
        <v>16.3</v>
      </c>
      <c r="F666" s="12"/>
    </row>
    <row r="667" spans="1:6" x14ac:dyDescent="0.35">
      <c r="A667" s="6" t="s">
        <v>72</v>
      </c>
      <c r="B667" s="7">
        <v>42927</v>
      </c>
      <c r="C667" s="8">
        <v>0.50416666666666665</v>
      </c>
      <c r="D667" s="6" t="s">
        <v>41</v>
      </c>
      <c r="E667" s="12"/>
      <c r="F667" s="12"/>
    </row>
    <row r="668" spans="1:6" x14ac:dyDescent="0.35">
      <c r="A668" s="6" t="s">
        <v>72</v>
      </c>
      <c r="B668" s="7">
        <v>42927</v>
      </c>
      <c r="C668" s="8">
        <v>0.50416666666666665</v>
      </c>
      <c r="D668" s="6" t="s">
        <v>41</v>
      </c>
      <c r="E668" s="12">
        <v>26.9</v>
      </c>
      <c r="F668" s="12"/>
    </row>
    <row r="669" spans="1:6" x14ac:dyDescent="0.35">
      <c r="A669" s="6" t="s">
        <v>79</v>
      </c>
      <c r="B669" s="7">
        <v>42928</v>
      </c>
      <c r="C669" s="8">
        <v>0.43958333333333338</v>
      </c>
      <c r="D669" s="6" t="s">
        <v>41</v>
      </c>
      <c r="E669" s="12"/>
      <c r="F669" s="12"/>
    </row>
    <row r="670" spans="1:6" x14ac:dyDescent="0.35">
      <c r="A670" s="6" t="s">
        <v>79</v>
      </c>
      <c r="B670" s="7">
        <v>42928</v>
      </c>
      <c r="C670" s="8">
        <v>0.43958333333333338</v>
      </c>
      <c r="D670" s="6" t="s">
        <v>41</v>
      </c>
      <c r="E670" s="12">
        <v>20.8</v>
      </c>
      <c r="F670" s="12"/>
    </row>
    <row r="671" spans="1:6" x14ac:dyDescent="0.35">
      <c r="A671" s="6" t="s">
        <v>89</v>
      </c>
      <c r="B671" s="7">
        <v>42928</v>
      </c>
      <c r="C671" s="8">
        <v>0.45624999999999999</v>
      </c>
      <c r="D671" s="6" t="s">
        <v>41</v>
      </c>
      <c r="E671" s="12"/>
      <c r="F671" s="12"/>
    </row>
    <row r="672" spans="1:6" x14ac:dyDescent="0.35">
      <c r="A672" s="6" t="s">
        <v>89</v>
      </c>
      <c r="B672" s="7">
        <v>42928</v>
      </c>
      <c r="C672" s="8">
        <v>0.45624999999999999</v>
      </c>
      <c r="D672" s="6" t="s">
        <v>41</v>
      </c>
      <c r="E672" s="12">
        <v>7</v>
      </c>
      <c r="F672" s="12"/>
    </row>
    <row r="673" spans="1:6" x14ac:dyDescent="0.35">
      <c r="A673" s="6" t="s">
        <v>100</v>
      </c>
      <c r="B673" s="14">
        <v>42929</v>
      </c>
      <c r="E673" s="16">
        <v>22.2</v>
      </c>
    </row>
    <row r="674" spans="1:6" x14ac:dyDescent="0.35">
      <c r="A674" s="6" t="s">
        <v>105</v>
      </c>
      <c r="B674" s="14">
        <v>42929</v>
      </c>
      <c r="E674" s="16">
        <v>37.6</v>
      </c>
    </row>
    <row r="675" spans="1:6" x14ac:dyDescent="0.35">
      <c r="A675" s="6" t="s">
        <v>40</v>
      </c>
      <c r="B675" s="7">
        <v>42934</v>
      </c>
      <c r="C675" s="8">
        <v>0.52430555555555558</v>
      </c>
      <c r="D675" s="6" t="s">
        <v>41</v>
      </c>
      <c r="E675" s="12"/>
      <c r="F675" s="12"/>
    </row>
    <row r="676" spans="1:6" x14ac:dyDescent="0.35">
      <c r="A676" s="6" t="s">
        <v>40</v>
      </c>
      <c r="B676" s="7">
        <v>42934</v>
      </c>
      <c r="C676" s="8">
        <v>0.52430555555555558</v>
      </c>
      <c r="D676" s="6" t="s">
        <v>41</v>
      </c>
      <c r="E676" s="12">
        <v>32.200000000000003</v>
      </c>
      <c r="F676" s="12"/>
    </row>
    <row r="677" spans="1:6" x14ac:dyDescent="0.35">
      <c r="A677" s="6" t="s">
        <v>72</v>
      </c>
      <c r="B677" s="7">
        <v>42934</v>
      </c>
      <c r="C677" s="8">
        <v>0.55972222222222223</v>
      </c>
      <c r="D677" s="6" t="s">
        <v>41</v>
      </c>
      <c r="E677" s="12"/>
      <c r="F677" s="12"/>
    </row>
    <row r="678" spans="1:6" x14ac:dyDescent="0.35">
      <c r="A678" s="6" t="s">
        <v>72</v>
      </c>
      <c r="B678" s="7">
        <v>42934</v>
      </c>
      <c r="C678" s="8">
        <v>0.55972222222222223</v>
      </c>
      <c r="D678" s="6" t="s">
        <v>41</v>
      </c>
      <c r="E678" s="12">
        <v>46.2</v>
      </c>
      <c r="F678" s="12"/>
    </row>
    <row r="679" spans="1:6" x14ac:dyDescent="0.35">
      <c r="A679" s="6" t="s">
        <v>100</v>
      </c>
      <c r="B679" s="14">
        <v>42934</v>
      </c>
      <c r="E679" s="16">
        <v>50.4</v>
      </c>
    </row>
    <row r="680" spans="1:6" x14ac:dyDescent="0.35">
      <c r="A680" s="6" t="s">
        <v>105</v>
      </c>
      <c r="B680" s="14">
        <v>42934</v>
      </c>
      <c r="E680" s="16">
        <v>49.8</v>
      </c>
    </row>
    <row r="681" spans="1:6" x14ac:dyDescent="0.35">
      <c r="A681" s="6" t="s">
        <v>79</v>
      </c>
      <c r="B681" s="7">
        <v>42935</v>
      </c>
      <c r="C681" s="8">
        <v>0.41736111111111113</v>
      </c>
      <c r="D681" s="6" t="s">
        <v>41</v>
      </c>
      <c r="E681" s="12"/>
      <c r="F681" s="12"/>
    </row>
    <row r="682" spans="1:6" x14ac:dyDescent="0.35">
      <c r="A682" s="6" t="s">
        <v>79</v>
      </c>
      <c r="B682" s="7">
        <v>42935</v>
      </c>
      <c r="C682" s="8">
        <v>0.41736111111111113</v>
      </c>
      <c r="D682" s="6" t="s">
        <v>41</v>
      </c>
      <c r="E682" s="12">
        <v>6.05</v>
      </c>
      <c r="F682" s="12"/>
    </row>
    <row r="683" spans="1:6" x14ac:dyDescent="0.35">
      <c r="A683" s="6" t="s">
        <v>89</v>
      </c>
      <c r="B683" s="7">
        <v>42935</v>
      </c>
      <c r="C683" s="8">
        <v>0.43124999999999997</v>
      </c>
      <c r="D683" s="6" t="s">
        <v>41</v>
      </c>
      <c r="E683" s="12"/>
      <c r="F683" s="12"/>
    </row>
    <row r="684" spans="1:6" x14ac:dyDescent="0.35">
      <c r="A684" s="6" t="s">
        <v>89</v>
      </c>
      <c r="B684" s="7">
        <v>42935</v>
      </c>
      <c r="C684" s="8">
        <v>0.43124999999999997</v>
      </c>
      <c r="D684" s="6" t="s">
        <v>41</v>
      </c>
      <c r="E684" s="12">
        <v>13.8</v>
      </c>
      <c r="F684" s="12"/>
    </row>
    <row r="685" spans="1:6" x14ac:dyDescent="0.35">
      <c r="A685" s="6" t="s">
        <v>79</v>
      </c>
      <c r="B685" s="7">
        <v>42942</v>
      </c>
      <c r="C685" s="8">
        <v>0.4381944444444445</v>
      </c>
      <c r="D685" s="6" t="s">
        <v>43</v>
      </c>
      <c r="E685" s="12"/>
      <c r="F685" s="12"/>
    </row>
    <row r="686" spans="1:6" x14ac:dyDescent="0.35">
      <c r="A686" s="6" t="s">
        <v>79</v>
      </c>
      <c r="B686" s="7">
        <v>42942</v>
      </c>
      <c r="C686" s="8">
        <v>0.4381944444444445</v>
      </c>
      <c r="D686" s="6" t="s">
        <v>43</v>
      </c>
      <c r="E686" s="12">
        <v>7.6</v>
      </c>
      <c r="F686" s="12"/>
    </row>
    <row r="687" spans="1:6" x14ac:dyDescent="0.35">
      <c r="A687" s="6" t="s">
        <v>89</v>
      </c>
      <c r="B687" s="7">
        <v>42942</v>
      </c>
      <c r="C687" s="8">
        <v>0.45555555555555555</v>
      </c>
      <c r="D687" s="6" t="s">
        <v>43</v>
      </c>
      <c r="E687" s="12"/>
      <c r="F687" s="12"/>
    </row>
    <row r="688" spans="1:6" x14ac:dyDescent="0.35">
      <c r="A688" s="6" t="s">
        <v>89</v>
      </c>
      <c r="B688" s="7">
        <v>42942</v>
      </c>
      <c r="C688" s="8">
        <v>0.45555555555555555</v>
      </c>
      <c r="D688" s="6" t="s">
        <v>43</v>
      </c>
      <c r="E688" s="12">
        <v>7.41</v>
      </c>
      <c r="F688" s="12"/>
    </row>
    <row r="689" spans="1:6" x14ac:dyDescent="0.35">
      <c r="A689" s="6" t="s">
        <v>100</v>
      </c>
      <c r="B689" s="14">
        <v>42943</v>
      </c>
      <c r="E689" s="16">
        <v>11.1</v>
      </c>
    </row>
    <row r="690" spans="1:6" x14ac:dyDescent="0.35">
      <c r="A690" s="6" t="s">
        <v>105</v>
      </c>
      <c r="B690" s="14">
        <v>42943</v>
      </c>
      <c r="E690" s="16">
        <v>38.5</v>
      </c>
    </row>
    <row r="691" spans="1:6" x14ac:dyDescent="0.35">
      <c r="A691" s="6" t="s">
        <v>40</v>
      </c>
      <c r="B691" s="7">
        <v>42948</v>
      </c>
      <c r="C691" s="8">
        <v>0.51666666666666672</v>
      </c>
      <c r="D691" s="6" t="s">
        <v>41</v>
      </c>
      <c r="E691" s="12"/>
      <c r="F691" s="12"/>
    </row>
    <row r="692" spans="1:6" x14ac:dyDescent="0.35">
      <c r="A692" s="6" t="s">
        <v>40</v>
      </c>
      <c r="B692" s="7">
        <v>42948</v>
      </c>
      <c r="C692" s="8">
        <v>0.51666666666666672</v>
      </c>
      <c r="D692" s="6" t="s">
        <v>41</v>
      </c>
      <c r="E692" s="12">
        <v>12.8</v>
      </c>
      <c r="F692" s="12"/>
    </row>
    <row r="693" spans="1:6" x14ac:dyDescent="0.35">
      <c r="A693" s="6" t="s">
        <v>72</v>
      </c>
      <c r="B693" s="7">
        <v>42948</v>
      </c>
      <c r="C693" s="8">
        <v>0.54791666666666672</v>
      </c>
      <c r="D693" s="6" t="s">
        <v>41</v>
      </c>
      <c r="E693" s="12"/>
      <c r="F693" s="12"/>
    </row>
    <row r="694" spans="1:6" x14ac:dyDescent="0.35">
      <c r="A694" s="6" t="s">
        <v>72</v>
      </c>
      <c r="B694" s="7">
        <v>42948</v>
      </c>
      <c r="C694" s="8">
        <v>0.54791666666666672</v>
      </c>
      <c r="D694" s="6" t="s">
        <v>41</v>
      </c>
      <c r="E694" s="12">
        <v>48.2</v>
      </c>
      <c r="F694" s="12"/>
    </row>
    <row r="695" spans="1:6" x14ac:dyDescent="0.35">
      <c r="A695" s="6" t="s">
        <v>100</v>
      </c>
      <c r="B695" s="14">
        <v>42948</v>
      </c>
      <c r="E695" s="16">
        <v>33.200000000000003</v>
      </c>
    </row>
    <row r="696" spans="1:6" x14ac:dyDescent="0.35">
      <c r="A696" s="6" t="s">
        <v>100</v>
      </c>
      <c r="B696" s="14">
        <v>42948</v>
      </c>
      <c r="E696" s="16">
        <v>34.700000000000003</v>
      </c>
    </row>
    <row r="697" spans="1:6" x14ac:dyDescent="0.35">
      <c r="A697" s="6" t="s">
        <v>105</v>
      </c>
      <c r="B697" s="14">
        <v>42948</v>
      </c>
      <c r="E697" s="16">
        <v>47</v>
      </c>
    </row>
    <row r="698" spans="1:6" x14ac:dyDescent="0.35">
      <c r="A698" s="6" t="s">
        <v>79</v>
      </c>
      <c r="B698" s="7">
        <v>42949</v>
      </c>
      <c r="C698" s="8">
        <v>0.42986111111111108</v>
      </c>
      <c r="D698" s="6" t="s">
        <v>41</v>
      </c>
      <c r="E698" s="12"/>
      <c r="F698" s="12"/>
    </row>
    <row r="699" spans="1:6" x14ac:dyDescent="0.35">
      <c r="A699" s="6" t="s">
        <v>79</v>
      </c>
      <c r="B699" s="7">
        <v>42949</v>
      </c>
      <c r="C699" s="8">
        <v>0.42986111111111108</v>
      </c>
      <c r="D699" s="6" t="s">
        <v>41</v>
      </c>
      <c r="E699" s="12">
        <v>16.899999999999999</v>
      </c>
      <c r="F699" s="12"/>
    </row>
    <row r="700" spans="1:6" x14ac:dyDescent="0.35">
      <c r="A700" s="6" t="s">
        <v>89</v>
      </c>
      <c r="B700" s="7">
        <v>42949</v>
      </c>
      <c r="C700" s="8">
        <v>0.44375000000000003</v>
      </c>
      <c r="D700" s="6" t="s">
        <v>41</v>
      </c>
      <c r="E700" s="12"/>
      <c r="F700" s="12"/>
    </row>
    <row r="701" spans="1:6" x14ac:dyDescent="0.35">
      <c r="A701" s="6" t="s">
        <v>89</v>
      </c>
      <c r="B701" s="7">
        <v>42949</v>
      </c>
      <c r="C701" s="8">
        <v>0.44375000000000003</v>
      </c>
      <c r="D701" s="6" t="s">
        <v>41</v>
      </c>
      <c r="E701" s="12">
        <v>29.2</v>
      </c>
      <c r="F701" s="12"/>
    </row>
    <row r="702" spans="1:6" x14ac:dyDescent="0.35">
      <c r="A702" s="6" t="s">
        <v>40</v>
      </c>
      <c r="B702" s="7">
        <v>42955</v>
      </c>
      <c r="C702" s="8">
        <v>0.55138888888888882</v>
      </c>
      <c r="D702" s="6" t="s">
        <v>43</v>
      </c>
      <c r="E702" s="12"/>
      <c r="F702" s="12"/>
    </row>
    <row r="703" spans="1:6" x14ac:dyDescent="0.35">
      <c r="A703" s="6" t="s">
        <v>40</v>
      </c>
      <c r="B703" s="7">
        <v>42955</v>
      </c>
      <c r="C703" s="8">
        <v>0.55138888888888882</v>
      </c>
      <c r="D703" s="6" t="s">
        <v>43</v>
      </c>
      <c r="E703" s="12">
        <v>5.13</v>
      </c>
      <c r="F703" s="12"/>
    </row>
    <row r="704" spans="1:6" x14ac:dyDescent="0.35">
      <c r="A704" s="6" t="s">
        <v>72</v>
      </c>
      <c r="B704" s="7">
        <v>42955</v>
      </c>
      <c r="C704" s="8">
        <v>0.51736111111111105</v>
      </c>
      <c r="D704" s="6" t="s">
        <v>43</v>
      </c>
      <c r="E704" s="12"/>
      <c r="F704" s="12"/>
    </row>
    <row r="705" spans="1:6" x14ac:dyDescent="0.35">
      <c r="A705" s="6" t="s">
        <v>72</v>
      </c>
      <c r="B705" s="7">
        <v>42955</v>
      </c>
      <c r="C705" s="8">
        <v>0.51736111111111105</v>
      </c>
      <c r="D705" s="6" t="s">
        <v>43</v>
      </c>
      <c r="E705" s="12">
        <v>19</v>
      </c>
      <c r="F705" s="12"/>
    </row>
    <row r="706" spans="1:6" x14ac:dyDescent="0.35">
      <c r="A706" s="6" t="s">
        <v>79</v>
      </c>
      <c r="B706" s="7">
        <v>42956</v>
      </c>
      <c r="C706" s="8">
        <v>0.42430555555555555</v>
      </c>
      <c r="D706" s="6" t="s">
        <v>41</v>
      </c>
      <c r="E706" s="12"/>
      <c r="F706" s="12"/>
    </row>
    <row r="707" spans="1:6" x14ac:dyDescent="0.35">
      <c r="A707" s="6" t="s">
        <v>79</v>
      </c>
      <c r="B707" s="7">
        <v>42956</v>
      </c>
      <c r="C707" s="8">
        <v>0.42430555555555555</v>
      </c>
      <c r="D707" s="6" t="s">
        <v>41</v>
      </c>
      <c r="E707" s="12">
        <v>6.57</v>
      </c>
      <c r="F707" s="12"/>
    </row>
    <row r="708" spans="1:6" x14ac:dyDescent="0.35">
      <c r="A708" s="6" t="s">
        <v>89</v>
      </c>
      <c r="B708" s="7">
        <v>42956</v>
      </c>
      <c r="C708" s="8">
        <v>0.4381944444444445</v>
      </c>
      <c r="D708" s="6" t="s">
        <v>41</v>
      </c>
      <c r="E708" s="12"/>
      <c r="F708" s="12"/>
    </row>
    <row r="709" spans="1:6" x14ac:dyDescent="0.35">
      <c r="A709" s="6" t="s">
        <v>89</v>
      </c>
      <c r="B709" s="7">
        <v>42956</v>
      </c>
      <c r="C709" s="8">
        <v>0.4381944444444445</v>
      </c>
      <c r="D709" s="6" t="s">
        <v>41</v>
      </c>
      <c r="E709" s="12">
        <v>1.76</v>
      </c>
      <c r="F709" s="12"/>
    </row>
    <row r="710" spans="1:6" x14ac:dyDescent="0.35">
      <c r="A710" s="6" t="s">
        <v>100</v>
      </c>
      <c r="B710" s="14">
        <v>42956</v>
      </c>
      <c r="E710" s="16">
        <v>9.1199999999999992</v>
      </c>
    </row>
    <row r="711" spans="1:6" x14ac:dyDescent="0.35">
      <c r="A711" s="6" t="s">
        <v>105</v>
      </c>
      <c r="B711" s="14">
        <v>42956</v>
      </c>
      <c r="E711" s="16">
        <v>21.5</v>
      </c>
    </row>
    <row r="712" spans="1:6" x14ac:dyDescent="0.35">
      <c r="A712" s="6" t="s">
        <v>40</v>
      </c>
      <c r="B712" s="7">
        <v>42962</v>
      </c>
      <c r="C712" s="8">
        <v>0.54027777777777775</v>
      </c>
      <c r="D712" s="6" t="s">
        <v>43</v>
      </c>
      <c r="E712" s="12"/>
      <c r="F712" s="12"/>
    </row>
    <row r="713" spans="1:6" x14ac:dyDescent="0.35">
      <c r="A713" s="6" t="s">
        <v>40</v>
      </c>
      <c r="B713" s="7">
        <v>42962</v>
      </c>
      <c r="C713" s="8">
        <v>0.54027777777777775</v>
      </c>
      <c r="D713" s="6" t="s">
        <v>43</v>
      </c>
      <c r="E713" s="12">
        <v>28.7</v>
      </c>
      <c r="F713" s="12"/>
    </row>
    <row r="714" spans="1:6" x14ac:dyDescent="0.35">
      <c r="A714" s="6" t="s">
        <v>72</v>
      </c>
      <c r="B714" s="7">
        <v>42962</v>
      </c>
      <c r="C714" s="8">
        <v>0.57430555555555551</v>
      </c>
      <c r="D714" s="6" t="s">
        <v>43</v>
      </c>
      <c r="E714" s="12"/>
      <c r="F714" s="12"/>
    </row>
    <row r="715" spans="1:6" x14ac:dyDescent="0.35">
      <c r="A715" s="6" t="s">
        <v>72</v>
      </c>
      <c r="B715" s="7">
        <v>42962</v>
      </c>
      <c r="C715" s="8">
        <v>0.57430555555555551</v>
      </c>
      <c r="D715" s="6" t="s">
        <v>43</v>
      </c>
      <c r="E715" s="12">
        <v>12.2</v>
      </c>
      <c r="F715" s="12"/>
    </row>
    <row r="716" spans="1:6" x14ac:dyDescent="0.35">
      <c r="A716" s="6" t="s">
        <v>40</v>
      </c>
      <c r="B716" s="7">
        <v>42969</v>
      </c>
      <c r="C716" s="8">
        <v>0.55208333333333337</v>
      </c>
      <c r="D716" s="6" t="s">
        <v>41</v>
      </c>
      <c r="E716" s="12"/>
      <c r="F716" s="12"/>
    </row>
    <row r="717" spans="1:6" x14ac:dyDescent="0.35">
      <c r="A717" s="6" t="s">
        <v>40</v>
      </c>
      <c r="B717" s="7">
        <v>42969</v>
      </c>
      <c r="C717" s="8">
        <v>0.55208333333333337</v>
      </c>
      <c r="D717" s="6" t="s">
        <v>41</v>
      </c>
      <c r="E717" s="12">
        <v>16.2</v>
      </c>
      <c r="F717" s="12"/>
    </row>
    <row r="718" spans="1:6" x14ac:dyDescent="0.35">
      <c r="A718" s="6" t="s">
        <v>72</v>
      </c>
      <c r="B718" s="7">
        <v>42969</v>
      </c>
      <c r="C718" s="8">
        <v>0.51666666666666672</v>
      </c>
      <c r="D718" s="6" t="s">
        <v>41</v>
      </c>
      <c r="E718" s="12"/>
      <c r="F718" s="12"/>
    </row>
    <row r="719" spans="1:6" x14ac:dyDescent="0.35">
      <c r="A719" s="6" t="s">
        <v>72</v>
      </c>
      <c r="B719" s="7">
        <v>42969</v>
      </c>
      <c r="C719" s="8">
        <v>0.51666666666666672</v>
      </c>
      <c r="D719" s="6" t="s">
        <v>41</v>
      </c>
      <c r="E719" s="12">
        <v>51.6</v>
      </c>
      <c r="F719" s="12"/>
    </row>
    <row r="720" spans="1:6" x14ac:dyDescent="0.35">
      <c r="A720" s="6" t="s">
        <v>79</v>
      </c>
      <c r="B720" s="7">
        <v>42970</v>
      </c>
      <c r="C720" s="8">
        <v>0.4694444444444445</v>
      </c>
      <c r="D720" s="6" t="s">
        <v>43</v>
      </c>
      <c r="E720" s="12"/>
      <c r="F720" s="12"/>
    </row>
    <row r="721" spans="1:6" x14ac:dyDescent="0.35">
      <c r="A721" s="6" t="s">
        <v>79</v>
      </c>
      <c r="B721" s="7">
        <v>42970</v>
      </c>
      <c r="C721" s="8">
        <v>0.4694444444444445</v>
      </c>
      <c r="D721" s="6" t="s">
        <v>43</v>
      </c>
      <c r="E721" s="12">
        <v>20.3</v>
      </c>
      <c r="F721" s="12"/>
    </row>
    <row r="722" spans="1:6" x14ac:dyDescent="0.35">
      <c r="A722" s="6" t="s">
        <v>89</v>
      </c>
      <c r="B722" s="7">
        <v>42970</v>
      </c>
      <c r="C722" s="8">
        <v>0.48402777777777778</v>
      </c>
      <c r="D722" s="6" t="s">
        <v>43</v>
      </c>
      <c r="E722" s="12"/>
      <c r="F722" s="12"/>
    </row>
    <row r="723" spans="1:6" x14ac:dyDescent="0.35">
      <c r="A723" s="6" t="s">
        <v>89</v>
      </c>
      <c r="B723" s="7">
        <v>42970</v>
      </c>
      <c r="C723" s="8">
        <v>0.48402777777777778</v>
      </c>
      <c r="D723" s="6" t="s">
        <v>43</v>
      </c>
      <c r="E723" s="12">
        <v>14.4</v>
      </c>
      <c r="F723" s="12"/>
    </row>
    <row r="724" spans="1:6" x14ac:dyDescent="0.35">
      <c r="A724" s="6" t="s">
        <v>100</v>
      </c>
      <c r="B724" s="14">
        <v>42971</v>
      </c>
      <c r="E724" s="16">
        <v>17.3</v>
      </c>
    </row>
    <row r="725" spans="1:6" x14ac:dyDescent="0.35">
      <c r="A725" s="6" t="s">
        <v>100</v>
      </c>
      <c r="B725" s="14">
        <v>42971</v>
      </c>
      <c r="E725" s="16">
        <v>23.4</v>
      </c>
    </row>
    <row r="726" spans="1:6" x14ac:dyDescent="0.35">
      <c r="A726" s="6" t="s">
        <v>105</v>
      </c>
      <c r="B726" s="14">
        <v>42971</v>
      </c>
      <c r="E726" s="16">
        <v>19.2</v>
      </c>
    </row>
    <row r="727" spans="1:6" x14ac:dyDescent="0.35">
      <c r="A727" s="6" t="s">
        <v>40</v>
      </c>
      <c r="B727" s="7">
        <v>42976</v>
      </c>
      <c r="C727" s="8">
        <v>0.59375</v>
      </c>
      <c r="D727" s="6" t="s">
        <v>41</v>
      </c>
      <c r="E727" s="12"/>
      <c r="F727" s="12"/>
    </row>
    <row r="728" spans="1:6" x14ac:dyDescent="0.35">
      <c r="A728" s="6" t="s">
        <v>40</v>
      </c>
      <c r="B728" s="7">
        <v>42976</v>
      </c>
      <c r="C728" s="8">
        <v>0.59375</v>
      </c>
      <c r="D728" s="6" t="s">
        <v>41</v>
      </c>
      <c r="E728" s="12">
        <v>23.2</v>
      </c>
      <c r="F728" s="12"/>
    </row>
    <row r="729" spans="1:6" x14ac:dyDescent="0.35">
      <c r="A729" s="6" t="s">
        <v>79</v>
      </c>
      <c r="B729" s="7">
        <v>42984</v>
      </c>
      <c r="C729" s="8">
        <v>0.4291666666666667</v>
      </c>
      <c r="D729" s="6" t="s">
        <v>43</v>
      </c>
      <c r="E729" s="12"/>
      <c r="F729" s="12"/>
    </row>
    <row r="730" spans="1:6" x14ac:dyDescent="0.35">
      <c r="A730" s="6" t="s">
        <v>79</v>
      </c>
      <c r="B730" s="7">
        <v>42984</v>
      </c>
      <c r="C730" s="8">
        <v>0.4291666666666667</v>
      </c>
      <c r="D730" s="6" t="s">
        <v>43</v>
      </c>
      <c r="E730" s="12">
        <v>4.47</v>
      </c>
      <c r="F730" s="12"/>
    </row>
    <row r="731" spans="1:6" x14ac:dyDescent="0.35">
      <c r="A731" s="6" t="s">
        <v>100</v>
      </c>
      <c r="B731" s="14">
        <v>42985</v>
      </c>
      <c r="E731" s="16">
        <v>6.11</v>
      </c>
    </row>
    <row r="732" spans="1:6" x14ac:dyDescent="0.35">
      <c r="A732" s="6" t="s">
        <v>105</v>
      </c>
      <c r="B732" s="14">
        <v>42985</v>
      </c>
      <c r="E732" s="16">
        <v>7.07</v>
      </c>
    </row>
    <row r="733" spans="1:6" x14ac:dyDescent="0.35">
      <c r="A733" s="6" t="s">
        <v>40</v>
      </c>
      <c r="B733" s="7">
        <v>42990</v>
      </c>
      <c r="C733" s="8">
        <v>0.54999999999999993</v>
      </c>
      <c r="D733" s="6" t="s">
        <v>41</v>
      </c>
      <c r="E733" s="12"/>
      <c r="F733" s="12"/>
    </row>
    <row r="734" spans="1:6" x14ac:dyDescent="0.35">
      <c r="A734" s="6" t="s">
        <v>40</v>
      </c>
      <c r="B734" s="7">
        <v>42990</v>
      </c>
      <c r="C734" s="8">
        <v>0.54999999999999993</v>
      </c>
      <c r="D734" s="6" t="s">
        <v>41</v>
      </c>
      <c r="E734" s="12">
        <v>14.4</v>
      </c>
      <c r="F734" s="12"/>
    </row>
    <row r="735" spans="1:6" x14ac:dyDescent="0.35">
      <c r="A735" s="6" t="s">
        <v>72</v>
      </c>
      <c r="B735" s="7">
        <v>42990</v>
      </c>
      <c r="C735" s="8">
        <v>0.5180555555555556</v>
      </c>
      <c r="D735" s="6" t="s">
        <v>41</v>
      </c>
      <c r="E735" s="12"/>
      <c r="F735" s="12"/>
    </row>
    <row r="736" spans="1:6" x14ac:dyDescent="0.35">
      <c r="A736" s="6" t="s">
        <v>72</v>
      </c>
      <c r="B736" s="7">
        <v>42990</v>
      </c>
      <c r="C736" s="8">
        <v>0.5180555555555556</v>
      </c>
      <c r="D736" s="6" t="s">
        <v>41</v>
      </c>
      <c r="E736" s="12">
        <v>12</v>
      </c>
      <c r="F736" s="12"/>
    </row>
    <row r="737" spans="1:6" x14ac:dyDescent="0.35">
      <c r="A737" s="6" t="s">
        <v>100</v>
      </c>
      <c r="B737" s="14">
        <v>42990</v>
      </c>
      <c r="E737" s="16" t="s">
        <v>102</v>
      </c>
    </row>
    <row r="738" spans="1:6" x14ac:dyDescent="0.35">
      <c r="A738" s="6" t="s">
        <v>105</v>
      </c>
      <c r="B738" s="14">
        <v>42990</v>
      </c>
      <c r="E738" s="16" t="s">
        <v>102</v>
      </c>
    </row>
    <row r="739" spans="1:6" x14ac:dyDescent="0.35">
      <c r="A739" s="6" t="s">
        <v>79</v>
      </c>
      <c r="B739" s="7">
        <v>42991</v>
      </c>
      <c r="C739" s="8">
        <v>0.43124999999999997</v>
      </c>
      <c r="D739" s="6" t="s">
        <v>41</v>
      </c>
      <c r="E739" s="12"/>
      <c r="F739" s="12"/>
    </row>
    <row r="740" spans="1:6" x14ac:dyDescent="0.35">
      <c r="A740" s="6" t="s">
        <v>79</v>
      </c>
      <c r="B740" s="7">
        <v>42991</v>
      </c>
      <c r="C740" s="8">
        <v>0.43124999999999997</v>
      </c>
      <c r="D740" s="6" t="s">
        <v>41</v>
      </c>
      <c r="E740" s="12">
        <v>11.8</v>
      </c>
      <c r="F740" s="12"/>
    </row>
    <row r="741" spans="1:6" x14ac:dyDescent="0.35">
      <c r="A741" s="6" t="s">
        <v>89</v>
      </c>
      <c r="B741" s="7">
        <v>42991</v>
      </c>
      <c r="C741" s="8">
        <v>0.45</v>
      </c>
      <c r="D741" s="6" t="s">
        <v>41</v>
      </c>
      <c r="E741" s="12"/>
      <c r="F741" s="12"/>
    </row>
    <row r="742" spans="1:6" x14ac:dyDescent="0.35">
      <c r="A742" s="6" t="s">
        <v>89</v>
      </c>
      <c r="B742" s="7">
        <v>42991</v>
      </c>
      <c r="C742" s="8">
        <v>0.45</v>
      </c>
      <c r="D742" s="6" t="s">
        <v>41</v>
      </c>
      <c r="E742" s="12">
        <v>22.3</v>
      </c>
      <c r="F742" s="12"/>
    </row>
    <row r="743" spans="1:6" x14ac:dyDescent="0.35">
      <c r="A743" s="6" t="s">
        <v>40</v>
      </c>
      <c r="B743" s="7">
        <v>42997</v>
      </c>
      <c r="C743" s="8">
        <v>0.56041666666666667</v>
      </c>
      <c r="D743" s="6"/>
      <c r="E743" s="12"/>
      <c r="F743" s="12"/>
    </row>
    <row r="744" spans="1:6" x14ac:dyDescent="0.35">
      <c r="A744" s="6" t="s">
        <v>40</v>
      </c>
      <c r="B744" s="7">
        <v>42997</v>
      </c>
      <c r="C744" s="8">
        <v>0.56041666666666667</v>
      </c>
      <c r="D744" s="6" t="s">
        <v>41</v>
      </c>
      <c r="E744" s="12">
        <v>7.62</v>
      </c>
      <c r="F744" s="12"/>
    </row>
    <row r="745" spans="1:6" x14ac:dyDescent="0.35">
      <c r="A745" s="6" t="s">
        <v>79</v>
      </c>
      <c r="B745" s="7">
        <v>42999</v>
      </c>
      <c r="C745" s="8">
        <v>0.4291666666666667</v>
      </c>
      <c r="D745" s="6" t="s">
        <v>41</v>
      </c>
      <c r="E745" s="12">
        <v>7.07</v>
      </c>
      <c r="F745" s="12"/>
    </row>
    <row r="746" spans="1:6" x14ac:dyDescent="0.35">
      <c r="A746" s="6" t="s">
        <v>89</v>
      </c>
      <c r="B746" s="7">
        <v>42999</v>
      </c>
      <c r="C746" s="8">
        <v>0.44375000000000003</v>
      </c>
      <c r="D746" s="6" t="s">
        <v>41</v>
      </c>
      <c r="E746" s="12">
        <v>6.31</v>
      </c>
      <c r="F746" s="12"/>
    </row>
    <row r="747" spans="1:6" x14ac:dyDescent="0.35">
      <c r="A747" s="6" t="s">
        <v>79</v>
      </c>
      <c r="B747" s="7">
        <v>43004</v>
      </c>
      <c r="C747" s="8">
        <v>0.43263888888888885</v>
      </c>
      <c r="D747" s="6" t="s">
        <v>41</v>
      </c>
      <c r="E747" s="12">
        <v>15.8</v>
      </c>
      <c r="F747" s="12"/>
    </row>
    <row r="748" spans="1:6" x14ac:dyDescent="0.35">
      <c r="A748" s="6" t="s">
        <v>100</v>
      </c>
      <c r="B748" s="14">
        <v>43004</v>
      </c>
      <c r="E748" s="16">
        <v>30.8</v>
      </c>
    </row>
    <row r="749" spans="1:6" x14ac:dyDescent="0.35">
      <c r="A749" s="6" t="s">
        <v>105</v>
      </c>
      <c r="B749" s="14">
        <v>43004</v>
      </c>
      <c r="E749" s="16">
        <v>8</v>
      </c>
    </row>
    <row r="750" spans="1:6" x14ac:dyDescent="0.35">
      <c r="A750" s="6" t="s">
        <v>40</v>
      </c>
      <c r="B750" s="7">
        <v>43005</v>
      </c>
      <c r="C750" s="8">
        <v>0.54861111111111105</v>
      </c>
      <c r="D750" s="6" t="s">
        <v>41</v>
      </c>
      <c r="E750" s="12">
        <v>27.8</v>
      </c>
      <c r="F750" s="12"/>
    </row>
    <row r="751" spans="1:6" x14ac:dyDescent="0.35">
      <c r="A751" s="6" t="s">
        <v>72</v>
      </c>
      <c r="B751" s="7">
        <v>43005</v>
      </c>
      <c r="C751" s="8">
        <v>0.51944444444444449</v>
      </c>
      <c r="D751" s="6" t="s">
        <v>41</v>
      </c>
      <c r="E751" s="12">
        <v>8.64</v>
      </c>
      <c r="F751" s="12"/>
    </row>
    <row r="752" spans="1:6" x14ac:dyDescent="0.35">
      <c r="A752" s="6"/>
      <c r="B752" s="7"/>
      <c r="C752" s="8"/>
      <c r="D752" s="6"/>
      <c r="E752" s="12"/>
      <c r="F752" s="12"/>
    </row>
    <row r="753" spans="1:6" x14ac:dyDescent="0.35">
      <c r="A753" s="6"/>
      <c r="B753" s="7"/>
      <c r="C753" s="8"/>
      <c r="D753" s="41" t="s">
        <v>106</v>
      </c>
      <c r="E753" s="38" t="s">
        <v>111</v>
      </c>
      <c r="F753" s="38" t="s">
        <v>112</v>
      </c>
    </row>
    <row r="754" spans="1:6" x14ac:dyDescent="0.35">
      <c r="D754" s="42">
        <v>2010</v>
      </c>
      <c r="E754">
        <f>_xlfn.PERCENTILE.INC(E2:E103,0.9)</f>
        <v>43.03</v>
      </c>
      <c r="F754">
        <f>_xlfn.PERCENTILE.INC(E2:E103,0.5)</f>
        <v>11.05</v>
      </c>
    </row>
    <row r="755" spans="1:6" x14ac:dyDescent="0.35">
      <c r="D755" s="42">
        <v>2011</v>
      </c>
      <c r="E755">
        <f>_xlfn.PERCENTILE.INC(E104:E197,0.9)</f>
        <v>31.340000000000003</v>
      </c>
      <c r="F755">
        <f>_xlfn.PERCENTILE.INC(E104:E197,0.5)</f>
        <v>11.5</v>
      </c>
    </row>
    <row r="756" spans="1:6" x14ac:dyDescent="0.35">
      <c r="D756" s="42">
        <v>2012</v>
      </c>
      <c r="E756">
        <f>_xlfn.PERCENTILE.INC(E198:E288,0.9)</f>
        <v>29.920000000000034</v>
      </c>
      <c r="F756">
        <f>_xlfn.PERCENTILE.INC(E198:E288,0.5)</f>
        <v>6.8</v>
      </c>
    </row>
    <row r="757" spans="1:6" x14ac:dyDescent="0.35">
      <c r="D757" s="42">
        <v>2013</v>
      </c>
      <c r="E757">
        <f>_xlfn.PERCENTILE.INC(E291:E374,0.9)</f>
        <v>33.520000000000003</v>
      </c>
      <c r="F757">
        <f>_xlfn.PERCENTILE.INC(E291:E374,0.5)</f>
        <v>10.33</v>
      </c>
    </row>
    <row r="758" spans="1:6" x14ac:dyDescent="0.35">
      <c r="D758" s="42">
        <v>2014</v>
      </c>
      <c r="E758">
        <f>_xlfn.PERCENTILE.INC(E375:E457,0.9)</f>
        <v>36.160000000000032</v>
      </c>
      <c r="F758" s="36">
        <f>_xlfn.PERCENTILE.INC(E375:E457,0.55)</f>
        <v>10.158000000000003</v>
      </c>
    </row>
    <row r="759" spans="1:6" x14ac:dyDescent="0.35">
      <c r="D759" s="42">
        <v>2015</v>
      </c>
      <c r="E759">
        <f>_xlfn.PERCENTILE.INC(E458:E544,0.9)</f>
        <v>37.620000000000005</v>
      </c>
      <c r="F759">
        <f>_xlfn.PERCENTILE.INC(E458:E544,0.5)</f>
        <v>14.3</v>
      </c>
    </row>
    <row r="760" spans="1:6" x14ac:dyDescent="0.35">
      <c r="D760" s="42">
        <v>2016</v>
      </c>
      <c r="E760">
        <f>_xlfn.PERCENTILE.INC(E545:E631,0.9)</f>
        <v>31.400000000000006</v>
      </c>
      <c r="F760">
        <f>_xlfn.PERCENTILE.INC(E545:E631,0.5)</f>
        <v>11.7</v>
      </c>
    </row>
    <row r="761" spans="1:6" x14ac:dyDescent="0.35">
      <c r="D761" s="37">
        <v>2017</v>
      </c>
      <c r="E761">
        <f>_xlfn.PERCENTILE.INC(E632:E751,0.9)</f>
        <v>37.960000000000008</v>
      </c>
      <c r="F761">
        <f>_xlfn.PERCENTILE.INC(E632:E751,0.5)</f>
        <v>13.8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74"/>
  <sheetViews>
    <sheetView topLeftCell="C1" workbookViewId="0">
      <pane ySplit="1" topLeftCell="A759" activePane="bottomLeft" state="frozen"/>
      <selection activeCell="C1" sqref="C1"/>
      <selection pane="bottomLeft" activeCell="N769" sqref="N769"/>
    </sheetView>
  </sheetViews>
  <sheetFormatPr defaultRowHeight="14.5" x14ac:dyDescent="0.35"/>
  <cols>
    <col min="3" max="3" width="17.7265625" customWidth="1"/>
  </cols>
  <sheetData>
    <row r="1" spans="1:42" s="1" customFormat="1" ht="5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R1" s="1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103</v>
      </c>
      <c r="AG1" s="1" t="s">
        <v>30</v>
      </c>
      <c r="AH1" s="1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1" t="s">
        <v>36</v>
      </c>
      <c r="AN1" s="1" t="s">
        <v>37</v>
      </c>
      <c r="AO1" s="1" t="s">
        <v>38</v>
      </c>
      <c r="AP1" s="1" t="s">
        <v>39</v>
      </c>
    </row>
    <row r="2" spans="1:42" s="6" customFormat="1" x14ac:dyDescent="0.35">
      <c r="A2" s="6" t="s">
        <v>79</v>
      </c>
      <c r="C2" s="7">
        <v>40331</v>
      </c>
      <c r="D2" s="8">
        <v>0.4694444444444445</v>
      </c>
      <c r="E2" s="6" t="s">
        <v>50</v>
      </c>
      <c r="F2" s="6">
        <v>18.399999999999999</v>
      </c>
      <c r="G2" s="6">
        <v>18.28</v>
      </c>
      <c r="H2" s="6">
        <v>17</v>
      </c>
      <c r="I2" s="6">
        <v>3</v>
      </c>
      <c r="J2" s="6">
        <v>17</v>
      </c>
      <c r="K2" s="6">
        <v>29.38</v>
      </c>
      <c r="L2" s="6">
        <v>29.63</v>
      </c>
      <c r="M2" s="9">
        <v>8.61</v>
      </c>
      <c r="N2" s="9">
        <v>8.75</v>
      </c>
      <c r="O2" s="6">
        <v>5</v>
      </c>
      <c r="Q2" s="6">
        <f t="shared" ref="Q2:Q31" si="0">LN(R2)</f>
        <v>2.6390573296152584</v>
      </c>
      <c r="R2" s="6">
        <v>14</v>
      </c>
      <c r="T2" s="10"/>
      <c r="U2" s="10"/>
      <c r="V2" s="10">
        <v>6</v>
      </c>
      <c r="W2" s="10"/>
      <c r="X2" s="11">
        <v>3.4000000000000002E-2</v>
      </c>
      <c r="Y2" s="11"/>
      <c r="Z2" s="11">
        <v>3.7999999999999999E-2</v>
      </c>
      <c r="AA2" s="11"/>
      <c r="AB2" s="11"/>
      <c r="AC2" s="11"/>
      <c r="AD2" s="11">
        <v>0.29399999999999998</v>
      </c>
      <c r="AE2" s="11"/>
      <c r="AF2" s="11">
        <f t="shared" ref="AF2:AF7" si="1">AD2+X2+Y2</f>
        <v>0.32799999999999996</v>
      </c>
      <c r="AG2" s="6">
        <v>9</v>
      </c>
      <c r="AH2" s="6">
        <v>11</v>
      </c>
      <c r="AI2" s="12">
        <v>9.1999999999999993</v>
      </c>
      <c r="AJ2" s="12"/>
      <c r="AK2" s="12"/>
      <c r="AL2" s="12"/>
      <c r="AN2" s="6">
        <v>-74.245833000000005</v>
      </c>
      <c r="AO2" s="6">
        <v>40.484499999999997</v>
      </c>
      <c r="AP2" s="6" t="s">
        <v>42</v>
      </c>
    </row>
    <row r="3" spans="1:42" s="6" customFormat="1" x14ac:dyDescent="0.35">
      <c r="A3" s="6" t="s">
        <v>89</v>
      </c>
      <c r="C3" s="7">
        <v>40331</v>
      </c>
      <c r="E3" s="6" t="s">
        <v>50</v>
      </c>
      <c r="M3" s="9"/>
      <c r="N3" s="9"/>
      <c r="T3" s="10"/>
      <c r="U3" s="10"/>
      <c r="V3" s="10"/>
      <c r="W3" s="10"/>
      <c r="X3" s="11"/>
      <c r="Y3" s="11"/>
      <c r="Z3" s="11"/>
      <c r="AA3" s="11"/>
      <c r="AB3" s="11"/>
      <c r="AC3" s="11"/>
      <c r="AD3" s="11"/>
      <c r="AE3" s="11"/>
      <c r="AF3" s="11">
        <f t="shared" si="1"/>
        <v>0</v>
      </c>
      <c r="AI3" s="12"/>
      <c r="AJ3" s="12"/>
      <c r="AK3" s="12"/>
      <c r="AL3" s="12"/>
      <c r="AN3" s="6">
        <v>-74.245833000000005</v>
      </c>
      <c r="AO3" s="6">
        <v>40.484499999999997</v>
      </c>
      <c r="AP3" s="6" t="s">
        <v>42</v>
      </c>
    </row>
    <row r="4" spans="1:42" s="6" customFormat="1" x14ac:dyDescent="0.35">
      <c r="A4" s="6" t="s">
        <v>40</v>
      </c>
      <c r="C4" s="7">
        <v>40332</v>
      </c>
      <c r="D4" s="8">
        <v>0.57708333333333328</v>
      </c>
      <c r="E4" s="6" t="s">
        <v>50</v>
      </c>
      <c r="F4" s="6">
        <v>22</v>
      </c>
      <c r="G4" s="6">
        <v>18.22</v>
      </c>
      <c r="H4" s="6">
        <v>26</v>
      </c>
      <c r="I4" s="6">
        <v>3</v>
      </c>
      <c r="J4" s="6">
        <v>21</v>
      </c>
      <c r="K4" s="6">
        <v>22.77</v>
      </c>
      <c r="L4" s="6">
        <v>26.49</v>
      </c>
      <c r="M4" s="9">
        <v>9.8800000000000008</v>
      </c>
      <c r="N4" s="9">
        <v>7.06</v>
      </c>
      <c r="O4" s="6">
        <v>4</v>
      </c>
      <c r="Q4" s="6">
        <f t="shared" si="0"/>
        <v>2.7725887222397811</v>
      </c>
      <c r="R4" s="6">
        <v>16</v>
      </c>
      <c r="T4" s="10"/>
      <c r="U4" s="10"/>
      <c r="V4" s="10">
        <v>190</v>
      </c>
      <c r="W4" s="10"/>
      <c r="X4" s="11">
        <v>0.40100000000000002</v>
      </c>
      <c r="Y4" s="11"/>
      <c r="Z4" s="11">
        <v>0.153</v>
      </c>
      <c r="AA4" s="11"/>
      <c r="AB4" s="11"/>
      <c r="AC4" s="11"/>
      <c r="AD4" s="11">
        <v>0.26500000000000001</v>
      </c>
      <c r="AE4" s="11"/>
      <c r="AF4" s="11">
        <f t="shared" si="1"/>
        <v>0.66600000000000004</v>
      </c>
      <c r="AG4" s="6">
        <v>10.8</v>
      </c>
      <c r="AH4" s="6">
        <v>10.4</v>
      </c>
      <c r="AI4" s="12">
        <v>31</v>
      </c>
      <c r="AJ4" s="12"/>
      <c r="AK4" s="12"/>
      <c r="AL4" s="12"/>
      <c r="AN4" s="6">
        <v>-74.245833000000005</v>
      </c>
      <c r="AO4" s="6">
        <v>40.484499999999997</v>
      </c>
      <c r="AP4" s="6" t="s">
        <v>42</v>
      </c>
    </row>
    <row r="5" spans="1:42" s="6" customFormat="1" x14ac:dyDescent="0.35">
      <c r="A5" s="6" t="s">
        <v>72</v>
      </c>
      <c r="C5" s="7">
        <v>40332</v>
      </c>
      <c r="D5" s="8">
        <v>0.54861111111111105</v>
      </c>
      <c r="E5" s="6" t="s">
        <v>50</v>
      </c>
      <c r="F5" s="6">
        <v>20.87</v>
      </c>
      <c r="G5" s="6">
        <v>18.22</v>
      </c>
      <c r="H5" s="6">
        <v>21</v>
      </c>
      <c r="I5" s="6">
        <v>3</v>
      </c>
      <c r="J5" s="6">
        <v>19</v>
      </c>
      <c r="K5" s="6">
        <v>24.6</v>
      </c>
      <c r="L5" s="6">
        <v>26.6</v>
      </c>
      <c r="M5" s="9">
        <v>9.3000000000000007</v>
      </c>
      <c r="N5" s="9">
        <v>8.36</v>
      </c>
      <c r="O5" s="6">
        <v>5</v>
      </c>
      <c r="Q5" s="6">
        <f t="shared" si="0"/>
        <v>3.044522437723423</v>
      </c>
      <c r="R5" s="6">
        <v>21</v>
      </c>
      <c r="T5" s="10" t="s">
        <v>47</v>
      </c>
      <c r="U5" s="10"/>
      <c r="V5" s="10">
        <v>1750</v>
      </c>
      <c r="W5" s="10"/>
      <c r="X5" s="11">
        <v>0.23</v>
      </c>
      <c r="Y5" s="11"/>
      <c r="Z5" s="11">
        <v>0.19400000000000001</v>
      </c>
      <c r="AA5" s="11"/>
      <c r="AB5" s="11"/>
      <c r="AC5" s="11"/>
      <c r="AD5" s="11">
        <v>0.47299999999999998</v>
      </c>
      <c r="AE5" s="11"/>
      <c r="AF5" s="11">
        <f t="shared" si="1"/>
        <v>0.70299999999999996</v>
      </c>
      <c r="AG5" s="6">
        <v>10</v>
      </c>
      <c r="AH5" s="6">
        <v>15.2</v>
      </c>
      <c r="AI5" s="12">
        <v>16.7</v>
      </c>
      <c r="AJ5" s="12"/>
      <c r="AK5" s="12"/>
      <c r="AL5" s="12"/>
      <c r="AM5" s="6" t="s">
        <v>52</v>
      </c>
      <c r="AN5" s="6">
        <v>-74.245833000000005</v>
      </c>
      <c r="AO5" s="6">
        <v>40.484499999999997</v>
      </c>
      <c r="AP5" s="6" t="s">
        <v>42</v>
      </c>
    </row>
    <row r="6" spans="1:42" s="6" customFormat="1" x14ac:dyDescent="0.35">
      <c r="A6" s="6" t="s">
        <v>79</v>
      </c>
      <c r="C6" s="7">
        <v>40337</v>
      </c>
      <c r="D6" s="8">
        <v>0.48055555555555557</v>
      </c>
      <c r="E6" s="6" t="s">
        <v>50</v>
      </c>
      <c r="F6" s="6">
        <v>16.91</v>
      </c>
      <c r="G6" s="6">
        <v>16.21</v>
      </c>
      <c r="H6" s="6">
        <v>15</v>
      </c>
      <c r="I6" s="6">
        <v>3</v>
      </c>
      <c r="J6" s="6">
        <v>13</v>
      </c>
      <c r="K6" s="6">
        <v>28.65</v>
      </c>
      <c r="L6" s="6">
        <v>29.75</v>
      </c>
      <c r="M6" s="9">
        <v>8.14</v>
      </c>
      <c r="N6" s="9">
        <v>8.9600000000000009</v>
      </c>
      <c r="O6" s="6">
        <v>8</v>
      </c>
      <c r="Q6" s="6">
        <f t="shared" si="0"/>
        <v>3.9512437185814275</v>
      </c>
      <c r="R6" s="6">
        <v>52</v>
      </c>
      <c r="T6" s="10" t="s">
        <v>44</v>
      </c>
      <c r="U6" s="10"/>
      <c r="V6" s="10">
        <v>1</v>
      </c>
      <c r="W6" s="10"/>
      <c r="X6" s="11">
        <v>8.2000000000000003E-2</v>
      </c>
      <c r="Y6" s="11"/>
      <c r="Z6" s="11">
        <v>9.8000000000000004E-2</v>
      </c>
      <c r="AA6" s="11"/>
      <c r="AB6" s="11"/>
      <c r="AC6" s="11"/>
      <c r="AD6" s="11">
        <v>0.308</v>
      </c>
      <c r="AE6" s="11"/>
      <c r="AF6" s="11">
        <f t="shared" si="1"/>
        <v>0.39</v>
      </c>
      <c r="AG6" s="6">
        <v>3</v>
      </c>
      <c r="AH6" s="6">
        <v>3</v>
      </c>
      <c r="AI6" s="12">
        <v>4.9000000000000004</v>
      </c>
      <c r="AJ6" s="12"/>
      <c r="AK6" s="12"/>
      <c r="AL6" s="12"/>
      <c r="AN6" s="6">
        <v>-74.245833000000005</v>
      </c>
      <c r="AO6" s="6">
        <v>40.484499999999997</v>
      </c>
      <c r="AP6" s="6" t="s">
        <v>42</v>
      </c>
    </row>
    <row r="7" spans="1:42" s="6" customFormat="1" x14ac:dyDescent="0.35">
      <c r="A7" s="6" t="s">
        <v>89</v>
      </c>
      <c r="C7" s="7">
        <v>40337</v>
      </c>
      <c r="D7" s="8">
        <v>0.49513888888888885</v>
      </c>
      <c r="E7" s="6" t="s">
        <v>50</v>
      </c>
      <c r="F7" s="6">
        <v>15.79</v>
      </c>
      <c r="G7" s="6">
        <v>13.58</v>
      </c>
      <c r="H7" s="6">
        <v>24</v>
      </c>
      <c r="I7" s="6">
        <v>3</v>
      </c>
      <c r="J7" s="6">
        <v>21</v>
      </c>
      <c r="K7" s="6">
        <v>29.59</v>
      </c>
      <c r="L7" s="6">
        <v>30.98</v>
      </c>
      <c r="M7" s="9">
        <v>8.86</v>
      </c>
      <c r="N7" s="9">
        <v>9.0500000000000007</v>
      </c>
      <c r="O7" s="6">
        <v>9</v>
      </c>
      <c r="Q7" s="6">
        <f t="shared" si="0"/>
        <v>0.69314718055994529</v>
      </c>
      <c r="R7" s="6">
        <v>2</v>
      </c>
      <c r="T7" s="10"/>
      <c r="U7" s="10"/>
      <c r="V7" s="10">
        <v>1</v>
      </c>
      <c r="W7" s="10"/>
      <c r="X7" s="11">
        <v>2.1999999999999999E-2</v>
      </c>
      <c r="Y7" s="11"/>
      <c r="Z7" s="11">
        <v>3.2000000000000001E-2</v>
      </c>
      <c r="AA7" s="11"/>
      <c r="AB7" s="11"/>
      <c r="AC7" s="11"/>
      <c r="AD7" s="11">
        <v>0.39300000000000002</v>
      </c>
      <c r="AE7" s="11"/>
      <c r="AF7" s="11">
        <f t="shared" si="1"/>
        <v>0.41500000000000004</v>
      </c>
      <c r="AG7" s="6">
        <v>2.8</v>
      </c>
      <c r="AH7" s="6">
        <v>4.4000000000000004</v>
      </c>
      <c r="AI7" s="12">
        <v>5</v>
      </c>
      <c r="AJ7" s="12"/>
      <c r="AK7" s="12"/>
      <c r="AL7" s="12"/>
      <c r="AN7" s="6">
        <v>-74.245833000000005</v>
      </c>
      <c r="AO7" s="6">
        <v>40.484499999999997</v>
      </c>
      <c r="AP7" s="6" t="s">
        <v>42</v>
      </c>
    </row>
    <row r="8" spans="1:42" s="6" customFormat="1" x14ac:dyDescent="0.35">
      <c r="A8" s="6" t="s">
        <v>100</v>
      </c>
      <c r="B8"/>
      <c r="C8" s="14">
        <v>40337</v>
      </c>
      <c r="D8"/>
      <c r="E8"/>
      <c r="F8"/>
      <c r="G8"/>
      <c r="H8"/>
      <c r="I8"/>
      <c r="J8"/>
      <c r="K8"/>
      <c r="L8"/>
      <c r="M8" s="16">
        <v>8.7799999999999994</v>
      </c>
      <c r="N8" s="18">
        <v>8.32</v>
      </c>
      <c r="O8"/>
      <c r="P8"/>
      <c r="Q8" s="6">
        <f t="shared" si="0"/>
        <v>0.69314718055994529</v>
      </c>
      <c r="R8" s="23">
        <v>2</v>
      </c>
      <c r="S8"/>
      <c r="T8"/>
      <c r="U8"/>
      <c r="V8" s="23">
        <v>2</v>
      </c>
      <c r="W8"/>
      <c r="X8"/>
      <c r="Y8"/>
      <c r="Z8"/>
      <c r="AA8"/>
      <c r="AB8"/>
      <c r="AC8"/>
      <c r="AD8"/>
      <c r="AE8"/>
      <c r="AF8">
        <v>0.77829999999999999</v>
      </c>
      <c r="AG8"/>
      <c r="AH8"/>
      <c r="AI8" s="21">
        <v>40.6</v>
      </c>
      <c r="AJ8"/>
      <c r="AK8" s="12"/>
      <c r="AL8" s="12"/>
      <c r="AN8" s="6">
        <v>-74.245833000000005</v>
      </c>
      <c r="AO8" s="6">
        <v>40.484499999999997</v>
      </c>
      <c r="AP8" s="6" t="s">
        <v>42</v>
      </c>
    </row>
    <row r="9" spans="1:42" s="6" customFormat="1" x14ac:dyDescent="0.35">
      <c r="A9" s="6" t="s">
        <v>105</v>
      </c>
      <c r="B9"/>
      <c r="C9" s="14">
        <v>40337</v>
      </c>
      <c r="D9"/>
      <c r="E9"/>
      <c r="F9"/>
      <c r="G9"/>
      <c r="H9"/>
      <c r="I9"/>
      <c r="J9"/>
      <c r="K9"/>
      <c r="L9"/>
      <c r="M9" s="18">
        <v>10.72</v>
      </c>
      <c r="N9" s="16">
        <v>9.48</v>
      </c>
      <c r="O9"/>
      <c r="P9"/>
      <c r="Q9" s="6">
        <f t="shared" si="0"/>
        <v>0.69314718055994529</v>
      </c>
      <c r="R9" s="23">
        <v>2</v>
      </c>
      <c r="S9"/>
      <c r="T9"/>
      <c r="U9"/>
      <c r="V9" s="23">
        <v>2</v>
      </c>
      <c r="W9"/>
      <c r="X9"/>
      <c r="Y9"/>
      <c r="Z9"/>
      <c r="AA9"/>
      <c r="AB9"/>
      <c r="AC9"/>
      <c r="AD9"/>
      <c r="AE9"/>
      <c r="AF9" s="35"/>
      <c r="AG9"/>
      <c r="AH9"/>
      <c r="AI9" s="21">
        <v>29.1</v>
      </c>
      <c r="AJ9"/>
      <c r="AK9" s="12"/>
      <c r="AL9" s="12"/>
      <c r="AN9" s="6">
        <v>-74.245833000000005</v>
      </c>
      <c r="AO9" s="6">
        <v>40.484499999999997</v>
      </c>
      <c r="AP9" s="6" t="s">
        <v>42</v>
      </c>
    </row>
    <row r="10" spans="1:42" s="6" customFormat="1" x14ac:dyDescent="0.35">
      <c r="A10" s="6" t="s">
        <v>40</v>
      </c>
      <c r="C10" s="7">
        <v>40338</v>
      </c>
      <c r="D10" s="8">
        <v>0.58680555555555558</v>
      </c>
      <c r="E10" s="6" t="s">
        <v>50</v>
      </c>
      <c r="F10" s="6">
        <v>19.79</v>
      </c>
      <c r="G10" s="6">
        <v>19.579999999999998</v>
      </c>
      <c r="H10" s="6">
        <v>24</v>
      </c>
      <c r="I10" s="6">
        <v>3</v>
      </c>
      <c r="J10" s="6">
        <v>19</v>
      </c>
      <c r="K10" s="6">
        <v>25.13</v>
      </c>
      <c r="L10" s="6">
        <v>26.02</v>
      </c>
      <c r="M10" s="9">
        <v>7.71</v>
      </c>
      <c r="N10" s="9">
        <v>7.49</v>
      </c>
      <c r="O10" s="6">
        <v>4</v>
      </c>
      <c r="Q10" s="6">
        <f t="shared" si="0"/>
        <v>3.7376696182833684</v>
      </c>
      <c r="R10" s="6">
        <v>42</v>
      </c>
      <c r="T10" s="10" t="s">
        <v>47</v>
      </c>
      <c r="U10" s="10"/>
      <c r="V10" s="10">
        <v>12</v>
      </c>
      <c r="W10" s="10"/>
      <c r="X10" s="11">
        <v>0.25600000000000001</v>
      </c>
      <c r="Y10" s="11"/>
      <c r="Z10" s="11">
        <v>0.24399999999999999</v>
      </c>
      <c r="AA10" s="11"/>
      <c r="AB10" s="11"/>
      <c r="AC10" s="11"/>
      <c r="AD10" s="11">
        <v>0.45300000000000001</v>
      </c>
      <c r="AE10" s="11"/>
      <c r="AF10" s="11">
        <f>AD10+X10+Y10</f>
        <v>0.70900000000000007</v>
      </c>
      <c r="AG10" s="6">
        <v>6.4</v>
      </c>
      <c r="AH10" s="6">
        <v>6.8</v>
      </c>
      <c r="AI10" s="12">
        <v>32.799999999999997</v>
      </c>
      <c r="AJ10" s="12"/>
      <c r="AK10" s="12">
        <v>2.83</v>
      </c>
      <c r="AL10" s="12"/>
      <c r="AM10" s="6" t="s">
        <v>53</v>
      </c>
      <c r="AN10" s="6">
        <v>-74.245833000000005</v>
      </c>
      <c r="AO10" s="6">
        <v>40.484499999999997</v>
      </c>
      <c r="AP10" s="6" t="s">
        <v>42</v>
      </c>
    </row>
    <row r="11" spans="1:42" s="6" customFormat="1" x14ac:dyDescent="0.35">
      <c r="A11" s="6" t="s">
        <v>72</v>
      </c>
      <c r="C11" s="7">
        <v>40338</v>
      </c>
      <c r="D11" s="8">
        <v>0.55694444444444446</v>
      </c>
      <c r="E11" s="6" t="s">
        <v>50</v>
      </c>
      <c r="F11" s="6">
        <v>19.2</v>
      </c>
      <c r="G11" s="6">
        <v>19.29</v>
      </c>
      <c r="H11" s="6">
        <v>18</v>
      </c>
      <c r="I11" s="6">
        <v>3</v>
      </c>
      <c r="J11" s="6">
        <v>14</v>
      </c>
      <c r="K11" s="6">
        <v>25.61</v>
      </c>
      <c r="L11" s="6">
        <v>26</v>
      </c>
      <c r="M11" s="9">
        <v>12.79</v>
      </c>
      <c r="N11" s="9">
        <v>12.5</v>
      </c>
      <c r="O11" s="6">
        <v>3</v>
      </c>
      <c r="Q11" s="6">
        <f t="shared" si="0"/>
        <v>0</v>
      </c>
      <c r="R11" s="6">
        <v>1</v>
      </c>
      <c r="T11" s="10" t="s">
        <v>47</v>
      </c>
      <c r="U11" s="10"/>
      <c r="V11" s="10">
        <v>6</v>
      </c>
      <c r="W11" s="10"/>
      <c r="X11" s="11">
        <v>0.01</v>
      </c>
      <c r="Y11" s="11"/>
      <c r="Z11" s="11">
        <v>2.8000000000000001E-2</v>
      </c>
      <c r="AA11" s="11"/>
      <c r="AB11" s="11"/>
      <c r="AC11" s="11"/>
      <c r="AD11" s="11">
        <v>0.39900000000000002</v>
      </c>
      <c r="AE11" s="11"/>
      <c r="AF11" s="11">
        <f>AD11+X11+Y11</f>
        <v>0.40900000000000003</v>
      </c>
      <c r="AG11" s="6">
        <v>7.6</v>
      </c>
      <c r="AH11" s="6">
        <v>6</v>
      </c>
      <c r="AI11" s="12">
        <v>105</v>
      </c>
      <c r="AJ11" s="12"/>
      <c r="AK11" s="12">
        <v>7.51</v>
      </c>
      <c r="AL11" s="12"/>
      <c r="AM11" s="6" t="s">
        <v>53</v>
      </c>
      <c r="AN11" s="6">
        <v>-74.245833000000005</v>
      </c>
      <c r="AO11" s="6">
        <v>40.484499999999997</v>
      </c>
      <c r="AP11" s="6" t="s">
        <v>42</v>
      </c>
    </row>
    <row r="12" spans="1:42" s="6" customFormat="1" x14ac:dyDescent="0.35">
      <c r="A12" s="6" t="s">
        <v>100</v>
      </c>
      <c r="B12"/>
      <c r="C12" s="14">
        <v>40343</v>
      </c>
      <c r="D12"/>
      <c r="E12"/>
      <c r="F12"/>
      <c r="G12"/>
      <c r="H12"/>
      <c r="I12"/>
      <c r="J12"/>
      <c r="K12"/>
      <c r="L12"/>
      <c r="M12" s="16">
        <v>6.44</v>
      </c>
      <c r="N12" s="18">
        <v>7.11</v>
      </c>
      <c r="O12"/>
      <c r="P12"/>
      <c r="R12" s="24"/>
      <c r="S12"/>
      <c r="T12"/>
      <c r="U12"/>
      <c r="V12" s="23">
        <v>4</v>
      </c>
      <c r="W12"/>
      <c r="X12"/>
      <c r="Y12"/>
      <c r="Z12"/>
      <c r="AA12"/>
      <c r="AB12"/>
      <c r="AC12"/>
      <c r="AD12"/>
      <c r="AE12"/>
      <c r="AF12">
        <v>2.8452000000000002</v>
      </c>
      <c r="AG12"/>
      <c r="AH12"/>
      <c r="AI12" s="29">
        <v>1.9</v>
      </c>
      <c r="AJ12"/>
      <c r="AK12" s="12">
        <v>14.49</v>
      </c>
      <c r="AL12" s="12"/>
      <c r="AM12" s="6" t="s">
        <v>53</v>
      </c>
      <c r="AN12" s="6">
        <v>-74.245833000000005</v>
      </c>
      <c r="AO12" s="6">
        <v>40.484499999999997</v>
      </c>
      <c r="AP12" s="6" t="s">
        <v>42</v>
      </c>
    </row>
    <row r="13" spans="1:42" s="6" customFormat="1" x14ac:dyDescent="0.35">
      <c r="A13" s="6" t="s">
        <v>105</v>
      </c>
      <c r="B13"/>
      <c r="C13" s="14">
        <v>40343</v>
      </c>
      <c r="D13"/>
      <c r="E13"/>
      <c r="F13"/>
      <c r="G13"/>
      <c r="H13"/>
      <c r="I13"/>
      <c r="J13"/>
      <c r="K13"/>
      <c r="L13"/>
      <c r="M13" s="18">
        <v>5.8</v>
      </c>
      <c r="N13" s="16">
        <v>6.6</v>
      </c>
      <c r="O13"/>
      <c r="P13"/>
      <c r="R13" s="24"/>
      <c r="S13"/>
      <c r="T13"/>
      <c r="U13"/>
      <c r="V13" s="21">
        <v>4</v>
      </c>
      <c r="W13"/>
      <c r="X13"/>
      <c r="Y13"/>
      <c r="Z13"/>
      <c r="AA13"/>
      <c r="AB13"/>
      <c r="AC13"/>
      <c r="AD13"/>
      <c r="AE13"/>
      <c r="AF13" s="35">
        <v>2.92</v>
      </c>
      <c r="AG13"/>
      <c r="AH13"/>
      <c r="AI13" s="29">
        <v>1.9</v>
      </c>
      <c r="AJ13"/>
      <c r="AK13" s="12">
        <v>49.75</v>
      </c>
      <c r="AL13" s="12"/>
      <c r="AM13" s="6" t="s">
        <v>54</v>
      </c>
      <c r="AN13" s="6">
        <v>-74.245833000000005</v>
      </c>
      <c r="AO13" s="6">
        <v>40.484499999999997</v>
      </c>
      <c r="AP13" s="6" t="s">
        <v>42</v>
      </c>
    </row>
    <row r="14" spans="1:42" s="6" customFormat="1" x14ac:dyDescent="0.35">
      <c r="A14" s="6" t="s">
        <v>79</v>
      </c>
      <c r="C14" s="7">
        <v>40344</v>
      </c>
      <c r="D14" s="8">
        <v>0.47361111111111115</v>
      </c>
      <c r="E14" s="6" t="s">
        <v>50</v>
      </c>
      <c r="F14" s="6">
        <v>18.649999999999999</v>
      </c>
      <c r="G14" s="6">
        <v>18.45</v>
      </c>
      <c r="H14" s="6">
        <v>17</v>
      </c>
      <c r="I14" s="6">
        <v>3</v>
      </c>
      <c r="J14" s="6">
        <v>16</v>
      </c>
      <c r="K14" s="6">
        <v>29.53</v>
      </c>
      <c r="L14" s="6">
        <v>30</v>
      </c>
      <c r="M14" s="9">
        <v>8.3800000000000008</v>
      </c>
      <c r="N14" s="9">
        <v>8.18</v>
      </c>
      <c r="O14" s="6">
        <v>4.5</v>
      </c>
      <c r="Q14" s="6">
        <f t="shared" si="0"/>
        <v>1.0986122886681098</v>
      </c>
      <c r="R14" s="6">
        <v>3</v>
      </c>
      <c r="T14" s="10" t="s">
        <v>47</v>
      </c>
      <c r="U14" s="10"/>
      <c r="V14" s="10">
        <v>4</v>
      </c>
      <c r="W14" s="10"/>
      <c r="X14" s="11">
        <v>4.3999999999999997E-2</v>
      </c>
      <c r="Y14" s="11"/>
      <c r="Z14" s="11">
        <v>6.8000000000000005E-2</v>
      </c>
      <c r="AA14" s="11"/>
      <c r="AB14" s="11"/>
      <c r="AC14" s="11"/>
      <c r="AD14" s="11">
        <v>0.15</v>
      </c>
      <c r="AE14" s="11"/>
      <c r="AF14" s="11">
        <f t="shared" ref="AF14:AF19" si="2">AD14+X14+Y14</f>
        <v>0.19400000000000001</v>
      </c>
      <c r="AG14" s="6">
        <v>6.4</v>
      </c>
      <c r="AH14" s="6">
        <v>5.4</v>
      </c>
      <c r="AI14" s="12">
        <v>11.4</v>
      </c>
      <c r="AJ14" s="12"/>
      <c r="AK14" s="12"/>
      <c r="AL14" s="12"/>
      <c r="AM14" s="6" t="s">
        <v>55</v>
      </c>
      <c r="AN14" s="6">
        <v>-74.245833000000005</v>
      </c>
      <c r="AO14" s="6">
        <v>40.484499999999997</v>
      </c>
      <c r="AP14" s="6" t="s">
        <v>42</v>
      </c>
    </row>
    <row r="15" spans="1:42" s="6" customFormat="1" x14ac:dyDescent="0.35">
      <c r="A15" s="6" t="s">
        <v>89</v>
      </c>
      <c r="C15" s="7">
        <v>40344</v>
      </c>
      <c r="D15" s="8">
        <v>0.48888888888888887</v>
      </c>
      <c r="E15" s="6" t="s">
        <v>50</v>
      </c>
      <c r="F15" s="6">
        <v>18.41</v>
      </c>
      <c r="G15" s="6">
        <v>18.16</v>
      </c>
      <c r="H15" s="6">
        <v>28</v>
      </c>
      <c r="I15" s="6">
        <v>3</v>
      </c>
      <c r="J15" s="6">
        <v>27</v>
      </c>
      <c r="K15" s="6">
        <v>30.46</v>
      </c>
      <c r="L15" s="6">
        <v>30.47</v>
      </c>
      <c r="M15" s="9">
        <v>8.84</v>
      </c>
      <c r="N15" s="9">
        <v>8.86</v>
      </c>
      <c r="O15" s="6">
        <v>8.5</v>
      </c>
      <c r="Q15" s="6">
        <f t="shared" si="0"/>
        <v>1.0986122886681098</v>
      </c>
      <c r="R15" s="6">
        <v>3</v>
      </c>
      <c r="T15" s="10" t="s">
        <v>44</v>
      </c>
      <c r="U15" s="10"/>
      <c r="V15" s="10">
        <v>1</v>
      </c>
      <c r="W15" s="10"/>
      <c r="X15" s="11">
        <v>0.01</v>
      </c>
      <c r="Y15" s="11"/>
      <c r="Z15" s="11">
        <v>0.01</v>
      </c>
      <c r="AA15" s="11"/>
      <c r="AB15" s="11"/>
      <c r="AC15" s="11"/>
      <c r="AD15" s="11">
        <v>0.21099999999999999</v>
      </c>
      <c r="AE15" s="11"/>
      <c r="AF15" s="11">
        <f t="shared" si="2"/>
        <v>0.221</v>
      </c>
      <c r="AG15" s="6">
        <v>3.2</v>
      </c>
      <c r="AH15" s="6">
        <v>3.6</v>
      </c>
      <c r="AI15" s="12">
        <v>3.3</v>
      </c>
      <c r="AJ15" s="12"/>
      <c r="AK15" s="12"/>
      <c r="AL15" s="12"/>
      <c r="AN15" s="6">
        <v>-74.245833000000005</v>
      </c>
      <c r="AO15" s="6">
        <v>40.484499999999997</v>
      </c>
      <c r="AP15" s="6" t="s">
        <v>42</v>
      </c>
    </row>
    <row r="16" spans="1:42" s="6" customFormat="1" x14ac:dyDescent="0.35">
      <c r="A16" s="6" t="s">
        <v>40</v>
      </c>
      <c r="C16" s="7">
        <v>40345</v>
      </c>
      <c r="D16" s="8">
        <v>0.56527777777777777</v>
      </c>
      <c r="E16" s="6" t="s">
        <v>50</v>
      </c>
      <c r="F16" s="6">
        <v>21.17</v>
      </c>
      <c r="G16" s="6">
        <v>20.239999999999998</v>
      </c>
      <c r="H16" s="6">
        <v>23</v>
      </c>
      <c r="I16" s="6">
        <v>3</v>
      </c>
      <c r="J16" s="6">
        <v>20</v>
      </c>
      <c r="K16" s="6">
        <v>23.93</v>
      </c>
      <c r="L16" s="6">
        <v>25.76</v>
      </c>
      <c r="M16" s="9">
        <v>3.91</v>
      </c>
      <c r="N16" s="9">
        <v>4.47</v>
      </c>
      <c r="O16" s="6">
        <v>4</v>
      </c>
      <c r="Q16" s="6">
        <f t="shared" si="0"/>
        <v>3.4657359027997265</v>
      </c>
      <c r="R16" s="6">
        <v>32</v>
      </c>
      <c r="T16" s="10"/>
      <c r="U16" s="10"/>
      <c r="V16" s="10">
        <v>12</v>
      </c>
      <c r="W16" s="10"/>
      <c r="X16" s="11">
        <v>0.21</v>
      </c>
      <c r="Y16" s="11"/>
      <c r="Z16" s="11">
        <v>0.74399999999999999</v>
      </c>
      <c r="AA16" s="11"/>
      <c r="AB16" s="11"/>
      <c r="AC16" s="11"/>
      <c r="AD16" s="11">
        <v>0.83399999999999996</v>
      </c>
      <c r="AE16" s="11"/>
      <c r="AF16" s="11">
        <f t="shared" si="2"/>
        <v>1.044</v>
      </c>
      <c r="AG16" s="6">
        <v>3.8</v>
      </c>
      <c r="AH16" s="6">
        <v>2.8</v>
      </c>
      <c r="AI16" s="12">
        <v>4.8</v>
      </c>
      <c r="AJ16" s="12"/>
      <c r="AK16" s="12"/>
      <c r="AL16" s="12"/>
      <c r="AM16" s="6" t="s">
        <v>56</v>
      </c>
      <c r="AN16" s="6">
        <v>-74.245833000000005</v>
      </c>
      <c r="AO16" s="6">
        <v>40.484499999999997</v>
      </c>
      <c r="AP16" s="6" t="s">
        <v>42</v>
      </c>
    </row>
    <row r="17" spans="1:42" s="6" customFormat="1" x14ac:dyDescent="0.35">
      <c r="A17" s="6" t="s">
        <v>72</v>
      </c>
      <c r="C17" s="7">
        <v>40345</v>
      </c>
      <c r="D17" s="8">
        <v>0.53680555555555554</v>
      </c>
      <c r="E17" s="6" t="s">
        <v>50</v>
      </c>
      <c r="F17" s="6">
        <v>18.46</v>
      </c>
      <c r="G17" s="6">
        <v>18.399999999999999</v>
      </c>
      <c r="H17" s="6">
        <v>21</v>
      </c>
      <c r="I17" s="6">
        <v>3</v>
      </c>
      <c r="J17" s="6">
        <v>21</v>
      </c>
      <c r="K17" s="6">
        <v>26.38</v>
      </c>
      <c r="L17" s="6">
        <v>26.42</v>
      </c>
      <c r="M17" s="9">
        <v>6.92</v>
      </c>
      <c r="N17" s="9">
        <v>7.03</v>
      </c>
      <c r="O17" s="6">
        <v>6</v>
      </c>
      <c r="Q17" s="6">
        <f t="shared" si="0"/>
        <v>3.4965075614664802</v>
      </c>
      <c r="R17" s="6">
        <v>33</v>
      </c>
      <c r="T17" s="10" t="s">
        <v>47</v>
      </c>
      <c r="U17" s="10"/>
      <c r="V17" s="10">
        <v>50</v>
      </c>
      <c r="W17" s="10"/>
      <c r="X17" s="11">
        <v>0.14399999999999999</v>
      </c>
      <c r="Y17" s="11"/>
      <c r="Z17" s="11">
        <v>0.23499999999999999</v>
      </c>
      <c r="AA17" s="11"/>
      <c r="AB17" s="11"/>
      <c r="AC17" s="11"/>
      <c r="AD17" s="11">
        <v>0.14799999999999999</v>
      </c>
      <c r="AE17" s="11"/>
      <c r="AF17" s="11">
        <f t="shared" si="2"/>
        <v>0.29199999999999998</v>
      </c>
      <c r="AG17" s="6">
        <v>2.4</v>
      </c>
      <c r="AH17" s="6">
        <v>4.4000000000000004</v>
      </c>
      <c r="AI17" s="12">
        <v>8.1</v>
      </c>
      <c r="AJ17" s="12"/>
      <c r="AK17" s="12"/>
      <c r="AL17" s="12"/>
      <c r="AM17" s="6" t="s">
        <v>57</v>
      </c>
      <c r="AN17" s="6">
        <v>-74.245833000000005</v>
      </c>
      <c r="AO17" s="6">
        <v>40.484499999999997</v>
      </c>
      <c r="AP17" s="6" t="s">
        <v>42</v>
      </c>
    </row>
    <row r="18" spans="1:42" s="6" customFormat="1" x14ac:dyDescent="0.35">
      <c r="A18" s="6" t="s">
        <v>79</v>
      </c>
      <c r="C18" s="7">
        <v>40351</v>
      </c>
      <c r="D18" s="8">
        <v>0.46319444444444446</v>
      </c>
      <c r="E18" s="6" t="s">
        <v>50</v>
      </c>
      <c r="F18" s="6">
        <v>20.78</v>
      </c>
      <c r="G18" s="6">
        <v>20.46</v>
      </c>
      <c r="H18" s="6">
        <v>12</v>
      </c>
      <c r="I18" s="6">
        <v>3</v>
      </c>
      <c r="J18" s="6">
        <v>11</v>
      </c>
      <c r="K18" s="6">
        <v>27.13</v>
      </c>
      <c r="L18" s="6">
        <v>29.27</v>
      </c>
      <c r="M18" s="9">
        <v>7.44</v>
      </c>
      <c r="N18" s="9">
        <v>8.07</v>
      </c>
      <c r="O18" s="6">
        <v>6.5</v>
      </c>
      <c r="Q18" s="6">
        <f t="shared" si="0"/>
        <v>2.0794415416798357</v>
      </c>
      <c r="R18" s="6">
        <v>8</v>
      </c>
      <c r="T18" s="10" t="s">
        <v>44</v>
      </c>
      <c r="U18" s="10"/>
      <c r="V18" s="10">
        <v>1</v>
      </c>
      <c r="W18" s="10"/>
      <c r="X18" s="11">
        <v>0.128</v>
      </c>
      <c r="Y18" s="11"/>
      <c r="Z18" s="11">
        <v>0.154</v>
      </c>
      <c r="AA18" s="11"/>
      <c r="AB18" s="11"/>
      <c r="AC18" s="11"/>
      <c r="AD18" s="11">
        <v>0.27700000000000002</v>
      </c>
      <c r="AE18" s="11"/>
      <c r="AF18" s="11">
        <f t="shared" si="2"/>
        <v>0.40500000000000003</v>
      </c>
      <c r="AG18" s="6">
        <v>4.2</v>
      </c>
      <c r="AH18" s="6">
        <v>4.4000000000000004</v>
      </c>
      <c r="AI18" s="12">
        <v>1.8</v>
      </c>
      <c r="AJ18" s="12"/>
      <c r="AK18" s="12"/>
      <c r="AL18" s="12"/>
      <c r="AN18" s="6">
        <v>-74.245833000000005</v>
      </c>
      <c r="AO18" s="6">
        <v>40.484499999999997</v>
      </c>
      <c r="AP18" s="6" t="s">
        <v>42</v>
      </c>
    </row>
    <row r="19" spans="1:42" s="6" customFormat="1" x14ac:dyDescent="0.35">
      <c r="A19" s="6" t="s">
        <v>89</v>
      </c>
      <c r="C19" s="7">
        <v>40351</v>
      </c>
      <c r="D19" s="8">
        <v>0.48125000000000001</v>
      </c>
      <c r="E19" s="6" t="s">
        <v>50</v>
      </c>
      <c r="F19" s="6">
        <v>19.920000000000002</v>
      </c>
      <c r="G19" s="6">
        <v>19.440000000000001</v>
      </c>
      <c r="H19" s="6">
        <v>24</v>
      </c>
      <c r="I19" s="6">
        <v>3</v>
      </c>
      <c r="J19" s="6">
        <v>21</v>
      </c>
      <c r="K19" s="6">
        <v>29.96</v>
      </c>
      <c r="L19" s="6">
        <v>30.12</v>
      </c>
      <c r="M19" s="9">
        <v>8.41</v>
      </c>
      <c r="N19" s="9">
        <v>8.64</v>
      </c>
      <c r="O19" s="6">
        <v>6.5</v>
      </c>
      <c r="Q19" s="6">
        <f t="shared" si="0"/>
        <v>1.0986122886681098</v>
      </c>
      <c r="R19" s="6">
        <v>3</v>
      </c>
      <c r="T19" s="10"/>
      <c r="U19" s="10"/>
      <c r="V19" s="10">
        <v>1</v>
      </c>
      <c r="W19" s="10"/>
      <c r="X19" s="11">
        <v>0.03</v>
      </c>
      <c r="Y19" s="11"/>
      <c r="Z19" s="11">
        <v>3.5999999999999997E-2</v>
      </c>
      <c r="AA19" s="11"/>
      <c r="AB19" s="11"/>
      <c r="AC19" s="11"/>
      <c r="AD19" s="11">
        <v>0.14899999999999999</v>
      </c>
      <c r="AE19" s="11"/>
      <c r="AF19" s="11">
        <f t="shared" si="2"/>
        <v>0.17899999999999999</v>
      </c>
      <c r="AG19" s="6">
        <v>1.4</v>
      </c>
      <c r="AH19" s="6">
        <v>2.4</v>
      </c>
      <c r="AI19" s="12">
        <v>1.7</v>
      </c>
      <c r="AJ19" s="12"/>
      <c r="AK19" s="12"/>
      <c r="AL19" s="12"/>
      <c r="AM19" s="6" t="s">
        <v>58</v>
      </c>
      <c r="AN19" s="6">
        <v>-74.245833000000005</v>
      </c>
      <c r="AO19" s="6">
        <v>40.484499999999997</v>
      </c>
      <c r="AP19" s="6" t="s">
        <v>42</v>
      </c>
    </row>
    <row r="20" spans="1:42" s="6" customFormat="1" x14ac:dyDescent="0.35">
      <c r="A20" s="6" t="s">
        <v>100</v>
      </c>
      <c r="B20"/>
      <c r="C20" s="14">
        <v>40353</v>
      </c>
      <c r="D20"/>
      <c r="E20"/>
      <c r="F20"/>
      <c r="G20"/>
      <c r="H20"/>
      <c r="I20"/>
      <c r="J20"/>
      <c r="K20"/>
      <c r="L20"/>
      <c r="M20" s="16">
        <v>9.4700000000000006</v>
      </c>
      <c r="N20" s="18">
        <v>8.42</v>
      </c>
      <c r="O20"/>
      <c r="P20"/>
      <c r="Q20" s="6">
        <f t="shared" si="0"/>
        <v>3.4657359027997265</v>
      </c>
      <c r="R20" s="21">
        <v>32</v>
      </c>
      <c r="S20"/>
      <c r="T20"/>
      <c r="U20"/>
      <c r="V20" s="23">
        <v>2</v>
      </c>
      <c r="W20"/>
      <c r="X20"/>
      <c r="Y20"/>
      <c r="Z20"/>
      <c r="AA20"/>
      <c r="AB20"/>
      <c r="AC20"/>
      <c r="AD20"/>
      <c r="AE20"/>
      <c r="AF20">
        <v>2.9277000000000002</v>
      </c>
      <c r="AG20"/>
      <c r="AH20"/>
      <c r="AI20" s="30">
        <v>25</v>
      </c>
      <c r="AJ20"/>
      <c r="AK20" s="12"/>
      <c r="AL20" s="12"/>
      <c r="AN20" s="6">
        <v>-74.245833000000005</v>
      </c>
      <c r="AO20" s="6">
        <v>40.484499999999997</v>
      </c>
      <c r="AP20" s="6" t="s">
        <v>42</v>
      </c>
    </row>
    <row r="21" spans="1:42" s="6" customFormat="1" x14ac:dyDescent="0.35">
      <c r="A21" s="6" t="s">
        <v>105</v>
      </c>
      <c r="B21"/>
      <c r="C21" s="14">
        <v>40353</v>
      </c>
      <c r="D21"/>
      <c r="E21"/>
      <c r="F21"/>
      <c r="G21"/>
      <c r="H21"/>
      <c r="I21"/>
      <c r="J21"/>
      <c r="K21"/>
      <c r="L21"/>
      <c r="M21" s="18">
        <v>10.78</v>
      </c>
      <c r="N21" s="16">
        <v>10.3</v>
      </c>
      <c r="O21"/>
      <c r="P21"/>
      <c r="Q21" s="6">
        <f t="shared" si="0"/>
        <v>0.69314718055994529</v>
      </c>
      <c r="R21" s="21">
        <v>2</v>
      </c>
      <c r="S21"/>
      <c r="T21"/>
      <c r="U21"/>
      <c r="V21" s="21">
        <v>2</v>
      </c>
      <c r="W21"/>
      <c r="X21"/>
      <c r="Y21"/>
      <c r="Z21"/>
      <c r="AA21"/>
      <c r="AB21"/>
      <c r="AC21"/>
      <c r="AD21"/>
      <c r="AE21"/>
      <c r="AF21" s="35"/>
      <c r="AG21"/>
      <c r="AH21"/>
      <c r="AI21" s="21">
        <v>17.8</v>
      </c>
      <c r="AJ21"/>
      <c r="AK21" s="12"/>
      <c r="AL21" s="12"/>
      <c r="AN21" s="6">
        <v>-74.245833000000005</v>
      </c>
      <c r="AO21" s="6">
        <v>40.484499999999997</v>
      </c>
      <c r="AP21" s="6" t="s">
        <v>42</v>
      </c>
    </row>
    <row r="22" spans="1:42" s="6" customFormat="1" x14ac:dyDescent="0.35">
      <c r="A22" s="6" t="s">
        <v>79</v>
      </c>
      <c r="C22" s="7">
        <v>40358</v>
      </c>
      <c r="D22" s="8">
        <v>0.44930555555555557</v>
      </c>
      <c r="E22" s="6" t="s">
        <v>50</v>
      </c>
      <c r="F22" s="6">
        <v>20.82</v>
      </c>
      <c r="G22" s="6">
        <v>19.62</v>
      </c>
      <c r="H22" s="6">
        <v>17</v>
      </c>
      <c r="I22" s="6">
        <v>3</v>
      </c>
      <c r="J22" s="6">
        <v>17</v>
      </c>
      <c r="K22" s="6">
        <v>29.51</v>
      </c>
      <c r="L22" s="6">
        <v>30.2</v>
      </c>
      <c r="M22" s="9">
        <v>8.25</v>
      </c>
      <c r="N22" s="9">
        <v>8.11</v>
      </c>
      <c r="O22" s="6">
        <v>5.5</v>
      </c>
      <c r="Q22" s="6">
        <f t="shared" si="0"/>
        <v>4.5325994931532563</v>
      </c>
      <c r="R22" s="6">
        <v>93</v>
      </c>
      <c r="T22" s="10" t="s">
        <v>47</v>
      </c>
      <c r="U22" s="10"/>
      <c r="V22" s="10">
        <v>8</v>
      </c>
      <c r="W22" s="10"/>
      <c r="X22" s="11">
        <v>3.3000000000000002E-2</v>
      </c>
      <c r="Y22" s="11"/>
      <c r="Z22" s="11">
        <v>2.4E-2</v>
      </c>
      <c r="AA22" s="11"/>
      <c r="AB22" s="11"/>
      <c r="AC22" s="11"/>
      <c r="AD22" s="11">
        <v>0.34300000000000003</v>
      </c>
      <c r="AE22" s="11"/>
      <c r="AF22" s="11">
        <f t="shared" ref="AF22:AF35" si="3">AD22+X22+Y22</f>
        <v>0.376</v>
      </c>
      <c r="AG22" s="6">
        <v>3.6</v>
      </c>
      <c r="AH22" s="6">
        <v>2.8</v>
      </c>
      <c r="AI22" s="12">
        <v>18.3</v>
      </c>
      <c r="AJ22" s="12"/>
      <c r="AK22" s="12"/>
      <c r="AL22" s="12"/>
      <c r="AN22" s="6">
        <v>-74.245833000000005</v>
      </c>
      <c r="AO22" s="6">
        <v>40.484499999999997</v>
      </c>
      <c r="AP22" s="6" t="s">
        <v>42</v>
      </c>
    </row>
    <row r="23" spans="1:42" s="6" customFormat="1" x14ac:dyDescent="0.35">
      <c r="A23" s="6" t="s">
        <v>89</v>
      </c>
      <c r="C23" s="7">
        <v>40358</v>
      </c>
      <c r="D23" s="8">
        <v>0.46388888888888885</v>
      </c>
      <c r="E23" s="6" t="s">
        <v>50</v>
      </c>
      <c r="F23" s="6">
        <v>21.75</v>
      </c>
      <c r="G23" s="6">
        <v>16.579999999999998</v>
      </c>
      <c r="H23" s="6">
        <v>26</v>
      </c>
      <c r="I23" s="6">
        <v>3</v>
      </c>
      <c r="J23" s="6">
        <v>26</v>
      </c>
      <c r="K23" s="6">
        <v>29.8</v>
      </c>
      <c r="L23" s="6">
        <v>30.94</v>
      </c>
      <c r="M23" s="9">
        <v>8.82</v>
      </c>
      <c r="N23" s="9">
        <v>8.18</v>
      </c>
      <c r="O23" s="6">
        <v>11</v>
      </c>
      <c r="Q23" s="6">
        <f t="shared" si="0"/>
        <v>0</v>
      </c>
      <c r="R23" s="6">
        <v>1</v>
      </c>
      <c r="T23" s="10"/>
      <c r="U23" s="10"/>
      <c r="V23" s="10">
        <v>1</v>
      </c>
      <c r="W23" s="10"/>
      <c r="X23" s="11">
        <v>0.01</v>
      </c>
      <c r="Y23" s="11"/>
      <c r="Z23" s="11">
        <v>1.4E-2</v>
      </c>
      <c r="AA23" s="11"/>
      <c r="AB23" s="11"/>
      <c r="AC23" s="11"/>
      <c r="AD23" s="11">
        <v>0.27300000000000002</v>
      </c>
      <c r="AE23" s="11"/>
      <c r="AF23" s="11">
        <f t="shared" si="3"/>
        <v>0.28300000000000003</v>
      </c>
      <c r="AG23" s="6">
        <v>1</v>
      </c>
      <c r="AH23" s="6">
        <v>1</v>
      </c>
      <c r="AI23" s="12">
        <v>5.3</v>
      </c>
      <c r="AJ23" s="12"/>
      <c r="AK23" s="12"/>
      <c r="AL23" s="12"/>
      <c r="AN23" s="6">
        <v>-74.245833000000005</v>
      </c>
      <c r="AO23" s="6">
        <v>40.484499999999997</v>
      </c>
      <c r="AP23" s="6" t="s">
        <v>42</v>
      </c>
    </row>
    <row r="24" spans="1:42" s="6" customFormat="1" x14ac:dyDescent="0.35">
      <c r="A24" s="6" t="s">
        <v>40</v>
      </c>
      <c r="C24" s="7">
        <v>40360</v>
      </c>
      <c r="D24" s="8">
        <v>0.58333333333333337</v>
      </c>
      <c r="E24" s="6" t="s">
        <v>50</v>
      </c>
      <c r="F24" s="6">
        <v>23.2</v>
      </c>
      <c r="G24" s="6">
        <v>21.91</v>
      </c>
      <c r="H24" s="6">
        <v>23</v>
      </c>
      <c r="I24" s="6">
        <v>3</v>
      </c>
      <c r="J24" s="6">
        <v>22</v>
      </c>
      <c r="K24" s="6">
        <v>24.99</v>
      </c>
      <c r="L24" s="6">
        <v>26.93</v>
      </c>
      <c r="M24" s="9">
        <v>8.9700000000000006</v>
      </c>
      <c r="N24" s="9">
        <v>7.57</v>
      </c>
      <c r="O24" s="6">
        <v>3</v>
      </c>
      <c r="Q24" s="6">
        <f t="shared" si="0"/>
        <v>2.8903717578961645</v>
      </c>
      <c r="R24" s="6">
        <v>18</v>
      </c>
      <c r="T24" s="10" t="s">
        <v>44</v>
      </c>
      <c r="U24" s="10"/>
      <c r="V24" s="10">
        <v>1</v>
      </c>
      <c r="W24" s="10"/>
      <c r="X24" s="11">
        <v>0.246</v>
      </c>
      <c r="Y24" s="11"/>
      <c r="Z24" s="11">
        <v>5.1999999999999998E-2</v>
      </c>
      <c r="AA24" s="11"/>
      <c r="AB24" s="11"/>
      <c r="AC24" s="11"/>
      <c r="AD24" s="11">
        <v>0.44500000000000001</v>
      </c>
      <c r="AE24" s="11"/>
      <c r="AF24" s="11">
        <f t="shared" si="3"/>
        <v>0.69100000000000006</v>
      </c>
      <c r="AG24" s="6">
        <v>9.4</v>
      </c>
      <c r="AH24" s="6">
        <v>8.8000000000000007</v>
      </c>
      <c r="AI24" s="12">
        <v>43.1</v>
      </c>
      <c r="AJ24" s="12"/>
      <c r="AK24" s="12"/>
      <c r="AL24" s="12"/>
      <c r="AN24" s="6">
        <v>-74.245833000000005</v>
      </c>
      <c r="AO24" s="6">
        <v>40.484499999999997</v>
      </c>
      <c r="AP24" s="6" t="s">
        <v>42</v>
      </c>
    </row>
    <row r="25" spans="1:42" s="6" customFormat="1" x14ac:dyDescent="0.35">
      <c r="A25" s="6" t="s">
        <v>40</v>
      </c>
      <c r="B25" s="6" t="s">
        <v>41</v>
      </c>
      <c r="C25" s="7">
        <v>40360</v>
      </c>
      <c r="D25" s="8">
        <v>0.58333333333333337</v>
      </c>
      <c r="E25" s="6" t="s">
        <v>50</v>
      </c>
      <c r="M25" s="9">
        <v>9.57</v>
      </c>
      <c r="N25" s="9">
        <v>7.86</v>
      </c>
      <c r="O25" s="6">
        <v>3</v>
      </c>
      <c r="Q25" s="6">
        <f t="shared" si="0"/>
        <v>2.5649493574615367</v>
      </c>
      <c r="R25" s="6">
        <v>13</v>
      </c>
      <c r="T25" s="10" t="s">
        <v>44</v>
      </c>
      <c r="U25" s="10"/>
      <c r="V25" s="10">
        <v>1</v>
      </c>
      <c r="W25" s="10"/>
      <c r="X25" s="11">
        <v>0.23400000000000001</v>
      </c>
      <c r="Y25" s="11"/>
      <c r="Z25" s="11">
        <v>0.05</v>
      </c>
      <c r="AA25" s="11"/>
      <c r="AB25" s="11"/>
      <c r="AC25" s="11"/>
      <c r="AD25" s="11">
        <v>0.56299999999999994</v>
      </c>
      <c r="AE25" s="11"/>
      <c r="AF25" s="11">
        <f t="shared" si="3"/>
        <v>0.79699999999999993</v>
      </c>
      <c r="AG25" s="6">
        <v>5.2</v>
      </c>
      <c r="AH25" s="6">
        <v>5.4</v>
      </c>
      <c r="AI25" s="12">
        <v>27.6</v>
      </c>
      <c r="AJ25" s="12"/>
      <c r="AK25" s="12"/>
      <c r="AL25" s="12"/>
      <c r="AN25" s="6">
        <v>-74.245833000000005</v>
      </c>
      <c r="AO25" s="6">
        <v>40.484499999999997</v>
      </c>
      <c r="AP25" s="6" t="s">
        <v>42</v>
      </c>
    </row>
    <row r="26" spans="1:42" s="6" customFormat="1" x14ac:dyDescent="0.35">
      <c r="A26" s="6" t="s">
        <v>72</v>
      </c>
      <c r="C26" s="7">
        <v>40360</v>
      </c>
      <c r="D26" s="8">
        <v>0.5541666666666667</v>
      </c>
      <c r="E26" s="6" t="s">
        <v>50</v>
      </c>
      <c r="F26" s="6">
        <v>21.47</v>
      </c>
      <c r="G26" s="6">
        <v>21.39</v>
      </c>
      <c r="H26" s="6">
        <v>20</v>
      </c>
      <c r="I26" s="6">
        <v>3</v>
      </c>
      <c r="J26" s="6">
        <v>20</v>
      </c>
      <c r="K26" s="6">
        <v>24.6</v>
      </c>
      <c r="L26" s="6">
        <v>26.63</v>
      </c>
      <c r="M26" s="9">
        <v>8.66</v>
      </c>
      <c r="N26" s="9">
        <v>9.83</v>
      </c>
      <c r="O26" s="6">
        <v>5.5</v>
      </c>
      <c r="Q26" s="6">
        <f t="shared" si="0"/>
        <v>1.0986122886681098</v>
      </c>
      <c r="R26" s="6">
        <v>3</v>
      </c>
      <c r="T26" s="10" t="s">
        <v>47</v>
      </c>
      <c r="U26" s="10"/>
      <c r="V26" s="10">
        <v>10</v>
      </c>
      <c r="W26" s="10"/>
      <c r="X26" s="11">
        <v>0.22900000000000001</v>
      </c>
      <c r="Y26" s="11"/>
      <c r="Z26" s="11">
        <v>0.108</v>
      </c>
      <c r="AA26" s="11"/>
      <c r="AB26" s="11"/>
      <c r="AC26" s="11"/>
      <c r="AD26" s="11">
        <v>0.57299999999999995</v>
      </c>
      <c r="AE26" s="11"/>
      <c r="AF26" s="11">
        <f t="shared" si="3"/>
        <v>0.80199999999999994</v>
      </c>
      <c r="AG26" s="6">
        <v>8.1999999999999993</v>
      </c>
      <c r="AH26" s="6">
        <v>5.4</v>
      </c>
      <c r="AI26" s="12">
        <v>20.399999999999999</v>
      </c>
      <c r="AJ26" s="12"/>
      <c r="AK26" s="12"/>
      <c r="AL26" s="12"/>
      <c r="AN26" s="6">
        <v>-74.245833000000005</v>
      </c>
      <c r="AO26" s="6">
        <v>40.484499999999997</v>
      </c>
      <c r="AP26" s="6" t="s">
        <v>42</v>
      </c>
    </row>
    <row r="27" spans="1:42" s="6" customFormat="1" x14ac:dyDescent="0.35">
      <c r="A27" s="6" t="s">
        <v>79</v>
      </c>
      <c r="C27" s="7">
        <v>40366</v>
      </c>
      <c r="D27" s="8">
        <v>0.44722222222222219</v>
      </c>
      <c r="E27" s="6" t="s">
        <v>50</v>
      </c>
      <c r="F27" s="6">
        <v>19.61</v>
      </c>
      <c r="G27" s="6">
        <v>18.72</v>
      </c>
      <c r="H27" s="6">
        <v>14</v>
      </c>
      <c r="I27" s="6">
        <v>3</v>
      </c>
      <c r="J27" s="6">
        <v>13</v>
      </c>
      <c r="K27" s="6">
        <v>28.07</v>
      </c>
      <c r="L27" s="6">
        <v>29.33</v>
      </c>
      <c r="M27" s="9">
        <v>7.9</v>
      </c>
      <c r="N27" s="9">
        <v>7.95</v>
      </c>
      <c r="O27" s="6">
        <v>7.5</v>
      </c>
      <c r="Q27" s="6">
        <f t="shared" si="0"/>
        <v>3.3672958299864741</v>
      </c>
      <c r="R27" s="6">
        <v>29</v>
      </c>
      <c r="T27" s="10" t="s">
        <v>44</v>
      </c>
      <c r="U27" s="10"/>
      <c r="V27" s="10">
        <v>1</v>
      </c>
      <c r="W27" s="10"/>
      <c r="X27" s="11">
        <v>4.1000000000000002E-2</v>
      </c>
      <c r="Y27" s="11"/>
      <c r="Z27" s="11">
        <v>6.6000000000000003E-2</v>
      </c>
      <c r="AA27" s="11"/>
      <c r="AB27" s="11"/>
      <c r="AC27" s="11"/>
      <c r="AD27" s="11">
        <v>0.61499999999999999</v>
      </c>
      <c r="AE27" s="11"/>
      <c r="AF27" s="11">
        <f t="shared" si="3"/>
        <v>0.65600000000000003</v>
      </c>
      <c r="AG27" s="6">
        <v>14.6</v>
      </c>
      <c r="AH27" s="6">
        <v>6.2</v>
      </c>
      <c r="AI27" s="12">
        <v>1.7</v>
      </c>
      <c r="AJ27" s="12"/>
      <c r="AK27" s="12"/>
      <c r="AL27" s="12"/>
      <c r="AN27" s="6">
        <v>-74.245833000000005</v>
      </c>
      <c r="AO27" s="6">
        <v>40.484499999999997</v>
      </c>
      <c r="AP27" s="6" t="s">
        <v>42</v>
      </c>
    </row>
    <row r="28" spans="1:42" s="6" customFormat="1" x14ac:dyDescent="0.35">
      <c r="A28" s="6" t="s">
        <v>89</v>
      </c>
      <c r="C28" s="7">
        <v>40366</v>
      </c>
      <c r="D28" s="8">
        <v>0.46249999999999997</v>
      </c>
      <c r="E28" s="6" t="s">
        <v>50</v>
      </c>
      <c r="F28" s="6">
        <v>17.940000000000001</v>
      </c>
      <c r="G28" s="6">
        <v>16.98</v>
      </c>
      <c r="H28" s="6">
        <v>24</v>
      </c>
      <c r="I28" s="6">
        <v>3</v>
      </c>
      <c r="J28" s="6">
        <v>21</v>
      </c>
      <c r="K28" s="6">
        <v>30.52</v>
      </c>
      <c r="L28" s="6">
        <v>30.74</v>
      </c>
      <c r="M28" s="9">
        <v>8.26</v>
      </c>
      <c r="N28" s="9">
        <v>8.6300000000000008</v>
      </c>
      <c r="O28" s="6">
        <v>10</v>
      </c>
      <c r="Q28" s="6">
        <f t="shared" si="0"/>
        <v>0.69314718055994529</v>
      </c>
      <c r="R28" s="6">
        <v>2</v>
      </c>
      <c r="T28" s="10" t="s">
        <v>44</v>
      </c>
      <c r="U28" s="10"/>
      <c r="V28" s="10">
        <v>1</v>
      </c>
      <c r="W28" s="10"/>
      <c r="X28" s="11">
        <v>1.2E-2</v>
      </c>
      <c r="Y28" s="11"/>
      <c r="Z28" s="11">
        <v>3.4000000000000002E-2</v>
      </c>
      <c r="AA28" s="11"/>
      <c r="AB28" s="11"/>
      <c r="AC28" s="11"/>
      <c r="AD28" s="11">
        <v>0.46899999999999997</v>
      </c>
      <c r="AE28" s="11"/>
      <c r="AF28" s="11">
        <f t="shared" si="3"/>
        <v>0.48099999999999998</v>
      </c>
      <c r="AG28" s="6">
        <v>4</v>
      </c>
      <c r="AH28" s="6">
        <v>3.8</v>
      </c>
      <c r="AI28" s="12">
        <v>0.7</v>
      </c>
      <c r="AJ28" s="12"/>
      <c r="AK28" s="12"/>
      <c r="AL28" s="12"/>
      <c r="AN28" s="6">
        <v>-74.245833000000005</v>
      </c>
      <c r="AO28" s="6">
        <v>40.484499999999997</v>
      </c>
      <c r="AP28" s="6" t="s">
        <v>42</v>
      </c>
    </row>
    <row r="29" spans="1:42" s="6" customFormat="1" x14ac:dyDescent="0.35">
      <c r="A29" s="6" t="s">
        <v>40</v>
      </c>
      <c r="C29" s="7">
        <v>40367</v>
      </c>
      <c r="D29" s="8">
        <v>0.54513888888888895</v>
      </c>
      <c r="E29" s="6" t="s">
        <v>50</v>
      </c>
      <c r="F29" s="6">
        <v>25.19</v>
      </c>
      <c r="G29" s="6">
        <v>24.52</v>
      </c>
      <c r="H29" s="6">
        <v>23</v>
      </c>
      <c r="I29" s="6">
        <v>3</v>
      </c>
      <c r="J29" s="6">
        <v>20</v>
      </c>
      <c r="K29" s="6">
        <v>25.25</v>
      </c>
      <c r="L29" s="6">
        <v>25.68</v>
      </c>
      <c r="M29" s="9">
        <v>9.4</v>
      </c>
      <c r="N29" s="9">
        <v>8.33</v>
      </c>
      <c r="O29" s="6">
        <v>2.5</v>
      </c>
      <c r="Q29" s="6">
        <f t="shared" si="0"/>
        <v>6.6592939196836376</v>
      </c>
      <c r="R29" s="6">
        <v>780</v>
      </c>
      <c r="T29" s="10"/>
      <c r="U29" s="10"/>
      <c r="V29" s="10">
        <v>2</v>
      </c>
      <c r="W29" s="10"/>
      <c r="X29" s="11">
        <v>0.14399999999999999</v>
      </c>
      <c r="Y29" s="11"/>
      <c r="Z29" s="11">
        <v>3.9E-2</v>
      </c>
      <c r="AA29" s="11"/>
      <c r="AB29" s="11"/>
      <c r="AC29" s="11"/>
      <c r="AD29" s="11">
        <v>0.88800000000000001</v>
      </c>
      <c r="AE29" s="11"/>
      <c r="AF29" s="11">
        <f t="shared" si="3"/>
        <v>1.032</v>
      </c>
      <c r="AG29" s="6">
        <v>5.8</v>
      </c>
      <c r="AH29" s="6">
        <v>11.2</v>
      </c>
      <c r="AI29" s="12">
        <v>42.2</v>
      </c>
      <c r="AJ29" s="12"/>
      <c r="AK29" s="12"/>
      <c r="AL29" s="12"/>
      <c r="AN29" s="6">
        <v>-74.245833000000005</v>
      </c>
      <c r="AO29" s="6">
        <v>40.484499999999997</v>
      </c>
      <c r="AP29" s="6" t="s">
        <v>42</v>
      </c>
    </row>
    <row r="30" spans="1:42" s="6" customFormat="1" x14ac:dyDescent="0.35">
      <c r="A30" s="6" t="s">
        <v>72</v>
      </c>
      <c r="C30" s="7">
        <v>40367</v>
      </c>
      <c r="D30" s="8">
        <v>0.51666666666666672</v>
      </c>
      <c r="E30" s="6" t="s">
        <v>50</v>
      </c>
      <c r="F30" s="6">
        <v>26.25</v>
      </c>
      <c r="G30" s="6">
        <v>22.02</v>
      </c>
      <c r="H30" s="6">
        <v>18</v>
      </c>
      <c r="I30" s="6">
        <v>3</v>
      </c>
      <c r="J30" s="6">
        <v>15</v>
      </c>
      <c r="K30" s="6">
        <v>25.41</v>
      </c>
      <c r="L30" s="6">
        <v>26.5</v>
      </c>
      <c r="M30" s="9">
        <v>12.33</v>
      </c>
      <c r="N30" s="9">
        <v>11.55</v>
      </c>
      <c r="O30" s="6">
        <v>3</v>
      </c>
      <c r="Q30" s="6">
        <f t="shared" si="0"/>
        <v>1.6094379124341003</v>
      </c>
      <c r="R30" s="6">
        <v>5</v>
      </c>
      <c r="T30" s="10" t="s">
        <v>44</v>
      </c>
      <c r="U30" s="10"/>
      <c r="V30" s="10">
        <v>1</v>
      </c>
      <c r="W30" s="10"/>
      <c r="X30" s="11">
        <v>1.4E-2</v>
      </c>
      <c r="Y30" s="11"/>
      <c r="Z30" s="11">
        <v>0.01</v>
      </c>
      <c r="AA30" s="11"/>
      <c r="AB30" s="11"/>
      <c r="AC30" s="11"/>
      <c r="AD30" s="11">
        <v>1.21</v>
      </c>
      <c r="AE30" s="11"/>
      <c r="AF30" s="11">
        <f t="shared" si="3"/>
        <v>1.224</v>
      </c>
      <c r="AG30" s="6">
        <v>40.4</v>
      </c>
      <c r="AH30" s="6">
        <v>5.2</v>
      </c>
      <c r="AI30" s="12">
        <v>61.3</v>
      </c>
      <c r="AJ30" s="12"/>
      <c r="AK30" s="12"/>
      <c r="AL30" s="12"/>
      <c r="AN30" s="6">
        <v>-74.245833000000005</v>
      </c>
      <c r="AO30" s="6">
        <v>40.484499999999997</v>
      </c>
      <c r="AP30" s="6" t="s">
        <v>42</v>
      </c>
    </row>
    <row r="31" spans="1:42" s="6" customFormat="1" x14ac:dyDescent="0.35">
      <c r="A31" s="6" t="s">
        <v>79</v>
      </c>
      <c r="C31" s="7">
        <v>40372</v>
      </c>
      <c r="D31" s="8">
        <v>0.44861111111111113</v>
      </c>
      <c r="E31" s="6" t="s">
        <v>50</v>
      </c>
      <c r="F31" s="6">
        <v>24.44</v>
      </c>
      <c r="G31" s="6">
        <v>24.03</v>
      </c>
      <c r="H31" s="6">
        <v>19</v>
      </c>
      <c r="I31" s="6">
        <v>3</v>
      </c>
      <c r="J31" s="6">
        <v>18</v>
      </c>
      <c r="K31" s="6">
        <v>30.25</v>
      </c>
      <c r="L31" s="6">
        <v>30.67</v>
      </c>
      <c r="M31" s="9">
        <v>6.63</v>
      </c>
      <c r="N31" s="9">
        <v>6.93</v>
      </c>
      <c r="O31" s="6">
        <v>4.5</v>
      </c>
      <c r="Q31" s="6">
        <f t="shared" si="0"/>
        <v>1.3862943611198906</v>
      </c>
      <c r="R31" s="6">
        <v>4</v>
      </c>
      <c r="T31" s="10"/>
      <c r="U31" s="10"/>
      <c r="V31" s="10">
        <v>74</v>
      </c>
      <c r="W31" s="10"/>
      <c r="X31" s="11">
        <v>1.4999999999999999E-2</v>
      </c>
      <c r="Y31" s="11"/>
      <c r="Z31" s="11">
        <v>4.5999999999999999E-2</v>
      </c>
      <c r="AA31" s="11"/>
      <c r="AB31" s="11"/>
      <c r="AC31" s="11"/>
      <c r="AD31" s="11">
        <v>0.40100000000000002</v>
      </c>
      <c r="AE31" s="11"/>
      <c r="AF31" s="11">
        <f t="shared" si="3"/>
        <v>0.41600000000000004</v>
      </c>
      <c r="AG31" s="6">
        <v>5</v>
      </c>
      <c r="AH31" s="6">
        <v>5.6</v>
      </c>
      <c r="AI31" s="12">
        <v>1.9</v>
      </c>
      <c r="AJ31" s="12"/>
      <c r="AK31" s="12"/>
      <c r="AL31" s="12"/>
      <c r="AN31" s="6">
        <v>-74.245833000000005</v>
      </c>
      <c r="AO31" s="6">
        <v>40.484499999999997</v>
      </c>
      <c r="AP31" s="6" t="s">
        <v>42</v>
      </c>
    </row>
    <row r="32" spans="1:42" s="6" customFormat="1" x14ac:dyDescent="0.35">
      <c r="A32" s="6" t="s">
        <v>89</v>
      </c>
      <c r="C32" s="7">
        <v>40372</v>
      </c>
      <c r="D32" s="8">
        <v>0.46319444444444446</v>
      </c>
      <c r="E32" s="6" t="s">
        <v>50</v>
      </c>
      <c r="F32" s="6">
        <v>25.12</v>
      </c>
      <c r="G32" s="6">
        <v>24.13</v>
      </c>
      <c r="H32" s="6">
        <v>27</v>
      </c>
      <c r="I32" s="6">
        <v>3</v>
      </c>
      <c r="J32" s="6">
        <v>28</v>
      </c>
      <c r="K32" s="6">
        <v>30.63</v>
      </c>
      <c r="L32" s="6">
        <v>30.58</v>
      </c>
      <c r="M32" s="9">
        <v>7.7</v>
      </c>
      <c r="N32" s="9">
        <v>7.56</v>
      </c>
      <c r="O32" s="6">
        <v>5</v>
      </c>
      <c r="Q32" s="6">
        <f t="shared" ref="Q32:Q94" si="4">LN(R32)</f>
        <v>3.044522437723423</v>
      </c>
      <c r="R32" s="6">
        <v>21</v>
      </c>
      <c r="T32" s="10"/>
      <c r="U32" s="10"/>
      <c r="V32" s="10">
        <v>40</v>
      </c>
      <c r="W32" s="10"/>
      <c r="X32" s="11">
        <v>0.01</v>
      </c>
      <c r="Y32" s="11"/>
      <c r="Z32" s="11">
        <v>0.01</v>
      </c>
      <c r="AA32" s="11"/>
      <c r="AB32" s="11"/>
      <c r="AC32" s="11"/>
      <c r="AD32" s="11">
        <v>0.32500000000000001</v>
      </c>
      <c r="AE32" s="11"/>
      <c r="AF32" s="11">
        <f t="shared" si="3"/>
        <v>0.33500000000000002</v>
      </c>
      <c r="AG32" s="6">
        <v>5.4</v>
      </c>
      <c r="AH32" s="6">
        <v>6.2</v>
      </c>
      <c r="AI32" s="12">
        <v>1.1000000000000001</v>
      </c>
      <c r="AJ32" s="12"/>
      <c r="AK32" s="12"/>
      <c r="AL32" s="12"/>
      <c r="AM32" s="6" t="s">
        <v>59</v>
      </c>
      <c r="AN32" s="6">
        <v>-74.245833000000005</v>
      </c>
      <c r="AO32" s="6">
        <v>40.484499999999997</v>
      </c>
      <c r="AP32" s="6" t="s">
        <v>42</v>
      </c>
    </row>
    <row r="33" spans="1:42" s="6" customFormat="1" x14ac:dyDescent="0.35">
      <c r="A33" s="6" t="s">
        <v>40</v>
      </c>
      <c r="B33" s="6" t="s">
        <v>41</v>
      </c>
      <c r="C33" s="7">
        <v>40373</v>
      </c>
      <c r="D33" s="8">
        <v>0.58333333333333337</v>
      </c>
      <c r="E33" s="6" t="s">
        <v>49</v>
      </c>
      <c r="M33" s="9">
        <v>4.2300000000000004</v>
      </c>
      <c r="N33" s="9">
        <v>3.81</v>
      </c>
      <c r="O33" s="6">
        <v>4</v>
      </c>
      <c r="Q33" s="6">
        <f t="shared" si="4"/>
        <v>4.9487598903781684</v>
      </c>
      <c r="R33" s="6">
        <v>141</v>
      </c>
      <c r="T33" s="10"/>
      <c r="U33" s="10"/>
      <c r="V33" s="10">
        <v>4</v>
      </c>
      <c r="W33" s="10"/>
      <c r="X33" s="11">
        <v>0.20399999999999999</v>
      </c>
      <c r="Y33" s="11"/>
      <c r="Z33" s="11">
        <v>0.42499999999999999</v>
      </c>
      <c r="AA33" s="11"/>
      <c r="AB33" s="11"/>
      <c r="AC33" s="11"/>
      <c r="AD33" s="11">
        <v>1.1870000000000001</v>
      </c>
      <c r="AE33" s="11"/>
      <c r="AF33" s="11">
        <f t="shared" si="3"/>
        <v>1.391</v>
      </c>
      <c r="AG33" s="6">
        <v>5.6</v>
      </c>
      <c r="AH33" s="6">
        <v>8.8000000000000007</v>
      </c>
      <c r="AI33" s="12">
        <v>11</v>
      </c>
      <c r="AJ33" s="12"/>
      <c r="AK33" s="12"/>
      <c r="AL33" s="12"/>
      <c r="AN33" s="6">
        <v>-74.245833000000005</v>
      </c>
      <c r="AO33" s="6">
        <v>40.484499999999997</v>
      </c>
      <c r="AP33" s="6" t="s">
        <v>42</v>
      </c>
    </row>
    <row r="34" spans="1:42" s="6" customFormat="1" x14ac:dyDescent="0.35">
      <c r="A34" s="6" t="s">
        <v>40</v>
      </c>
      <c r="C34" s="7">
        <v>40373</v>
      </c>
      <c r="D34" s="8">
        <v>0.58333333333333337</v>
      </c>
      <c r="E34" s="6" t="s">
        <v>49</v>
      </c>
      <c r="F34" s="6">
        <v>25.7</v>
      </c>
      <c r="G34" s="6">
        <v>24.74</v>
      </c>
      <c r="H34" s="6">
        <v>22</v>
      </c>
      <c r="I34" s="6">
        <v>3</v>
      </c>
      <c r="J34" s="6">
        <v>22</v>
      </c>
      <c r="K34" s="6">
        <v>24.33</v>
      </c>
      <c r="L34" s="6">
        <v>25.46</v>
      </c>
      <c r="M34" s="9">
        <v>4.3600000000000003</v>
      </c>
      <c r="N34" s="9">
        <v>3.78</v>
      </c>
      <c r="O34" s="6">
        <v>4</v>
      </c>
      <c r="Q34" s="6">
        <f t="shared" si="4"/>
        <v>4.3174881135363101</v>
      </c>
      <c r="R34" s="6">
        <v>75</v>
      </c>
      <c r="T34" s="10" t="s">
        <v>47</v>
      </c>
      <c r="U34" s="10"/>
      <c r="V34" s="10">
        <v>2</v>
      </c>
      <c r="W34" s="10"/>
      <c r="X34" s="11">
        <v>0.20799999999999999</v>
      </c>
      <c r="Y34" s="11"/>
      <c r="Z34" s="11">
        <v>0.41599999999999998</v>
      </c>
      <c r="AA34" s="11"/>
      <c r="AB34" s="11"/>
      <c r="AC34" s="11"/>
      <c r="AD34" s="11">
        <v>1.19</v>
      </c>
      <c r="AE34" s="11"/>
      <c r="AF34" s="11">
        <f t="shared" si="3"/>
        <v>1.3979999999999999</v>
      </c>
      <c r="AG34" s="6">
        <v>5.6</v>
      </c>
      <c r="AH34" s="6">
        <v>4</v>
      </c>
      <c r="AI34" s="12">
        <v>9.5</v>
      </c>
      <c r="AJ34" s="12"/>
      <c r="AK34" s="12"/>
      <c r="AL34" s="12"/>
      <c r="AM34" s="6" t="s">
        <v>60</v>
      </c>
      <c r="AN34" s="6">
        <v>-74.245833000000005</v>
      </c>
      <c r="AO34" s="6">
        <v>40.484499999999997</v>
      </c>
      <c r="AP34" s="6" t="s">
        <v>42</v>
      </c>
    </row>
    <row r="35" spans="1:42" s="6" customFormat="1" x14ac:dyDescent="0.35">
      <c r="A35" s="6" t="s">
        <v>72</v>
      </c>
      <c r="C35" s="7">
        <v>40373</v>
      </c>
      <c r="D35" s="8">
        <v>0.55208333333333337</v>
      </c>
      <c r="E35" s="6" t="s">
        <v>49</v>
      </c>
      <c r="F35" s="6">
        <v>23.68</v>
      </c>
      <c r="G35" s="6">
        <v>23.11</v>
      </c>
      <c r="H35" s="6">
        <v>20</v>
      </c>
      <c r="I35" s="6">
        <v>3</v>
      </c>
      <c r="J35" s="6">
        <v>19</v>
      </c>
      <c r="K35" s="6">
        <v>27.27</v>
      </c>
      <c r="L35" s="6">
        <v>27.39</v>
      </c>
      <c r="M35" s="9">
        <v>5.87</v>
      </c>
      <c r="N35" s="9">
        <v>6.56</v>
      </c>
      <c r="O35" s="6">
        <v>4</v>
      </c>
      <c r="Q35" s="6">
        <f t="shared" si="4"/>
        <v>2.1972245773362196</v>
      </c>
      <c r="R35" s="6">
        <v>9</v>
      </c>
      <c r="T35" s="10" t="s">
        <v>47</v>
      </c>
      <c r="U35" s="10"/>
      <c r="V35" s="10">
        <v>24</v>
      </c>
      <c r="W35" s="10"/>
      <c r="X35" s="11">
        <v>0.104</v>
      </c>
      <c r="Y35" s="11"/>
      <c r="Z35" s="11">
        <v>0.182</v>
      </c>
      <c r="AA35" s="11"/>
      <c r="AB35" s="11"/>
      <c r="AC35" s="11"/>
      <c r="AD35" s="11">
        <v>0.72699999999999998</v>
      </c>
      <c r="AE35" s="11"/>
      <c r="AF35" s="11">
        <f t="shared" si="3"/>
        <v>0.83099999999999996</v>
      </c>
      <c r="AG35" s="6">
        <v>7.2</v>
      </c>
      <c r="AH35" s="6">
        <v>6.8</v>
      </c>
      <c r="AI35" s="12">
        <v>8.8000000000000007</v>
      </c>
      <c r="AJ35" s="12"/>
      <c r="AK35" s="12"/>
      <c r="AL35" s="12"/>
      <c r="AM35" s="6" t="s">
        <v>59</v>
      </c>
      <c r="AN35" s="6">
        <v>-74.245833000000005</v>
      </c>
      <c r="AO35" s="6">
        <v>40.484499999999997</v>
      </c>
      <c r="AP35" s="6" t="s">
        <v>42</v>
      </c>
    </row>
    <row r="36" spans="1:42" s="6" customFormat="1" x14ac:dyDescent="0.35">
      <c r="A36" s="6" t="s">
        <v>100</v>
      </c>
      <c r="B36"/>
      <c r="C36" s="14">
        <v>40374</v>
      </c>
      <c r="D36"/>
      <c r="E36"/>
      <c r="F36"/>
      <c r="G36"/>
      <c r="H36"/>
      <c r="I36"/>
      <c r="J36"/>
      <c r="K36"/>
      <c r="L36"/>
      <c r="M36" s="16">
        <v>4.26</v>
      </c>
      <c r="N36" s="18">
        <v>5.47</v>
      </c>
      <c r="O36"/>
      <c r="P36"/>
      <c r="Q36" s="6">
        <f t="shared" si="4"/>
        <v>0.69314718055994529</v>
      </c>
      <c r="R36" s="21">
        <v>2</v>
      </c>
      <c r="S36"/>
      <c r="T36"/>
      <c r="U36"/>
      <c r="V36" s="21">
        <v>12</v>
      </c>
      <c r="W36"/>
      <c r="X36"/>
      <c r="Y36"/>
      <c r="Z36"/>
      <c r="AA36"/>
      <c r="AB36"/>
      <c r="AC36"/>
      <c r="AD36"/>
      <c r="AE36"/>
      <c r="AF36">
        <v>0.74069999999999991</v>
      </c>
      <c r="AG36"/>
      <c r="AH36"/>
      <c r="AI36" s="22">
        <v>5.5</v>
      </c>
      <c r="AJ36"/>
      <c r="AK36" s="12"/>
      <c r="AL36" s="12"/>
      <c r="AN36" s="6">
        <v>-74.245833000000005</v>
      </c>
      <c r="AO36" s="6">
        <v>40.484499999999997</v>
      </c>
      <c r="AP36" s="6" t="s">
        <v>42</v>
      </c>
    </row>
    <row r="37" spans="1:42" s="6" customFormat="1" x14ac:dyDescent="0.35">
      <c r="A37" s="6" t="s">
        <v>105</v>
      </c>
      <c r="B37"/>
      <c r="C37" s="14">
        <v>40374</v>
      </c>
      <c r="D37"/>
      <c r="E37"/>
      <c r="F37"/>
      <c r="G37"/>
      <c r="H37"/>
      <c r="I37"/>
      <c r="J37"/>
      <c r="K37"/>
      <c r="L37"/>
      <c r="M37" s="18">
        <v>5.13</v>
      </c>
      <c r="N37" s="16">
        <v>5.36</v>
      </c>
      <c r="O37"/>
      <c r="P37"/>
      <c r="Q37" s="6">
        <f t="shared" si="4"/>
        <v>2.6390573296152584</v>
      </c>
      <c r="R37" s="21">
        <v>14</v>
      </c>
      <c r="S37"/>
      <c r="T37"/>
      <c r="U37"/>
      <c r="V37" s="21">
        <v>2</v>
      </c>
      <c r="W37"/>
      <c r="X37"/>
      <c r="Y37"/>
      <c r="Z37"/>
      <c r="AA37"/>
      <c r="AB37"/>
      <c r="AC37"/>
      <c r="AD37"/>
      <c r="AE37"/>
      <c r="AF37" s="35">
        <v>0.85799999999999998</v>
      </c>
      <c r="AG37"/>
      <c r="AH37"/>
      <c r="AI37" s="22">
        <v>4.2</v>
      </c>
      <c r="AJ37"/>
      <c r="AK37" s="12"/>
      <c r="AL37" s="12"/>
      <c r="AM37" s="6" t="s">
        <v>61</v>
      </c>
      <c r="AN37" s="6">
        <v>-74.245833000000005</v>
      </c>
      <c r="AO37" s="6">
        <v>40.484499999999997</v>
      </c>
      <c r="AP37" s="6" t="s">
        <v>42</v>
      </c>
    </row>
    <row r="38" spans="1:42" s="6" customFormat="1" x14ac:dyDescent="0.35">
      <c r="A38" s="6" t="s">
        <v>79</v>
      </c>
      <c r="C38" s="7">
        <v>40379</v>
      </c>
      <c r="D38" s="8">
        <v>0.46249999999999997</v>
      </c>
      <c r="E38" s="6" t="s">
        <v>49</v>
      </c>
      <c r="F38" s="6">
        <v>24.74</v>
      </c>
      <c r="G38" s="6">
        <v>23.84</v>
      </c>
      <c r="H38" s="6">
        <v>15</v>
      </c>
      <c r="I38" s="6">
        <v>3</v>
      </c>
      <c r="J38" s="6">
        <v>14</v>
      </c>
      <c r="K38" s="6">
        <v>27.59</v>
      </c>
      <c r="L38" s="6">
        <v>29.45</v>
      </c>
      <c r="M38" s="9">
        <v>5.9</v>
      </c>
      <c r="N38" s="9">
        <v>5.83</v>
      </c>
      <c r="O38" s="6">
        <v>4.5</v>
      </c>
      <c r="Q38" s="6">
        <f t="shared" si="4"/>
        <v>3.5835189384561099</v>
      </c>
      <c r="R38" s="6">
        <v>36</v>
      </c>
      <c r="T38" s="10" t="s">
        <v>44</v>
      </c>
      <c r="U38" s="10"/>
      <c r="V38" s="10">
        <v>2</v>
      </c>
      <c r="W38" s="10"/>
      <c r="X38" s="11">
        <v>0.152</v>
      </c>
      <c r="Y38" s="11"/>
      <c r="Z38" s="11">
        <v>0.26</v>
      </c>
      <c r="AA38" s="11"/>
      <c r="AB38" s="11"/>
      <c r="AC38" s="11"/>
      <c r="AD38" s="11">
        <v>0.97</v>
      </c>
      <c r="AE38" s="11"/>
      <c r="AF38" s="11">
        <f>AD38+X38+Y38</f>
        <v>1.1219999999999999</v>
      </c>
      <c r="AG38" s="6">
        <v>2.2000000000000002</v>
      </c>
      <c r="AH38" s="6">
        <v>4.4000000000000004</v>
      </c>
      <c r="AI38" s="12">
        <v>13.7</v>
      </c>
      <c r="AJ38" s="12"/>
      <c r="AK38" s="12"/>
      <c r="AL38" s="12"/>
      <c r="AN38" s="6">
        <v>-74.245833000000005</v>
      </c>
      <c r="AO38" s="6">
        <v>40.484499999999997</v>
      </c>
      <c r="AP38" s="6" t="s">
        <v>42</v>
      </c>
    </row>
    <row r="39" spans="1:42" s="6" customFormat="1" x14ac:dyDescent="0.35">
      <c r="A39" s="6" t="s">
        <v>89</v>
      </c>
      <c r="C39" s="7">
        <v>40379</v>
      </c>
      <c r="D39" s="8">
        <v>0.48125000000000001</v>
      </c>
      <c r="E39" s="6" t="s">
        <v>49</v>
      </c>
      <c r="F39" s="6">
        <v>22.32</v>
      </c>
      <c r="G39" s="6">
        <v>20.84</v>
      </c>
      <c r="H39" s="6">
        <v>24</v>
      </c>
      <c r="I39" s="6">
        <v>3</v>
      </c>
      <c r="J39" s="6">
        <v>23</v>
      </c>
      <c r="K39" s="6">
        <v>30.33</v>
      </c>
      <c r="L39" s="6">
        <v>30.63</v>
      </c>
      <c r="M39" s="9">
        <v>7.06</v>
      </c>
      <c r="N39" s="9">
        <v>7.14</v>
      </c>
      <c r="O39" s="6">
        <v>6</v>
      </c>
      <c r="Q39" s="6">
        <f t="shared" si="4"/>
        <v>2.3025850929940459</v>
      </c>
      <c r="R39" s="6">
        <v>10</v>
      </c>
      <c r="T39" s="10" t="s">
        <v>47</v>
      </c>
      <c r="U39" s="10"/>
      <c r="V39" s="10">
        <v>4</v>
      </c>
      <c r="W39" s="10"/>
      <c r="X39" s="11">
        <v>3.2000000000000001E-2</v>
      </c>
      <c r="Y39" s="11"/>
      <c r="Z39" s="11">
        <v>5.7000000000000002E-2</v>
      </c>
      <c r="AA39" s="11"/>
      <c r="AB39" s="11"/>
      <c r="AC39" s="11"/>
      <c r="AD39" s="11">
        <v>0.69799999999999995</v>
      </c>
      <c r="AE39" s="11"/>
      <c r="AF39" s="11">
        <f>AD39+X39+Y39</f>
        <v>0.73</v>
      </c>
      <c r="AG39" s="6">
        <v>3.3</v>
      </c>
      <c r="AH39" s="6">
        <v>4.0999999999999996</v>
      </c>
      <c r="AI39" s="12">
        <v>8.4</v>
      </c>
      <c r="AJ39" s="12"/>
      <c r="AK39" s="12"/>
      <c r="AL39" s="12"/>
      <c r="AN39" s="6">
        <v>-74.245833000000005</v>
      </c>
      <c r="AO39" s="6">
        <v>40.484499999999997</v>
      </c>
      <c r="AP39" s="6" t="s">
        <v>42</v>
      </c>
    </row>
    <row r="40" spans="1:42" s="6" customFormat="1" x14ac:dyDescent="0.35">
      <c r="A40" s="6" t="s">
        <v>100</v>
      </c>
      <c r="B40"/>
      <c r="C40" s="14">
        <v>40379</v>
      </c>
      <c r="D40"/>
      <c r="E40"/>
      <c r="F40"/>
      <c r="G40"/>
      <c r="H40"/>
      <c r="I40"/>
      <c r="J40"/>
      <c r="K40"/>
      <c r="L40"/>
      <c r="M40" s="16">
        <v>6.22</v>
      </c>
      <c r="N40" s="18">
        <v>3.34</v>
      </c>
      <c r="O40"/>
      <c r="P40"/>
      <c r="Q40" s="6">
        <f t="shared" si="4"/>
        <v>0.69314718055994529</v>
      </c>
      <c r="R40" s="21">
        <v>2</v>
      </c>
      <c r="S40"/>
      <c r="T40"/>
      <c r="U40"/>
      <c r="V40" s="21">
        <v>104</v>
      </c>
      <c r="W40"/>
      <c r="X40"/>
      <c r="Y40"/>
      <c r="Z40"/>
      <c r="AA40"/>
      <c r="AB40"/>
      <c r="AC40"/>
      <c r="AD40"/>
      <c r="AE40"/>
      <c r="AF40">
        <v>0.71679999999999999</v>
      </c>
      <c r="AG40"/>
      <c r="AH40"/>
      <c r="AI40" s="22">
        <v>6.6</v>
      </c>
      <c r="AJ40"/>
      <c r="AK40" s="12"/>
      <c r="AL40" s="12"/>
      <c r="AN40" s="6">
        <v>-74.245833000000005</v>
      </c>
      <c r="AO40" s="6">
        <v>40.484499999999997</v>
      </c>
      <c r="AP40" s="6" t="s">
        <v>42</v>
      </c>
    </row>
    <row r="41" spans="1:42" s="6" customFormat="1" x14ac:dyDescent="0.35">
      <c r="A41" s="6" t="s">
        <v>100</v>
      </c>
      <c r="B41"/>
      <c r="C41" s="14">
        <v>40379</v>
      </c>
      <c r="D41"/>
      <c r="E41"/>
      <c r="F41"/>
      <c r="G41"/>
      <c r="H41"/>
      <c r="I41"/>
      <c r="J41"/>
      <c r="K41"/>
      <c r="L41"/>
      <c r="M41" s="17" t="s">
        <v>101</v>
      </c>
      <c r="N41" s="17" t="s">
        <v>101</v>
      </c>
      <c r="O41"/>
      <c r="P41"/>
      <c r="Q41" s="6">
        <f t="shared" si="4"/>
        <v>2.0794415416798357</v>
      </c>
      <c r="R41" s="21">
        <v>8</v>
      </c>
      <c r="S41"/>
      <c r="T41"/>
      <c r="U41"/>
      <c r="V41" s="21">
        <v>76</v>
      </c>
      <c r="W41"/>
      <c r="X41"/>
      <c r="Y41"/>
      <c r="Z41"/>
      <c r="AA41"/>
      <c r="AB41"/>
      <c r="AC41"/>
      <c r="AD41"/>
      <c r="AE41"/>
      <c r="AF41">
        <v>0.74869999999999992</v>
      </c>
      <c r="AG41"/>
      <c r="AH41"/>
      <c r="AI41" s="31">
        <v>7</v>
      </c>
      <c r="AJ41"/>
      <c r="AK41" s="12"/>
      <c r="AL41" s="12"/>
      <c r="AM41" s="6" t="s">
        <v>62</v>
      </c>
      <c r="AN41" s="6">
        <v>-74.245833000000005</v>
      </c>
      <c r="AO41" s="6">
        <v>40.484499999999997</v>
      </c>
      <c r="AP41" s="6" t="s">
        <v>42</v>
      </c>
    </row>
    <row r="42" spans="1:42" s="6" customFormat="1" x14ac:dyDescent="0.35">
      <c r="A42" s="6" t="s">
        <v>105</v>
      </c>
      <c r="B42"/>
      <c r="C42" s="14">
        <v>40379</v>
      </c>
      <c r="D42"/>
      <c r="E42"/>
      <c r="F42"/>
      <c r="G42"/>
      <c r="H42"/>
      <c r="I42"/>
      <c r="J42"/>
      <c r="K42"/>
      <c r="L42"/>
      <c r="M42" s="18">
        <v>8.15</v>
      </c>
      <c r="N42" s="16">
        <v>6.14</v>
      </c>
      <c r="O42"/>
      <c r="P42"/>
      <c r="Q42" s="6">
        <f t="shared" si="4"/>
        <v>2.3025850929940459</v>
      </c>
      <c r="R42" s="21">
        <v>10</v>
      </c>
      <c r="S42"/>
      <c r="T42"/>
      <c r="U42"/>
      <c r="V42" s="23">
        <v>4</v>
      </c>
      <c r="W42"/>
      <c r="X42"/>
      <c r="Y42"/>
      <c r="Z42"/>
      <c r="AA42"/>
      <c r="AB42"/>
      <c r="AC42"/>
      <c r="AD42"/>
      <c r="AE42"/>
      <c r="AF42" s="35">
        <v>0.67290000000000005</v>
      </c>
      <c r="AG42"/>
      <c r="AH42"/>
      <c r="AI42" s="31">
        <v>11</v>
      </c>
      <c r="AJ42"/>
      <c r="AK42" s="12"/>
      <c r="AL42" s="12"/>
      <c r="AN42" s="6">
        <v>-74.245833000000005</v>
      </c>
      <c r="AO42" s="6">
        <v>40.484499999999997</v>
      </c>
      <c r="AP42" s="6" t="s">
        <v>42</v>
      </c>
    </row>
    <row r="43" spans="1:42" s="6" customFormat="1" x14ac:dyDescent="0.35">
      <c r="A43" s="6" t="s">
        <v>40</v>
      </c>
      <c r="C43" s="7">
        <v>40380</v>
      </c>
      <c r="D43" s="8">
        <v>0.54861111111111105</v>
      </c>
      <c r="E43" s="6" t="s">
        <v>50</v>
      </c>
      <c r="F43" s="6">
        <v>26.88</v>
      </c>
      <c r="G43" s="6">
        <v>25.35</v>
      </c>
      <c r="H43" s="6">
        <v>22</v>
      </c>
      <c r="I43" s="6">
        <v>3</v>
      </c>
      <c r="J43" s="6">
        <v>21</v>
      </c>
      <c r="K43" s="6">
        <v>24.99</v>
      </c>
      <c r="L43" s="6">
        <v>27.18</v>
      </c>
      <c r="M43" s="9">
        <v>4.6900000000000004</v>
      </c>
      <c r="N43" s="9">
        <v>4.2</v>
      </c>
      <c r="O43" s="6">
        <v>4</v>
      </c>
      <c r="Q43" s="6">
        <f t="shared" si="4"/>
        <v>2.9444389791664403</v>
      </c>
      <c r="R43" s="6">
        <v>19</v>
      </c>
      <c r="T43" s="10"/>
      <c r="U43" s="10"/>
      <c r="V43" s="10">
        <v>2</v>
      </c>
      <c r="W43" s="10"/>
      <c r="X43" s="11">
        <v>0.29399999999999998</v>
      </c>
      <c r="Y43" s="11"/>
      <c r="Z43" s="11">
        <v>0.35</v>
      </c>
      <c r="AA43" s="11"/>
      <c r="AB43" s="11"/>
      <c r="AC43" s="11"/>
      <c r="AD43" s="11">
        <v>0.90100000000000002</v>
      </c>
      <c r="AE43" s="11"/>
      <c r="AF43" s="11">
        <f>AD43+X43+Y43</f>
        <v>1.1950000000000001</v>
      </c>
      <c r="AG43" s="6">
        <v>2.8</v>
      </c>
      <c r="AH43" s="6">
        <v>4.2</v>
      </c>
      <c r="AI43" s="12">
        <v>20.6</v>
      </c>
      <c r="AJ43" s="12"/>
      <c r="AK43" s="12"/>
      <c r="AL43" s="12"/>
      <c r="AN43" s="6">
        <v>-74.245833000000005</v>
      </c>
      <c r="AO43" s="6">
        <v>40.484499999999997</v>
      </c>
      <c r="AP43" s="6" t="s">
        <v>42</v>
      </c>
    </row>
    <row r="44" spans="1:42" s="6" customFormat="1" x14ac:dyDescent="0.35">
      <c r="A44" s="6" t="s">
        <v>72</v>
      </c>
      <c r="B44" s="6" t="s">
        <v>41</v>
      </c>
      <c r="C44" s="7">
        <v>40380</v>
      </c>
      <c r="D44" s="8">
        <v>0.51874999999999993</v>
      </c>
      <c r="E44" s="6" t="s">
        <v>50</v>
      </c>
      <c r="M44" s="9">
        <v>7.3</v>
      </c>
      <c r="N44" s="9">
        <v>6.57</v>
      </c>
      <c r="O44" s="6">
        <v>2</v>
      </c>
      <c r="Q44" s="6">
        <f t="shared" si="4"/>
        <v>2.7725887222397811</v>
      </c>
      <c r="R44" s="6">
        <v>16</v>
      </c>
      <c r="T44" s="10" t="s">
        <v>44</v>
      </c>
      <c r="U44" s="10"/>
      <c r="V44" s="10">
        <v>1</v>
      </c>
      <c r="W44" s="10"/>
      <c r="X44" s="11">
        <v>0.124</v>
      </c>
      <c r="Y44" s="11"/>
      <c r="Z44" s="11">
        <v>0.114</v>
      </c>
      <c r="AA44" s="11"/>
      <c r="AB44" s="11"/>
      <c r="AC44" s="11"/>
      <c r="AD44" s="11">
        <v>0.89400000000000002</v>
      </c>
      <c r="AE44" s="11"/>
      <c r="AF44" s="11">
        <f>AD44+X44+Y44</f>
        <v>1.018</v>
      </c>
      <c r="AG44" s="6">
        <v>4.8</v>
      </c>
      <c r="AH44" s="6">
        <v>6</v>
      </c>
      <c r="AI44" s="12">
        <v>48.9</v>
      </c>
      <c r="AJ44" s="12"/>
      <c r="AK44" s="12"/>
      <c r="AL44" s="12"/>
      <c r="AN44" s="6">
        <v>-74.245833000000005</v>
      </c>
      <c r="AO44" s="6">
        <v>40.484499999999997</v>
      </c>
      <c r="AP44" s="6" t="s">
        <v>42</v>
      </c>
    </row>
    <row r="45" spans="1:42" s="6" customFormat="1" x14ac:dyDescent="0.35">
      <c r="A45" s="6" t="s">
        <v>72</v>
      </c>
      <c r="C45" s="7">
        <v>40380</v>
      </c>
      <c r="D45" s="8">
        <v>0.51874999999999993</v>
      </c>
      <c r="E45" s="6" t="s">
        <v>50</v>
      </c>
      <c r="F45" s="6">
        <v>25.14</v>
      </c>
      <c r="G45" s="6">
        <v>25.26</v>
      </c>
      <c r="H45" s="6">
        <v>18</v>
      </c>
      <c r="I45" s="6">
        <v>3</v>
      </c>
      <c r="J45" s="6">
        <v>15</v>
      </c>
      <c r="K45" s="6">
        <v>27.21</v>
      </c>
      <c r="L45" s="6">
        <v>27.25</v>
      </c>
      <c r="M45" s="9">
        <v>7.45</v>
      </c>
      <c r="N45" s="9">
        <v>6.08</v>
      </c>
      <c r="O45" s="6">
        <v>2.5</v>
      </c>
      <c r="Q45" s="6">
        <f t="shared" si="4"/>
        <v>2.5649493574615367</v>
      </c>
      <c r="R45" s="6">
        <v>13</v>
      </c>
      <c r="T45" s="10" t="s">
        <v>44</v>
      </c>
      <c r="U45" s="10"/>
      <c r="V45" s="10">
        <v>1</v>
      </c>
      <c r="W45" s="10"/>
      <c r="X45" s="11">
        <v>0.125</v>
      </c>
      <c r="Y45" s="11"/>
      <c r="Z45" s="11">
        <v>0.104</v>
      </c>
      <c r="AA45" s="11"/>
      <c r="AB45" s="11"/>
      <c r="AC45" s="11"/>
      <c r="AD45" s="11">
        <v>0.97399999999999998</v>
      </c>
      <c r="AE45" s="11"/>
      <c r="AF45" s="11">
        <f>AD45+X45+Y45</f>
        <v>1.099</v>
      </c>
      <c r="AG45" s="6">
        <v>2.4</v>
      </c>
      <c r="AH45" s="6">
        <v>1.8</v>
      </c>
      <c r="AI45" s="12">
        <v>42</v>
      </c>
      <c r="AJ45" s="12"/>
      <c r="AK45" s="12"/>
      <c r="AL45" s="12"/>
      <c r="AN45" s="6">
        <v>-74.245833000000005</v>
      </c>
      <c r="AO45" s="6">
        <v>40.484499999999997</v>
      </c>
      <c r="AP45" s="6" t="s">
        <v>42</v>
      </c>
    </row>
    <row r="46" spans="1:42" s="6" customFormat="1" x14ac:dyDescent="0.35">
      <c r="A46" s="6" t="s">
        <v>79</v>
      </c>
      <c r="C46" s="7">
        <v>40386</v>
      </c>
      <c r="D46" s="8">
        <v>0.46736111111111112</v>
      </c>
      <c r="E46" s="6" t="s">
        <v>50</v>
      </c>
      <c r="F46" s="6">
        <v>19.670000000000002</v>
      </c>
      <c r="G46" s="6">
        <v>18.38</v>
      </c>
      <c r="H46" s="6">
        <v>18</v>
      </c>
      <c r="I46" s="6">
        <v>3</v>
      </c>
      <c r="J46" s="6">
        <v>17</v>
      </c>
      <c r="K46" s="6">
        <v>29.96</v>
      </c>
      <c r="L46" s="6">
        <v>30.47</v>
      </c>
      <c r="M46" s="9">
        <v>7.24</v>
      </c>
      <c r="N46" s="9">
        <v>7.34</v>
      </c>
      <c r="O46" s="6">
        <v>5.5</v>
      </c>
      <c r="Q46" s="6">
        <f t="shared" si="4"/>
        <v>0.69314718055994529</v>
      </c>
      <c r="R46" s="6">
        <v>2</v>
      </c>
      <c r="T46" s="10" t="s">
        <v>44</v>
      </c>
      <c r="U46" s="10"/>
      <c r="V46" s="10">
        <v>1</v>
      </c>
      <c r="W46" s="10"/>
      <c r="X46" s="11">
        <v>5.1999999999999998E-2</v>
      </c>
      <c r="Y46" s="11"/>
      <c r="Z46" s="11">
        <v>0.06</v>
      </c>
      <c r="AA46" s="11"/>
      <c r="AB46" s="11"/>
      <c r="AC46" s="11"/>
      <c r="AD46" s="11">
        <v>0.64500000000000002</v>
      </c>
      <c r="AE46" s="11"/>
      <c r="AF46" s="11">
        <f>AD46+X46+Y46</f>
        <v>0.69700000000000006</v>
      </c>
      <c r="AG46" s="6">
        <v>4</v>
      </c>
      <c r="AH46" s="6">
        <v>3.8</v>
      </c>
      <c r="AI46" s="12">
        <v>9.6999999999999993</v>
      </c>
      <c r="AJ46" s="12"/>
      <c r="AK46" s="12"/>
      <c r="AL46" s="12"/>
      <c r="AM46" s="6" t="s">
        <v>63</v>
      </c>
      <c r="AN46" s="6">
        <v>-74.245833000000005</v>
      </c>
      <c r="AO46" s="6">
        <v>40.484499999999997</v>
      </c>
      <c r="AP46" s="6" t="s">
        <v>42</v>
      </c>
    </row>
    <row r="47" spans="1:42" s="6" customFormat="1" x14ac:dyDescent="0.35">
      <c r="A47" s="6" t="s">
        <v>89</v>
      </c>
      <c r="C47" s="7">
        <v>40386</v>
      </c>
      <c r="D47" s="8">
        <v>0.48055555555555557</v>
      </c>
      <c r="E47" s="6" t="s">
        <v>50</v>
      </c>
      <c r="F47" s="6">
        <v>20.66</v>
      </c>
      <c r="G47" s="6">
        <v>17</v>
      </c>
      <c r="H47" s="6">
        <v>27</v>
      </c>
      <c r="I47" s="6">
        <v>3</v>
      </c>
      <c r="J47" s="6">
        <v>27</v>
      </c>
      <c r="K47" s="6">
        <v>29.49</v>
      </c>
      <c r="L47" s="6">
        <v>30.9</v>
      </c>
      <c r="M47" s="9">
        <v>7.9</v>
      </c>
      <c r="N47" s="9">
        <v>7.09</v>
      </c>
      <c r="O47" s="6">
        <v>5</v>
      </c>
      <c r="Q47" s="6">
        <f t="shared" si="4"/>
        <v>0</v>
      </c>
      <c r="R47" s="6">
        <v>1</v>
      </c>
      <c r="T47" s="10" t="s">
        <v>44</v>
      </c>
      <c r="U47" s="10"/>
      <c r="V47" s="10">
        <v>1</v>
      </c>
      <c r="W47" s="10"/>
      <c r="X47" s="11">
        <v>3.2000000000000001E-2</v>
      </c>
      <c r="Y47" s="11"/>
      <c r="Z47" s="11">
        <v>3.5000000000000003E-2</v>
      </c>
      <c r="AA47" s="11"/>
      <c r="AB47" s="11"/>
      <c r="AC47" s="11"/>
      <c r="AD47" s="11">
        <v>0.61199999999999999</v>
      </c>
      <c r="AE47" s="11"/>
      <c r="AF47" s="11">
        <f>AD47+X47+Y47</f>
        <v>0.64400000000000002</v>
      </c>
      <c r="AG47" s="6">
        <v>2.2000000000000002</v>
      </c>
      <c r="AH47" s="6">
        <v>5</v>
      </c>
      <c r="AI47" s="12">
        <v>9.4</v>
      </c>
      <c r="AJ47" s="12"/>
      <c r="AK47" s="12"/>
      <c r="AL47" s="12"/>
      <c r="AN47" s="6">
        <v>-74.245833000000005</v>
      </c>
      <c r="AO47" s="6">
        <v>40.484499999999997</v>
      </c>
      <c r="AP47" s="6" t="s">
        <v>42</v>
      </c>
    </row>
    <row r="48" spans="1:42" s="6" customFormat="1" x14ac:dyDescent="0.35">
      <c r="A48" s="6" t="s">
        <v>100</v>
      </c>
      <c r="B48"/>
      <c r="C48" s="14">
        <v>40386</v>
      </c>
      <c r="D48"/>
      <c r="E48"/>
      <c r="F48"/>
      <c r="G48"/>
      <c r="H48"/>
      <c r="I48"/>
      <c r="J48"/>
      <c r="K48"/>
      <c r="L48"/>
      <c r="M48" s="16">
        <v>7.05</v>
      </c>
      <c r="N48" s="18">
        <v>6.5</v>
      </c>
      <c r="O48"/>
      <c r="P48"/>
      <c r="R48" s="24"/>
      <c r="S48"/>
      <c r="T48"/>
      <c r="U48"/>
      <c r="V48" s="21">
        <v>8</v>
      </c>
      <c r="W48"/>
      <c r="X48"/>
      <c r="Y48"/>
      <c r="Z48"/>
      <c r="AA48"/>
      <c r="AB48"/>
      <c r="AC48"/>
      <c r="AD48"/>
      <c r="AE48"/>
      <c r="AF48">
        <v>0.95020000000000004</v>
      </c>
      <c r="AG48"/>
      <c r="AH48"/>
      <c r="AI48" s="22">
        <v>11.3</v>
      </c>
      <c r="AJ48"/>
      <c r="AK48" s="12"/>
      <c r="AL48" s="12"/>
      <c r="AN48" s="6">
        <v>-74.245833000000005</v>
      </c>
      <c r="AO48" s="6">
        <v>40.484499999999997</v>
      </c>
      <c r="AP48" s="6" t="s">
        <v>42</v>
      </c>
    </row>
    <row r="49" spans="1:42" s="6" customFormat="1" x14ac:dyDescent="0.35">
      <c r="A49" s="6" t="s">
        <v>105</v>
      </c>
      <c r="B49"/>
      <c r="C49" s="14">
        <v>40386</v>
      </c>
      <c r="D49"/>
      <c r="E49"/>
      <c r="F49"/>
      <c r="G49"/>
      <c r="H49"/>
      <c r="I49"/>
      <c r="J49"/>
      <c r="K49"/>
      <c r="L49"/>
      <c r="M49" s="18">
        <v>9.17</v>
      </c>
      <c r="N49" s="16">
        <v>9.02</v>
      </c>
      <c r="O49"/>
      <c r="P49"/>
      <c r="Q49" s="6">
        <f t="shared" si="4"/>
        <v>0.69314718055994529</v>
      </c>
      <c r="R49" s="23">
        <v>2</v>
      </c>
      <c r="S49"/>
      <c r="T49"/>
      <c r="U49"/>
      <c r="V49" s="21">
        <v>6</v>
      </c>
      <c r="W49"/>
      <c r="X49"/>
      <c r="Y49"/>
      <c r="Z49"/>
      <c r="AA49"/>
      <c r="AB49"/>
      <c r="AC49"/>
      <c r="AD49"/>
      <c r="AE49"/>
      <c r="AF49" s="35">
        <v>0.61929999999999996</v>
      </c>
      <c r="AG49"/>
      <c r="AH49"/>
      <c r="AI49" s="22">
        <v>20.9</v>
      </c>
      <c r="AJ49"/>
      <c r="AK49" s="12"/>
      <c r="AL49" s="12"/>
      <c r="AN49" s="6">
        <v>-74.245833000000005</v>
      </c>
      <c r="AO49" s="6">
        <v>40.484499999999997</v>
      </c>
      <c r="AP49" s="6" t="s">
        <v>42</v>
      </c>
    </row>
    <row r="50" spans="1:42" s="6" customFormat="1" x14ac:dyDescent="0.35">
      <c r="A50" s="6" t="s">
        <v>105</v>
      </c>
      <c r="B50"/>
      <c r="C50" s="14">
        <v>40386</v>
      </c>
      <c r="D50"/>
      <c r="E50"/>
      <c r="F50"/>
      <c r="G50"/>
      <c r="H50"/>
      <c r="I50"/>
      <c r="J50"/>
      <c r="K50"/>
      <c r="L50"/>
      <c r="M50" s="19" t="s">
        <v>101</v>
      </c>
      <c r="N50" s="19" t="s">
        <v>101</v>
      </c>
      <c r="O50"/>
      <c r="P50"/>
      <c r="Q50" s="6">
        <f t="shared" si="4"/>
        <v>0.69314718055994529</v>
      </c>
      <c r="R50" s="23">
        <v>2</v>
      </c>
      <c r="S50"/>
      <c r="T50"/>
      <c r="U50"/>
      <c r="V50" s="21">
        <v>14</v>
      </c>
      <c r="W50"/>
      <c r="X50"/>
      <c r="Y50"/>
      <c r="Z50"/>
      <c r="AA50"/>
      <c r="AB50"/>
      <c r="AC50"/>
      <c r="AD50"/>
      <c r="AE50"/>
      <c r="AF50" s="35">
        <v>0.47270000000000001</v>
      </c>
      <c r="AG50"/>
      <c r="AH50"/>
      <c r="AI50" s="22">
        <v>20.3</v>
      </c>
      <c r="AJ50"/>
      <c r="AK50" s="12"/>
      <c r="AL50" s="12"/>
      <c r="AN50" s="6">
        <v>-74.245833000000005</v>
      </c>
      <c r="AO50" s="6">
        <v>40.484499999999997</v>
      </c>
      <c r="AP50" s="6" t="s">
        <v>42</v>
      </c>
    </row>
    <row r="51" spans="1:42" s="6" customFormat="1" x14ac:dyDescent="0.35">
      <c r="A51" s="6" t="s">
        <v>40</v>
      </c>
      <c r="C51" s="7">
        <v>40387</v>
      </c>
      <c r="D51" s="8">
        <v>0.54513888888888895</v>
      </c>
      <c r="E51" s="6" t="s">
        <v>50</v>
      </c>
      <c r="F51" s="6">
        <v>25.71</v>
      </c>
      <c r="G51" s="6">
        <v>24.55</v>
      </c>
      <c r="H51" s="6">
        <v>24</v>
      </c>
      <c r="I51" s="6">
        <v>3</v>
      </c>
      <c r="J51" s="6">
        <v>20</v>
      </c>
      <c r="K51" s="6">
        <v>25.76</v>
      </c>
      <c r="L51" s="6">
        <v>27.03</v>
      </c>
      <c r="M51" s="9">
        <v>5.91</v>
      </c>
      <c r="N51" s="9">
        <v>5.61</v>
      </c>
      <c r="O51" s="6">
        <v>3</v>
      </c>
      <c r="Q51" s="6">
        <f t="shared" si="4"/>
        <v>2.9444389791664403</v>
      </c>
      <c r="R51" s="6">
        <v>19</v>
      </c>
      <c r="T51" s="10"/>
      <c r="U51" s="10"/>
      <c r="V51" s="10">
        <v>1</v>
      </c>
      <c r="W51" s="10"/>
      <c r="X51" s="11">
        <v>0.245</v>
      </c>
      <c r="Y51" s="11"/>
      <c r="Z51" s="11">
        <v>0.24399999999999999</v>
      </c>
      <c r="AA51" s="11"/>
      <c r="AB51" s="11"/>
      <c r="AC51" s="11"/>
      <c r="AD51" s="11">
        <v>1.254</v>
      </c>
      <c r="AE51" s="11"/>
      <c r="AF51" s="11">
        <f>AD51+X51+Y51</f>
        <v>1.4990000000000001</v>
      </c>
      <c r="AG51" s="6">
        <v>2.8</v>
      </c>
      <c r="AH51" s="6">
        <v>2.6</v>
      </c>
      <c r="AI51" s="12">
        <v>17.399999999999999</v>
      </c>
      <c r="AJ51" s="12"/>
      <c r="AK51" s="12"/>
      <c r="AL51" s="12"/>
      <c r="AN51" s="6">
        <v>-74.245833000000005</v>
      </c>
      <c r="AO51" s="6">
        <v>40.484499999999997</v>
      </c>
      <c r="AP51" s="6" t="s">
        <v>42</v>
      </c>
    </row>
    <row r="52" spans="1:42" s="6" customFormat="1" x14ac:dyDescent="0.35">
      <c r="A52" s="6" t="s">
        <v>72</v>
      </c>
      <c r="C52" s="7">
        <v>40387</v>
      </c>
      <c r="D52" s="8">
        <v>0.51388888888888895</v>
      </c>
      <c r="E52" s="6" t="s">
        <v>50</v>
      </c>
      <c r="F52" s="6">
        <v>24.68</v>
      </c>
      <c r="G52" s="6">
        <v>22.59</v>
      </c>
      <c r="H52" s="6">
        <v>20</v>
      </c>
      <c r="I52" s="6">
        <v>3</v>
      </c>
      <c r="J52" s="6">
        <v>19</v>
      </c>
      <c r="K52" s="6">
        <v>27.04</v>
      </c>
      <c r="L52" s="6">
        <v>27.22</v>
      </c>
      <c r="M52" s="9">
        <v>11.13</v>
      </c>
      <c r="N52" s="9">
        <v>8.8699999999999992</v>
      </c>
      <c r="O52" s="6">
        <v>3</v>
      </c>
      <c r="Q52" s="6">
        <f t="shared" si="4"/>
        <v>1.0986122886681098</v>
      </c>
      <c r="R52" s="6">
        <v>3</v>
      </c>
      <c r="T52" s="10" t="s">
        <v>44</v>
      </c>
      <c r="U52" s="10"/>
      <c r="V52" s="10">
        <v>1</v>
      </c>
      <c r="W52" s="10"/>
      <c r="X52" s="11">
        <v>2.4E-2</v>
      </c>
      <c r="Y52" s="11"/>
      <c r="Z52" s="11">
        <v>1.7000000000000001E-2</v>
      </c>
      <c r="AA52" s="11"/>
      <c r="AB52" s="11"/>
      <c r="AC52" s="11"/>
      <c r="AD52" s="11">
        <v>1.4550000000000001</v>
      </c>
      <c r="AE52" s="11"/>
      <c r="AF52" s="11">
        <f>AD52+X52+Y52</f>
        <v>1.4790000000000001</v>
      </c>
      <c r="AG52" s="6">
        <v>3.3</v>
      </c>
      <c r="AH52" s="6">
        <v>4.7</v>
      </c>
      <c r="AI52" s="12">
        <v>73.5</v>
      </c>
      <c r="AJ52" s="12"/>
      <c r="AK52" s="12"/>
      <c r="AL52" s="12"/>
      <c r="AN52" s="6">
        <v>-74.245833000000005</v>
      </c>
      <c r="AO52" s="6">
        <v>40.484499999999997</v>
      </c>
      <c r="AP52" s="6" t="s">
        <v>42</v>
      </c>
    </row>
    <row r="53" spans="1:42" s="6" customFormat="1" x14ac:dyDescent="0.35">
      <c r="A53" s="6" t="s">
        <v>79</v>
      </c>
      <c r="C53" s="7">
        <v>40393</v>
      </c>
      <c r="D53" s="8">
        <v>0.45347222222222222</v>
      </c>
      <c r="E53" s="6" t="s">
        <v>50</v>
      </c>
      <c r="F53" s="6">
        <v>21.67</v>
      </c>
      <c r="G53" s="6">
        <v>21.33</v>
      </c>
      <c r="H53" s="6">
        <v>16</v>
      </c>
      <c r="I53" s="6">
        <v>3</v>
      </c>
      <c r="J53" s="6">
        <v>15</v>
      </c>
      <c r="K53" s="6">
        <v>27.78</v>
      </c>
      <c r="L53" s="6">
        <v>28.78</v>
      </c>
      <c r="M53" s="9">
        <v>6.97</v>
      </c>
      <c r="N53" s="9">
        <v>7.1</v>
      </c>
      <c r="O53" s="6">
        <v>4.5</v>
      </c>
      <c r="Q53" s="6">
        <f t="shared" si="4"/>
        <v>2.6390573296152584</v>
      </c>
      <c r="R53" s="6">
        <v>14</v>
      </c>
      <c r="T53" s="10" t="s">
        <v>47</v>
      </c>
      <c r="U53" s="10"/>
      <c r="V53" s="10">
        <v>2</v>
      </c>
      <c r="W53" s="10"/>
      <c r="X53" s="11">
        <v>0.13900000000000001</v>
      </c>
      <c r="Y53" s="11"/>
      <c r="Z53" s="11">
        <v>0.16200000000000001</v>
      </c>
      <c r="AA53" s="11"/>
      <c r="AB53" s="11"/>
      <c r="AC53" s="11"/>
      <c r="AD53" s="11">
        <v>0.315</v>
      </c>
      <c r="AE53" s="11"/>
      <c r="AF53" s="11">
        <f>AD53+X53+Y53</f>
        <v>0.45400000000000001</v>
      </c>
      <c r="AG53" s="6">
        <v>11.4</v>
      </c>
      <c r="AH53" s="6">
        <v>6.4</v>
      </c>
      <c r="AI53" s="12">
        <v>13.3</v>
      </c>
      <c r="AJ53" s="12"/>
      <c r="AK53" s="12"/>
      <c r="AL53" s="12"/>
      <c r="AN53" s="6">
        <v>-74.245833000000005</v>
      </c>
      <c r="AO53" s="6">
        <v>40.484499999999997</v>
      </c>
      <c r="AP53" s="6" t="s">
        <v>42</v>
      </c>
    </row>
    <row r="54" spans="1:42" s="6" customFormat="1" x14ac:dyDescent="0.35">
      <c r="A54" s="6" t="s">
        <v>89</v>
      </c>
      <c r="C54" s="7">
        <v>40393</v>
      </c>
      <c r="D54" s="8">
        <v>0.47013888888888888</v>
      </c>
      <c r="E54" s="6" t="s">
        <v>50</v>
      </c>
      <c r="F54" s="6">
        <v>21.59</v>
      </c>
      <c r="G54" s="6">
        <v>20.98</v>
      </c>
      <c r="H54" s="6">
        <v>27</v>
      </c>
      <c r="I54" s="6">
        <v>3</v>
      </c>
      <c r="J54" s="6">
        <v>24</v>
      </c>
      <c r="K54" s="6">
        <v>30.5</v>
      </c>
      <c r="L54" s="6">
        <v>30.96</v>
      </c>
      <c r="M54" s="9">
        <v>8.1</v>
      </c>
      <c r="N54" s="9">
        <v>8</v>
      </c>
      <c r="O54" s="6">
        <v>5</v>
      </c>
      <c r="Q54" s="6">
        <f t="shared" si="4"/>
        <v>0</v>
      </c>
      <c r="R54" s="6">
        <v>1</v>
      </c>
      <c r="T54" s="10"/>
      <c r="U54" s="10"/>
      <c r="V54" s="10">
        <v>1</v>
      </c>
      <c r="W54" s="10"/>
      <c r="X54" s="11">
        <v>2.5000000000000001E-2</v>
      </c>
      <c r="Y54" s="11"/>
      <c r="Z54" s="11">
        <v>1.9E-2</v>
      </c>
      <c r="AA54" s="11"/>
      <c r="AB54" s="11"/>
      <c r="AC54" s="11"/>
      <c r="AD54" s="11">
        <v>8.7999999999999995E-2</v>
      </c>
      <c r="AE54" s="11"/>
      <c r="AF54" s="11">
        <f>AD54+X54+Y54</f>
        <v>0.11299999999999999</v>
      </c>
      <c r="AG54" s="6">
        <v>6.8</v>
      </c>
      <c r="AH54" s="6">
        <v>7</v>
      </c>
      <c r="AI54" s="12">
        <v>10.9</v>
      </c>
      <c r="AJ54" s="12"/>
      <c r="AK54" s="12"/>
      <c r="AL54" s="12"/>
      <c r="AN54" s="6">
        <v>-74.245833000000005</v>
      </c>
      <c r="AO54" s="6">
        <v>40.484499999999997</v>
      </c>
      <c r="AP54" s="6" t="s">
        <v>42</v>
      </c>
    </row>
    <row r="55" spans="1:42" s="6" customFormat="1" x14ac:dyDescent="0.35">
      <c r="A55" s="6" t="s">
        <v>100</v>
      </c>
      <c r="B55"/>
      <c r="C55" s="14">
        <v>40393</v>
      </c>
      <c r="D55"/>
      <c r="E55"/>
      <c r="F55"/>
      <c r="G55"/>
      <c r="H55"/>
      <c r="I55"/>
      <c r="J55"/>
      <c r="K55"/>
      <c r="L55"/>
      <c r="M55" s="16">
        <v>6.26</v>
      </c>
      <c r="N55" s="18">
        <v>5.89</v>
      </c>
      <c r="O55"/>
      <c r="P55"/>
      <c r="Q55" s="6">
        <f t="shared" si="4"/>
        <v>0.69314718055994529</v>
      </c>
      <c r="R55" s="23">
        <v>2</v>
      </c>
      <c r="S55"/>
      <c r="T55"/>
      <c r="U55"/>
      <c r="V55" s="23">
        <v>2</v>
      </c>
      <c r="W55"/>
      <c r="X55"/>
      <c r="Y55"/>
      <c r="Z55"/>
      <c r="AA55"/>
      <c r="AB55"/>
      <c r="AC55"/>
      <c r="AD55"/>
      <c r="AE55"/>
      <c r="AF55">
        <v>1.3058000000000001</v>
      </c>
      <c r="AG55"/>
      <c r="AH55"/>
      <c r="AI55" s="22">
        <v>8.3000000000000007</v>
      </c>
      <c r="AJ55"/>
      <c r="AK55" s="12"/>
      <c r="AL55" s="12"/>
      <c r="AN55" s="6">
        <v>-74.245833000000005</v>
      </c>
      <c r="AO55" s="6">
        <v>40.484499999999997</v>
      </c>
      <c r="AP55" s="6" t="s">
        <v>42</v>
      </c>
    </row>
    <row r="56" spans="1:42" s="6" customFormat="1" x14ac:dyDescent="0.35">
      <c r="A56" s="6" t="s">
        <v>100</v>
      </c>
      <c r="B56"/>
      <c r="C56" s="14">
        <v>40393</v>
      </c>
      <c r="D56"/>
      <c r="E56"/>
      <c r="F56"/>
      <c r="G56"/>
      <c r="H56"/>
      <c r="I56"/>
      <c r="J56"/>
      <c r="K56"/>
      <c r="L56"/>
      <c r="M56" s="17" t="s">
        <v>101</v>
      </c>
      <c r="N56" s="17" t="s">
        <v>101</v>
      </c>
      <c r="O56"/>
      <c r="P56"/>
      <c r="Q56" s="6">
        <f t="shared" si="4"/>
        <v>0.69314718055994529</v>
      </c>
      <c r="R56" s="23">
        <v>2</v>
      </c>
      <c r="S56"/>
      <c r="T56"/>
      <c r="U56"/>
      <c r="V56" s="23">
        <v>2</v>
      </c>
      <c r="W56"/>
      <c r="X56"/>
      <c r="Y56"/>
      <c r="Z56"/>
      <c r="AA56"/>
      <c r="AB56"/>
      <c r="AC56"/>
      <c r="AD56"/>
      <c r="AE56"/>
      <c r="AF56">
        <v>1.2949999999999999</v>
      </c>
      <c r="AG56"/>
      <c r="AH56"/>
      <c r="AI56" s="22">
        <v>9.1999999999999993</v>
      </c>
      <c r="AJ56"/>
      <c r="AK56" s="12"/>
      <c r="AL56" s="12"/>
      <c r="AN56" s="6">
        <v>-74.245833000000005</v>
      </c>
      <c r="AO56" s="6">
        <v>40.484499999999997</v>
      </c>
      <c r="AP56" s="6" t="s">
        <v>42</v>
      </c>
    </row>
    <row r="57" spans="1:42" s="6" customFormat="1" x14ac:dyDescent="0.35">
      <c r="A57" s="6" t="s">
        <v>105</v>
      </c>
      <c r="B57"/>
      <c r="C57" s="14">
        <v>40393</v>
      </c>
      <c r="D57"/>
      <c r="E57"/>
      <c r="F57"/>
      <c r="G57"/>
      <c r="H57"/>
      <c r="I57"/>
      <c r="J57"/>
      <c r="K57"/>
      <c r="L57"/>
      <c r="M57" s="18">
        <v>4.46</v>
      </c>
      <c r="N57" s="16">
        <v>4.45</v>
      </c>
      <c r="O57"/>
      <c r="P57"/>
      <c r="Q57" s="6">
        <f t="shared" si="4"/>
        <v>0.69314718055994529</v>
      </c>
      <c r="R57" s="21">
        <v>2</v>
      </c>
      <c r="S57"/>
      <c r="T57"/>
      <c r="U57"/>
      <c r="V57" s="23">
        <v>2</v>
      </c>
      <c r="W57"/>
      <c r="X57"/>
      <c r="Y57"/>
      <c r="Z57"/>
      <c r="AA57"/>
      <c r="AB57"/>
      <c r="AC57"/>
      <c r="AD57"/>
      <c r="AE57"/>
      <c r="AF57" s="35">
        <v>0.84550000000000003</v>
      </c>
      <c r="AG57"/>
      <c r="AH57"/>
      <c r="AI57" s="22">
        <v>6.3</v>
      </c>
      <c r="AJ57"/>
      <c r="AK57" s="12"/>
      <c r="AL57" s="12"/>
      <c r="AN57" s="6">
        <v>-74.245833000000005</v>
      </c>
      <c r="AO57" s="6">
        <v>40.484499999999997</v>
      </c>
      <c r="AP57" s="6" t="s">
        <v>42</v>
      </c>
    </row>
    <row r="58" spans="1:42" s="6" customFormat="1" x14ac:dyDescent="0.35">
      <c r="A58" s="6" t="s">
        <v>40</v>
      </c>
      <c r="C58" s="7">
        <v>40394</v>
      </c>
      <c r="D58" s="8">
        <v>0.57500000000000007</v>
      </c>
      <c r="E58" s="6" t="s">
        <v>50</v>
      </c>
      <c r="F58" s="6">
        <v>26.21</v>
      </c>
      <c r="G58" s="6">
        <v>22.29</v>
      </c>
      <c r="H58" s="6">
        <v>26</v>
      </c>
      <c r="I58" s="6">
        <v>3</v>
      </c>
      <c r="J58" s="6">
        <v>23</v>
      </c>
      <c r="K58" s="6">
        <v>25.21</v>
      </c>
      <c r="L58" s="6">
        <v>27.74</v>
      </c>
      <c r="M58" s="9">
        <v>5.53</v>
      </c>
      <c r="N58" s="9">
        <v>4.42</v>
      </c>
      <c r="O58" s="6">
        <v>4</v>
      </c>
      <c r="Q58" s="6">
        <f t="shared" si="4"/>
        <v>0</v>
      </c>
      <c r="R58" s="6">
        <v>1</v>
      </c>
      <c r="T58" s="10" t="s">
        <v>44</v>
      </c>
      <c r="U58" s="10"/>
      <c r="V58" s="10">
        <v>1</v>
      </c>
      <c r="W58" s="10"/>
      <c r="X58" s="11">
        <v>0.32200000000000001</v>
      </c>
      <c r="Y58" s="11"/>
      <c r="Z58" s="11">
        <v>0.32400000000000001</v>
      </c>
      <c r="AA58" s="11"/>
      <c r="AB58" s="11"/>
      <c r="AC58" s="11"/>
      <c r="AD58" s="11">
        <v>1.43</v>
      </c>
      <c r="AE58" s="11"/>
      <c r="AF58" s="11">
        <f>AD58+X58+Y58</f>
        <v>1.752</v>
      </c>
      <c r="AG58" s="6">
        <v>8</v>
      </c>
      <c r="AH58" s="6">
        <v>6.4</v>
      </c>
      <c r="AI58" s="12">
        <v>12.4</v>
      </c>
      <c r="AJ58" s="12"/>
      <c r="AK58" s="12"/>
      <c r="AL58" s="12"/>
      <c r="AN58" s="6">
        <v>-74.245833000000005</v>
      </c>
      <c r="AO58" s="6">
        <v>40.484499999999997</v>
      </c>
      <c r="AP58" s="6" t="s">
        <v>42</v>
      </c>
    </row>
    <row r="59" spans="1:42" s="6" customFormat="1" x14ac:dyDescent="0.35">
      <c r="A59" s="6" t="s">
        <v>72</v>
      </c>
      <c r="C59" s="7">
        <v>40394</v>
      </c>
      <c r="D59" s="8">
        <v>0.54722222222222217</v>
      </c>
      <c r="E59" s="6" t="s">
        <v>50</v>
      </c>
      <c r="F59" s="6">
        <v>24.77</v>
      </c>
      <c r="G59" s="6">
        <v>21.76</v>
      </c>
      <c r="H59" s="6">
        <v>21</v>
      </c>
      <c r="I59" s="6">
        <v>3</v>
      </c>
      <c r="J59" s="6">
        <v>20</v>
      </c>
      <c r="K59" s="6">
        <v>26.81</v>
      </c>
      <c r="L59" s="6">
        <v>28.06</v>
      </c>
      <c r="M59" s="9">
        <v>8.19</v>
      </c>
      <c r="N59" s="9">
        <v>7.08</v>
      </c>
      <c r="O59" s="6">
        <v>3.5</v>
      </c>
      <c r="Q59" s="6">
        <f t="shared" si="4"/>
        <v>1.3862943611198906</v>
      </c>
      <c r="R59" s="6">
        <v>4</v>
      </c>
      <c r="T59" s="10"/>
      <c r="U59" s="10"/>
      <c r="V59" s="10">
        <v>1</v>
      </c>
      <c r="W59" s="10"/>
      <c r="X59" s="11">
        <v>0.20799999999999999</v>
      </c>
      <c r="Y59" s="11"/>
      <c r="Z59" s="11">
        <v>6.2E-2</v>
      </c>
      <c r="AA59" s="11"/>
      <c r="AB59" s="11"/>
      <c r="AC59" s="11"/>
      <c r="AD59" s="11">
        <v>1.43</v>
      </c>
      <c r="AE59" s="11"/>
      <c r="AF59" s="11">
        <f>AD59+X59+Y59</f>
        <v>1.6379999999999999</v>
      </c>
      <c r="AG59" s="6">
        <v>4.5999999999999996</v>
      </c>
      <c r="AH59" s="6">
        <v>6.2</v>
      </c>
      <c r="AI59" s="12">
        <v>32</v>
      </c>
      <c r="AJ59" s="12"/>
      <c r="AK59" s="12"/>
      <c r="AL59" s="12"/>
      <c r="AN59" s="6">
        <v>-74.245833000000005</v>
      </c>
      <c r="AO59" s="6">
        <v>40.484499999999997</v>
      </c>
      <c r="AP59" s="6" t="s">
        <v>42</v>
      </c>
    </row>
    <row r="60" spans="1:42" s="6" customFormat="1" x14ac:dyDescent="0.35">
      <c r="A60" s="6" t="s">
        <v>79</v>
      </c>
      <c r="C60" s="7">
        <v>40400</v>
      </c>
      <c r="D60" s="8">
        <v>0.44791666666666669</v>
      </c>
      <c r="E60" s="6" t="s">
        <v>50</v>
      </c>
      <c r="F60" s="6">
        <v>21.75</v>
      </c>
      <c r="G60" s="6">
        <v>20.57</v>
      </c>
      <c r="H60" s="6">
        <v>17</v>
      </c>
      <c r="I60" s="6">
        <v>3</v>
      </c>
      <c r="J60" s="6">
        <v>17</v>
      </c>
      <c r="K60" s="6">
        <v>30.3</v>
      </c>
      <c r="L60" s="6">
        <v>30.61</v>
      </c>
      <c r="M60" s="9">
        <v>6.24</v>
      </c>
      <c r="N60" s="9">
        <v>6.7</v>
      </c>
      <c r="O60" s="6">
        <v>4</v>
      </c>
      <c r="Q60" s="6">
        <f t="shared" si="4"/>
        <v>2.8332133440562162</v>
      </c>
      <c r="R60" s="6">
        <v>17</v>
      </c>
      <c r="T60" s="10"/>
      <c r="U60" s="10"/>
      <c r="V60" s="10">
        <v>2</v>
      </c>
      <c r="W60" s="10"/>
      <c r="X60" s="11">
        <v>2.1999999999999999E-2</v>
      </c>
      <c r="Y60" s="11"/>
      <c r="Z60" s="11">
        <v>4.5999999999999999E-2</v>
      </c>
      <c r="AA60" s="11"/>
      <c r="AB60" s="11"/>
      <c r="AC60" s="11"/>
      <c r="AD60" s="11">
        <v>0.70499999999999996</v>
      </c>
      <c r="AE60" s="11"/>
      <c r="AF60" s="11">
        <f>AD60+X60+Y60</f>
        <v>0.72699999999999998</v>
      </c>
      <c r="AG60" s="6">
        <v>6.6</v>
      </c>
      <c r="AH60" s="6">
        <v>7.6</v>
      </c>
      <c r="AI60" s="12">
        <v>8.1999999999999993</v>
      </c>
      <c r="AJ60" s="12"/>
      <c r="AK60" s="12"/>
      <c r="AL60" s="12"/>
      <c r="AN60" s="6">
        <v>-74.245833000000005</v>
      </c>
      <c r="AO60" s="6">
        <v>40.484499999999997</v>
      </c>
      <c r="AP60" s="6" t="s">
        <v>42</v>
      </c>
    </row>
    <row r="61" spans="1:42" s="6" customFormat="1" x14ac:dyDescent="0.35">
      <c r="A61" s="6" t="s">
        <v>89</v>
      </c>
      <c r="C61" s="7">
        <v>40400</v>
      </c>
      <c r="D61" s="8">
        <v>0.46249999999999997</v>
      </c>
      <c r="E61" s="6" t="s">
        <v>50</v>
      </c>
      <c r="F61" s="6">
        <v>19.87</v>
      </c>
      <c r="G61" s="6">
        <v>19.3</v>
      </c>
      <c r="H61" s="6">
        <v>26</v>
      </c>
      <c r="I61" s="6">
        <v>3</v>
      </c>
      <c r="J61" s="6">
        <v>26</v>
      </c>
      <c r="K61" s="6">
        <v>30.78</v>
      </c>
      <c r="L61" s="6">
        <v>30.85</v>
      </c>
      <c r="M61" s="9">
        <v>7.05</v>
      </c>
      <c r="N61" s="9">
        <v>6.61</v>
      </c>
      <c r="O61" s="6">
        <v>7</v>
      </c>
      <c r="Q61" s="6">
        <f t="shared" si="4"/>
        <v>0.69314718055994529</v>
      </c>
      <c r="R61" s="6">
        <v>2</v>
      </c>
      <c r="T61" s="10" t="s">
        <v>44</v>
      </c>
      <c r="U61" s="10"/>
      <c r="V61" s="10">
        <v>1</v>
      </c>
      <c r="W61" s="10"/>
      <c r="X61" s="11">
        <v>0.01</v>
      </c>
      <c r="Y61" s="11"/>
      <c r="Z61" s="11">
        <v>2.1999999999999999E-2</v>
      </c>
      <c r="AA61" s="11"/>
      <c r="AB61" s="11"/>
      <c r="AC61" s="11"/>
      <c r="AD61" s="11">
        <v>0.61799999999999999</v>
      </c>
      <c r="AE61" s="11"/>
      <c r="AF61" s="11">
        <f>AD61+X61+Y61</f>
        <v>0.628</v>
      </c>
      <c r="AG61" s="6">
        <v>2.6</v>
      </c>
      <c r="AH61" s="6">
        <v>3.4</v>
      </c>
      <c r="AI61" s="12">
        <v>1.5</v>
      </c>
      <c r="AJ61" s="12"/>
      <c r="AK61" s="12"/>
      <c r="AL61" s="12"/>
      <c r="AN61" s="6">
        <v>-74.245833000000005</v>
      </c>
      <c r="AO61" s="6">
        <v>40.484499999999997</v>
      </c>
      <c r="AP61" s="6" t="s">
        <v>42</v>
      </c>
    </row>
    <row r="62" spans="1:42" s="6" customFormat="1" x14ac:dyDescent="0.35">
      <c r="A62" s="6" t="s">
        <v>100</v>
      </c>
      <c r="B62"/>
      <c r="C62" s="14">
        <v>40400</v>
      </c>
      <c r="D62"/>
      <c r="E62"/>
      <c r="F62"/>
      <c r="G62"/>
      <c r="H62"/>
      <c r="I62"/>
      <c r="J62"/>
      <c r="K62"/>
      <c r="L62"/>
      <c r="M62" s="16">
        <v>7.75</v>
      </c>
      <c r="N62" s="18">
        <v>5.65</v>
      </c>
      <c r="O62"/>
      <c r="P62"/>
      <c r="Q62" s="6">
        <f t="shared" si="4"/>
        <v>0.69314718055994529</v>
      </c>
      <c r="R62" s="23">
        <v>2</v>
      </c>
      <c r="S62"/>
      <c r="T62"/>
      <c r="U62"/>
      <c r="V62" s="23">
        <v>2</v>
      </c>
      <c r="W62"/>
      <c r="X62"/>
      <c r="Y62"/>
      <c r="Z62"/>
      <c r="AA62"/>
      <c r="AB62"/>
      <c r="AC62"/>
      <c r="AD62"/>
      <c r="AE62"/>
      <c r="AF62">
        <v>0.68810000000000004</v>
      </c>
      <c r="AG62"/>
      <c r="AH62"/>
      <c r="AI62" s="31">
        <v>7</v>
      </c>
      <c r="AJ62"/>
      <c r="AK62" s="12"/>
      <c r="AL62" s="12"/>
      <c r="AN62" s="6">
        <v>-74.245833000000005</v>
      </c>
      <c r="AO62" s="6">
        <v>40.484499999999997</v>
      </c>
      <c r="AP62" s="6" t="s">
        <v>42</v>
      </c>
    </row>
    <row r="63" spans="1:42" s="6" customFormat="1" x14ac:dyDescent="0.35">
      <c r="A63" s="6" t="s">
        <v>105</v>
      </c>
      <c r="B63"/>
      <c r="C63" s="14">
        <v>40400</v>
      </c>
      <c r="D63"/>
      <c r="E63"/>
      <c r="F63"/>
      <c r="G63"/>
      <c r="H63"/>
      <c r="I63"/>
      <c r="J63"/>
      <c r="K63"/>
      <c r="L63"/>
      <c r="M63" s="33">
        <v>6.91</v>
      </c>
      <c r="N63" s="16">
        <v>6.51</v>
      </c>
      <c r="O63"/>
      <c r="P63"/>
      <c r="Q63" s="6">
        <f t="shared" si="4"/>
        <v>0.69314718055994529</v>
      </c>
      <c r="R63" s="23">
        <v>2</v>
      </c>
      <c r="S63"/>
      <c r="T63"/>
      <c r="U63"/>
      <c r="V63" s="23">
        <v>2</v>
      </c>
      <c r="W63"/>
      <c r="X63"/>
      <c r="Y63"/>
      <c r="Z63"/>
      <c r="AA63"/>
      <c r="AB63"/>
      <c r="AC63"/>
      <c r="AD63"/>
      <c r="AE63"/>
      <c r="AF63" s="35">
        <v>0.61619999999999997</v>
      </c>
      <c r="AG63"/>
      <c r="AH63"/>
      <c r="AI63" s="22">
        <v>8.5</v>
      </c>
      <c r="AJ63"/>
      <c r="AK63" s="12"/>
      <c r="AL63" s="12"/>
      <c r="AM63" s="6" t="s">
        <v>64</v>
      </c>
      <c r="AN63" s="6">
        <v>-74.245833000000005</v>
      </c>
      <c r="AO63" s="6">
        <v>40.484499999999997</v>
      </c>
      <c r="AP63" s="6" t="s">
        <v>42</v>
      </c>
    </row>
    <row r="64" spans="1:42" s="6" customFormat="1" x14ac:dyDescent="0.35">
      <c r="A64" s="6" t="s">
        <v>40</v>
      </c>
      <c r="C64" s="7">
        <v>40401</v>
      </c>
      <c r="D64" s="8">
        <v>0.56041666666666667</v>
      </c>
      <c r="E64" s="6" t="s">
        <v>50</v>
      </c>
      <c r="F64" s="6">
        <v>26.15</v>
      </c>
      <c r="G64" s="6">
        <v>25.45</v>
      </c>
      <c r="H64" s="6">
        <v>22</v>
      </c>
      <c r="I64" s="6">
        <v>3</v>
      </c>
      <c r="J64" s="6">
        <v>21</v>
      </c>
      <c r="K64" s="6">
        <v>25.79</v>
      </c>
      <c r="L64" s="6">
        <v>26.33</v>
      </c>
      <c r="M64" s="9">
        <v>5.23</v>
      </c>
      <c r="N64" s="9">
        <v>4.96</v>
      </c>
      <c r="O64" s="6">
        <v>3</v>
      </c>
      <c r="Q64" s="6">
        <f t="shared" si="4"/>
        <v>2.8903717578961645</v>
      </c>
      <c r="R64" s="6">
        <v>18</v>
      </c>
      <c r="T64" s="10"/>
      <c r="U64" s="10"/>
      <c r="V64" s="10">
        <v>5</v>
      </c>
      <c r="W64" s="10"/>
      <c r="X64" s="11">
        <v>0.32300000000000001</v>
      </c>
      <c r="Y64" s="11"/>
      <c r="Z64" s="11">
        <v>0.20399999999999999</v>
      </c>
      <c r="AA64" s="11"/>
      <c r="AB64" s="11"/>
      <c r="AC64" s="11"/>
      <c r="AD64" s="11">
        <v>1.218</v>
      </c>
      <c r="AE64" s="11"/>
      <c r="AF64" s="11">
        <f>AD64+X64+Y64</f>
        <v>1.5409999999999999</v>
      </c>
      <c r="AG64" s="6">
        <v>3.2</v>
      </c>
      <c r="AH64" s="6">
        <v>7</v>
      </c>
      <c r="AI64" s="12">
        <v>16.899999999999999</v>
      </c>
      <c r="AJ64" s="12"/>
      <c r="AK64" s="12"/>
      <c r="AL64" s="12"/>
      <c r="AM64" s="6" t="s">
        <v>65</v>
      </c>
      <c r="AN64" s="6">
        <v>-74.245833000000005</v>
      </c>
      <c r="AO64" s="6">
        <v>40.484499999999997</v>
      </c>
      <c r="AP64" s="6" t="s">
        <v>42</v>
      </c>
    </row>
    <row r="65" spans="1:42" s="6" customFormat="1" x14ac:dyDescent="0.35">
      <c r="A65" s="6" t="s">
        <v>72</v>
      </c>
      <c r="C65" s="7">
        <v>40401</v>
      </c>
      <c r="D65" s="8">
        <v>0.52777777777777779</v>
      </c>
      <c r="E65" s="6" t="s">
        <v>50</v>
      </c>
      <c r="F65" s="6">
        <v>24.87</v>
      </c>
      <c r="G65" s="6">
        <v>23.24</v>
      </c>
      <c r="H65" s="6">
        <v>18</v>
      </c>
      <c r="I65" s="6">
        <v>3</v>
      </c>
      <c r="J65" s="6">
        <v>17</v>
      </c>
      <c r="K65" s="6">
        <v>27.89</v>
      </c>
      <c r="L65" s="6">
        <v>28</v>
      </c>
      <c r="M65" s="9">
        <v>8.86</v>
      </c>
      <c r="N65" s="9">
        <v>7.35</v>
      </c>
      <c r="O65" s="6">
        <v>3</v>
      </c>
      <c r="Q65" s="6">
        <f t="shared" si="4"/>
        <v>1.9459101490553132</v>
      </c>
      <c r="R65" s="6">
        <v>7</v>
      </c>
      <c r="T65" s="10" t="s">
        <v>44</v>
      </c>
      <c r="U65" s="10"/>
      <c r="V65" s="10">
        <v>1</v>
      </c>
      <c r="W65" s="10"/>
      <c r="X65" s="11">
        <v>0.107</v>
      </c>
      <c r="Y65" s="11"/>
      <c r="Z65" s="11">
        <v>2.4E-2</v>
      </c>
      <c r="AA65" s="11"/>
      <c r="AB65" s="11"/>
      <c r="AC65" s="11"/>
      <c r="AD65" s="11">
        <v>0.42299999999999999</v>
      </c>
      <c r="AE65" s="11"/>
      <c r="AF65" s="11">
        <f>AD65+X65+Y65</f>
        <v>0.53</v>
      </c>
      <c r="AG65" s="6">
        <v>10.5</v>
      </c>
      <c r="AH65" s="6">
        <v>8.6</v>
      </c>
      <c r="AI65" s="12">
        <v>26.6</v>
      </c>
      <c r="AJ65" s="12"/>
      <c r="AK65" s="12"/>
      <c r="AL65" s="12"/>
      <c r="AM65" s="6" t="s">
        <v>65</v>
      </c>
      <c r="AN65" s="6">
        <v>-74.245833000000005</v>
      </c>
      <c r="AO65" s="6">
        <v>40.484499999999997</v>
      </c>
      <c r="AP65" s="6" t="s">
        <v>42</v>
      </c>
    </row>
    <row r="66" spans="1:42" s="6" customFormat="1" x14ac:dyDescent="0.35">
      <c r="A66" s="6" t="s">
        <v>100</v>
      </c>
      <c r="B66"/>
      <c r="C66" s="14">
        <v>40407</v>
      </c>
      <c r="D66"/>
      <c r="E66"/>
      <c r="F66"/>
      <c r="G66"/>
      <c r="H66"/>
      <c r="I66"/>
      <c r="J66"/>
      <c r="K66"/>
      <c r="L66"/>
      <c r="M66" s="16">
        <v>4.62</v>
      </c>
      <c r="N66" s="18">
        <v>3.24</v>
      </c>
      <c r="O66"/>
      <c r="P66"/>
      <c r="Q66" s="6">
        <f t="shared" si="4"/>
        <v>0.69314718055994529</v>
      </c>
      <c r="R66" s="23">
        <v>2</v>
      </c>
      <c r="S66"/>
      <c r="T66"/>
      <c r="U66"/>
      <c r="V66" s="23">
        <v>4</v>
      </c>
      <c r="W66"/>
      <c r="X66"/>
      <c r="Y66"/>
      <c r="Z66"/>
      <c r="AA66"/>
      <c r="AB66"/>
      <c r="AC66"/>
      <c r="AD66"/>
      <c r="AE66"/>
      <c r="AF66">
        <v>1.0044</v>
      </c>
      <c r="AG66"/>
      <c r="AH66"/>
      <c r="AI66" s="22">
        <v>2.9</v>
      </c>
      <c r="AJ66"/>
      <c r="AK66" s="12"/>
      <c r="AL66" s="12"/>
      <c r="AN66" s="6">
        <v>-74.245833000000005</v>
      </c>
      <c r="AO66" s="6">
        <v>40.484499999999997</v>
      </c>
      <c r="AP66" s="6" t="s">
        <v>42</v>
      </c>
    </row>
    <row r="67" spans="1:42" s="6" customFormat="1" x14ac:dyDescent="0.35">
      <c r="A67" s="6" t="s">
        <v>105</v>
      </c>
      <c r="B67"/>
      <c r="C67" s="14">
        <v>40407</v>
      </c>
      <c r="D67"/>
      <c r="E67"/>
      <c r="F67"/>
      <c r="G67"/>
      <c r="H67"/>
      <c r="I67"/>
      <c r="J67"/>
      <c r="K67"/>
      <c r="L67"/>
      <c r="M67" s="18">
        <v>7.19</v>
      </c>
      <c r="N67" s="16">
        <v>6.85</v>
      </c>
      <c r="O67"/>
      <c r="P67"/>
      <c r="Q67" s="6">
        <f t="shared" si="4"/>
        <v>0.69314718055994529</v>
      </c>
      <c r="R67" s="23">
        <v>2</v>
      </c>
      <c r="S67"/>
      <c r="T67"/>
      <c r="U67"/>
      <c r="V67" s="21">
        <v>10</v>
      </c>
      <c r="W67"/>
      <c r="X67"/>
      <c r="Y67"/>
      <c r="Z67"/>
      <c r="AA67"/>
      <c r="AB67"/>
      <c r="AC67"/>
      <c r="AD67"/>
      <c r="AE67"/>
      <c r="AF67" s="35">
        <v>0.91100000000000003</v>
      </c>
      <c r="AG67"/>
      <c r="AH67"/>
      <c r="AI67" s="22">
        <v>5.8</v>
      </c>
      <c r="AJ67"/>
      <c r="AK67" s="12"/>
      <c r="AL67" s="12"/>
      <c r="AN67" s="6">
        <v>-74.245833000000005</v>
      </c>
      <c r="AO67" s="6">
        <v>40.484499999999997</v>
      </c>
      <c r="AP67" s="6" t="s">
        <v>42</v>
      </c>
    </row>
    <row r="68" spans="1:42" s="6" customFormat="1" x14ac:dyDescent="0.35">
      <c r="A68" s="6" t="s">
        <v>79</v>
      </c>
      <c r="C68" s="7">
        <v>40414</v>
      </c>
      <c r="D68" s="8">
        <v>0.46319444444444446</v>
      </c>
      <c r="E68" s="6" t="s">
        <v>49</v>
      </c>
      <c r="F68" s="6">
        <v>23</v>
      </c>
      <c r="G68" s="6">
        <v>23.05</v>
      </c>
      <c r="H68" s="6">
        <v>19</v>
      </c>
      <c r="I68" s="6">
        <v>3</v>
      </c>
      <c r="J68" s="6">
        <v>17</v>
      </c>
      <c r="K68" s="6">
        <v>29.63</v>
      </c>
      <c r="L68" s="6">
        <v>29.98</v>
      </c>
      <c r="M68" s="9">
        <v>5.88</v>
      </c>
      <c r="N68" s="9">
        <v>5.63</v>
      </c>
      <c r="O68" s="6">
        <v>3.5</v>
      </c>
      <c r="Q68" s="6">
        <f t="shared" si="4"/>
        <v>4.1896547420264252</v>
      </c>
      <c r="R68" s="6">
        <v>66</v>
      </c>
      <c r="T68" s="10" t="s">
        <v>47</v>
      </c>
      <c r="U68" s="10"/>
      <c r="V68" s="10">
        <v>8</v>
      </c>
      <c r="W68" s="10"/>
      <c r="X68" s="11">
        <v>9.8000000000000004E-2</v>
      </c>
      <c r="Y68" s="11"/>
      <c r="Z68" s="11">
        <v>0.22500000000000001</v>
      </c>
      <c r="AA68" s="11"/>
      <c r="AB68" s="11"/>
      <c r="AC68" s="11"/>
      <c r="AD68" s="11">
        <v>0.83499999999999996</v>
      </c>
      <c r="AE68" s="11"/>
      <c r="AF68" s="11">
        <f t="shared" ref="AF68:AF74" si="5">AD68+X68+Y68</f>
        <v>0.93299999999999994</v>
      </c>
      <c r="AG68" s="6">
        <v>7.2</v>
      </c>
      <c r="AH68" s="6">
        <v>7.6</v>
      </c>
      <c r="AI68" s="12">
        <v>10.199999999999999</v>
      </c>
      <c r="AJ68" s="12"/>
      <c r="AK68" s="12"/>
      <c r="AL68" s="12"/>
      <c r="AN68" s="6">
        <v>-74.245833000000005</v>
      </c>
      <c r="AO68" s="6">
        <v>40.484499999999997</v>
      </c>
      <c r="AP68" s="6" t="s">
        <v>42</v>
      </c>
    </row>
    <row r="69" spans="1:42" s="6" customFormat="1" x14ac:dyDescent="0.35">
      <c r="A69" s="6" t="s">
        <v>89</v>
      </c>
      <c r="C69" s="7">
        <v>40414</v>
      </c>
      <c r="E69" s="6" t="s">
        <v>49</v>
      </c>
      <c r="M69" s="9"/>
      <c r="N69" s="9"/>
      <c r="T69" s="10"/>
      <c r="U69" s="10"/>
      <c r="V69" s="10"/>
      <c r="W69" s="10"/>
      <c r="X69" s="11"/>
      <c r="Y69" s="11"/>
      <c r="Z69" s="11"/>
      <c r="AA69" s="11"/>
      <c r="AB69" s="11"/>
      <c r="AC69" s="11"/>
      <c r="AD69" s="11"/>
      <c r="AE69" s="11"/>
      <c r="AF69" s="11">
        <f t="shared" si="5"/>
        <v>0</v>
      </c>
      <c r="AI69" s="12"/>
      <c r="AJ69" s="12"/>
      <c r="AK69" s="12"/>
      <c r="AL69" s="12"/>
      <c r="AM69" s="6" t="s">
        <v>66</v>
      </c>
      <c r="AN69" s="6">
        <v>-74.245833000000005</v>
      </c>
      <c r="AO69" s="6">
        <v>40.484499999999997</v>
      </c>
      <c r="AP69" s="6" t="s">
        <v>42</v>
      </c>
    </row>
    <row r="70" spans="1:42" s="6" customFormat="1" x14ac:dyDescent="0.35">
      <c r="A70" s="6" t="s">
        <v>40</v>
      </c>
      <c r="C70" s="7">
        <v>40415</v>
      </c>
      <c r="D70" s="8">
        <v>0.5708333333333333</v>
      </c>
      <c r="E70" s="6" t="s">
        <v>49</v>
      </c>
      <c r="F70" s="6">
        <v>23.88</v>
      </c>
      <c r="G70" s="6">
        <v>23.51</v>
      </c>
      <c r="H70" s="6">
        <v>21</v>
      </c>
      <c r="I70" s="6">
        <v>3</v>
      </c>
      <c r="J70" s="6">
        <v>20</v>
      </c>
      <c r="K70" s="6">
        <v>24.79</v>
      </c>
      <c r="L70" s="6">
        <v>25.8</v>
      </c>
      <c r="M70" s="9">
        <v>4.33</v>
      </c>
      <c r="N70" s="9">
        <v>4.12</v>
      </c>
      <c r="O70" s="6">
        <v>4</v>
      </c>
      <c r="Q70" s="6">
        <f t="shared" si="4"/>
        <v>4.2484952420493594</v>
      </c>
      <c r="R70" s="6">
        <v>70</v>
      </c>
      <c r="T70" s="10" t="s">
        <v>47</v>
      </c>
      <c r="U70" s="10"/>
      <c r="V70" s="10">
        <v>2</v>
      </c>
      <c r="W70" s="10"/>
      <c r="X70" s="11">
        <v>0.44</v>
      </c>
      <c r="Y70" s="11"/>
      <c r="Z70" s="11">
        <v>0.35699999999999998</v>
      </c>
      <c r="AA70" s="11"/>
      <c r="AB70" s="11"/>
      <c r="AC70" s="11"/>
      <c r="AD70" s="11">
        <v>0.66</v>
      </c>
      <c r="AE70" s="11"/>
      <c r="AF70" s="11">
        <f t="shared" si="5"/>
        <v>1.1000000000000001</v>
      </c>
      <c r="AG70" s="6">
        <v>9</v>
      </c>
      <c r="AH70" s="6">
        <v>12</v>
      </c>
      <c r="AI70" s="12">
        <v>11.1</v>
      </c>
      <c r="AJ70" s="12"/>
      <c r="AK70" s="12"/>
      <c r="AL70" s="12"/>
      <c r="AM70" s="6" t="s">
        <v>56</v>
      </c>
      <c r="AN70" s="6">
        <v>-74.245833000000005</v>
      </c>
      <c r="AO70" s="6">
        <v>40.484499999999997</v>
      </c>
      <c r="AP70" s="6" t="s">
        <v>42</v>
      </c>
    </row>
    <row r="71" spans="1:42" s="6" customFormat="1" x14ac:dyDescent="0.35">
      <c r="A71" s="6" t="s">
        <v>40</v>
      </c>
      <c r="B71" s="6" t="s">
        <v>41</v>
      </c>
      <c r="C71" s="7">
        <v>40415</v>
      </c>
      <c r="D71" s="8">
        <v>0.5708333333333333</v>
      </c>
      <c r="E71" s="6" t="s">
        <v>49</v>
      </c>
      <c r="M71" s="9">
        <v>4.37</v>
      </c>
      <c r="N71" s="9">
        <v>4.22</v>
      </c>
      <c r="O71" s="6">
        <v>4.5</v>
      </c>
      <c r="Q71" s="6">
        <f t="shared" si="4"/>
        <v>3.6888794541139363</v>
      </c>
      <c r="R71" s="6">
        <v>40</v>
      </c>
      <c r="T71" s="10"/>
      <c r="U71" s="10"/>
      <c r="V71" s="10">
        <v>1</v>
      </c>
      <c r="W71" s="10"/>
      <c r="X71" s="11">
        <v>0.44800000000000001</v>
      </c>
      <c r="Y71" s="11"/>
      <c r="Z71" s="11">
        <v>0.38</v>
      </c>
      <c r="AA71" s="11"/>
      <c r="AB71" s="11"/>
      <c r="AC71" s="11"/>
      <c r="AD71" s="11">
        <v>1.1200000000000001</v>
      </c>
      <c r="AE71" s="11"/>
      <c r="AF71" s="11">
        <f t="shared" si="5"/>
        <v>1.5680000000000001</v>
      </c>
      <c r="AG71" s="6">
        <v>8.6</v>
      </c>
      <c r="AH71" s="6">
        <v>8</v>
      </c>
      <c r="AI71" s="12">
        <v>10.8</v>
      </c>
      <c r="AJ71" s="12"/>
      <c r="AK71" s="12"/>
      <c r="AL71" s="12"/>
      <c r="AN71" s="6">
        <v>-74.245833000000005</v>
      </c>
      <c r="AO71" s="6">
        <v>40.484499999999997</v>
      </c>
      <c r="AP71" s="6" t="s">
        <v>42</v>
      </c>
    </row>
    <row r="72" spans="1:42" s="6" customFormat="1" x14ac:dyDescent="0.35">
      <c r="A72" s="6" t="s">
        <v>72</v>
      </c>
      <c r="C72" s="7">
        <v>40415</v>
      </c>
      <c r="D72" s="8">
        <v>0.53888888888888886</v>
      </c>
      <c r="E72" s="6" t="s">
        <v>49</v>
      </c>
      <c r="F72" s="6">
        <v>22.94</v>
      </c>
      <c r="G72" s="6">
        <v>22.4</v>
      </c>
      <c r="H72" s="6">
        <v>19</v>
      </c>
      <c r="I72" s="6">
        <v>3</v>
      </c>
      <c r="J72" s="6">
        <v>17</v>
      </c>
      <c r="K72" s="6">
        <v>25.62</v>
      </c>
      <c r="L72" s="6">
        <v>26.9</v>
      </c>
      <c r="M72" s="9">
        <v>6.05</v>
      </c>
      <c r="N72" s="9">
        <v>5.76</v>
      </c>
      <c r="O72" s="6">
        <v>5</v>
      </c>
      <c r="Q72" s="6">
        <f t="shared" si="4"/>
        <v>3.4965075614664802</v>
      </c>
      <c r="R72" s="6">
        <v>33</v>
      </c>
      <c r="T72" s="10" t="s">
        <v>44</v>
      </c>
      <c r="U72" s="10"/>
      <c r="V72" s="10">
        <v>2</v>
      </c>
      <c r="W72" s="10"/>
      <c r="X72" s="11">
        <v>0.26200000000000001</v>
      </c>
      <c r="Y72" s="11"/>
      <c r="Z72" s="11">
        <v>0.38200000000000001</v>
      </c>
      <c r="AA72" s="11"/>
      <c r="AB72" s="11"/>
      <c r="AC72" s="11"/>
      <c r="AD72" s="11">
        <v>0.73</v>
      </c>
      <c r="AE72" s="11"/>
      <c r="AF72" s="11">
        <f t="shared" si="5"/>
        <v>0.99199999999999999</v>
      </c>
      <c r="AG72" s="6">
        <v>5.6</v>
      </c>
      <c r="AH72" s="6">
        <v>11.8</v>
      </c>
      <c r="AI72" s="12">
        <v>7</v>
      </c>
      <c r="AJ72" s="12"/>
      <c r="AK72" s="12"/>
      <c r="AL72" s="12"/>
      <c r="AN72" s="6">
        <v>-74.245833000000005</v>
      </c>
      <c r="AO72" s="6">
        <v>40.484499999999997</v>
      </c>
      <c r="AP72" s="6" t="s">
        <v>42</v>
      </c>
    </row>
    <row r="73" spans="1:42" s="6" customFormat="1" x14ac:dyDescent="0.35">
      <c r="A73" s="6" t="s">
        <v>79</v>
      </c>
      <c r="C73" s="7">
        <v>40421</v>
      </c>
      <c r="D73" s="8">
        <v>0.46388888888888885</v>
      </c>
      <c r="E73" s="6" t="s">
        <v>50</v>
      </c>
      <c r="F73" s="6">
        <v>22.9</v>
      </c>
      <c r="G73" s="6">
        <v>22.6</v>
      </c>
      <c r="H73" s="6">
        <v>17</v>
      </c>
      <c r="I73" s="6">
        <v>3</v>
      </c>
      <c r="J73" s="6">
        <v>16</v>
      </c>
      <c r="K73" s="6">
        <v>29.01</v>
      </c>
      <c r="L73" s="6">
        <v>29.55</v>
      </c>
      <c r="M73" s="9">
        <v>7.56</v>
      </c>
      <c r="N73" s="9">
        <v>7.28</v>
      </c>
      <c r="O73" s="6">
        <v>4</v>
      </c>
      <c r="Q73" s="6">
        <f t="shared" si="4"/>
        <v>1.0986122886681098</v>
      </c>
      <c r="R73" s="6">
        <v>3</v>
      </c>
      <c r="T73" s="10" t="s">
        <v>44</v>
      </c>
      <c r="U73" s="10"/>
      <c r="V73" s="10">
        <v>1</v>
      </c>
      <c r="W73" s="10"/>
      <c r="X73" s="11">
        <v>0.14299999999999999</v>
      </c>
      <c r="Y73" s="11"/>
      <c r="Z73" s="11">
        <v>2.5999999999999999E-2</v>
      </c>
      <c r="AA73" s="11"/>
      <c r="AB73" s="11"/>
      <c r="AC73" s="11"/>
      <c r="AD73" s="11">
        <v>1.47</v>
      </c>
      <c r="AE73" s="11"/>
      <c r="AF73" s="11">
        <f t="shared" si="5"/>
        <v>1.613</v>
      </c>
      <c r="AG73" s="6">
        <v>9.4</v>
      </c>
      <c r="AH73" s="6">
        <v>8</v>
      </c>
      <c r="AI73" s="12">
        <v>20.9</v>
      </c>
      <c r="AJ73" s="12"/>
      <c r="AK73" s="12"/>
      <c r="AL73" s="12"/>
      <c r="AN73" s="6">
        <v>-74.245833000000005</v>
      </c>
      <c r="AO73" s="6">
        <v>40.484499999999997</v>
      </c>
      <c r="AP73" s="6" t="s">
        <v>42</v>
      </c>
    </row>
    <row r="74" spans="1:42" s="6" customFormat="1" x14ac:dyDescent="0.35">
      <c r="A74" s="6" t="s">
        <v>89</v>
      </c>
      <c r="C74" s="7">
        <v>40421</v>
      </c>
      <c r="D74" s="8">
        <v>0.47916666666666669</v>
      </c>
      <c r="E74" s="6" t="s">
        <v>50</v>
      </c>
      <c r="F74" s="6">
        <v>22.71</v>
      </c>
      <c r="G74" s="6">
        <v>21.06</v>
      </c>
      <c r="H74" s="6">
        <v>27</v>
      </c>
      <c r="I74" s="6">
        <v>3</v>
      </c>
      <c r="J74" s="6">
        <v>27</v>
      </c>
      <c r="K74" s="6">
        <v>30.23</v>
      </c>
      <c r="L74" s="6">
        <v>31.31</v>
      </c>
      <c r="M74" s="9">
        <v>8.02</v>
      </c>
      <c r="N74" s="9">
        <v>5.33</v>
      </c>
      <c r="O74" s="6">
        <v>4.5</v>
      </c>
      <c r="Q74" s="6">
        <f t="shared" si="4"/>
        <v>0</v>
      </c>
      <c r="R74" s="6">
        <v>1</v>
      </c>
      <c r="T74" s="10" t="s">
        <v>44</v>
      </c>
      <c r="U74" s="10"/>
      <c r="V74" s="10">
        <v>1</v>
      </c>
      <c r="W74" s="10"/>
      <c r="X74" s="11">
        <v>1.4E-2</v>
      </c>
      <c r="Y74" s="11"/>
      <c r="Z74" s="11">
        <v>0.01</v>
      </c>
      <c r="AA74" s="11"/>
      <c r="AB74" s="11"/>
      <c r="AC74" s="11"/>
      <c r="AD74" s="11">
        <v>1.02</v>
      </c>
      <c r="AE74" s="11"/>
      <c r="AF74" s="11">
        <f t="shared" si="5"/>
        <v>1.034</v>
      </c>
      <c r="AG74" s="6">
        <v>6.2</v>
      </c>
      <c r="AH74" s="6">
        <v>6</v>
      </c>
      <c r="AI74" s="12">
        <v>15.5</v>
      </c>
      <c r="AJ74" s="12"/>
      <c r="AK74" s="12"/>
      <c r="AL74" s="12"/>
      <c r="AN74" s="6">
        <v>-74.245833000000005</v>
      </c>
      <c r="AO74" s="6">
        <v>40.484499999999997</v>
      </c>
      <c r="AP74" s="6" t="s">
        <v>42</v>
      </c>
    </row>
    <row r="75" spans="1:42" s="6" customFormat="1" x14ac:dyDescent="0.35">
      <c r="A75" s="6" t="s">
        <v>100</v>
      </c>
      <c r="B75"/>
      <c r="C75" s="14">
        <v>40421</v>
      </c>
      <c r="D75"/>
      <c r="E75"/>
      <c r="F75"/>
      <c r="G75"/>
      <c r="H75"/>
      <c r="I75"/>
      <c r="J75"/>
      <c r="K75"/>
      <c r="L75"/>
      <c r="M75" s="16">
        <v>16.010000000000002</v>
      </c>
      <c r="N75" s="18">
        <v>7.37</v>
      </c>
      <c r="O75"/>
      <c r="P75"/>
      <c r="Q75" s="6">
        <f t="shared" si="4"/>
        <v>0.69314718055994529</v>
      </c>
      <c r="R75" s="23">
        <v>2</v>
      </c>
      <c r="S75"/>
      <c r="T75"/>
      <c r="U75"/>
      <c r="V75" s="23">
        <v>2</v>
      </c>
      <c r="W75"/>
      <c r="X75"/>
      <c r="Y75"/>
      <c r="Z75"/>
      <c r="AA75"/>
      <c r="AB75"/>
      <c r="AC75"/>
      <c r="AD75"/>
      <c r="AE75"/>
      <c r="AF75">
        <v>1.9789999999999999</v>
      </c>
      <c r="AG75"/>
      <c r="AH75"/>
      <c r="AI75" s="22">
        <v>62.4</v>
      </c>
      <c r="AJ75"/>
      <c r="AK75" s="12"/>
      <c r="AL75" s="12"/>
      <c r="AM75" s="6" t="s">
        <v>46</v>
      </c>
      <c r="AN75" s="6">
        <v>-74.245833000000005</v>
      </c>
      <c r="AO75" s="6">
        <v>40.484499999999997</v>
      </c>
      <c r="AP75" s="6" t="s">
        <v>42</v>
      </c>
    </row>
    <row r="76" spans="1:42" s="6" customFormat="1" x14ac:dyDescent="0.35">
      <c r="A76" s="6" t="s">
        <v>105</v>
      </c>
      <c r="B76"/>
      <c r="C76" s="14">
        <v>40421</v>
      </c>
      <c r="D76"/>
      <c r="E76"/>
      <c r="F76"/>
      <c r="G76"/>
      <c r="H76"/>
      <c r="I76"/>
      <c r="J76"/>
      <c r="K76"/>
      <c r="L76"/>
      <c r="M76" s="18">
        <v>15.45</v>
      </c>
      <c r="N76" s="16">
        <v>14.61</v>
      </c>
      <c r="O76"/>
      <c r="P76"/>
      <c r="Q76" s="6">
        <f t="shared" si="4"/>
        <v>0.69314718055994529</v>
      </c>
      <c r="R76" s="21">
        <v>2</v>
      </c>
      <c r="S76"/>
      <c r="T76"/>
      <c r="U76"/>
      <c r="V76" s="21">
        <v>2</v>
      </c>
      <c r="W76"/>
      <c r="X76"/>
      <c r="Y76"/>
      <c r="Z76"/>
      <c r="AA76"/>
      <c r="AB76"/>
      <c r="AC76"/>
      <c r="AD76"/>
      <c r="AE76"/>
      <c r="AF76" s="35">
        <v>1.2855000000000001</v>
      </c>
      <c r="AG76"/>
      <c r="AH76"/>
      <c r="AI76" s="22">
        <v>31.8</v>
      </c>
      <c r="AJ76"/>
      <c r="AK76" s="12"/>
      <c r="AL76" s="12"/>
      <c r="AN76" s="6">
        <v>-74.245833000000005</v>
      </c>
      <c r="AO76" s="6">
        <v>40.484499999999997</v>
      </c>
      <c r="AP76" s="6" t="s">
        <v>42</v>
      </c>
    </row>
    <row r="77" spans="1:42" s="6" customFormat="1" x14ac:dyDescent="0.35">
      <c r="A77" s="6" t="s">
        <v>40</v>
      </c>
      <c r="C77" s="7">
        <v>40422</v>
      </c>
      <c r="D77" s="8">
        <v>0.55347222222222225</v>
      </c>
      <c r="E77" s="6" t="s">
        <v>50</v>
      </c>
      <c r="F77" s="6">
        <v>25.97</v>
      </c>
      <c r="G77" s="6">
        <v>23.43</v>
      </c>
      <c r="H77" s="6">
        <v>26</v>
      </c>
      <c r="I77" s="6">
        <v>3</v>
      </c>
      <c r="J77" s="6">
        <v>23</v>
      </c>
      <c r="K77" s="6">
        <v>24.37</v>
      </c>
      <c r="L77" s="6">
        <v>26.11</v>
      </c>
      <c r="M77" s="9">
        <v>8.83</v>
      </c>
      <c r="N77" s="9">
        <v>6.08</v>
      </c>
      <c r="O77" s="6">
        <v>3.5</v>
      </c>
      <c r="Q77" s="6">
        <f t="shared" si="4"/>
        <v>0</v>
      </c>
      <c r="R77" s="6">
        <v>1</v>
      </c>
      <c r="T77" s="10"/>
      <c r="U77" s="10"/>
      <c r="V77" s="10">
        <v>1</v>
      </c>
      <c r="W77" s="10"/>
      <c r="X77" s="11">
        <v>0.49</v>
      </c>
      <c r="Y77" s="11"/>
      <c r="Z77" s="11">
        <v>0.14799999999999999</v>
      </c>
      <c r="AA77" s="11"/>
      <c r="AB77" s="11"/>
      <c r="AC77" s="11"/>
      <c r="AD77" s="11">
        <v>1.46</v>
      </c>
      <c r="AE77" s="11"/>
      <c r="AF77" s="11">
        <f>AD77+X77+Y77</f>
        <v>1.95</v>
      </c>
      <c r="AG77" s="6">
        <v>9.6</v>
      </c>
      <c r="AH77" s="6">
        <v>7</v>
      </c>
      <c r="AI77" s="12">
        <v>18.100000000000001</v>
      </c>
      <c r="AJ77" s="12"/>
      <c r="AK77" s="12"/>
      <c r="AL77" s="12"/>
      <c r="AN77" s="6">
        <v>-74.245833000000005</v>
      </c>
      <c r="AO77" s="6">
        <v>40.484499999999997</v>
      </c>
      <c r="AP77" s="6" t="s">
        <v>42</v>
      </c>
    </row>
    <row r="78" spans="1:42" s="6" customFormat="1" x14ac:dyDescent="0.35">
      <c r="A78" s="6" t="s">
        <v>72</v>
      </c>
      <c r="C78" s="7">
        <v>40422</v>
      </c>
      <c r="D78" s="8">
        <v>0.52430555555555558</v>
      </c>
      <c r="E78" s="6" t="s">
        <v>50</v>
      </c>
      <c r="F78" s="6">
        <v>24.09</v>
      </c>
      <c r="G78" s="6">
        <v>23.15</v>
      </c>
      <c r="H78" s="6">
        <v>21</v>
      </c>
      <c r="I78" s="6">
        <v>3</v>
      </c>
      <c r="J78" s="6">
        <v>19</v>
      </c>
      <c r="K78" s="6">
        <v>25.21</v>
      </c>
      <c r="L78" s="6">
        <v>25.99</v>
      </c>
      <c r="M78" s="9">
        <v>12.74</v>
      </c>
      <c r="N78" s="9">
        <v>7.4</v>
      </c>
      <c r="O78" s="6">
        <v>2</v>
      </c>
      <c r="Q78" s="6">
        <f t="shared" si="4"/>
        <v>2.3025850929940459</v>
      </c>
      <c r="R78" s="6">
        <v>10</v>
      </c>
      <c r="T78" s="10"/>
      <c r="U78" s="10"/>
      <c r="V78" s="10">
        <v>1</v>
      </c>
      <c r="W78" s="10"/>
      <c r="X78" s="11">
        <v>5.8000000000000003E-2</v>
      </c>
      <c r="Y78" s="11"/>
      <c r="Z78" s="11">
        <v>1.4E-2</v>
      </c>
      <c r="AA78" s="11"/>
      <c r="AB78" s="11"/>
      <c r="AC78" s="11"/>
      <c r="AD78" s="11">
        <v>2</v>
      </c>
      <c r="AE78" s="11"/>
      <c r="AF78" s="11">
        <f>AD78+X78+Y78</f>
        <v>2.0579999999999998</v>
      </c>
      <c r="AG78" s="6">
        <v>10.9</v>
      </c>
      <c r="AH78" s="6">
        <v>6.2</v>
      </c>
      <c r="AI78" s="12">
        <v>65.900000000000006</v>
      </c>
      <c r="AJ78" s="12"/>
      <c r="AK78" s="12"/>
      <c r="AL78" s="12"/>
      <c r="AN78" s="6">
        <v>-74.245833000000005</v>
      </c>
      <c r="AO78" s="6">
        <v>40.484499999999997</v>
      </c>
      <c r="AP78" s="6" t="s">
        <v>42</v>
      </c>
    </row>
    <row r="79" spans="1:42" s="6" customFormat="1" x14ac:dyDescent="0.35">
      <c r="A79" s="6" t="s">
        <v>79</v>
      </c>
      <c r="C79" s="7">
        <v>40429</v>
      </c>
      <c r="D79" s="8">
        <v>0.4826388888888889</v>
      </c>
      <c r="E79" s="6" t="s">
        <v>50</v>
      </c>
      <c r="F79" s="6">
        <v>20.79</v>
      </c>
      <c r="G79" s="6">
        <v>19.97</v>
      </c>
      <c r="H79" s="6">
        <v>16</v>
      </c>
      <c r="I79" s="6">
        <v>3</v>
      </c>
      <c r="J79" s="6">
        <v>14</v>
      </c>
      <c r="K79" s="6">
        <v>30.52</v>
      </c>
      <c r="L79" s="6">
        <v>30.91</v>
      </c>
      <c r="M79" s="9">
        <v>5.94</v>
      </c>
      <c r="N79" s="9">
        <v>5.8</v>
      </c>
      <c r="O79" s="6">
        <v>5.5</v>
      </c>
      <c r="Q79" s="6">
        <f t="shared" si="4"/>
        <v>1.6094379124341003</v>
      </c>
      <c r="R79" s="6">
        <v>5</v>
      </c>
      <c r="T79" s="10"/>
      <c r="U79" s="10"/>
      <c r="V79" s="10">
        <v>1</v>
      </c>
      <c r="W79" s="10"/>
      <c r="X79" s="11">
        <v>2.5999999999999999E-2</v>
      </c>
      <c r="Y79" s="11"/>
      <c r="Z79" s="11">
        <v>3.1E-2</v>
      </c>
      <c r="AA79" s="11"/>
      <c r="AB79" s="11"/>
      <c r="AC79" s="11"/>
      <c r="AD79" s="11">
        <v>1.1499999999999999</v>
      </c>
      <c r="AE79" s="11"/>
      <c r="AF79" s="11">
        <f>AD79+X79+Y79</f>
        <v>1.1759999999999999</v>
      </c>
      <c r="AG79" s="6">
        <v>7.6</v>
      </c>
      <c r="AH79" s="6">
        <v>14.2</v>
      </c>
      <c r="AI79" s="12">
        <v>18.2</v>
      </c>
      <c r="AJ79" s="12"/>
      <c r="AK79" s="12"/>
      <c r="AL79" s="12"/>
      <c r="AN79" s="6">
        <v>-74.245833000000005</v>
      </c>
      <c r="AO79" s="6">
        <v>40.484499999999997</v>
      </c>
      <c r="AP79" s="6" t="s">
        <v>42</v>
      </c>
    </row>
    <row r="80" spans="1:42" s="6" customFormat="1" x14ac:dyDescent="0.35">
      <c r="A80" s="6" t="s">
        <v>89</v>
      </c>
      <c r="C80" s="7">
        <v>40429</v>
      </c>
      <c r="D80" s="8">
        <v>0.49791666666666662</v>
      </c>
      <c r="E80" s="6" t="s">
        <v>50</v>
      </c>
      <c r="F80" s="6">
        <v>20.53</v>
      </c>
      <c r="G80" s="6">
        <v>20.34</v>
      </c>
      <c r="H80" s="6">
        <v>25</v>
      </c>
      <c r="I80" s="6">
        <v>3</v>
      </c>
      <c r="J80" s="6">
        <v>24</v>
      </c>
      <c r="K80" s="6">
        <v>30.7</v>
      </c>
      <c r="L80" s="6">
        <v>30.77</v>
      </c>
      <c r="M80" s="9">
        <v>6.37</v>
      </c>
      <c r="N80" s="9">
        <v>6.09</v>
      </c>
      <c r="O80" s="6">
        <v>5</v>
      </c>
      <c r="Q80" s="6">
        <f t="shared" si="4"/>
        <v>0.69314718055994529</v>
      </c>
      <c r="R80" s="6">
        <v>2</v>
      </c>
      <c r="T80" s="10" t="s">
        <v>44</v>
      </c>
      <c r="U80" s="10"/>
      <c r="V80" s="10">
        <v>1</v>
      </c>
      <c r="W80" s="10"/>
      <c r="X80" s="11">
        <v>1.6E-2</v>
      </c>
      <c r="Y80" s="11"/>
      <c r="Z80" s="11">
        <v>3.5000000000000003E-2</v>
      </c>
      <c r="AA80" s="11"/>
      <c r="AB80" s="11"/>
      <c r="AC80" s="11"/>
      <c r="AD80" s="11">
        <v>1.33</v>
      </c>
      <c r="AE80" s="11"/>
      <c r="AF80" s="11">
        <f>AD80+X80+Y80</f>
        <v>1.3460000000000001</v>
      </c>
      <c r="AG80" s="6">
        <v>3.2</v>
      </c>
      <c r="AH80" s="6">
        <v>6.6</v>
      </c>
      <c r="AI80" s="12">
        <v>16.3</v>
      </c>
      <c r="AJ80" s="12"/>
      <c r="AK80" s="12"/>
      <c r="AL80" s="12"/>
      <c r="AN80" s="6">
        <v>-74.245833000000005</v>
      </c>
      <c r="AO80" s="6">
        <v>40.484499999999997</v>
      </c>
      <c r="AP80" s="6" t="s">
        <v>42</v>
      </c>
    </row>
    <row r="81" spans="1:42" s="6" customFormat="1" x14ac:dyDescent="0.35">
      <c r="A81" s="6" t="s">
        <v>100</v>
      </c>
      <c r="B81"/>
      <c r="C81" s="14">
        <v>40429</v>
      </c>
      <c r="D81"/>
      <c r="E81"/>
      <c r="F81"/>
      <c r="G81"/>
      <c r="H81"/>
      <c r="I81"/>
      <c r="J81"/>
      <c r="K81"/>
      <c r="L81"/>
      <c r="M81" s="16">
        <v>10.48</v>
      </c>
      <c r="N81" s="18">
        <v>11.37</v>
      </c>
      <c r="O81"/>
      <c r="P81"/>
      <c r="Q81" s="6">
        <f t="shared" si="4"/>
        <v>0.69314718055994529</v>
      </c>
      <c r="R81" s="23">
        <v>2</v>
      </c>
      <c r="S81"/>
      <c r="T81"/>
      <c r="U81"/>
      <c r="V81" s="21">
        <v>2</v>
      </c>
      <c r="W81"/>
      <c r="X81"/>
      <c r="Y81"/>
      <c r="Z81"/>
      <c r="AA81"/>
      <c r="AB81"/>
      <c r="AC81"/>
      <c r="AD81"/>
      <c r="AE81"/>
      <c r="AF81"/>
      <c r="AG81"/>
      <c r="AH81"/>
      <c r="AI81" s="22">
        <v>24.8</v>
      </c>
      <c r="AJ81"/>
      <c r="AK81" s="12"/>
      <c r="AL81" s="12"/>
      <c r="AN81" s="6">
        <v>-74.245833000000005</v>
      </c>
      <c r="AO81" s="6">
        <v>40.484499999999997</v>
      </c>
      <c r="AP81" s="6" t="s">
        <v>42</v>
      </c>
    </row>
    <row r="82" spans="1:42" s="6" customFormat="1" x14ac:dyDescent="0.35">
      <c r="A82" s="6" t="s">
        <v>100</v>
      </c>
      <c r="B82"/>
      <c r="C82" s="14">
        <v>40429</v>
      </c>
      <c r="D82"/>
      <c r="E82"/>
      <c r="F82"/>
      <c r="G82"/>
      <c r="H82"/>
      <c r="I82"/>
      <c r="J82"/>
      <c r="K82"/>
      <c r="L82"/>
      <c r="M82" s="17" t="s">
        <v>101</v>
      </c>
      <c r="N82" s="17" t="s">
        <v>101</v>
      </c>
      <c r="O82"/>
      <c r="P82"/>
      <c r="Q82" s="6">
        <f t="shared" si="4"/>
        <v>0.69314718055994529</v>
      </c>
      <c r="R82" s="23">
        <v>2</v>
      </c>
      <c r="S82"/>
      <c r="T82"/>
      <c r="U82"/>
      <c r="V82" s="23">
        <v>2</v>
      </c>
      <c r="W82"/>
      <c r="X82"/>
      <c r="Y82"/>
      <c r="Z82"/>
      <c r="AA82"/>
      <c r="AB82"/>
      <c r="AC82"/>
      <c r="AD82"/>
      <c r="AE82"/>
      <c r="AF82"/>
      <c r="AG82"/>
      <c r="AH82"/>
      <c r="AI82" s="22">
        <v>26.6</v>
      </c>
      <c r="AJ82"/>
      <c r="AK82" s="12"/>
      <c r="AL82" s="12"/>
      <c r="AN82" s="6">
        <v>-74.245833000000005</v>
      </c>
      <c r="AO82" s="6">
        <v>40.484499999999997</v>
      </c>
      <c r="AP82" s="6" t="s">
        <v>42</v>
      </c>
    </row>
    <row r="83" spans="1:42" s="6" customFormat="1" x14ac:dyDescent="0.35">
      <c r="A83" s="6" t="s">
        <v>105</v>
      </c>
      <c r="B83"/>
      <c r="C83" s="14">
        <v>40429</v>
      </c>
      <c r="D83"/>
      <c r="E83"/>
      <c r="F83"/>
      <c r="G83"/>
      <c r="H83"/>
      <c r="I83"/>
      <c r="J83"/>
      <c r="K83"/>
      <c r="L83"/>
      <c r="M83" s="18">
        <v>9.94</v>
      </c>
      <c r="N83" s="16">
        <v>9.93</v>
      </c>
      <c r="O83"/>
      <c r="P83"/>
      <c r="Q83" s="6">
        <f t="shared" si="4"/>
        <v>0.69314718055994529</v>
      </c>
      <c r="R83" s="23">
        <v>2</v>
      </c>
      <c r="S83"/>
      <c r="T83"/>
      <c r="U83"/>
      <c r="V83" s="23">
        <v>2</v>
      </c>
      <c r="W83"/>
      <c r="X83"/>
      <c r="Y83"/>
      <c r="Z83"/>
      <c r="AA83"/>
      <c r="AB83"/>
      <c r="AC83"/>
      <c r="AD83"/>
      <c r="AE83"/>
      <c r="AF83" s="35"/>
      <c r="AG83"/>
      <c r="AH83"/>
      <c r="AI83" s="22">
        <v>19.2</v>
      </c>
      <c r="AJ83"/>
      <c r="AK83" s="12"/>
      <c r="AL83" s="12"/>
      <c r="AN83" s="6">
        <v>-74.245833000000005</v>
      </c>
      <c r="AO83" s="6">
        <v>40.484499999999997</v>
      </c>
      <c r="AP83" s="6" t="s">
        <v>42</v>
      </c>
    </row>
    <row r="84" spans="1:42" s="6" customFormat="1" x14ac:dyDescent="0.35">
      <c r="A84" s="6" t="s">
        <v>40</v>
      </c>
      <c r="B84" s="6" t="s">
        <v>41</v>
      </c>
      <c r="C84" s="7">
        <v>40430</v>
      </c>
      <c r="D84" s="8">
        <v>0.55138888888888882</v>
      </c>
      <c r="E84" s="6" t="s">
        <v>50</v>
      </c>
      <c r="M84" s="9">
        <v>8.94</v>
      </c>
      <c r="N84" s="9">
        <v>7.75</v>
      </c>
      <c r="O84" s="6">
        <v>3</v>
      </c>
      <c r="Q84" s="6">
        <f t="shared" si="4"/>
        <v>2.5649493574615367</v>
      </c>
      <c r="R84" s="6">
        <v>13</v>
      </c>
      <c r="T84" s="10" t="s">
        <v>47</v>
      </c>
      <c r="U84" s="10"/>
      <c r="V84" s="10">
        <v>2</v>
      </c>
      <c r="W84" s="10"/>
      <c r="X84" s="11">
        <v>9.1999999999999998E-2</v>
      </c>
      <c r="Y84" s="11"/>
      <c r="Z84" s="11">
        <v>0.01</v>
      </c>
      <c r="AA84" s="11"/>
      <c r="AB84" s="11"/>
      <c r="AC84" s="11"/>
      <c r="AD84" s="11">
        <v>2.86</v>
      </c>
      <c r="AE84" s="11"/>
      <c r="AF84" s="11">
        <f>AD84+X84+Y84</f>
        <v>2.952</v>
      </c>
      <c r="AG84" s="6">
        <v>9</v>
      </c>
      <c r="AH84" s="6">
        <v>7.4</v>
      </c>
      <c r="AI84" s="12">
        <v>94.6</v>
      </c>
      <c r="AJ84" s="12"/>
      <c r="AK84" s="12"/>
      <c r="AL84" s="12"/>
      <c r="AN84" s="6">
        <v>-74.245833000000005</v>
      </c>
      <c r="AO84" s="6">
        <v>40.484499999999997</v>
      </c>
      <c r="AP84" s="6" t="s">
        <v>42</v>
      </c>
    </row>
    <row r="85" spans="1:42" s="6" customFormat="1" x14ac:dyDescent="0.35">
      <c r="A85" s="6" t="s">
        <v>40</v>
      </c>
      <c r="C85" s="7">
        <v>40430</v>
      </c>
      <c r="D85" s="8">
        <v>0.55138888888888882</v>
      </c>
      <c r="E85" s="6" t="s">
        <v>50</v>
      </c>
      <c r="F85" s="6">
        <v>22.86</v>
      </c>
      <c r="G85" s="6">
        <v>22.84</v>
      </c>
      <c r="H85" s="6">
        <v>22</v>
      </c>
      <c r="I85" s="6">
        <v>3</v>
      </c>
      <c r="J85" s="6">
        <v>19</v>
      </c>
      <c r="K85" s="6">
        <v>25.08</v>
      </c>
      <c r="L85" s="6">
        <v>25.23</v>
      </c>
      <c r="M85" s="9">
        <v>8.35</v>
      </c>
      <c r="N85" s="9">
        <v>7.43</v>
      </c>
      <c r="O85" s="6">
        <v>3</v>
      </c>
      <c r="Q85" s="6">
        <f t="shared" si="4"/>
        <v>0.69314718055994529</v>
      </c>
      <c r="R85" s="6">
        <v>2</v>
      </c>
      <c r="T85" s="10" t="s">
        <v>44</v>
      </c>
      <c r="U85" s="10"/>
      <c r="V85" s="10">
        <v>1</v>
      </c>
      <c r="W85" s="10"/>
      <c r="X85" s="11">
        <v>9.2999999999999999E-2</v>
      </c>
      <c r="Y85" s="11"/>
      <c r="Z85" s="11">
        <v>0.01</v>
      </c>
      <c r="AA85" s="11"/>
      <c r="AB85" s="11"/>
      <c r="AC85" s="11"/>
      <c r="AD85" s="11">
        <v>2.89</v>
      </c>
      <c r="AE85" s="11"/>
      <c r="AF85" s="11">
        <f>AD85+X85+Y85</f>
        <v>2.9830000000000001</v>
      </c>
      <c r="AG85" s="6">
        <v>20.8</v>
      </c>
      <c r="AH85" s="6">
        <v>8.6</v>
      </c>
      <c r="AI85" s="12">
        <v>95.7</v>
      </c>
      <c r="AJ85" s="12"/>
      <c r="AK85" s="12"/>
      <c r="AL85" s="12"/>
      <c r="AN85" s="6">
        <v>-74.245833000000005</v>
      </c>
      <c r="AO85" s="6">
        <v>40.484499999999997</v>
      </c>
      <c r="AP85" s="6" t="s">
        <v>42</v>
      </c>
    </row>
    <row r="86" spans="1:42" s="6" customFormat="1" x14ac:dyDescent="0.35">
      <c r="A86" s="6" t="s">
        <v>72</v>
      </c>
      <c r="C86" s="7">
        <v>40430</v>
      </c>
      <c r="D86" s="8">
        <v>0.51736111111111105</v>
      </c>
      <c r="E86" s="6" t="s">
        <v>50</v>
      </c>
      <c r="F86" s="6">
        <v>21.66</v>
      </c>
      <c r="G86" s="6">
        <v>21.31</v>
      </c>
      <c r="H86" s="6">
        <v>20</v>
      </c>
      <c r="I86" s="6">
        <v>3</v>
      </c>
      <c r="J86" s="6">
        <v>17</v>
      </c>
      <c r="K86" s="6">
        <v>27.52</v>
      </c>
      <c r="L86" s="6">
        <v>27.93</v>
      </c>
      <c r="M86" s="9">
        <v>8.02</v>
      </c>
      <c r="N86" s="9">
        <v>7.36</v>
      </c>
      <c r="O86" s="6">
        <v>3.5</v>
      </c>
      <c r="Q86" s="6">
        <f t="shared" si="4"/>
        <v>0</v>
      </c>
      <c r="R86" s="6">
        <v>1</v>
      </c>
      <c r="T86" s="10" t="s">
        <v>44</v>
      </c>
      <c r="U86" s="10"/>
      <c r="V86" s="10">
        <v>1</v>
      </c>
      <c r="W86" s="10"/>
      <c r="X86" s="11">
        <v>0.01</v>
      </c>
      <c r="Y86" s="11"/>
      <c r="Z86" s="11">
        <v>0.01</v>
      </c>
      <c r="AA86" s="11"/>
      <c r="AB86" s="11"/>
      <c r="AC86" s="11"/>
      <c r="AD86" s="11">
        <v>1.65</v>
      </c>
      <c r="AE86" s="11"/>
      <c r="AF86" s="11">
        <f>AD86+X86+Y86</f>
        <v>1.66</v>
      </c>
      <c r="AG86" s="6">
        <v>4.8</v>
      </c>
      <c r="AH86" s="6">
        <v>2.8</v>
      </c>
      <c r="AI86" s="12">
        <v>47.2</v>
      </c>
      <c r="AJ86" s="12"/>
      <c r="AK86" s="12"/>
      <c r="AL86" s="12"/>
      <c r="AM86" s="6" t="s">
        <v>67</v>
      </c>
      <c r="AN86" s="6">
        <v>-74.245833000000005</v>
      </c>
      <c r="AO86" s="6">
        <v>40.484499999999997</v>
      </c>
      <c r="AP86" s="6" t="s">
        <v>42</v>
      </c>
    </row>
    <row r="87" spans="1:42" s="6" customFormat="1" x14ac:dyDescent="0.35">
      <c r="A87" s="6" t="s">
        <v>79</v>
      </c>
      <c r="C87" s="7">
        <v>40435</v>
      </c>
      <c r="D87" s="8">
        <v>0.47083333333333338</v>
      </c>
      <c r="E87" s="6" t="s">
        <v>50</v>
      </c>
      <c r="F87" s="6">
        <v>19.22</v>
      </c>
      <c r="G87" s="6">
        <v>18.809999999999999</v>
      </c>
      <c r="H87" s="6">
        <v>17</v>
      </c>
      <c r="I87" s="6">
        <v>3</v>
      </c>
      <c r="J87" s="6">
        <v>17</v>
      </c>
      <c r="K87" s="6">
        <v>29.58</v>
      </c>
      <c r="L87" s="6">
        <v>30.48</v>
      </c>
      <c r="M87" s="9">
        <v>7.88</v>
      </c>
      <c r="N87" s="9">
        <v>7.64</v>
      </c>
      <c r="O87" s="6">
        <v>9</v>
      </c>
      <c r="Q87" s="6">
        <f t="shared" si="4"/>
        <v>3.912023005428146</v>
      </c>
      <c r="R87" s="6">
        <v>50</v>
      </c>
      <c r="T87" s="10"/>
      <c r="U87" s="10"/>
      <c r="V87" s="10">
        <v>2</v>
      </c>
      <c r="W87" s="10"/>
      <c r="X87" s="11">
        <v>7.1999999999999995E-2</v>
      </c>
      <c r="Y87" s="11"/>
      <c r="Z87" s="11">
        <v>0.10100000000000001</v>
      </c>
      <c r="AA87" s="11"/>
      <c r="AB87" s="11"/>
      <c r="AC87" s="11"/>
      <c r="AD87" s="11">
        <v>1.04</v>
      </c>
      <c r="AE87" s="11"/>
      <c r="AF87" s="11">
        <f>AD87+X87+Y87</f>
        <v>1.1120000000000001</v>
      </c>
      <c r="AG87" s="6">
        <v>4</v>
      </c>
      <c r="AH87" s="6">
        <v>4</v>
      </c>
      <c r="AI87" s="12">
        <v>4.5999999999999996</v>
      </c>
      <c r="AJ87" s="12"/>
      <c r="AK87" s="12"/>
      <c r="AL87" s="12"/>
      <c r="AN87" s="6">
        <v>-74.245833000000005</v>
      </c>
      <c r="AO87" s="6">
        <v>40.484499999999997</v>
      </c>
      <c r="AP87" s="6" t="s">
        <v>42</v>
      </c>
    </row>
    <row r="88" spans="1:42" s="6" customFormat="1" x14ac:dyDescent="0.35">
      <c r="A88" s="6" t="s">
        <v>89</v>
      </c>
      <c r="C88" s="7">
        <v>40435</v>
      </c>
      <c r="D88" s="8">
        <v>0.48680555555555555</v>
      </c>
      <c r="E88" s="6" t="s">
        <v>50</v>
      </c>
      <c r="F88" s="6">
        <v>19.329999999999998</v>
      </c>
      <c r="G88" s="6">
        <v>19.260000000000002</v>
      </c>
      <c r="H88" s="6">
        <v>27</v>
      </c>
      <c r="I88" s="6">
        <v>4</v>
      </c>
      <c r="J88" s="6">
        <v>27</v>
      </c>
      <c r="K88" s="6">
        <v>31.27</v>
      </c>
      <c r="L88" s="6">
        <v>31.28</v>
      </c>
      <c r="M88" s="9">
        <v>8.36</v>
      </c>
      <c r="N88" s="9">
        <v>8.14</v>
      </c>
      <c r="O88" s="6">
        <v>12</v>
      </c>
      <c r="Q88" s="6">
        <f t="shared" si="4"/>
        <v>0</v>
      </c>
      <c r="R88" s="6">
        <v>1</v>
      </c>
      <c r="T88" s="10" t="s">
        <v>44</v>
      </c>
      <c r="U88" s="10"/>
      <c r="V88" s="10">
        <v>1</v>
      </c>
      <c r="W88" s="10"/>
      <c r="X88" s="11">
        <v>0.01</v>
      </c>
      <c r="Y88" s="11"/>
      <c r="Z88" s="11">
        <v>0.01</v>
      </c>
      <c r="AA88" s="11"/>
      <c r="AB88" s="11"/>
      <c r="AC88" s="11"/>
      <c r="AD88" s="11">
        <v>1.28</v>
      </c>
      <c r="AE88" s="11"/>
      <c r="AF88" s="11">
        <f>AD88+X88+Y88</f>
        <v>1.29</v>
      </c>
      <c r="AG88" s="6">
        <v>4.8</v>
      </c>
      <c r="AH88" s="6">
        <v>12.4</v>
      </c>
      <c r="AI88" s="12">
        <v>9.6</v>
      </c>
      <c r="AJ88" s="12"/>
      <c r="AK88" s="12"/>
      <c r="AL88" s="12"/>
      <c r="AM88" s="6" t="s">
        <v>48</v>
      </c>
      <c r="AN88" s="6">
        <v>-74.245833000000005</v>
      </c>
      <c r="AO88" s="6">
        <v>40.484499999999997</v>
      </c>
      <c r="AP88" s="6" t="s">
        <v>42</v>
      </c>
    </row>
    <row r="89" spans="1:42" s="6" customFormat="1" x14ac:dyDescent="0.35">
      <c r="A89" s="6" t="s">
        <v>100</v>
      </c>
      <c r="B89"/>
      <c r="C89" s="14">
        <v>40435</v>
      </c>
      <c r="D89"/>
      <c r="E89"/>
      <c r="F89"/>
      <c r="G89"/>
      <c r="H89"/>
      <c r="I89"/>
      <c r="J89"/>
      <c r="K89"/>
      <c r="L89"/>
      <c r="M89" s="16">
        <v>9.7799999999999994</v>
      </c>
      <c r="N89" s="18">
        <v>6.38</v>
      </c>
      <c r="O89"/>
      <c r="P89"/>
      <c r="Q89" s="6">
        <f t="shared" si="4"/>
        <v>0.69314718055994529</v>
      </c>
      <c r="R89" s="21">
        <v>2</v>
      </c>
      <c r="S89"/>
      <c r="T89"/>
      <c r="U89"/>
      <c r="V89" s="27" t="s">
        <v>101</v>
      </c>
      <c r="W89"/>
      <c r="X89"/>
      <c r="Y89"/>
      <c r="Z89"/>
      <c r="AA89"/>
      <c r="AB89"/>
      <c r="AC89"/>
      <c r="AD89"/>
      <c r="AE89"/>
      <c r="AF89">
        <v>1.1757</v>
      </c>
      <c r="AG89"/>
      <c r="AH89"/>
      <c r="AI89" s="22">
        <v>12.7</v>
      </c>
      <c r="AJ89"/>
      <c r="AK89" s="12"/>
      <c r="AL89" s="12"/>
      <c r="AN89" s="6">
        <v>-74.245833000000005</v>
      </c>
      <c r="AO89" s="6">
        <v>40.484499999999997</v>
      </c>
      <c r="AP89" s="6" t="s">
        <v>42</v>
      </c>
    </row>
    <row r="90" spans="1:42" s="6" customFormat="1" x14ac:dyDescent="0.35">
      <c r="A90" s="6" t="s">
        <v>105</v>
      </c>
      <c r="B90"/>
      <c r="C90" s="14">
        <v>40435</v>
      </c>
      <c r="D90"/>
      <c r="E90"/>
      <c r="F90"/>
      <c r="G90"/>
      <c r="H90"/>
      <c r="I90"/>
      <c r="J90"/>
      <c r="K90"/>
      <c r="L90"/>
      <c r="M90" s="18">
        <v>9.2799999999999994</v>
      </c>
      <c r="N90" s="16">
        <v>9.89</v>
      </c>
      <c r="O90"/>
      <c r="P90"/>
      <c r="Q90" s="6">
        <f t="shared" si="4"/>
        <v>0.69314718055994529</v>
      </c>
      <c r="R90" s="21">
        <v>2</v>
      </c>
      <c r="S90"/>
      <c r="T90"/>
      <c r="U90"/>
      <c r="V90" s="27" t="s">
        <v>101</v>
      </c>
      <c r="W90"/>
      <c r="X90"/>
      <c r="Y90"/>
      <c r="Z90"/>
      <c r="AA90"/>
      <c r="AB90"/>
      <c r="AC90"/>
      <c r="AD90"/>
      <c r="AE90"/>
      <c r="AF90" s="35">
        <v>1.5669999999999999</v>
      </c>
      <c r="AG90"/>
      <c r="AH90"/>
      <c r="AI90" s="22">
        <v>4.8</v>
      </c>
      <c r="AJ90"/>
      <c r="AK90" s="12"/>
      <c r="AL90" s="12"/>
      <c r="AN90" s="6">
        <v>-74.245833000000005</v>
      </c>
      <c r="AO90" s="6">
        <v>40.484499999999997</v>
      </c>
      <c r="AP90" s="6" t="s">
        <v>42</v>
      </c>
    </row>
    <row r="91" spans="1:42" s="6" customFormat="1" x14ac:dyDescent="0.35">
      <c r="A91" s="6" t="s">
        <v>40</v>
      </c>
      <c r="B91" s="6" t="s">
        <v>41</v>
      </c>
      <c r="C91" s="7">
        <v>40436</v>
      </c>
      <c r="D91" s="8">
        <v>0.57222222222222219</v>
      </c>
      <c r="E91" s="6" t="s">
        <v>50</v>
      </c>
      <c r="M91" s="9">
        <v>9.1999999999999993</v>
      </c>
      <c r="N91" s="9">
        <v>8.23</v>
      </c>
      <c r="O91" s="6">
        <v>3.5</v>
      </c>
      <c r="Q91" s="6">
        <f t="shared" si="4"/>
        <v>2.4849066497880004</v>
      </c>
      <c r="R91" s="6">
        <v>12</v>
      </c>
      <c r="T91" s="10"/>
      <c r="U91" s="10"/>
      <c r="V91" s="10">
        <v>2</v>
      </c>
      <c r="W91" s="10"/>
      <c r="X91" s="11">
        <v>0.125</v>
      </c>
      <c r="Y91" s="11"/>
      <c r="Z91" s="11">
        <v>1.2E-2</v>
      </c>
      <c r="AA91" s="11"/>
      <c r="AB91" s="11"/>
      <c r="AC91" s="11"/>
      <c r="AD91" s="11">
        <v>1.9</v>
      </c>
      <c r="AE91" s="11"/>
      <c r="AF91" s="11">
        <f>AD91+X91+Y91</f>
        <v>2.0249999999999999</v>
      </c>
      <c r="AG91" s="6">
        <v>4.4000000000000004</v>
      </c>
      <c r="AH91" s="6">
        <v>6.4</v>
      </c>
      <c r="AI91" s="12">
        <v>33.1</v>
      </c>
      <c r="AJ91" s="12"/>
      <c r="AK91" s="12"/>
      <c r="AL91" s="12"/>
      <c r="AM91" s="6" t="s">
        <v>59</v>
      </c>
      <c r="AN91" s="6">
        <v>-74.245833000000005</v>
      </c>
      <c r="AO91" s="6">
        <v>40.484499999999997</v>
      </c>
      <c r="AP91" s="6" t="s">
        <v>42</v>
      </c>
    </row>
    <row r="92" spans="1:42" s="6" customFormat="1" x14ac:dyDescent="0.35">
      <c r="A92" s="6" t="s">
        <v>40</v>
      </c>
      <c r="C92" s="7">
        <v>40436</v>
      </c>
      <c r="D92" s="8">
        <v>0.57222222222222219</v>
      </c>
      <c r="E92" s="6" t="s">
        <v>50</v>
      </c>
      <c r="F92" s="6">
        <v>21.11</v>
      </c>
      <c r="G92" s="6">
        <v>20.149999999999999</v>
      </c>
      <c r="H92" s="6">
        <v>23</v>
      </c>
      <c r="I92" s="6">
        <v>3</v>
      </c>
      <c r="J92" s="6">
        <v>20</v>
      </c>
      <c r="K92" s="6">
        <v>25.47</v>
      </c>
      <c r="L92" s="6">
        <v>27.14</v>
      </c>
      <c r="M92" s="9">
        <v>9.6300000000000008</v>
      </c>
      <c r="N92" s="9">
        <v>8.4</v>
      </c>
      <c r="O92" s="6">
        <v>3.5</v>
      </c>
      <c r="Q92" s="6">
        <f t="shared" si="4"/>
        <v>2.1972245773362196</v>
      </c>
      <c r="R92" s="6">
        <v>9</v>
      </c>
      <c r="T92" s="10"/>
      <c r="U92" s="10"/>
      <c r="V92" s="10">
        <v>1</v>
      </c>
      <c r="W92" s="10"/>
      <c r="X92" s="11">
        <v>0.12</v>
      </c>
      <c r="Y92" s="11"/>
      <c r="Z92" s="11">
        <v>1.2E-2</v>
      </c>
      <c r="AA92" s="11"/>
      <c r="AB92" s="11"/>
      <c r="AC92" s="11"/>
      <c r="AD92" s="11">
        <v>1.96</v>
      </c>
      <c r="AE92" s="11"/>
      <c r="AF92" s="11">
        <f>AD92+X92+Y92</f>
        <v>2.08</v>
      </c>
      <c r="AG92" s="6">
        <v>3.6</v>
      </c>
      <c r="AH92" s="6">
        <v>6.8</v>
      </c>
      <c r="AI92" s="12">
        <v>43</v>
      </c>
      <c r="AJ92" s="12"/>
      <c r="AK92" s="12"/>
      <c r="AL92" s="12"/>
      <c r="AM92" s="6" t="s">
        <v>59</v>
      </c>
      <c r="AN92" s="6">
        <v>-74.245833000000005</v>
      </c>
      <c r="AO92" s="6">
        <v>40.484499999999997</v>
      </c>
      <c r="AP92" s="6" t="s">
        <v>42</v>
      </c>
    </row>
    <row r="93" spans="1:42" s="6" customFormat="1" x14ac:dyDescent="0.35">
      <c r="A93" s="6" t="s">
        <v>72</v>
      </c>
      <c r="C93" s="7">
        <v>40436</v>
      </c>
      <c r="D93" s="8">
        <v>0.54027777777777775</v>
      </c>
      <c r="E93" s="6" t="s">
        <v>50</v>
      </c>
      <c r="F93" s="6">
        <v>19.27</v>
      </c>
      <c r="G93" s="6">
        <v>19.18</v>
      </c>
      <c r="H93" s="6">
        <v>21</v>
      </c>
      <c r="I93" s="6">
        <v>3</v>
      </c>
      <c r="J93" s="6">
        <v>19</v>
      </c>
      <c r="K93" s="6">
        <v>28.4</v>
      </c>
      <c r="L93" s="6">
        <v>28.37</v>
      </c>
      <c r="M93" s="9">
        <v>8.82</v>
      </c>
      <c r="N93" s="9">
        <v>8.69</v>
      </c>
      <c r="O93" s="6">
        <v>5.5</v>
      </c>
      <c r="Q93" s="6">
        <f t="shared" si="4"/>
        <v>1.0986122886681098</v>
      </c>
      <c r="R93" s="6">
        <v>3</v>
      </c>
      <c r="T93" s="10" t="s">
        <v>44</v>
      </c>
      <c r="U93" s="10"/>
      <c r="V93" s="10">
        <v>1</v>
      </c>
      <c r="W93" s="10"/>
      <c r="X93" s="11">
        <v>0.105</v>
      </c>
      <c r="Y93" s="11"/>
      <c r="Z93" s="11">
        <v>7.3999999999999996E-2</v>
      </c>
      <c r="AA93" s="11"/>
      <c r="AB93" s="11"/>
      <c r="AC93" s="11"/>
      <c r="AD93" s="11">
        <v>1.55</v>
      </c>
      <c r="AE93" s="11"/>
      <c r="AF93" s="11">
        <f>AD93+X93+Y93</f>
        <v>1.655</v>
      </c>
      <c r="AG93" s="6">
        <v>2</v>
      </c>
      <c r="AH93" s="6">
        <v>4.8</v>
      </c>
      <c r="AI93" s="12">
        <v>8.1</v>
      </c>
      <c r="AJ93" s="12"/>
      <c r="AK93" s="12"/>
      <c r="AL93" s="12"/>
      <c r="AN93" s="6">
        <v>-74.245833000000005</v>
      </c>
      <c r="AO93" s="6">
        <v>40.484499999999997</v>
      </c>
      <c r="AP93" s="6" t="s">
        <v>42</v>
      </c>
    </row>
    <row r="94" spans="1:42" s="6" customFormat="1" x14ac:dyDescent="0.35">
      <c r="A94" s="6" t="s">
        <v>79</v>
      </c>
      <c r="C94" s="7">
        <v>40442</v>
      </c>
      <c r="D94" s="8">
        <v>0.46249999999999997</v>
      </c>
      <c r="E94" s="6" t="s">
        <v>50</v>
      </c>
      <c r="F94" s="6">
        <v>19.87</v>
      </c>
      <c r="G94" s="6">
        <v>19.760000000000002</v>
      </c>
      <c r="H94" s="6">
        <v>17</v>
      </c>
      <c r="I94" s="6">
        <v>3</v>
      </c>
      <c r="J94" s="6">
        <v>15</v>
      </c>
      <c r="K94" s="6">
        <v>29.84</v>
      </c>
      <c r="L94" s="6">
        <v>30.75</v>
      </c>
      <c r="M94" s="9">
        <v>6.28</v>
      </c>
      <c r="N94" s="9">
        <v>6.67</v>
      </c>
      <c r="O94" s="6">
        <v>4</v>
      </c>
      <c r="Q94" s="6">
        <f t="shared" si="4"/>
        <v>1.9459101490553132</v>
      </c>
      <c r="R94" s="6">
        <v>7</v>
      </c>
      <c r="T94" s="10" t="s">
        <v>47</v>
      </c>
      <c r="U94" s="10"/>
      <c r="V94" s="10">
        <v>10</v>
      </c>
      <c r="W94" s="10"/>
      <c r="X94" s="11">
        <v>0.107</v>
      </c>
      <c r="Y94" s="11"/>
      <c r="Z94" s="11">
        <v>0.122</v>
      </c>
      <c r="AA94" s="11"/>
      <c r="AB94" s="11"/>
      <c r="AC94" s="11"/>
      <c r="AD94" s="11">
        <v>1.85</v>
      </c>
      <c r="AE94" s="11"/>
      <c r="AF94" s="11">
        <f>AD94+X94+Y94</f>
        <v>1.9570000000000001</v>
      </c>
      <c r="AG94" s="6">
        <v>14</v>
      </c>
      <c r="AH94" s="6">
        <v>15.4</v>
      </c>
      <c r="AI94" s="12">
        <v>6.7</v>
      </c>
      <c r="AJ94" s="12"/>
      <c r="AK94" s="12"/>
      <c r="AL94" s="12"/>
      <c r="AM94" s="6" t="s">
        <v>64</v>
      </c>
      <c r="AN94" s="6">
        <v>-74.245833000000005</v>
      </c>
      <c r="AO94" s="6">
        <v>40.484499999999997</v>
      </c>
      <c r="AP94" s="6" t="s">
        <v>42</v>
      </c>
    </row>
    <row r="95" spans="1:42" s="6" customFormat="1" x14ac:dyDescent="0.35">
      <c r="A95" s="6" t="s">
        <v>89</v>
      </c>
      <c r="C95" s="7">
        <v>40442</v>
      </c>
      <c r="E95" s="6" t="s">
        <v>50</v>
      </c>
      <c r="M95" s="9"/>
      <c r="N95" s="9"/>
      <c r="T95" s="10"/>
      <c r="U95" s="10"/>
      <c r="V95" s="10"/>
      <c r="W95" s="10"/>
      <c r="X95" s="11"/>
      <c r="Y95" s="11"/>
      <c r="Z95" s="11"/>
      <c r="AA95" s="11"/>
      <c r="AB95" s="11"/>
      <c r="AC95" s="11"/>
      <c r="AD95" s="11"/>
      <c r="AE95" s="11"/>
      <c r="AF95" s="11">
        <f>AD95+X95+Y95</f>
        <v>0</v>
      </c>
      <c r="AI95" s="12"/>
      <c r="AJ95" s="12"/>
      <c r="AK95" s="12"/>
      <c r="AL95" s="12"/>
      <c r="AM95" s="6" t="s">
        <v>64</v>
      </c>
      <c r="AN95" s="6">
        <v>-74.245833000000005</v>
      </c>
      <c r="AO95" s="6">
        <v>40.484499999999997</v>
      </c>
      <c r="AP95" s="6" t="s">
        <v>42</v>
      </c>
    </row>
    <row r="96" spans="1:42" s="6" customFormat="1" x14ac:dyDescent="0.35">
      <c r="A96" s="6" t="s">
        <v>100</v>
      </c>
      <c r="B96"/>
      <c r="C96" s="14">
        <v>40442</v>
      </c>
      <c r="D96"/>
      <c r="E96"/>
      <c r="F96"/>
      <c r="G96"/>
      <c r="H96"/>
      <c r="I96"/>
      <c r="J96"/>
      <c r="K96"/>
      <c r="L96"/>
      <c r="M96" s="16">
        <v>5.61</v>
      </c>
      <c r="N96" s="18">
        <v>6.51</v>
      </c>
      <c r="O96"/>
      <c r="P96"/>
      <c r="Q96" s="6">
        <f t="shared" ref="Q96:Q114" si="6">LN(R96)</f>
        <v>0.69314718055994529</v>
      </c>
      <c r="R96" s="23">
        <v>2</v>
      </c>
      <c r="S96"/>
      <c r="T96"/>
      <c r="U96"/>
      <c r="V96" s="23">
        <v>2</v>
      </c>
      <c r="W96"/>
      <c r="X96"/>
      <c r="Y96"/>
      <c r="Z96"/>
      <c r="AA96"/>
      <c r="AB96"/>
      <c r="AC96"/>
      <c r="AD96"/>
      <c r="AE96"/>
      <c r="AF96"/>
      <c r="AG96"/>
      <c r="AH96"/>
      <c r="AI96" s="22">
        <v>6.4</v>
      </c>
      <c r="AJ96"/>
      <c r="AK96" s="12"/>
      <c r="AL96" s="12"/>
      <c r="AN96" s="6">
        <v>-74.245833000000005</v>
      </c>
      <c r="AO96" s="6">
        <v>40.484499999999997</v>
      </c>
      <c r="AP96" s="6" t="s">
        <v>42</v>
      </c>
    </row>
    <row r="97" spans="1:42" s="6" customFormat="1" x14ac:dyDescent="0.35">
      <c r="A97" s="6" t="s">
        <v>105</v>
      </c>
      <c r="B97"/>
      <c r="C97" s="14">
        <v>40442</v>
      </c>
      <c r="D97"/>
      <c r="E97"/>
      <c r="F97"/>
      <c r="G97"/>
      <c r="H97"/>
      <c r="I97"/>
      <c r="J97"/>
      <c r="K97"/>
      <c r="L97"/>
      <c r="M97" s="18">
        <v>11.24</v>
      </c>
      <c r="N97" s="16">
        <v>10.41</v>
      </c>
      <c r="O97"/>
      <c r="P97"/>
      <c r="Q97" s="6">
        <f t="shared" si="6"/>
        <v>0.69314718055994529</v>
      </c>
      <c r="R97" s="23">
        <v>2</v>
      </c>
      <c r="S97"/>
      <c r="T97"/>
      <c r="U97"/>
      <c r="V97" s="23">
        <v>2</v>
      </c>
      <c r="W97"/>
      <c r="X97"/>
      <c r="Y97"/>
      <c r="Z97"/>
      <c r="AA97"/>
      <c r="AB97"/>
      <c r="AC97"/>
      <c r="AD97"/>
      <c r="AE97"/>
      <c r="AF97" s="35">
        <v>1.7795999999999998</v>
      </c>
      <c r="AG97"/>
      <c r="AH97"/>
      <c r="AI97" s="22">
        <v>26.3</v>
      </c>
      <c r="AJ97"/>
      <c r="AK97" s="12"/>
      <c r="AL97" s="12"/>
      <c r="AN97" s="6">
        <v>-74.245833000000005</v>
      </c>
      <c r="AO97" s="6">
        <v>40.484499999999997</v>
      </c>
      <c r="AP97" s="6" t="s">
        <v>42</v>
      </c>
    </row>
    <row r="98" spans="1:42" s="6" customFormat="1" x14ac:dyDescent="0.35">
      <c r="A98" s="6" t="s">
        <v>40</v>
      </c>
      <c r="C98" s="7">
        <v>40443</v>
      </c>
      <c r="D98" s="8">
        <v>0.55069444444444449</v>
      </c>
      <c r="E98" s="6" t="s">
        <v>50</v>
      </c>
      <c r="F98" s="6">
        <v>21.14</v>
      </c>
      <c r="G98" s="6">
        <v>20.5</v>
      </c>
      <c r="H98" s="6">
        <v>19</v>
      </c>
      <c r="I98" s="6">
        <v>3</v>
      </c>
      <c r="J98" s="6">
        <v>16</v>
      </c>
      <c r="K98" s="6">
        <v>25.15</v>
      </c>
      <c r="L98" s="6">
        <v>25.86</v>
      </c>
      <c r="M98" s="9">
        <v>5.28</v>
      </c>
      <c r="N98" s="9">
        <v>4.93</v>
      </c>
      <c r="O98" s="6">
        <v>3.5</v>
      </c>
      <c r="Q98" s="6">
        <f t="shared" si="6"/>
        <v>5.9135030056382698</v>
      </c>
      <c r="R98" s="6">
        <v>370</v>
      </c>
      <c r="T98" s="10"/>
      <c r="U98" s="10"/>
      <c r="V98" s="10">
        <v>1</v>
      </c>
      <c r="W98" s="10"/>
      <c r="X98" s="11">
        <v>0.21</v>
      </c>
      <c r="Y98" s="11"/>
      <c r="Z98" s="11">
        <v>0.317</v>
      </c>
      <c r="AA98" s="11"/>
      <c r="AB98" s="11"/>
      <c r="AC98" s="11"/>
      <c r="AD98" s="11">
        <v>0.66800000000000004</v>
      </c>
      <c r="AE98" s="11"/>
      <c r="AF98" s="11">
        <f>AD98+X98+Y98</f>
        <v>0.878</v>
      </c>
      <c r="AG98" s="6">
        <v>8.4</v>
      </c>
      <c r="AH98" s="6">
        <v>4.8</v>
      </c>
      <c r="AI98" s="12">
        <v>9.3000000000000007</v>
      </c>
      <c r="AJ98" s="12"/>
      <c r="AK98" s="12"/>
      <c r="AL98" s="12"/>
      <c r="AN98" s="6">
        <v>-74.245833000000005</v>
      </c>
      <c r="AO98" s="6">
        <v>40.484499999999997</v>
      </c>
      <c r="AP98" s="6" t="s">
        <v>42</v>
      </c>
    </row>
    <row r="99" spans="1:42" s="6" customFormat="1" x14ac:dyDescent="0.35">
      <c r="A99" s="6" t="s">
        <v>72</v>
      </c>
      <c r="C99" s="7">
        <v>40443</v>
      </c>
      <c r="D99" s="8">
        <v>0.51874999999999993</v>
      </c>
      <c r="E99" s="6" t="s">
        <v>50</v>
      </c>
      <c r="F99" s="6">
        <v>20.11</v>
      </c>
      <c r="G99" s="6">
        <v>19.940000000000001</v>
      </c>
      <c r="H99" s="6">
        <v>18</v>
      </c>
      <c r="I99" s="6">
        <v>3</v>
      </c>
      <c r="J99" s="6">
        <v>16</v>
      </c>
      <c r="K99" s="6">
        <v>26.98</v>
      </c>
      <c r="L99" s="6">
        <v>26.99</v>
      </c>
      <c r="M99" s="9">
        <v>10.19</v>
      </c>
      <c r="N99" s="9">
        <v>10.16</v>
      </c>
      <c r="O99" s="6">
        <v>2.5</v>
      </c>
      <c r="Q99" s="6">
        <f t="shared" si="6"/>
        <v>1.791759469228055</v>
      </c>
      <c r="R99" s="6">
        <v>6</v>
      </c>
      <c r="T99" s="10" t="s">
        <v>47</v>
      </c>
      <c r="U99" s="10"/>
      <c r="V99" s="10">
        <v>2</v>
      </c>
      <c r="W99" s="10"/>
      <c r="X99" s="11">
        <v>9.6000000000000002E-2</v>
      </c>
      <c r="Y99" s="11"/>
      <c r="Z99" s="11">
        <v>1.6E-2</v>
      </c>
      <c r="AA99" s="11"/>
      <c r="AB99" s="11"/>
      <c r="AC99" s="11"/>
      <c r="AD99" s="11">
        <v>0.52600000000000002</v>
      </c>
      <c r="AE99" s="11"/>
      <c r="AF99" s="11">
        <f>AD99+X99+Y99</f>
        <v>0.622</v>
      </c>
      <c r="AG99" s="6">
        <v>11.6</v>
      </c>
      <c r="AH99" s="6">
        <v>13.2</v>
      </c>
      <c r="AI99" s="12">
        <v>43</v>
      </c>
      <c r="AJ99" s="12"/>
      <c r="AK99" s="12"/>
      <c r="AL99" s="12"/>
      <c r="AM99" s="6" t="s">
        <v>68</v>
      </c>
      <c r="AN99" s="6">
        <v>-74.245833000000005</v>
      </c>
      <c r="AO99" s="6">
        <v>40.484499999999997</v>
      </c>
      <c r="AP99" s="6" t="s">
        <v>42</v>
      </c>
    </row>
    <row r="100" spans="1:42" s="6" customFormat="1" x14ac:dyDescent="0.35">
      <c r="A100" s="6" t="s">
        <v>79</v>
      </c>
      <c r="C100" s="7">
        <v>40450</v>
      </c>
      <c r="D100" s="8">
        <v>0.47152777777777777</v>
      </c>
      <c r="E100" s="6" t="s">
        <v>49</v>
      </c>
      <c r="F100" s="6">
        <v>20.66</v>
      </c>
      <c r="G100" s="6">
        <v>20.53</v>
      </c>
      <c r="H100" s="6">
        <v>18</v>
      </c>
      <c r="I100" s="6">
        <v>3</v>
      </c>
      <c r="J100" s="6">
        <v>16</v>
      </c>
      <c r="K100" s="6">
        <v>29.09</v>
      </c>
      <c r="L100" s="6">
        <v>30.06</v>
      </c>
      <c r="M100" s="9">
        <v>7.28</v>
      </c>
      <c r="N100" s="9">
        <v>6.67</v>
      </c>
      <c r="O100" s="6">
        <v>5.5</v>
      </c>
      <c r="Q100" s="6">
        <f t="shared" si="6"/>
        <v>3.1354942159291497</v>
      </c>
      <c r="R100" s="6">
        <v>23</v>
      </c>
      <c r="T100" s="10" t="s">
        <v>47</v>
      </c>
      <c r="U100" s="10"/>
      <c r="V100" s="10">
        <v>4</v>
      </c>
      <c r="W100" s="10"/>
      <c r="X100" s="11">
        <v>0.108</v>
      </c>
      <c r="Y100" s="11"/>
      <c r="Z100" s="11">
        <v>0.17299999999999999</v>
      </c>
      <c r="AA100" s="11"/>
      <c r="AB100" s="11"/>
      <c r="AC100" s="11"/>
      <c r="AD100" s="11">
        <v>0.318</v>
      </c>
      <c r="AE100" s="11"/>
      <c r="AF100" s="11">
        <f>AD100+X100+Y100</f>
        <v>0.42599999999999999</v>
      </c>
      <c r="AG100" s="6">
        <v>5.2</v>
      </c>
      <c r="AH100" s="6">
        <v>8.4</v>
      </c>
      <c r="AI100" s="12">
        <v>2.6</v>
      </c>
      <c r="AJ100" s="12"/>
      <c r="AK100" s="12"/>
      <c r="AL100" s="12"/>
      <c r="AN100" s="6">
        <v>-74.245833000000005</v>
      </c>
      <c r="AO100" s="6">
        <v>40.484499999999997</v>
      </c>
      <c r="AP100" s="6" t="s">
        <v>42</v>
      </c>
    </row>
    <row r="101" spans="1:42" s="6" customFormat="1" x14ac:dyDescent="0.35">
      <c r="A101" s="6" t="s">
        <v>89</v>
      </c>
      <c r="C101" s="7">
        <v>40450</v>
      </c>
      <c r="E101" s="6" t="s">
        <v>49</v>
      </c>
      <c r="M101" s="9"/>
      <c r="N101" s="9"/>
      <c r="T101" s="10"/>
      <c r="U101" s="10"/>
      <c r="V101" s="10"/>
      <c r="W101" s="10"/>
      <c r="X101" s="11"/>
      <c r="Y101" s="11"/>
      <c r="Z101" s="11"/>
      <c r="AA101" s="11"/>
      <c r="AB101" s="11"/>
      <c r="AC101" s="11"/>
      <c r="AD101" s="11"/>
      <c r="AE101" s="11"/>
      <c r="AF101" s="11">
        <f>AD101+X101+Y101</f>
        <v>0</v>
      </c>
      <c r="AI101" s="12"/>
      <c r="AJ101" s="12"/>
      <c r="AK101" s="12"/>
      <c r="AL101" s="12"/>
      <c r="AN101" s="6">
        <v>-74.245833000000005</v>
      </c>
      <c r="AO101" s="6">
        <v>40.484499999999997</v>
      </c>
      <c r="AP101" s="6" t="s">
        <v>42</v>
      </c>
    </row>
    <row r="102" spans="1:42" s="6" customFormat="1" x14ac:dyDescent="0.35">
      <c r="A102" s="6" t="s">
        <v>100</v>
      </c>
      <c r="B102"/>
      <c r="C102" s="14">
        <v>40450</v>
      </c>
      <c r="D102"/>
      <c r="E102"/>
      <c r="F102"/>
      <c r="G102"/>
      <c r="H102"/>
      <c r="I102"/>
      <c r="J102"/>
      <c r="K102"/>
      <c r="L102"/>
      <c r="M102" s="16">
        <v>6.36</v>
      </c>
      <c r="N102" s="18">
        <v>6.29</v>
      </c>
      <c r="O102"/>
      <c r="P102"/>
      <c r="Q102" s="6">
        <f t="shared" si="6"/>
        <v>1.3862943611198906</v>
      </c>
      <c r="R102" s="21">
        <v>4</v>
      </c>
      <c r="S102"/>
      <c r="T102"/>
      <c r="U102"/>
      <c r="V102" s="23">
        <v>4</v>
      </c>
      <c r="W102"/>
      <c r="X102"/>
      <c r="Y102"/>
      <c r="Z102"/>
      <c r="AA102"/>
      <c r="AB102"/>
      <c r="AC102"/>
      <c r="AD102"/>
      <c r="AE102"/>
      <c r="AF102">
        <v>1.1204000000000001</v>
      </c>
      <c r="AG102"/>
      <c r="AH102"/>
      <c r="AI102" s="22">
        <v>4.8</v>
      </c>
      <c r="AJ102"/>
      <c r="AK102" s="12"/>
      <c r="AL102" s="12"/>
      <c r="AN102" s="6">
        <v>-74.245833000000005</v>
      </c>
      <c r="AO102" s="6">
        <v>40.484499999999997</v>
      </c>
      <c r="AP102" s="6" t="s">
        <v>42</v>
      </c>
    </row>
    <row r="103" spans="1:42" s="6" customFormat="1" x14ac:dyDescent="0.35">
      <c r="A103" s="6" t="s">
        <v>105</v>
      </c>
      <c r="B103"/>
      <c r="C103" s="14">
        <v>40450</v>
      </c>
      <c r="D103"/>
      <c r="E103"/>
      <c r="F103"/>
      <c r="G103"/>
      <c r="H103"/>
      <c r="I103"/>
      <c r="J103"/>
      <c r="K103"/>
      <c r="L103"/>
      <c r="M103" s="18">
        <v>6.62</v>
      </c>
      <c r="N103" s="16">
        <v>6.98</v>
      </c>
      <c r="O103"/>
      <c r="P103"/>
      <c r="Q103" s="6">
        <f t="shared" si="6"/>
        <v>0.69314718055994529</v>
      </c>
      <c r="R103" s="23">
        <v>2</v>
      </c>
      <c r="S103"/>
      <c r="T103"/>
      <c r="U103"/>
      <c r="V103" s="23">
        <v>4</v>
      </c>
      <c r="W103"/>
      <c r="X103"/>
      <c r="Y103"/>
      <c r="Z103"/>
      <c r="AA103"/>
      <c r="AB103"/>
      <c r="AC103"/>
      <c r="AD103"/>
      <c r="AE103"/>
      <c r="AF103" s="35">
        <v>0.87190000000000001</v>
      </c>
      <c r="AG103"/>
      <c r="AH103"/>
      <c r="AI103" s="22">
        <v>3.1</v>
      </c>
      <c r="AJ103"/>
      <c r="AK103" s="12"/>
      <c r="AL103" s="12"/>
      <c r="AN103" s="6">
        <v>-74.245833000000005</v>
      </c>
      <c r="AO103" s="6">
        <v>40.484499999999997</v>
      </c>
      <c r="AP103" s="6" t="s">
        <v>42</v>
      </c>
    </row>
    <row r="104" spans="1:42" s="6" customFormat="1" x14ac:dyDescent="0.35">
      <c r="A104" s="6" t="s">
        <v>79</v>
      </c>
      <c r="C104" s="7">
        <v>40695</v>
      </c>
      <c r="D104" s="8">
        <v>0.53611111111111109</v>
      </c>
      <c r="E104" s="6" t="s">
        <v>50</v>
      </c>
      <c r="F104" s="6">
        <v>18.190000000000001</v>
      </c>
      <c r="G104" s="6">
        <v>17.62</v>
      </c>
      <c r="H104" s="6">
        <v>15</v>
      </c>
      <c r="I104" s="6">
        <v>3</v>
      </c>
      <c r="J104" s="6">
        <v>14</v>
      </c>
      <c r="K104" s="6">
        <v>24.74</v>
      </c>
      <c r="L104" s="6">
        <v>26.16</v>
      </c>
      <c r="M104" s="9">
        <v>9.14</v>
      </c>
      <c r="N104" s="9">
        <v>9.2100000000000009</v>
      </c>
      <c r="O104" s="6">
        <v>5.5</v>
      </c>
      <c r="Q104" s="6">
        <f t="shared" si="6"/>
        <v>4.6821312271242199</v>
      </c>
      <c r="R104" s="6">
        <v>108</v>
      </c>
      <c r="T104" s="10"/>
      <c r="U104" s="10"/>
      <c r="V104" s="10">
        <v>8</v>
      </c>
      <c r="W104" s="10"/>
      <c r="X104" s="11">
        <v>6.3E-2</v>
      </c>
      <c r="Y104" s="11"/>
      <c r="Z104" s="11">
        <v>4.2000000000000003E-2</v>
      </c>
      <c r="AA104" s="11"/>
      <c r="AB104" s="11"/>
      <c r="AC104" s="11"/>
      <c r="AD104" s="11">
        <v>0.32900000000000001</v>
      </c>
      <c r="AE104" s="11"/>
      <c r="AF104" s="11">
        <f t="shared" ref="AF104:AF110" si="7">AD104+X104+Y104</f>
        <v>0.39200000000000002</v>
      </c>
      <c r="AG104" s="6">
        <v>2</v>
      </c>
      <c r="AH104" s="6">
        <v>4</v>
      </c>
      <c r="AI104" s="12">
        <v>16.399999999999999</v>
      </c>
      <c r="AJ104" s="12"/>
      <c r="AK104" s="12"/>
      <c r="AL104" s="12"/>
      <c r="AN104" s="6">
        <v>-74.245833000000005</v>
      </c>
      <c r="AO104" s="6">
        <v>40.484499999999997</v>
      </c>
      <c r="AP104" s="6" t="s">
        <v>42</v>
      </c>
    </row>
    <row r="105" spans="1:42" s="6" customFormat="1" x14ac:dyDescent="0.35">
      <c r="A105" s="6" t="s">
        <v>89</v>
      </c>
      <c r="C105" s="7">
        <v>40695</v>
      </c>
      <c r="D105" s="8">
        <v>0.55208333333333337</v>
      </c>
      <c r="E105" s="6" t="s">
        <v>50</v>
      </c>
      <c r="F105" s="6">
        <v>18.52</v>
      </c>
      <c r="G105" s="6">
        <v>16.91</v>
      </c>
      <c r="H105" s="6">
        <v>24</v>
      </c>
      <c r="I105" s="6">
        <v>3</v>
      </c>
      <c r="J105" s="6">
        <v>23</v>
      </c>
      <c r="K105" s="6">
        <v>25.69</v>
      </c>
      <c r="L105" s="6">
        <v>27.46</v>
      </c>
      <c r="M105" s="9">
        <v>9.0399999999999991</v>
      </c>
      <c r="N105" s="9">
        <v>8.16</v>
      </c>
      <c r="O105" s="6">
        <v>5</v>
      </c>
      <c r="Q105" s="6">
        <f t="shared" si="6"/>
        <v>1.3862943611198906</v>
      </c>
      <c r="R105" s="6">
        <v>4</v>
      </c>
      <c r="T105" s="10" t="s">
        <v>44</v>
      </c>
      <c r="U105" s="10"/>
      <c r="V105" s="10">
        <v>1</v>
      </c>
      <c r="W105" s="10"/>
      <c r="X105" s="11">
        <v>0.107</v>
      </c>
      <c r="Y105" s="11"/>
      <c r="Z105" s="11">
        <v>5.0999999999999997E-2</v>
      </c>
      <c r="AA105" s="11"/>
      <c r="AB105" s="11"/>
      <c r="AC105" s="11"/>
      <c r="AD105" s="11">
        <v>0.434</v>
      </c>
      <c r="AE105" s="11"/>
      <c r="AF105" s="11">
        <f t="shared" si="7"/>
        <v>0.54100000000000004</v>
      </c>
      <c r="AG105" s="6">
        <v>20</v>
      </c>
      <c r="AH105" s="6">
        <v>4</v>
      </c>
      <c r="AI105" s="12">
        <v>11.3</v>
      </c>
      <c r="AJ105" s="12"/>
      <c r="AK105" s="12"/>
      <c r="AL105" s="12"/>
      <c r="AN105" s="6">
        <v>-74.245833000000005</v>
      </c>
      <c r="AO105" s="6">
        <v>40.484499999999997</v>
      </c>
      <c r="AP105" s="6" t="s">
        <v>42</v>
      </c>
    </row>
    <row r="106" spans="1:42" s="6" customFormat="1" x14ac:dyDescent="0.35">
      <c r="A106" s="6" t="s">
        <v>40</v>
      </c>
      <c r="C106" s="7">
        <v>40696</v>
      </c>
      <c r="D106" s="8">
        <v>0.58194444444444449</v>
      </c>
      <c r="E106" s="6" t="s">
        <v>50</v>
      </c>
      <c r="H106" s="6">
        <v>21</v>
      </c>
      <c r="M106" s="9"/>
      <c r="N106" s="9"/>
      <c r="O106" s="6">
        <v>2</v>
      </c>
      <c r="Q106" s="6">
        <f t="shared" si="6"/>
        <v>4.1271343850450917</v>
      </c>
      <c r="R106" s="6">
        <v>62</v>
      </c>
      <c r="T106" s="10" t="s">
        <v>44</v>
      </c>
      <c r="U106" s="10"/>
      <c r="V106" s="10">
        <v>1</v>
      </c>
      <c r="W106" s="10"/>
      <c r="X106" s="11">
        <v>0.317</v>
      </c>
      <c r="Y106" s="11"/>
      <c r="Z106" s="11">
        <v>0.17499999999999999</v>
      </c>
      <c r="AA106" s="11"/>
      <c r="AB106" s="11"/>
      <c r="AC106" s="11"/>
      <c r="AD106" s="11">
        <v>0.752</v>
      </c>
      <c r="AE106" s="11"/>
      <c r="AF106" s="11">
        <f t="shared" si="7"/>
        <v>1.069</v>
      </c>
      <c r="AG106" s="6">
        <v>6</v>
      </c>
      <c r="AI106" s="12">
        <v>29.6</v>
      </c>
      <c r="AJ106" s="12"/>
      <c r="AK106" s="12"/>
      <c r="AL106" s="12"/>
      <c r="AN106" s="6">
        <v>-74.245833000000005</v>
      </c>
      <c r="AO106" s="6">
        <v>40.484499999999997</v>
      </c>
      <c r="AP106" s="6" t="s">
        <v>42</v>
      </c>
    </row>
    <row r="107" spans="1:42" s="6" customFormat="1" x14ac:dyDescent="0.35">
      <c r="A107" s="6" t="s">
        <v>40</v>
      </c>
      <c r="B107" s="6" t="s">
        <v>41</v>
      </c>
      <c r="C107" s="7">
        <v>40696</v>
      </c>
      <c r="E107" s="6" t="s">
        <v>50</v>
      </c>
      <c r="M107" s="9"/>
      <c r="N107" s="9"/>
      <c r="O107" s="6">
        <v>2.5</v>
      </c>
      <c r="Q107" s="6">
        <f t="shared" si="6"/>
        <v>4.290459441148391</v>
      </c>
      <c r="R107" s="6">
        <v>73</v>
      </c>
      <c r="T107" s="10" t="s">
        <v>44</v>
      </c>
      <c r="U107" s="10"/>
      <c r="V107" s="10">
        <v>1</v>
      </c>
      <c r="W107" s="10"/>
      <c r="X107" s="11">
        <v>0.31900000000000001</v>
      </c>
      <c r="Y107" s="11"/>
      <c r="Z107" s="11">
        <v>0.182</v>
      </c>
      <c r="AA107" s="11"/>
      <c r="AB107" s="11"/>
      <c r="AC107" s="11"/>
      <c r="AD107" s="11">
        <v>0.751</v>
      </c>
      <c r="AE107" s="11"/>
      <c r="AF107" s="11">
        <f t="shared" si="7"/>
        <v>1.07</v>
      </c>
      <c r="AG107" s="6">
        <v>2</v>
      </c>
      <c r="AI107" s="12">
        <v>30</v>
      </c>
      <c r="AJ107" s="12"/>
      <c r="AK107" s="12"/>
      <c r="AL107" s="12"/>
      <c r="AN107" s="6">
        <v>-74.245833000000005</v>
      </c>
      <c r="AO107" s="6">
        <v>40.484499999999997</v>
      </c>
      <c r="AP107" s="6" t="s">
        <v>42</v>
      </c>
    </row>
    <row r="108" spans="1:42" s="6" customFormat="1" x14ac:dyDescent="0.35">
      <c r="A108" s="6" t="s">
        <v>72</v>
      </c>
      <c r="C108" s="7">
        <v>40696</v>
      </c>
      <c r="D108" s="8">
        <v>0.54791666666666672</v>
      </c>
      <c r="E108" s="6" t="s">
        <v>50</v>
      </c>
      <c r="H108" s="6">
        <v>17</v>
      </c>
      <c r="M108" s="9"/>
      <c r="N108" s="9"/>
      <c r="O108" s="6">
        <v>2</v>
      </c>
      <c r="Q108" s="6">
        <f t="shared" si="6"/>
        <v>2.0794415416798357</v>
      </c>
      <c r="R108" s="6">
        <v>8</v>
      </c>
      <c r="T108" s="10" t="s">
        <v>44</v>
      </c>
      <c r="U108" s="10"/>
      <c r="V108" s="10">
        <v>1</v>
      </c>
      <c r="W108" s="10"/>
      <c r="X108" s="11">
        <v>3.4000000000000002E-2</v>
      </c>
      <c r="Y108" s="11"/>
      <c r="Z108" s="11">
        <v>1.2E-2</v>
      </c>
      <c r="AA108" s="11"/>
      <c r="AB108" s="11"/>
      <c r="AC108" s="11"/>
      <c r="AD108" s="11">
        <v>0.61599999999999999</v>
      </c>
      <c r="AE108" s="11"/>
      <c r="AF108" s="11">
        <f t="shared" si="7"/>
        <v>0.65</v>
      </c>
      <c r="AG108" s="6">
        <v>6</v>
      </c>
      <c r="AI108" s="12">
        <v>64.099999999999994</v>
      </c>
      <c r="AJ108" s="12"/>
      <c r="AK108" s="12"/>
      <c r="AL108" s="12"/>
      <c r="AN108" s="6">
        <v>-74.245833000000005</v>
      </c>
      <c r="AO108" s="6">
        <v>40.484499999999997</v>
      </c>
      <c r="AP108" s="6" t="s">
        <v>42</v>
      </c>
    </row>
    <row r="109" spans="1:42" s="6" customFormat="1" x14ac:dyDescent="0.35">
      <c r="A109" s="6" t="s">
        <v>79</v>
      </c>
      <c r="C109" s="7">
        <v>40701</v>
      </c>
      <c r="D109" s="8">
        <v>0.48333333333333334</v>
      </c>
      <c r="E109" s="6" t="s">
        <v>50</v>
      </c>
      <c r="F109" s="6">
        <v>16.309999999999999</v>
      </c>
      <c r="G109" s="6">
        <v>15.85</v>
      </c>
      <c r="H109" s="6">
        <v>18</v>
      </c>
      <c r="I109" s="6">
        <v>3</v>
      </c>
      <c r="J109" s="6">
        <v>15</v>
      </c>
      <c r="K109" s="6">
        <v>27.12</v>
      </c>
      <c r="L109" s="6">
        <v>27.86</v>
      </c>
      <c r="M109" s="9">
        <v>9.82</v>
      </c>
      <c r="N109" s="9">
        <v>9.75</v>
      </c>
      <c r="O109" s="6">
        <v>8</v>
      </c>
      <c r="Q109" s="6">
        <f t="shared" si="6"/>
        <v>1.6094379124341003</v>
      </c>
      <c r="R109" s="6">
        <v>5</v>
      </c>
      <c r="T109" s="10" t="s">
        <v>44</v>
      </c>
      <c r="U109" s="10"/>
      <c r="V109" s="10">
        <v>1</v>
      </c>
      <c r="W109" s="10"/>
      <c r="X109" s="11">
        <v>2.5999999999999999E-2</v>
      </c>
      <c r="Y109" s="11"/>
      <c r="Z109" s="11">
        <v>2.7E-2</v>
      </c>
      <c r="AA109" s="11"/>
      <c r="AB109" s="11"/>
      <c r="AC109" s="11"/>
      <c r="AD109" s="11">
        <v>0.42699999999999999</v>
      </c>
      <c r="AE109" s="11"/>
      <c r="AF109" s="11">
        <f t="shared" si="7"/>
        <v>0.45300000000000001</v>
      </c>
      <c r="AG109" s="6">
        <v>10</v>
      </c>
      <c r="AH109" s="6">
        <v>8</v>
      </c>
      <c r="AI109" s="12">
        <v>7.2</v>
      </c>
      <c r="AJ109" s="12"/>
      <c r="AK109" s="12"/>
      <c r="AL109" s="12"/>
      <c r="AN109" s="6">
        <v>-74.245833000000005</v>
      </c>
      <c r="AO109" s="6">
        <v>40.484499999999997</v>
      </c>
      <c r="AP109" s="6" t="s">
        <v>42</v>
      </c>
    </row>
    <row r="110" spans="1:42" s="6" customFormat="1" x14ac:dyDescent="0.35">
      <c r="A110" s="6" t="s">
        <v>89</v>
      </c>
      <c r="C110" s="7">
        <v>40701</v>
      </c>
      <c r="D110" s="8">
        <v>0.49861111111111112</v>
      </c>
      <c r="E110" s="6" t="s">
        <v>50</v>
      </c>
      <c r="F110" s="6">
        <v>16.38</v>
      </c>
      <c r="G110" s="6">
        <v>12.76</v>
      </c>
      <c r="H110" s="6">
        <v>29</v>
      </c>
      <c r="I110" s="6">
        <v>3</v>
      </c>
      <c r="J110" s="6">
        <v>27</v>
      </c>
      <c r="K110" s="6">
        <v>28.69</v>
      </c>
      <c r="L110" s="6">
        <v>30.57</v>
      </c>
      <c r="M110" s="9">
        <v>9.15</v>
      </c>
      <c r="N110" s="9">
        <v>8.93</v>
      </c>
      <c r="O110" s="6">
        <v>13</v>
      </c>
      <c r="Q110" s="6">
        <f t="shared" si="6"/>
        <v>1.3862943611198906</v>
      </c>
      <c r="R110" s="6">
        <v>4</v>
      </c>
      <c r="T110" s="10" t="s">
        <v>44</v>
      </c>
      <c r="U110" s="10"/>
      <c r="V110" s="10">
        <v>1</v>
      </c>
      <c r="W110" s="10"/>
      <c r="X110" s="11">
        <v>0.01</v>
      </c>
      <c r="Y110" s="11"/>
      <c r="Z110" s="11">
        <v>1.6E-2</v>
      </c>
      <c r="AA110" s="11"/>
      <c r="AB110" s="11"/>
      <c r="AC110" s="11"/>
      <c r="AD110" s="11">
        <v>0.38100000000000001</v>
      </c>
      <c r="AE110" s="11"/>
      <c r="AF110" s="11">
        <f t="shared" si="7"/>
        <v>0.39100000000000001</v>
      </c>
      <c r="AG110" s="6">
        <v>8</v>
      </c>
      <c r="AH110" s="6">
        <v>10</v>
      </c>
      <c r="AI110" s="12">
        <v>3.8</v>
      </c>
      <c r="AJ110" s="12"/>
      <c r="AK110" s="12"/>
      <c r="AL110" s="12"/>
      <c r="AN110" s="6">
        <v>-74.245833000000005</v>
      </c>
      <c r="AO110" s="6">
        <v>40.484499999999997</v>
      </c>
      <c r="AP110" s="6" t="s">
        <v>42</v>
      </c>
    </row>
    <row r="111" spans="1:42" s="6" customFormat="1" x14ac:dyDescent="0.35">
      <c r="A111" s="6" t="s">
        <v>100</v>
      </c>
      <c r="B111"/>
      <c r="C111" s="14">
        <v>40701</v>
      </c>
      <c r="D111"/>
      <c r="E111"/>
      <c r="F111"/>
      <c r="G111"/>
      <c r="H111"/>
      <c r="I111"/>
      <c r="J111"/>
      <c r="K111"/>
      <c r="L111"/>
      <c r="M111" s="16">
        <v>18.989999999999998</v>
      </c>
      <c r="N111" s="16">
        <v>7.42</v>
      </c>
      <c r="O111"/>
      <c r="P111"/>
      <c r="Q111" s="6">
        <f t="shared" si="6"/>
        <v>1.3862943611198906</v>
      </c>
      <c r="R111" s="22">
        <v>4</v>
      </c>
      <c r="S111"/>
      <c r="T111"/>
      <c r="U111"/>
      <c r="V111" s="23">
        <v>2</v>
      </c>
      <c r="W111"/>
      <c r="X111"/>
      <c r="Y111"/>
      <c r="Z111"/>
      <c r="AA111"/>
      <c r="AB111"/>
      <c r="AC111"/>
      <c r="AD111"/>
      <c r="AE111"/>
      <c r="AF111">
        <v>0.70850000000000002</v>
      </c>
      <c r="AG111"/>
      <c r="AH111"/>
      <c r="AI111" s="31">
        <v>242</v>
      </c>
      <c r="AJ111"/>
      <c r="AK111" s="12"/>
      <c r="AL111" s="12"/>
      <c r="AN111" s="6">
        <v>-74.245833000000005</v>
      </c>
      <c r="AO111" s="6">
        <v>40.484499999999997</v>
      </c>
      <c r="AP111" s="6" t="s">
        <v>42</v>
      </c>
    </row>
    <row r="112" spans="1:42" s="6" customFormat="1" x14ac:dyDescent="0.35">
      <c r="A112" s="6" t="s">
        <v>105</v>
      </c>
      <c r="B112"/>
      <c r="C112" s="14">
        <v>40701</v>
      </c>
      <c r="D112"/>
      <c r="E112"/>
      <c r="F112"/>
      <c r="G112"/>
      <c r="H112"/>
      <c r="I112"/>
      <c r="J112"/>
      <c r="K112"/>
      <c r="L112"/>
      <c r="M112" s="16">
        <v>10.29</v>
      </c>
      <c r="N112" s="16">
        <v>9.92</v>
      </c>
      <c r="O112"/>
      <c r="P112"/>
      <c r="R112" s="23"/>
      <c r="S112"/>
      <c r="T112"/>
      <c r="U112"/>
      <c r="V112" s="23">
        <v>2</v>
      </c>
      <c r="W112"/>
      <c r="X112"/>
      <c r="Y112"/>
      <c r="Z112"/>
      <c r="AA112"/>
      <c r="AB112"/>
      <c r="AC112"/>
      <c r="AD112"/>
      <c r="AE112"/>
      <c r="AF112" s="35">
        <v>0.65569999999999995</v>
      </c>
      <c r="AG112"/>
      <c r="AH112"/>
      <c r="AI112" s="22">
        <v>26.3</v>
      </c>
      <c r="AJ112"/>
      <c r="AK112" s="12"/>
      <c r="AL112" s="12"/>
      <c r="AN112" s="6">
        <v>-74.245833000000005</v>
      </c>
      <c r="AO112" s="6">
        <v>40.484499999999997</v>
      </c>
      <c r="AP112" s="6" t="s">
        <v>42</v>
      </c>
    </row>
    <row r="113" spans="1:42" s="6" customFormat="1" x14ac:dyDescent="0.35">
      <c r="A113" s="6" t="s">
        <v>40</v>
      </c>
      <c r="C113" s="7">
        <v>40702</v>
      </c>
      <c r="D113" s="8">
        <v>0.56388888888888888</v>
      </c>
      <c r="E113" s="6" t="s">
        <v>50</v>
      </c>
      <c r="F113" s="6">
        <v>19.96</v>
      </c>
      <c r="G113" s="6">
        <v>15.95</v>
      </c>
      <c r="H113" s="6">
        <v>26</v>
      </c>
      <c r="I113" s="6">
        <v>3</v>
      </c>
      <c r="J113" s="6">
        <v>22</v>
      </c>
      <c r="K113" s="6">
        <v>20.52</v>
      </c>
      <c r="L113" s="6">
        <v>24.04</v>
      </c>
      <c r="M113" s="9">
        <v>9.17</v>
      </c>
      <c r="N113" s="9">
        <v>8.67</v>
      </c>
      <c r="O113" s="6">
        <v>4</v>
      </c>
      <c r="Q113" s="6">
        <f t="shared" si="6"/>
        <v>0.69314718055994529</v>
      </c>
      <c r="R113" s="6">
        <v>2</v>
      </c>
      <c r="T113" s="10" t="s">
        <v>44</v>
      </c>
      <c r="U113" s="10"/>
      <c r="V113" s="10">
        <v>1</v>
      </c>
      <c r="W113" s="10"/>
      <c r="X113" s="11">
        <v>0.14000000000000001</v>
      </c>
      <c r="Y113" s="11"/>
      <c r="Z113" s="11">
        <v>0.34699999999999998</v>
      </c>
      <c r="AA113" s="11"/>
      <c r="AB113" s="11"/>
      <c r="AC113" s="11"/>
      <c r="AD113" s="11">
        <v>1.036</v>
      </c>
      <c r="AE113" s="11"/>
      <c r="AF113" s="11">
        <f t="shared" ref="AF113:AF125" si="8">AD113+X113+Y113</f>
        <v>1.1760000000000002</v>
      </c>
      <c r="AG113" s="6">
        <v>24</v>
      </c>
      <c r="AH113" s="6">
        <v>12</v>
      </c>
      <c r="AI113" s="12">
        <v>14.4</v>
      </c>
      <c r="AJ113" s="12"/>
      <c r="AK113" s="12"/>
      <c r="AL113" s="12"/>
      <c r="AN113" s="6">
        <v>-74.245833000000005</v>
      </c>
      <c r="AO113" s="6">
        <v>40.484499999999997</v>
      </c>
      <c r="AP113" s="6" t="s">
        <v>42</v>
      </c>
    </row>
    <row r="114" spans="1:42" s="6" customFormat="1" x14ac:dyDescent="0.35">
      <c r="A114" s="6" t="s">
        <v>72</v>
      </c>
      <c r="C114" s="7">
        <v>40702</v>
      </c>
      <c r="D114" s="8">
        <v>0.53472222222222221</v>
      </c>
      <c r="E114" s="6" t="s">
        <v>50</v>
      </c>
      <c r="F114" s="6">
        <v>19.440000000000001</v>
      </c>
      <c r="G114" s="6">
        <v>15.89</v>
      </c>
      <c r="H114" s="6">
        <v>22</v>
      </c>
      <c r="I114" s="6">
        <v>3</v>
      </c>
      <c r="J114" s="6">
        <v>20</v>
      </c>
      <c r="K114" s="6">
        <v>22.72</v>
      </c>
      <c r="L114" s="6">
        <v>24.89</v>
      </c>
      <c r="M114" s="9">
        <v>9.93</v>
      </c>
      <c r="N114" s="9">
        <v>9.41</v>
      </c>
      <c r="O114" s="6">
        <v>5</v>
      </c>
      <c r="Q114" s="6">
        <f t="shared" si="6"/>
        <v>1.0986122886681098</v>
      </c>
      <c r="R114" s="6">
        <v>3</v>
      </c>
      <c r="T114" s="10"/>
      <c r="U114" s="10"/>
      <c r="V114" s="10">
        <v>1</v>
      </c>
      <c r="W114" s="10"/>
      <c r="X114" s="11">
        <v>8.5999999999999993E-2</v>
      </c>
      <c r="Y114" s="11"/>
      <c r="Z114" s="11">
        <v>7.8E-2</v>
      </c>
      <c r="AA114" s="11"/>
      <c r="AB114" s="11"/>
      <c r="AC114" s="11"/>
      <c r="AD114" s="11">
        <v>0.50800000000000001</v>
      </c>
      <c r="AE114" s="11"/>
      <c r="AF114" s="11">
        <f t="shared" si="8"/>
        <v>0.59399999999999997</v>
      </c>
      <c r="AG114" s="6">
        <v>10</v>
      </c>
      <c r="AH114" s="6">
        <v>8</v>
      </c>
      <c r="AI114" s="12">
        <v>13.7</v>
      </c>
      <c r="AJ114" s="12"/>
      <c r="AK114" s="12"/>
      <c r="AL114" s="12"/>
      <c r="AN114" s="6">
        <v>-74.245833000000005</v>
      </c>
      <c r="AO114" s="6">
        <v>40.484499999999997</v>
      </c>
      <c r="AP114" s="6" t="s">
        <v>42</v>
      </c>
    </row>
    <row r="115" spans="1:42" s="6" customFormat="1" x14ac:dyDescent="0.35">
      <c r="A115" s="6" t="s">
        <v>79</v>
      </c>
      <c r="C115" s="7">
        <v>40708</v>
      </c>
      <c r="D115" s="8">
        <v>0.47638888888888892</v>
      </c>
      <c r="E115" s="6" t="s">
        <v>50</v>
      </c>
      <c r="F115" s="6">
        <v>18.899999999999999</v>
      </c>
      <c r="G115" s="6">
        <v>18.98</v>
      </c>
      <c r="H115" s="6">
        <v>15</v>
      </c>
      <c r="I115" s="6">
        <v>3</v>
      </c>
      <c r="J115" s="6">
        <v>13</v>
      </c>
      <c r="K115" s="6">
        <v>27.34</v>
      </c>
      <c r="L115" s="6">
        <v>27.83</v>
      </c>
      <c r="M115" s="9">
        <v>6.87</v>
      </c>
      <c r="N115" s="9">
        <v>6.85</v>
      </c>
      <c r="O115" s="6">
        <v>7.5</v>
      </c>
      <c r="Q115" s="6">
        <f t="shared" ref="Q115:Q177" si="9">LN(R115)</f>
        <v>2.1972245773362196</v>
      </c>
      <c r="R115" s="6">
        <v>9</v>
      </c>
      <c r="T115" s="10"/>
      <c r="U115" s="10"/>
      <c r="V115" s="10">
        <v>1</v>
      </c>
      <c r="W115" s="10"/>
      <c r="X115" s="11">
        <v>4.9000000000000002E-2</v>
      </c>
      <c r="Y115" s="11"/>
      <c r="Z115" s="11">
        <v>0.12</v>
      </c>
      <c r="AA115" s="11"/>
      <c r="AB115" s="11"/>
      <c r="AC115" s="11"/>
      <c r="AD115" s="11">
        <v>0.45300000000000001</v>
      </c>
      <c r="AE115" s="11"/>
      <c r="AF115" s="11">
        <f t="shared" si="8"/>
        <v>0.502</v>
      </c>
      <c r="AG115" s="6">
        <v>8</v>
      </c>
      <c r="AH115" s="6">
        <v>16</v>
      </c>
      <c r="AI115" s="12">
        <v>2.2999999999999998</v>
      </c>
      <c r="AJ115" s="12"/>
      <c r="AK115" s="12"/>
      <c r="AL115" s="12"/>
      <c r="AN115" s="6">
        <v>-74.245833000000005</v>
      </c>
      <c r="AO115" s="6">
        <v>40.484499999999997</v>
      </c>
      <c r="AP115" s="6" t="s">
        <v>42</v>
      </c>
    </row>
    <row r="116" spans="1:42" s="6" customFormat="1" x14ac:dyDescent="0.35">
      <c r="A116" s="6" t="s">
        <v>89</v>
      </c>
      <c r="C116" s="7">
        <v>40708</v>
      </c>
      <c r="M116" s="9"/>
      <c r="N116" s="9"/>
      <c r="T116" s="10"/>
      <c r="U116" s="10"/>
      <c r="V116" s="10"/>
      <c r="W116" s="10"/>
      <c r="X116" s="11"/>
      <c r="Y116" s="11"/>
      <c r="Z116" s="11"/>
      <c r="AA116" s="11"/>
      <c r="AB116" s="11"/>
      <c r="AC116" s="11"/>
      <c r="AD116" s="11"/>
      <c r="AE116" s="11"/>
      <c r="AF116" s="11">
        <f t="shared" si="8"/>
        <v>0</v>
      </c>
      <c r="AI116" s="12"/>
      <c r="AJ116" s="12"/>
      <c r="AK116" s="12"/>
      <c r="AL116" s="12"/>
      <c r="AN116" s="6">
        <v>-74.245833000000005</v>
      </c>
      <c r="AO116" s="6">
        <v>40.484499999999997</v>
      </c>
      <c r="AP116" s="6" t="s">
        <v>42</v>
      </c>
    </row>
    <row r="117" spans="1:42" s="6" customFormat="1" x14ac:dyDescent="0.35">
      <c r="A117" s="6" t="s">
        <v>40</v>
      </c>
      <c r="C117" s="7">
        <v>40709</v>
      </c>
      <c r="D117" s="8">
        <v>0.56041666666666667</v>
      </c>
      <c r="E117" s="6" t="s">
        <v>49</v>
      </c>
      <c r="F117" s="6">
        <v>21.61</v>
      </c>
      <c r="G117" s="6">
        <v>20.39</v>
      </c>
      <c r="H117" s="6">
        <v>21</v>
      </c>
      <c r="I117" s="6">
        <v>3</v>
      </c>
      <c r="J117" s="6">
        <v>19</v>
      </c>
      <c r="K117" s="6">
        <v>19.95</v>
      </c>
      <c r="L117" s="6">
        <v>21.48</v>
      </c>
      <c r="M117" s="9">
        <v>5.78</v>
      </c>
      <c r="N117" s="9">
        <v>4.97</v>
      </c>
      <c r="O117" s="6">
        <v>4</v>
      </c>
      <c r="Q117" s="6">
        <f t="shared" si="9"/>
        <v>3.3672958299864741</v>
      </c>
      <c r="R117" s="6">
        <v>29</v>
      </c>
      <c r="T117" s="10" t="s">
        <v>47</v>
      </c>
      <c r="U117" s="10"/>
      <c r="V117" s="10">
        <v>4</v>
      </c>
      <c r="W117" s="10"/>
      <c r="X117" s="11">
        <v>0.26200000000000001</v>
      </c>
      <c r="Y117" s="11"/>
      <c r="Z117" s="11">
        <v>0.32</v>
      </c>
      <c r="AA117" s="11"/>
      <c r="AB117" s="11"/>
      <c r="AC117" s="11"/>
      <c r="AD117" s="11">
        <v>0.73499999999999999</v>
      </c>
      <c r="AE117" s="11"/>
      <c r="AF117" s="11">
        <f t="shared" si="8"/>
        <v>0.997</v>
      </c>
      <c r="AG117" s="6">
        <v>16</v>
      </c>
      <c r="AH117" s="6">
        <v>6</v>
      </c>
      <c r="AI117" s="12">
        <v>8.6999999999999993</v>
      </c>
      <c r="AJ117" s="12"/>
      <c r="AK117" s="12">
        <v>15.7</v>
      </c>
      <c r="AL117" s="12"/>
      <c r="AN117" s="6">
        <v>-74.245833000000005</v>
      </c>
      <c r="AO117" s="6">
        <v>40.484499999999997</v>
      </c>
      <c r="AP117" s="6" t="s">
        <v>42</v>
      </c>
    </row>
    <row r="118" spans="1:42" s="6" customFormat="1" x14ac:dyDescent="0.35">
      <c r="A118" s="6" t="s">
        <v>72</v>
      </c>
      <c r="C118" s="7">
        <v>40709</v>
      </c>
      <c r="D118" s="8">
        <v>0.53055555555555556</v>
      </c>
      <c r="E118" s="6" t="s">
        <v>49</v>
      </c>
      <c r="F118" s="6">
        <v>19.850000000000001</v>
      </c>
      <c r="G118" s="6">
        <v>18.66</v>
      </c>
      <c r="H118" s="6">
        <v>18</v>
      </c>
      <c r="I118" s="6">
        <v>3</v>
      </c>
      <c r="J118" s="6">
        <v>17</v>
      </c>
      <c r="K118" s="6">
        <v>23.33</v>
      </c>
      <c r="L118" s="6">
        <v>23.69</v>
      </c>
      <c r="M118" s="9">
        <v>8.51</v>
      </c>
      <c r="N118" s="9">
        <v>7.58</v>
      </c>
      <c r="O118" s="6">
        <v>3</v>
      </c>
      <c r="Q118" s="6">
        <f t="shared" si="9"/>
        <v>0.69314718055994529</v>
      </c>
      <c r="R118" s="6">
        <v>2</v>
      </c>
      <c r="T118" s="10" t="s">
        <v>44</v>
      </c>
      <c r="U118" s="10"/>
      <c r="V118" s="10">
        <v>2</v>
      </c>
      <c r="W118" s="10"/>
      <c r="X118" s="11">
        <v>0.13900000000000001</v>
      </c>
      <c r="Y118" s="11"/>
      <c r="Z118" s="11">
        <v>5.5E-2</v>
      </c>
      <c r="AA118" s="11"/>
      <c r="AB118" s="11"/>
      <c r="AC118" s="11"/>
      <c r="AD118" s="11">
        <v>0.57199999999999995</v>
      </c>
      <c r="AE118" s="11"/>
      <c r="AF118" s="11">
        <f t="shared" si="8"/>
        <v>0.71099999999999997</v>
      </c>
      <c r="AG118" s="6">
        <v>6</v>
      </c>
      <c r="AH118" s="6">
        <v>8</v>
      </c>
      <c r="AI118" s="12">
        <v>23</v>
      </c>
      <c r="AJ118" s="12"/>
      <c r="AK118" s="12"/>
      <c r="AL118" s="12"/>
      <c r="AN118" s="6">
        <v>-74.245833000000005</v>
      </c>
      <c r="AO118" s="6">
        <v>40.484499999999997</v>
      </c>
      <c r="AP118" s="6" t="s">
        <v>42</v>
      </c>
    </row>
    <row r="119" spans="1:42" s="6" customFormat="1" x14ac:dyDescent="0.35">
      <c r="A119" s="6" t="s">
        <v>79</v>
      </c>
      <c r="C119" s="7">
        <v>40715</v>
      </c>
      <c r="D119" s="8">
        <v>0.50069444444444444</v>
      </c>
      <c r="E119" s="6" t="s">
        <v>50</v>
      </c>
      <c r="F119" s="6">
        <v>20.68</v>
      </c>
      <c r="G119" s="6">
        <v>19.809999999999999</v>
      </c>
      <c r="H119" s="6">
        <v>19</v>
      </c>
      <c r="I119" s="6">
        <v>3</v>
      </c>
      <c r="J119" s="6">
        <v>16</v>
      </c>
      <c r="K119" s="6">
        <v>26.62</v>
      </c>
      <c r="L119" s="6">
        <v>27.88</v>
      </c>
      <c r="M119" s="9">
        <v>7.35</v>
      </c>
      <c r="N119" s="9">
        <v>7.48</v>
      </c>
      <c r="O119" s="6">
        <v>8</v>
      </c>
      <c r="Q119" s="6">
        <f t="shared" si="9"/>
        <v>1.6094379124341003</v>
      </c>
      <c r="R119" s="6">
        <v>5</v>
      </c>
      <c r="T119" s="10" t="s">
        <v>44</v>
      </c>
      <c r="U119" s="10"/>
      <c r="V119" s="10">
        <v>1</v>
      </c>
      <c r="W119" s="10"/>
      <c r="X119" s="11">
        <v>9.0999999999999998E-2</v>
      </c>
      <c r="Y119" s="11"/>
      <c r="Z119" s="11">
        <v>0.105</v>
      </c>
      <c r="AA119" s="11"/>
      <c r="AB119" s="11"/>
      <c r="AC119" s="11"/>
      <c r="AD119" s="11">
        <v>1.24</v>
      </c>
      <c r="AE119" s="11"/>
      <c r="AF119" s="11">
        <f t="shared" si="8"/>
        <v>1.331</v>
      </c>
      <c r="AG119" s="6">
        <v>6</v>
      </c>
      <c r="AH119" s="6">
        <v>4</v>
      </c>
      <c r="AI119" s="12">
        <v>7.4</v>
      </c>
      <c r="AJ119" s="12"/>
      <c r="AK119" s="12"/>
      <c r="AL119" s="12"/>
      <c r="AN119" s="6">
        <v>-74.245833000000005</v>
      </c>
      <c r="AO119" s="6">
        <v>40.484499999999997</v>
      </c>
      <c r="AP119" s="6" t="s">
        <v>42</v>
      </c>
    </row>
    <row r="120" spans="1:42" s="6" customFormat="1" x14ac:dyDescent="0.35">
      <c r="A120" s="6" t="s">
        <v>89</v>
      </c>
      <c r="C120" s="7">
        <v>40715</v>
      </c>
      <c r="D120" s="8">
        <v>0.51458333333333328</v>
      </c>
      <c r="E120" s="6" t="s">
        <v>50</v>
      </c>
      <c r="F120" s="6">
        <v>19.690000000000001</v>
      </c>
      <c r="G120" s="6">
        <v>17.55</v>
      </c>
      <c r="H120" s="6">
        <v>29</v>
      </c>
      <c r="I120" s="6">
        <v>3</v>
      </c>
      <c r="J120" s="6">
        <v>27</v>
      </c>
      <c r="K120" s="6">
        <v>28.66</v>
      </c>
      <c r="L120" s="6">
        <v>30.05</v>
      </c>
      <c r="M120" s="9">
        <v>8.84</v>
      </c>
      <c r="N120" s="9">
        <v>8.09</v>
      </c>
      <c r="O120" s="6">
        <v>7</v>
      </c>
      <c r="Q120" s="6">
        <f t="shared" si="9"/>
        <v>0.69314718055994529</v>
      </c>
      <c r="R120" s="6">
        <v>2</v>
      </c>
      <c r="T120" s="10" t="s">
        <v>44</v>
      </c>
      <c r="U120" s="10"/>
      <c r="V120" s="10">
        <v>1</v>
      </c>
      <c r="W120" s="10"/>
      <c r="X120" s="11">
        <v>3.2000000000000001E-2</v>
      </c>
      <c r="Y120" s="11"/>
      <c r="Z120" s="11">
        <v>2.1000000000000001E-2</v>
      </c>
      <c r="AA120" s="11"/>
      <c r="AB120" s="11"/>
      <c r="AC120" s="11"/>
      <c r="AD120" s="11">
        <v>1.3</v>
      </c>
      <c r="AE120" s="11"/>
      <c r="AF120" s="11">
        <f t="shared" si="8"/>
        <v>1.3320000000000001</v>
      </c>
      <c r="AG120" s="6">
        <v>14</v>
      </c>
      <c r="AH120" s="6">
        <v>10</v>
      </c>
      <c r="AI120" s="12">
        <v>5.7</v>
      </c>
      <c r="AJ120" s="12"/>
      <c r="AK120" s="12">
        <v>4.0999999999999996</v>
      </c>
      <c r="AL120" s="12"/>
      <c r="AN120" s="6">
        <v>-74.245833000000005</v>
      </c>
      <c r="AO120" s="6">
        <v>40.484499999999997</v>
      </c>
      <c r="AP120" s="6" t="s">
        <v>42</v>
      </c>
    </row>
    <row r="121" spans="1:42" s="6" customFormat="1" x14ac:dyDescent="0.35">
      <c r="A121" s="6" t="s">
        <v>40</v>
      </c>
      <c r="B121" s="6" t="s">
        <v>41</v>
      </c>
      <c r="C121" s="7">
        <v>40716</v>
      </c>
      <c r="E121" s="6" t="s">
        <v>50</v>
      </c>
      <c r="M121" s="9">
        <v>5.49</v>
      </c>
      <c r="N121" s="9">
        <v>5.45</v>
      </c>
      <c r="O121" s="6">
        <v>4</v>
      </c>
      <c r="Q121" s="6">
        <f t="shared" si="9"/>
        <v>3.3672958299864741</v>
      </c>
      <c r="R121" s="6">
        <v>29</v>
      </c>
      <c r="T121" s="10" t="s">
        <v>44</v>
      </c>
      <c r="U121" s="10"/>
      <c r="V121" s="10">
        <v>1</v>
      </c>
      <c r="W121" s="10"/>
      <c r="X121" s="11">
        <v>0.23899999999999999</v>
      </c>
      <c r="Y121" s="11"/>
      <c r="Z121" s="11">
        <v>0.20599999999999999</v>
      </c>
      <c r="AA121" s="11"/>
      <c r="AB121" s="11"/>
      <c r="AC121" s="11"/>
      <c r="AD121" s="11">
        <v>1.85</v>
      </c>
      <c r="AE121" s="11"/>
      <c r="AF121" s="11">
        <f t="shared" si="8"/>
        <v>2.089</v>
      </c>
      <c r="AG121" s="6">
        <v>8</v>
      </c>
      <c r="AH121" s="6">
        <v>10</v>
      </c>
      <c r="AI121" s="12">
        <v>18.7</v>
      </c>
      <c r="AJ121" s="12"/>
      <c r="AK121" s="12"/>
      <c r="AL121" s="12"/>
      <c r="AN121" s="6">
        <v>-74.245833000000005</v>
      </c>
      <c r="AO121" s="6">
        <v>40.484499999999997</v>
      </c>
      <c r="AP121" s="6" t="s">
        <v>42</v>
      </c>
    </row>
    <row r="122" spans="1:42" s="6" customFormat="1" x14ac:dyDescent="0.35">
      <c r="A122" s="6" t="s">
        <v>40</v>
      </c>
      <c r="C122" s="7">
        <v>40716</v>
      </c>
      <c r="D122" s="8">
        <v>0.56805555555555554</v>
      </c>
      <c r="E122" s="6" t="s">
        <v>50</v>
      </c>
      <c r="F122" s="6">
        <v>22.6</v>
      </c>
      <c r="G122" s="6">
        <v>20.94</v>
      </c>
      <c r="H122" s="6">
        <v>25</v>
      </c>
      <c r="I122" s="6">
        <v>3</v>
      </c>
      <c r="J122" s="6">
        <v>23</v>
      </c>
      <c r="K122" s="6">
        <v>21.55</v>
      </c>
      <c r="L122" s="6">
        <v>23.81</v>
      </c>
      <c r="M122" s="9">
        <v>5.77</v>
      </c>
      <c r="N122" s="9">
        <v>5.45</v>
      </c>
      <c r="O122" s="6">
        <v>3.5</v>
      </c>
      <c r="Q122" s="6">
        <f t="shared" si="9"/>
        <v>2.7080502011022101</v>
      </c>
      <c r="R122" s="6">
        <v>15</v>
      </c>
      <c r="T122" s="10" t="s">
        <v>44</v>
      </c>
      <c r="U122" s="10"/>
      <c r="V122" s="10">
        <v>1</v>
      </c>
      <c r="W122" s="10"/>
      <c r="X122" s="11">
        <v>0.24199999999999999</v>
      </c>
      <c r="Y122" s="11"/>
      <c r="Z122" s="11">
        <v>0.20300000000000001</v>
      </c>
      <c r="AA122" s="11"/>
      <c r="AB122" s="11"/>
      <c r="AC122" s="11"/>
      <c r="AD122" s="11">
        <v>1.69</v>
      </c>
      <c r="AE122" s="11"/>
      <c r="AF122" s="11">
        <f t="shared" si="8"/>
        <v>1.9319999999999999</v>
      </c>
      <c r="AG122" s="6">
        <v>12</v>
      </c>
      <c r="AH122" s="6">
        <v>20</v>
      </c>
      <c r="AI122" s="12">
        <v>21.7</v>
      </c>
      <c r="AJ122" s="12"/>
      <c r="AK122" s="12"/>
      <c r="AL122" s="12"/>
      <c r="AN122" s="6">
        <v>-74.245833000000005</v>
      </c>
      <c r="AO122" s="6">
        <v>40.484499999999997</v>
      </c>
      <c r="AP122" s="6" t="s">
        <v>42</v>
      </c>
    </row>
    <row r="123" spans="1:42" s="6" customFormat="1" x14ac:dyDescent="0.35">
      <c r="A123" s="6" t="s">
        <v>72</v>
      </c>
      <c r="C123" s="7">
        <v>40716</v>
      </c>
      <c r="D123" s="8">
        <v>0.53888888888888886</v>
      </c>
      <c r="E123" s="6" t="s">
        <v>50</v>
      </c>
      <c r="F123" s="6">
        <v>21.08</v>
      </c>
      <c r="G123" s="6">
        <v>20.309999999999999</v>
      </c>
      <c r="H123" s="6">
        <v>22</v>
      </c>
      <c r="I123" s="6">
        <v>3</v>
      </c>
      <c r="J123" s="6">
        <v>18</v>
      </c>
      <c r="K123" s="6">
        <v>22.05</v>
      </c>
      <c r="L123" s="6">
        <v>24.33</v>
      </c>
      <c r="M123" s="9">
        <v>7.86</v>
      </c>
      <c r="N123" s="9">
        <v>7.71</v>
      </c>
      <c r="O123" s="6">
        <v>6</v>
      </c>
      <c r="Q123" s="6">
        <f t="shared" si="9"/>
        <v>3.6375861597263857</v>
      </c>
      <c r="R123" s="6">
        <v>38</v>
      </c>
      <c r="T123" s="10" t="s">
        <v>44</v>
      </c>
      <c r="U123" s="10"/>
      <c r="V123" s="10">
        <v>1</v>
      </c>
      <c r="W123" s="10"/>
      <c r="X123" s="11">
        <v>0.22500000000000001</v>
      </c>
      <c r="Y123" s="11"/>
      <c r="Z123" s="11">
        <v>0.23</v>
      </c>
      <c r="AA123" s="11"/>
      <c r="AB123" s="11"/>
      <c r="AC123" s="11"/>
      <c r="AD123" s="11">
        <v>1.39</v>
      </c>
      <c r="AE123" s="11"/>
      <c r="AF123" s="11">
        <f t="shared" si="8"/>
        <v>1.615</v>
      </c>
      <c r="AG123" s="6">
        <v>6</v>
      </c>
      <c r="AH123" s="6">
        <v>6</v>
      </c>
      <c r="AI123" s="12">
        <v>13.8</v>
      </c>
      <c r="AJ123" s="12"/>
      <c r="AK123" s="12"/>
      <c r="AL123" s="12"/>
      <c r="AN123" s="6">
        <v>-74.245833000000005</v>
      </c>
      <c r="AO123" s="6">
        <v>40.484499999999997</v>
      </c>
      <c r="AP123" s="6" t="s">
        <v>42</v>
      </c>
    </row>
    <row r="124" spans="1:42" s="6" customFormat="1" x14ac:dyDescent="0.35">
      <c r="A124" s="6" t="s">
        <v>79</v>
      </c>
      <c r="C124" s="7">
        <v>40721</v>
      </c>
      <c r="D124" s="8">
        <v>0.6479166666666667</v>
      </c>
      <c r="E124" s="6" t="s">
        <v>50</v>
      </c>
      <c r="F124" s="6">
        <v>22.39</v>
      </c>
      <c r="G124" s="6">
        <v>21.49</v>
      </c>
      <c r="H124" s="6">
        <v>19</v>
      </c>
      <c r="I124" s="6">
        <v>3</v>
      </c>
      <c r="J124" s="6">
        <v>16</v>
      </c>
      <c r="K124" s="6">
        <v>25.63</v>
      </c>
      <c r="L124" s="6">
        <v>27.32</v>
      </c>
      <c r="M124" s="9">
        <v>8.08</v>
      </c>
      <c r="N124" s="9">
        <v>7.82</v>
      </c>
      <c r="O124" s="6">
        <v>5</v>
      </c>
      <c r="Q124" s="6">
        <f t="shared" si="9"/>
        <v>3.784189633918261</v>
      </c>
      <c r="R124" s="6">
        <v>44</v>
      </c>
      <c r="T124" s="10" t="s">
        <v>44</v>
      </c>
      <c r="U124" s="10"/>
      <c r="V124" s="10">
        <v>1</v>
      </c>
      <c r="W124" s="10"/>
      <c r="X124" s="11">
        <v>0.11600000000000001</v>
      </c>
      <c r="Y124" s="11"/>
      <c r="Z124" s="11">
        <v>8.4000000000000005E-2</v>
      </c>
      <c r="AA124" s="11"/>
      <c r="AB124" s="11"/>
      <c r="AC124" s="11"/>
      <c r="AD124" s="11">
        <v>0.79800000000000004</v>
      </c>
      <c r="AE124" s="11"/>
      <c r="AF124" s="11">
        <f t="shared" si="8"/>
        <v>0.91400000000000003</v>
      </c>
      <c r="AG124" s="6">
        <v>6</v>
      </c>
      <c r="AH124" s="6">
        <v>6</v>
      </c>
      <c r="AI124" s="12">
        <v>9.3000000000000007</v>
      </c>
      <c r="AJ124" s="12"/>
      <c r="AK124" s="12"/>
      <c r="AL124" s="12"/>
      <c r="AN124" s="6">
        <v>-74.245833000000005</v>
      </c>
      <c r="AO124" s="6">
        <v>40.484499999999997</v>
      </c>
      <c r="AP124" s="6" t="s">
        <v>42</v>
      </c>
    </row>
    <row r="125" spans="1:42" s="6" customFormat="1" x14ac:dyDescent="0.35">
      <c r="A125" s="6" t="s">
        <v>89</v>
      </c>
      <c r="C125" s="7">
        <v>40721</v>
      </c>
      <c r="D125" s="8">
        <v>0.63402777777777775</v>
      </c>
      <c r="E125" s="6" t="s">
        <v>50</v>
      </c>
      <c r="F125" s="6">
        <v>21.73</v>
      </c>
      <c r="G125" s="6">
        <v>20.100000000000001</v>
      </c>
      <c r="H125" s="6">
        <v>27</v>
      </c>
      <c r="I125" s="6">
        <v>3</v>
      </c>
      <c r="J125" s="6">
        <v>24</v>
      </c>
      <c r="K125" s="6">
        <v>28.66</v>
      </c>
      <c r="L125" s="6">
        <v>29.98</v>
      </c>
      <c r="M125" s="9">
        <v>7.67</v>
      </c>
      <c r="N125" s="9">
        <v>8.1</v>
      </c>
      <c r="O125" s="6">
        <v>10</v>
      </c>
      <c r="Q125" s="6">
        <f t="shared" si="9"/>
        <v>2.4849066497880004</v>
      </c>
      <c r="R125" s="6">
        <v>12</v>
      </c>
      <c r="T125" s="10" t="s">
        <v>44</v>
      </c>
      <c r="U125" s="10"/>
      <c r="V125" s="10">
        <v>1</v>
      </c>
      <c r="W125" s="10"/>
      <c r="X125" s="11">
        <v>0.04</v>
      </c>
      <c r="Y125" s="11"/>
      <c r="Z125" s="11">
        <v>0.06</v>
      </c>
      <c r="AA125" s="11"/>
      <c r="AB125" s="11"/>
      <c r="AC125" s="11"/>
      <c r="AD125" s="11">
        <v>0.53100000000000003</v>
      </c>
      <c r="AE125" s="11"/>
      <c r="AF125" s="11">
        <f t="shared" si="8"/>
        <v>0.57100000000000006</v>
      </c>
      <c r="AG125" s="6">
        <v>2</v>
      </c>
      <c r="AH125" s="6">
        <v>16</v>
      </c>
      <c r="AI125" s="12">
        <v>5</v>
      </c>
      <c r="AJ125" s="12"/>
      <c r="AK125" s="12"/>
      <c r="AL125" s="12"/>
      <c r="AN125" s="6">
        <v>-74.245833000000005</v>
      </c>
      <c r="AO125" s="6">
        <v>40.484499999999997</v>
      </c>
      <c r="AP125" s="6" t="s">
        <v>42</v>
      </c>
    </row>
    <row r="126" spans="1:42" s="6" customFormat="1" x14ac:dyDescent="0.35">
      <c r="A126" s="6" t="s">
        <v>100</v>
      </c>
      <c r="B126"/>
      <c r="C126" s="14">
        <v>40722</v>
      </c>
      <c r="D126"/>
      <c r="E126"/>
      <c r="F126"/>
      <c r="G126"/>
      <c r="H126"/>
      <c r="I126"/>
      <c r="J126"/>
      <c r="K126"/>
      <c r="L126"/>
      <c r="M126" s="16">
        <v>12.08</v>
      </c>
      <c r="N126" s="16">
        <v>3.98</v>
      </c>
      <c r="O126"/>
      <c r="P126"/>
      <c r="Q126" s="6">
        <f t="shared" si="9"/>
        <v>1.3862943611198906</v>
      </c>
      <c r="R126" s="22">
        <v>4</v>
      </c>
      <c r="S126"/>
      <c r="T126"/>
      <c r="U126"/>
      <c r="V126" s="23">
        <v>2</v>
      </c>
      <c r="W126"/>
      <c r="X126"/>
      <c r="Y126"/>
      <c r="Z126"/>
      <c r="AA126"/>
      <c r="AB126"/>
      <c r="AC126"/>
      <c r="AD126"/>
      <c r="AE126"/>
      <c r="AF126">
        <v>1.2824</v>
      </c>
      <c r="AG126"/>
      <c r="AH126"/>
      <c r="AI126" s="22">
        <v>31.7</v>
      </c>
      <c r="AJ126"/>
      <c r="AK126" s="12"/>
      <c r="AL126" s="12"/>
      <c r="AN126" s="6">
        <v>-74.245833000000005</v>
      </c>
      <c r="AO126" s="6">
        <v>40.484499999999997</v>
      </c>
      <c r="AP126" s="6" t="s">
        <v>42</v>
      </c>
    </row>
    <row r="127" spans="1:42" s="6" customFormat="1" x14ac:dyDescent="0.35">
      <c r="A127" s="6" t="s">
        <v>105</v>
      </c>
      <c r="B127"/>
      <c r="C127" s="14">
        <v>40722</v>
      </c>
      <c r="D127"/>
      <c r="E127"/>
      <c r="F127"/>
      <c r="G127"/>
      <c r="H127"/>
      <c r="I127"/>
      <c r="J127"/>
      <c r="K127"/>
      <c r="L127"/>
      <c r="M127" s="16">
        <v>12.54</v>
      </c>
      <c r="N127" s="16">
        <v>9.51</v>
      </c>
      <c r="O127"/>
      <c r="P127"/>
      <c r="Q127" s="6">
        <f t="shared" si="9"/>
        <v>0.69314718055994529</v>
      </c>
      <c r="R127" s="22">
        <v>2</v>
      </c>
      <c r="S127"/>
      <c r="T127"/>
      <c r="U127"/>
      <c r="V127" s="23">
        <v>2</v>
      </c>
      <c r="W127"/>
      <c r="X127"/>
      <c r="Y127"/>
      <c r="Z127"/>
      <c r="AA127"/>
      <c r="AB127"/>
      <c r="AC127"/>
      <c r="AD127"/>
      <c r="AE127"/>
      <c r="AF127" s="35"/>
      <c r="AG127"/>
      <c r="AH127"/>
      <c r="AI127" s="22">
        <v>16.5</v>
      </c>
      <c r="AJ127"/>
      <c r="AK127" s="12"/>
      <c r="AL127" s="12"/>
      <c r="AN127" s="6">
        <v>-74.245833000000005</v>
      </c>
      <c r="AO127" s="6">
        <v>40.484499999999997</v>
      </c>
      <c r="AP127" s="6" t="s">
        <v>42</v>
      </c>
    </row>
    <row r="128" spans="1:42" s="6" customFormat="1" x14ac:dyDescent="0.35">
      <c r="A128" s="6" t="s">
        <v>40</v>
      </c>
      <c r="C128" s="7">
        <v>40723</v>
      </c>
      <c r="D128" s="8">
        <v>0.59930555555555554</v>
      </c>
      <c r="E128" s="6" t="s">
        <v>50</v>
      </c>
      <c r="F128" s="6">
        <v>23.47</v>
      </c>
      <c r="G128" s="6">
        <v>22.89</v>
      </c>
      <c r="H128" s="6">
        <v>19</v>
      </c>
      <c r="I128" s="6">
        <v>3</v>
      </c>
      <c r="J128" s="6">
        <v>16</v>
      </c>
      <c r="K128" s="6">
        <v>19.670000000000002</v>
      </c>
      <c r="L128" s="6">
        <v>21.18</v>
      </c>
      <c r="M128" s="9">
        <v>6.19</v>
      </c>
      <c r="N128" s="9">
        <v>5.73</v>
      </c>
      <c r="O128" s="6">
        <v>5</v>
      </c>
      <c r="Q128" s="6">
        <f t="shared" si="9"/>
        <v>3.044522437723423</v>
      </c>
      <c r="R128" s="6">
        <v>21</v>
      </c>
      <c r="T128" s="10"/>
      <c r="U128" s="10"/>
      <c r="V128" s="10">
        <v>1</v>
      </c>
      <c r="W128" s="10"/>
      <c r="X128" s="11">
        <v>0.39500000000000002</v>
      </c>
      <c r="Y128" s="11"/>
      <c r="Z128" s="11">
        <v>0.34</v>
      </c>
      <c r="AA128" s="11"/>
      <c r="AB128" s="11"/>
      <c r="AC128" s="11"/>
      <c r="AD128" s="11">
        <v>0.86699999999999999</v>
      </c>
      <c r="AE128" s="11"/>
      <c r="AF128" s="11">
        <f>AD128+X128+Y128</f>
        <v>1.262</v>
      </c>
      <c r="AG128" s="6">
        <v>4</v>
      </c>
      <c r="AH128" s="6">
        <v>4</v>
      </c>
      <c r="AI128" s="12">
        <v>12.2</v>
      </c>
      <c r="AJ128" s="12"/>
      <c r="AK128" s="12"/>
      <c r="AL128" s="12"/>
      <c r="AN128" s="6">
        <v>-74.245833000000005</v>
      </c>
      <c r="AO128" s="6">
        <v>40.484499999999997</v>
      </c>
      <c r="AP128" s="6" t="s">
        <v>42</v>
      </c>
    </row>
    <row r="129" spans="1:42" s="6" customFormat="1" x14ac:dyDescent="0.35">
      <c r="A129" s="6" t="s">
        <v>40</v>
      </c>
      <c r="B129" s="6" t="s">
        <v>41</v>
      </c>
      <c r="C129" s="7">
        <v>40723</v>
      </c>
      <c r="E129" s="6" t="s">
        <v>50</v>
      </c>
      <c r="M129" s="9">
        <v>6.01</v>
      </c>
      <c r="N129" s="9">
        <v>5.67</v>
      </c>
      <c r="O129" s="6">
        <v>5</v>
      </c>
      <c r="Q129" s="6">
        <f t="shared" si="9"/>
        <v>3.2580965380214821</v>
      </c>
      <c r="R129" s="6">
        <v>26</v>
      </c>
      <c r="T129" s="10" t="s">
        <v>44</v>
      </c>
      <c r="U129" s="10"/>
      <c r="V129" s="10">
        <v>1</v>
      </c>
      <c r="W129" s="10"/>
      <c r="X129" s="11">
        <v>0.39</v>
      </c>
      <c r="Y129" s="11"/>
      <c r="Z129" s="11">
        <v>0.33200000000000002</v>
      </c>
      <c r="AA129" s="11"/>
      <c r="AB129" s="11"/>
      <c r="AC129" s="11"/>
      <c r="AD129" s="11">
        <v>0.93100000000000005</v>
      </c>
      <c r="AE129" s="11"/>
      <c r="AF129" s="11">
        <f>AD129+X129+Y129</f>
        <v>1.3210000000000002</v>
      </c>
      <c r="AG129" s="6">
        <v>6</v>
      </c>
      <c r="AH129" s="6">
        <v>6</v>
      </c>
      <c r="AI129" s="12">
        <v>11.6</v>
      </c>
      <c r="AJ129" s="12"/>
      <c r="AK129" s="12"/>
      <c r="AL129" s="12"/>
      <c r="AN129" s="6">
        <v>-74.245833000000005</v>
      </c>
      <c r="AO129" s="6">
        <v>40.484499999999997</v>
      </c>
      <c r="AP129" s="6" t="s">
        <v>42</v>
      </c>
    </row>
    <row r="130" spans="1:42" s="6" customFormat="1" x14ac:dyDescent="0.35">
      <c r="A130" s="6" t="s">
        <v>72</v>
      </c>
      <c r="C130" s="7">
        <v>40723</v>
      </c>
      <c r="D130" s="8">
        <v>0.63055555555555554</v>
      </c>
      <c r="E130" s="6" t="s">
        <v>50</v>
      </c>
      <c r="F130" s="6">
        <v>24.66</v>
      </c>
      <c r="G130" s="6">
        <v>21.18</v>
      </c>
      <c r="H130" s="6">
        <v>18</v>
      </c>
      <c r="I130" s="6">
        <v>3</v>
      </c>
      <c r="J130" s="6">
        <v>14</v>
      </c>
      <c r="K130" s="6">
        <v>21.32</v>
      </c>
      <c r="L130" s="6">
        <v>24.06</v>
      </c>
      <c r="M130" s="9">
        <v>8.5</v>
      </c>
      <c r="N130" s="9">
        <v>7.64</v>
      </c>
      <c r="O130" s="6">
        <v>3</v>
      </c>
      <c r="Q130" s="6">
        <f t="shared" si="9"/>
        <v>0.69314718055994529</v>
      </c>
      <c r="R130" s="6">
        <v>2</v>
      </c>
      <c r="T130" s="10" t="s">
        <v>44</v>
      </c>
      <c r="U130" s="10"/>
      <c r="V130" s="10">
        <v>1</v>
      </c>
      <c r="W130" s="10"/>
      <c r="X130" s="11">
        <v>0.104</v>
      </c>
      <c r="Y130" s="11"/>
      <c r="Z130" s="11">
        <v>8.2000000000000003E-2</v>
      </c>
      <c r="AA130" s="11"/>
      <c r="AB130" s="11"/>
      <c r="AC130" s="11"/>
      <c r="AD130" s="11">
        <v>0.85599999999999998</v>
      </c>
      <c r="AE130" s="11"/>
      <c r="AF130" s="11">
        <f>AD130+X130+Y130</f>
        <v>0.96</v>
      </c>
      <c r="AG130" s="6">
        <v>6</v>
      </c>
      <c r="AH130" s="6">
        <v>4</v>
      </c>
      <c r="AI130" s="12">
        <v>18.3</v>
      </c>
      <c r="AJ130" s="12"/>
      <c r="AK130" s="12"/>
      <c r="AL130" s="12"/>
      <c r="AN130" s="6">
        <v>-74.245833000000005</v>
      </c>
      <c r="AO130" s="6">
        <v>40.484499999999997</v>
      </c>
      <c r="AP130" s="6" t="s">
        <v>42</v>
      </c>
    </row>
    <row r="131" spans="1:42" s="6" customFormat="1" x14ac:dyDescent="0.35">
      <c r="A131" s="6" t="s">
        <v>79</v>
      </c>
      <c r="C131" s="7">
        <v>40730</v>
      </c>
      <c r="D131" s="8">
        <v>0.46527777777777773</v>
      </c>
      <c r="E131" s="6" t="s">
        <v>50</v>
      </c>
      <c r="F131" s="6">
        <v>21.24</v>
      </c>
      <c r="G131" s="6">
        <v>20.76</v>
      </c>
      <c r="H131" s="6">
        <v>19</v>
      </c>
      <c r="I131" s="6">
        <v>3</v>
      </c>
      <c r="J131" s="6">
        <v>18</v>
      </c>
      <c r="K131" s="6">
        <v>27.64</v>
      </c>
      <c r="L131" s="6">
        <v>28.95</v>
      </c>
      <c r="M131" s="9">
        <v>6.35</v>
      </c>
      <c r="N131" s="9">
        <v>6.24</v>
      </c>
      <c r="O131" s="6">
        <v>10</v>
      </c>
      <c r="Q131" s="6">
        <f t="shared" si="9"/>
        <v>2.1972245773362196</v>
      </c>
      <c r="R131" s="6">
        <v>9</v>
      </c>
      <c r="T131" s="10" t="s">
        <v>44</v>
      </c>
      <c r="U131" s="10"/>
      <c r="V131" s="10">
        <v>1</v>
      </c>
      <c r="W131" s="10"/>
      <c r="X131" s="11">
        <v>7.0000000000000007E-2</v>
      </c>
      <c r="Y131" s="11"/>
      <c r="Z131" s="11">
        <v>0.13700000000000001</v>
      </c>
      <c r="AA131" s="11"/>
      <c r="AB131" s="11"/>
      <c r="AC131" s="11"/>
      <c r="AD131" s="11">
        <v>0.41499999999999998</v>
      </c>
      <c r="AE131" s="11"/>
      <c r="AF131" s="11">
        <f>AD131+X131+Y131</f>
        <v>0.48499999999999999</v>
      </c>
      <c r="AG131" s="6">
        <v>10</v>
      </c>
      <c r="AH131" s="6">
        <v>4</v>
      </c>
      <c r="AI131" s="12">
        <v>5.9</v>
      </c>
      <c r="AJ131" s="12"/>
      <c r="AK131" s="12"/>
      <c r="AL131" s="12"/>
      <c r="AN131" s="6">
        <v>-74.245833000000005</v>
      </c>
      <c r="AO131" s="6">
        <v>40.484499999999997</v>
      </c>
      <c r="AP131" s="6" t="s">
        <v>42</v>
      </c>
    </row>
    <row r="132" spans="1:42" s="6" customFormat="1" x14ac:dyDescent="0.35">
      <c r="A132" s="6" t="s">
        <v>89</v>
      </c>
      <c r="C132" s="7">
        <v>40730</v>
      </c>
      <c r="D132" s="8">
        <v>0.48055555555555557</v>
      </c>
      <c r="E132" s="6" t="s">
        <v>50</v>
      </c>
      <c r="F132" s="6">
        <v>20.68</v>
      </c>
      <c r="G132" s="6">
        <v>18.13</v>
      </c>
      <c r="H132" s="6">
        <v>28</v>
      </c>
      <c r="I132" s="6">
        <v>3</v>
      </c>
      <c r="J132" s="6">
        <v>24</v>
      </c>
      <c r="K132" s="6">
        <v>29.2</v>
      </c>
      <c r="L132" s="6">
        <v>30.69</v>
      </c>
      <c r="M132" s="9">
        <v>8.18</v>
      </c>
      <c r="N132" s="9">
        <v>7.41</v>
      </c>
      <c r="O132" s="6">
        <v>8</v>
      </c>
      <c r="Q132" s="6">
        <f t="shared" si="9"/>
        <v>1.6094379124341003</v>
      </c>
      <c r="R132" s="6">
        <v>5</v>
      </c>
      <c r="T132" s="10" t="s">
        <v>44</v>
      </c>
      <c r="U132" s="10"/>
      <c r="V132" s="10">
        <v>1</v>
      </c>
      <c r="W132" s="10"/>
      <c r="X132" s="11">
        <v>0.01</v>
      </c>
      <c r="Y132" s="11"/>
      <c r="Z132" s="11">
        <v>3.4000000000000002E-2</v>
      </c>
      <c r="AA132" s="11"/>
      <c r="AB132" s="11"/>
      <c r="AC132" s="11"/>
      <c r="AD132" s="11">
        <v>0.42699999999999999</v>
      </c>
      <c r="AE132" s="11"/>
      <c r="AF132" s="11">
        <f>AD132+X132+Y132</f>
        <v>0.437</v>
      </c>
      <c r="AG132" s="6">
        <v>4</v>
      </c>
      <c r="AH132" s="6">
        <v>10</v>
      </c>
      <c r="AI132" s="12">
        <v>6.6</v>
      </c>
      <c r="AJ132" s="12"/>
      <c r="AK132" s="12"/>
      <c r="AL132" s="12"/>
      <c r="AN132" s="6">
        <v>-74.245833000000005</v>
      </c>
      <c r="AO132" s="6">
        <v>40.484499999999997</v>
      </c>
      <c r="AP132" s="6" t="s">
        <v>42</v>
      </c>
    </row>
    <row r="133" spans="1:42" s="6" customFormat="1" x14ac:dyDescent="0.35">
      <c r="A133" s="6" t="s">
        <v>100</v>
      </c>
      <c r="B133"/>
      <c r="C133" s="14">
        <v>40730</v>
      </c>
      <c r="D133"/>
      <c r="E133"/>
      <c r="F133"/>
      <c r="G133"/>
      <c r="H133"/>
      <c r="I133"/>
      <c r="J133"/>
      <c r="K133"/>
      <c r="L133"/>
      <c r="M133" s="16">
        <v>10.11</v>
      </c>
      <c r="N133" s="16">
        <v>4.5199999999999996</v>
      </c>
      <c r="O133"/>
      <c r="P133"/>
      <c r="Q133" s="6">
        <f t="shared" si="9"/>
        <v>0.69314718055994529</v>
      </c>
      <c r="R133" s="22">
        <v>2</v>
      </c>
      <c r="S133"/>
      <c r="T133"/>
      <c r="U133"/>
      <c r="V133" s="23">
        <v>2</v>
      </c>
      <c r="W133"/>
      <c r="X133"/>
      <c r="Y133"/>
      <c r="Z133"/>
      <c r="AA133"/>
      <c r="AB133"/>
      <c r="AC133"/>
      <c r="AD133"/>
      <c r="AE133"/>
      <c r="AF133">
        <v>0.92169999999999996</v>
      </c>
      <c r="AG133"/>
      <c r="AH133"/>
      <c r="AI133" s="22">
        <v>50.4</v>
      </c>
      <c r="AJ133"/>
      <c r="AK133" s="12"/>
      <c r="AL133" s="12"/>
      <c r="AN133" s="6">
        <v>-74.245833000000005</v>
      </c>
      <c r="AO133" s="6">
        <v>40.484499999999997</v>
      </c>
      <c r="AP133" s="6" t="s">
        <v>42</v>
      </c>
    </row>
    <row r="134" spans="1:42" s="6" customFormat="1" x14ac:dyDescent="0.35">
      <c r="A134" s="6" t="s">
        <v>100</v>
      </c>
      <c r="B134"/>
      <c r="C134" s="14">
        <v>40730</v>
      </c>
      <c r="D134"/>
      <c r="E134"/>
      <c r="F134"/>
      <c r="G134"/>
      <c r="H134"/>
      <c r="I134"/>
      <c r="J134"/>
      <c r="K134"/>
      <c r="L134"/>
      <c r="M134" s="17" t="s">
        <v>101</v>
      </c>
      <c r="N134" s="17" t="s">
        <v>101</v>
      </c>
      <c r="O134"/>
      <c r="P134"/>
      <c r="Q134" s="6">
        <f t="shared" si="9"/>
        <v>1.3862943611198906</v>
      </c>
      <c r="R134" s="22">
        <v>4</v>
      </c>
      <c r="S134"/>
      <c r="T134"/>
      <c r="U134"/>
      <c r="V134" s="23">
        <v>2</v>
      </c>
      <c r="W134"/>
      <c r="X134"/>
      <c r="Y134"/>
      <c r="Z134"/>
      <c r="AA134"/>
      <c r="AB134"/>
      <c r="AC134"/>
      <c r="AD134"/>
      <c r="AE134"/>
      <c r="AF134">
        <v>1.1440999999999999</v>
      </c>
      <c r="AG134"/>
      <c r="AH134"/>
      <c r="AI134" s="22">
        <v>50.2</v>
      </c>
      <c r="AJ134"/>
      <c r="AK134" s="12"/>
      <c r="AL134" s="12"/>
      <c r="AN134" s="6">
        <v>-74.245833000000005</v>
      </c>
      <c r="AO134" s="6">
        <v>40.484499999999997</v>
      </c>
      <c r="AP134" s="6" t="s">
        <v>42</v>
      </c>
    </row>
    <row r="135" spans="1:42" s="6" customFormat="1" x14ac:dyDescent="0.35">
      <c r="A135" s="6" t="s">
        <v>105</v>
      </c>
      <c r="B135"/>
      <c r="C135" s="14">
        <v>40730</v>
      </c>
      <c r="D135"/>
      <c r="E135"/>
      <c r="F135"/>
      <c r="G135"/>
      <c r="H135"/>
      <c r="I135"/>
      <c r="J135"/>
      <c r="K135"/>
      <c r="L135"/>
      <c r="M135" s="16">
        <v>9.42</v>
      </c>
      <c r="N135" s="16">
        <v>7.28</v>
      </c>
      <c r="O135"/>
      <c r="P135"/>
      <c r="Q135" s="6">
        <f t="shared" si="9"/>
        <v>2.0794415416798357</v>
      </c>
      <c r="R135" s="22">
        <v>8</v>
      </c>
      <c r="S135"/>
      <c r="T135"/>
      <c r="U135"/>
      <c r="V135" s="23">
        <v>2</v>
      </c>
      <c r="W135"/>
      <c r="X135"/>
      <c r="Y135"/>
      <c r="Z135"/>
      <c r="AA135"/>
      <c r="AB135"/>
      <c r="AC135"/>
      <c r="AD135"/>
      <c r="AE135"/>
      <c r="AF135" s="35">
        <v>0.85540000000000005</v>
      </c>
      <c r="AG135"/>
      <c r="AH135"/>
      <c r="AI135" s="22">
        <v>19.899999999999999</v>
      </c>
      <c r="AJ135"/>
      <c r="AK135" s="12"/>
      <c r="AL135" s="12"/>
      <c r="AN135" s="6">
        <v>-74.245833000000005</v>
      </c>
      <c r="AO135" s="6">
        <v>40.484499999999997</v>
      </c>
      <c r="AP135" s="6" t="s">
        <v>42</v>
      </c>
    </row>
    <row r="136" spans="1:42" s="6" customFormat="1" x14ac:dyDescent="0.35">
      <c r="A136" s="6" t="s">
        <v>79</v>
      </c>
      <c r="C136" s="7">
        <v>40737</v>
      </c>
      <c r="D136" s="8">
        <v>0.47430555555555554</v>
      </c>
      <c r="E136" s="6" t="s">
        <v>50</v>
      </c>
      <c r="F136" s="6">
        <v>22.36</v>
      </c>
      <c r="G136" s="6">
        <v>21.48</v>
      </c>
      <c r="H136" s="6">
        <v>16</v>
      </c>
      <c r="I136" s="6">
        <v>3</v>
      </c>
      <c r="J136" s="6">
        <v>15</v>
      </c>
      <c r="K136" s="6">
        <v>28.32</v>
      </c>
      <c r="L136" s="6">
        <v>29.44</v>
      </c>
      <c r="M136" s="9">
        <v>7.32</v>
      </c>
      <c r="N136" s="9">
        <v>6.44</v>
      </c>
      <c r="O136" s="6">
        <v>9</v>
      </c>
      <c r="Q136" s="6">
        <f t="shared" si="9"/>
        <v>3.784189633918261</v>
      </c>
      <c r="R136" s="6">
        <v>44</v>
      </c>
      <c r="T136" s="10" t="s">
        <v>44</v>
      </c>
      <c r="U136" s="10"/>
      <c r="V136" s="10">
        <v>1</v>
      </c>
      <c r="W136" s="10"/>
      <c r="X136" s="11">
        <v>4.2999999999999997E-2</v>
      </c>
      <c r="Y136" s="11"/>
      <c r="Z136" s="11">
        <v>8.8999999999999996E-2</v>
      </c>
      <c r="AA136" s="11"/>
      <c r="AB136" s="11"/>
      <c r="AC136" s="11"/>
      <c r="AD136" s="11">
        <v>0.627</v>
      </c>
      <c r="AE136" s="11"/>
      <c r="AF136" s="11">
        <f>AD136+X136+Y136</f>
        <v>0.67</v>
      </c>
      <c r="AG136" s="6">
        <v>24</v>
      </c>
      <c r="AH136" s="6">
        <v>10</v>
      </c>
      <c r="AI136" s="12">
        <v>2.7</v>
      </c>
      <c r="AJ136" s="12"/>
      <c r="AK136" s="12"/>
      <c r="AL136" s="12"/>
      <c r="AN136" s="6">
        <v>-74.245833000000005</v>
      </c>
      <c r="AO136" s="6">
        <v>40.484499999999997</v>
      </c>
      <c r="AP136" s="6" t="s">
        <v>42</v>
      </c>
    </row>
    <row r="137" spans="1:42" s="6" customFormat="1" x14ac:dyDescent="0.35">
      <c r="A137" s="6" t="s">
        <v>89</v>
      </c>
      <c r="C137" s="7">
        <v>40737</v>
      </c>
      <c r="D137" s="8">
        <v>0.48819444444444443</v>
      </c>
      <c r="E137" s="6" t="s">
        <v>50</v>
      </c>
      <c r="F137" s="6">
        <v>22.29</v>
      </c>
      <c r="G137" s="6">
        <v>21.02</v>
      </c>
      <c r="H137" s="6">
        <v>25</v>
      </c>
      <c r="I137" s="6">
        <v>4</v>
      </c>
      <c r="J137" s="6">
        <v>24</v>
      </c>
      <c r="K137" s="6">
        <v>29.06</v>
      </c>
      <c r="L137" s="6">
        <v>29.71</v>
      </c>
      <c r="M137" s="9">
        <v>6.7</v>
      </c>
      <c r="N137" s="9">
        <v>6.31</v>
      </c>
      <c r="O137" s="6">
        <v>7</v>
      </c>
      <c r="Q137" s="6">
        <f t="shared" si="9"/>
        <v>0</v>
      </c>
      <c r="R137" s="6">
        <v>1</v>
      </c>
      <c r="T137" s="10" t="s">
        <v>44</v>
      </c>
      <c r="U137" s="10"/>
      <c r="V137" s="10">
        <v>1</v>
      </c>
      <c r="W137" s="10"/>
      <c r="X137" s="11">
        <v>2.7E-2</v>
      </c>
      <c r="Y137" s="11"/>
      <c r="Z137" s="11">
        <v>8.5999999999999993E-2</v>
      </c>
      <c r="AA137" s="11"/>
      <c r="AB137" s="11"/>
      <c r="AC137" s="11"/>
      <c r="AD137" s="11">
        <v>0.76700000000000002</v>
      </c>
      <c r="AE137" s="11"/>
      <c r="AF137" s="11">
        <f>AD137+X137+Y137</f>
        <v>0.79400000000000004</v>
      </c>
      <c r="AG137" s="6">
        <v>32</v>
      </c>
      <c r="AH137" s="6">
        <v>16</v>
      </c>
      <c r="AI137" s="12">
        <v>4.0999999999999996</v>
      </c>
      <c r="AJ137" s="12"/>
      <c r="AK137" s="12"/>
      <c r="AL137" s="12"/>
      <c r="AN137" s="6">
        <v>-74.245833000000005</v>
      </c>
      <c r="AO137" s="6">
        <v>40.484499999999997</v>
      </c>
      <c r="AP137" s="6" t="s">
        <v>42</v>
      </c>
    </row>
    <row r="138" spans="1:42" s="6" customFormat="1" x14ac:dyDescent="0.35">
      <c r="A138" s="6" t="s">
        <v>100</v>
      </c>
      <c r="B138"/>
      <c r="C138" s="14">
        <v>40737</v>
      </c>
      <c r="D138"/>
      <c r="E138"/>
      <c r="F138"/>
      <c r="G138"/>
      <c r="H138"/>
      <c r="I138"/>
      <c r="J138"/>
      <c r="K138"/>
      <c r="L138"/>
      <c r="M138" s="16">
        <v>9.8800000000000008</v>
      </c>
      <c r="N138" s="16">
        <v>8.11</v>
      </c>
      <c r="O138"/>
      <c r="P138"/>
      <c r="Q138" s="6">
        <f t="shared" si="9"/>
        <v>1.3862943611198906</v>
      </c>
      <c r="R138" s="22">
        <v>4</v>
      </c>
      <c r="S138"/>
      <c r="T138"/>
      <c r="U138"/>
      <c r="V138" s="23">
        <v>2</v>
      </c>
      <c r="W138"/>
      <c r="X138"/>
      <c r="Y138"/>
      <c r="Z138"/>
      <c r="AA138"/>
      <c r="AB138"/>
      <c r="AC138"/>
      <c r="AD138"/>
      <c r="AE138"/>
      <c r="AF138">
        <v>0.77049999999999996</v>
      </c>
      <c r="AG138"/>
      <c r="AH138"/>
      <c r="AI138" s="22">
        <v>47.6</v>
      </c>
      <c r="AJ138"/>
      <c r="AK138" s="12"/>
      <c r="AL138" s="12"/>
      <c r="AN138" s="6">
        <v>-74.245833000000005</v>
      </c>
      <c r="AO138" s="6">
        <v>40.484499999999997</v>
      </c>
      <c r="AP138" s="6" t="s">
        <v>42</v>
      </c>
    </row>
    <row r="139" spans="1:42" s="6" customFormat="1" x14ac:dyDescent="0.35">
      <c r="A139" s="6" t="s">
        <v>105</v>
      </c>
      <c r="B139"/>
      <c r="C139" s="14">
        <v>40737</v>
      </c>
      <c r="D139"/>
      <c r="E139"/>
      <c r="F139"/>
      <c r="G139"/>
      <c r="H139"/>
      <c r="I139"/>
      <c r="J139"/>
      <c r="K139"/>
      <c r="L139"/>
      <c r="M139" s="16">
        <v>8.4600000000000009</v>
      </c>
      <c r="N139" s="16">
        <v>7.66</v>
      </c>
      <c r="O139"/>
      <c r="P139"/>
      <c r="Q139" s="6">
        <f t="shared" si="9"/>
        <v>1.3862943611198906</v>
      </c>
      <c r="R139" s="22">
        <v>4</v>
      </c>
      <c r="S139"/>
      <c r="T139"/>
      <c r="U139"/>
      <c r="V139" s="23">
        <v>2</v>
      </c>
      <c r="W139"/>
      <c r="X139"/>
      <c r="Y139"/>
      <c r="Z139"/>
      <c r="AA139"/>
      <c r="AB139"/>
      <c r="AC139"/>
      <c r="AD139"/>
      <c r="AE139"/>
      <c r="AF139" s="35"/>
      <c r="AG139"/>
      <c r="AH139"/>
      <c r="AI139" s="31">
        <v>30</v>
      </c>
      <c r="AJ139"/>
      <c r="AK139" s="12"/>
      <c r="AL139" s="12"/>
      <c r="AN139" s="6">
        <v>-74.245833000000005</v>
      </c>
      <c r="AO139" s="6">
        <v>40.484499999999997</v>
      </c>
      <c r="AP139" s="6" t="s">
        <v>42</v>
      </c>
    </row>
    <row r="140" spans="1:42" s="6" customFormat="1" x14ac:dyDescent="0.35">
      <c r="A140" s="6" t="s">
        <v>40</v>
      </c>
      <c r="C140" s="7">
        <v>40738</v>
      </c>
      <c r="D140" s="8">
        <v>0.57777777777777783</v>
      </c>
      <c r="E140" s="6" t="s">
        <v>50</v>
      </c>
      <c r="F140" s="6">
        <v>24.43</v>
      </c>
      <c r="G140" s="6">
        <v>24.22</v>
      </c>
      <c r="H140" s="6">
        <v>20</v>
      </c>
      <c r="I140" s="6">
        <v>3</v>
      </c>
      <c r="J140" s="6">
        <v>18</v>
      </c>
      <c r="K140" s="6">
        <v>22.46</v>
      </c>
      <c r="L140" s="6">
        <v>22.57</v>
      </c>
      <c r="M140" s="9">
        <v>7.01</v>
      </c>
      <c r="N140" s="9">
        <v>6.64</v>
      </c>
      <c r="O140" s="6">
        <v>4</v>
      </c>
      <c r="Q140" s="6">
        <f t="shared" si="9"/>
        <v>2.8903717578961645</v>
      </c>
      <c r="R140" s="6">
        <v>18</v>
      </c>
      <c r="T140" s="10" t="s">
        <v>44</v>
      </c>
      <c r="U140" s="10"/>
      <c r="V140" s="10">
        <v>1</v>
      </c>
      <c r="W140" s="10"/>
      <c r="X140" s="11">
        <v>0.28100000000000003</v>
      </c>
      <c r="Y140" s="11"/>
      <c r="Z140" s="11">
        <v>0.159</v>
      </c>
      <c r="AA140" s="11"/>
      <c r="AB140" s="11"/>
      <c r="AC140" s="11"/>
      <c r="AD140" s="11">
        <v>0.91300000000000003</v>
      </c>
      <c r="AE140" s="11"/>
      <c r="AF140" s="11">
        <f t="shared" ref="AF140:AF145" si="10">AD140+X140+Y140</f>
        <v>1.194</v>
      </c>
      <c r="AG140" s="6">
        <v>2</v>
      </c>
      <c r="AH140" s="6">
        <v>6</v>
      </c>
      <c r="AI140" s="12">
        <v>21.4</v>
      </c>
      <c r="AJ140" s="12"/>
      <c r="AK140" s="12"/>
      <c r="AL140" s="12"/>
      <c r="AN140" s="6">
        <v>-74.245833000000005</v>
      </c>
      <c r="AO140" s="6">
        <v>40.484499999999997</v>
      </c>
      <c r="AP140" s="6" t="s">
        <v>42</v>
      </c>
    </row>
    <row r="141" spans="1:42" s="6" customFormat="1" x14ac:dyDescent="0.35">
      <c r="A141" s="6" t="s">
        <v>72</v>
      </c>
      <c r="C141" s="7">
        <v>40738</v>
      </c>
      <c r="D141" s="8">
        <v>0.54722222222222217</v>
      </c>
      <c r="E141" s="6" t="s">
        <v>50</v>
      </c>
      <c r="F141" s="6">
        <v>23.45</v>
      </c>
      <c r="G141" s="6">
        <v>23</v>
      </c>
      <c r="H141" s="6">
        <v>18</v>
      </c>
      <c r="I141" s="6">
        <v>3</v>
      </c>
      <c r="J141" s="6">
        <v>18</v>
      </c>
      <c r="K141" s="6">
        <v>24.84</v>
      </c>
      <c r="L141" s="6">
        <v>24.88</v>
      </c>
      <c r="M141" s="9">
        <v>9.77</v>
      </c>
      <c r="N141" s="9">
        <v>8.5399999999999991</v>
      </c>
      <c r="O141" s="6">
        <v>3</v>
      </c>
      <c r="Q141" s="6">
        <f t="shared" si="9"/>
        <v>0</v>
      </c>
      <c r="R141" s="6">
        <v>1</v>
      </c>
      <c r="T141" s="10" t="s">
        <v>44</v>
      </c>
      <c r="U141" s="10"/>
      <c r="V141" s="10">
        <v>1</v>
      </c>
      <c r="W141" s="10"/>
      <c r="X141" s="11">
        <v>1.4999999999999999E-2</v>
      </c>
      <c r="Y141" s="11"/>
      <c r="Z141" s="11">
        <v>0.02</v>
      </c>
      <c r="AA141" s="11"/>
      <c r="AB141" s="11"/>
      <c r="AC141" s="11"/>
      <c r="AD141" s="11">
        <v>0.69799999999999995</v>
      </c>
      <c r="AE141" s="11"/>
      <c r="AF141" s="11">
        <f t="shared" si="10"/>
        <v>0.71299999999999997</v>
      </c>
      <c r="AG141" s="6">
        <v>2</v>
      </c>
      <c r="AH141" s="6">
        <v>12</v>
      </c>
      <c r="AI141" s="12">
        <v>31.3</v>
      </c>
      <c r="AJ141" s="12"/>
      <c r="AK141" s="12"/>
      <c r="AL141" s="12"/>
      <c r="AN141" s="6">
        <v>-74.245833000000005</v>
      </c>
      <c r="AO141" s="6">
        <v>40.484499999999997</v>
      </c>
      <c r="AP141" s="6" t="s">
        <v>42</v>
      </c>
    </row>
    <row r="142" spans="1:42" s="6" customFormat="1" x14ac:dyDescent="0.35">
      <c r="A142" s="6" t="s">
        <v>79</v>
      </c>
      <c r="C142" s="7">
        <v>40743</v>
      </c>
      <c r="D142" s="8">
        <v>0.46249999999999997</v>
      </c>
      <c r="E142" s="6" t="s">
        <v>50</v>
      </c>
      <c r="F142" s="6">
        <v>21.2</v>
      </c>
      <c r="G142" s="6">
        <v>20.02</v>
      </c>
      <c r="H142" s="6">
        <v>18</v>
      </c>
      <c r="I142" s="6">
        <v>3</v>
      </c>
      <c r="J142" s="6">
        <v>18</v>
      </c>
      <c r="K142" s="6">
        <v>28.85</v>
      </c>
      <c r="L142" s="6">
        <v>29.74</v>
      </c>
      <c r="M142" s="9">
        <v>7.81</v>
      </c>
      <c r="N142" s="9">
        <v>7.44</v>
      </c>
      <c r="O142" s="6">
        <v>5</v>
      </c>
      <c r="Q142" s="6">
        <f t="shared" si="9"/>
        <v>3.0910424533583161</v>
      </c>
      <c r="R142" s="6">
        <v>22</v>
      </c>
      <c r="T142" s="10" t="s">
        <v>44</v>
      </c>
      <c r="U142" s="10"/>
      <c r="V142" s="10">
        <v>1</v>
      </c>
      <c r="W142" s="10"/>
      <c r="X142" s="11">
        <v>4.2000000000000003E-2</v>
      </c>
      <c r="Y142" s="11"/>
      <c r="Z142" s="11">
        <v>5.0999999999999997E-2</v>
      </c>
      <c r="AA142" s="11"/>
      <c r="AB142" s="11"/>
      <c r="AC142" s="11"/>
      <c r="AD142" s="11">
        <v>0.64100000000000001</v>
      </c>
      <c r="AE142" s="11"/>
      <c r="AF142" s="11">
        <f t="shared" si="10"/>
        <v>0.68300000000000005</v>
      </c>
      <c r="AG142" s="6">
        <v>12</v>
      </c>
      <c r="AH142" s="6">
        <v>4</v>
      </c>
      <c r="AI142" s="12">
        <v>6</v>
      </c>
      <c r="AJ142" s="12"/>
      <c r="AK142" s="12"/>
      <c r="AL142" s="12"/>
      <c r="AN142" s="6">
        <v>-74.245833000000005</v>
      </c>
      <c r="AO142" s="6">
        <v>40.484499999999997</v>
      </c>
      <c r="AP142" s="6" t="s">
        <v>42</v>
      </c>
    </row>
    <row r="143" spans="1:42" s="6" customFormat="1" x14ac:dyDescent="0.35">
      <c r="A143" s="6" t="s">
        <v>89</v>
      </c>
      <c r="C143" s="7">
        <v>40743</v>
      </c>
      <c r="D143" s="8">
        <v>0.4770833333333333</v>
      </c>
      <c r="E143" s="6" t="s">
        <v>50</v>
      </c>
      <c r="F143" s="6">
        <v>19.25</v>
      </c>
      <c r="G143" s="6">
        <v>17.29</v>
      </c>
      <c r="H143" s="6">
        <v>28</v>
      </c>
      <c r="I143" s="6">
        <v>3</v>
      </c>
      <c r="J143" s="6">
        <v>26</v>
      </c>
      <c r="K143" s="6">
        <v>30.11</v>
      </c>
      <c r="L143" s="6">
        <v>30.7</v>
      </c>
      <c r="M143" s="9">
        <v>7.81</v>
      </c>
      <c r="N143" s="9">
        <v>6.84</v>
      </c>
      <c r="O143" s="6">
        <v>8.5</v>
      </c>
      <c r="Q143" s="6">
        <f t="shared" si="9"/>
        <v>0</v>
      </c>
      <c r="R143" s="6">
        <v>1</v>
      </c>
      <c r="T143" s="10" t="s">
        <v>44</v>
      </c>
      <c r="U143" s="10"/>
      <c r="V143" s="10">
        <v>1</v>
      </c>
      <c r="W143" s="10"/>
      <c r="X143" s="11">
        <v>0.01</v>
      </c>
      <c r="Y143" s="11"/>
      <c r="Z143" s="11">
        <v>1.4999999999999999E-2</v>
      </c>
      <c r="AA143" s="11"/>
      <c r="AB143" s="11"/>
      <c r="AC143" s="11"/>
      <c r="AD143" s="11">
        <v>0.63400000000000001</v>
      </c>
      <c r="AE143" s="11"/>
      <c r="AF143" s="11">
        <f t="shared" si="10"/>
        <v>0.64400000000000002</v>
      </c>
      <c r="AG143" s="6">
        <v>10</v>
      </c>
      <c r="AH143" s="6">
        <v>10</v>
      </c>
      <c r="AI143" s="12">
        <v>4.8</v>
      </c>
      <c r="AJ143" s="12"/>
      <c r="AK143" s="12"/>
      <c r="AL143" s="12"/>
      <c r="AN143" s="6">
        <v>-74.245833000000005</v>
      </c>
      <c r="AO143" s="6">
        <v>40.484499999999997</v>
      </c>
      <c r="AP143" s="6" t="s">
        <v>42</v>
      </c>
    </row>
    <row r="144" spans="1:42" s="6" customFormat="1" x14ac:dyDescent="0.35">
      <c r="A144" s="6" t="s">
        <v>40</v>
      </c>
      <c r="C144" s="7">
        <v>40750</v>
      </c>
      <c r="D144" s="8">
        <v>0.55972222222222223</v>
      </c>
      <c r="E144" s="6" t="s">
        <v>50</v>
      </c>
      <c r="F144" s="6">
        <v>27.07</v>
      </c>
      <c r="G144" s="6">
        <v>24.13</v>
      </c>
      <c r="H144" s="6">
        <v>24</v>
      </c>
      <c r="I144" s="6">
        <v>3</v>
      </c>
      <c r="J144" s="6">
        <v>23</v>
      </c>
      <c r="K144" s="6">
        <v>23.26</v>
      </c>
      <c r="L144" s="6">
        <v>25.82</v>
      </c>
      <c r="M144" s="9">
        <v>5.91</v>
      </c>
      <c r="N144" s="9">
        <v>3.59</v>
      </c>
      <c r="O144" s="6">
        <v>3.5</v>
      </c>
      <c r="Q144" s="6">
        <f t="shared" si="9"/>
        <v>4.2484952420493594</v>
      </c>
      <c r="R144" s="6">
        <v>70</v>
      </c>
      <c r="T144" s="10"/>
      <c r="U144" s="10"/>
      <c r="V144" s="10">
        <v>3</v>
      </c>
      <c r="W144" s="10"/>
      <c r="X144" s="11">
        <v>0.21099999999999999</v>
      </c>
      <c r="Y144" s="11"/>
      <c r="Z144" s="11">
        <v>0.29399999999999998</v>
      </c>
      <c r="AA144" s="11"/>
      <c r="AB144" s="11"/>
      <c r="AC144" s="11"/>
      <c r="AD144" s="11">
        <v>0.85399999999999998</v>
      </c>
      <c r="AE144" s="11"/>
      <c r="AF144" s="11">
        <f t="shared" si="10"/>
        <v>1.0649999999999999</v>
      </c>
      <c r="AG144" s="6">
        <v>14</v>
      </c>
      <c r="AH144" s="6">
        <v>12</v>
      </c>
      <c r="AI144" s="12">
        <v>9.6999999999999993</v>
      </c>
      <c r="AJ144" s="12"/>
      <c r="AK144" s="12"/>
      <c r="AL144" s="12"/>
      <c r="AN144" s="6">
        <v>-74.245833000000005</v>
      </c>
      <c r="AO144" s="6">
        <v>40.484499999999997</v>
      </c>
      <c r="AP144" s="6" t="s">
        <v>42</v>
      </c>
    </row>
    <row r="145" spans="1:42" s="6" customFormat="1" x14ac:dyDescent="0.35">
      <c r="A145" s="6" t="s">
        <v>72</v>
      </c>
      <c r="C145" s="7">
        <v>40750</v>
      </c>
      <c r="D145" s="8">
        <v>0.53125</v>
      </c>
      <c r="E145" s="6" t="s">
        <v>50</v>
      </c>
      <c r="F145" s="6">
        <v>26.79</v>
      </c>
      <c r="G145" s="6">
        <v>23.4</v>
      </c>
      <c r="H145" s="6">
        <v>19</v>
      </c>
      <c r="I145" s="6">
        <v>3</v>
      </c>
      <c r="J145" s="6">
        <v>17</v>
      </c>
      <c r="K145" s="6">
        <v>24.36</v>
      </c>
      <c r="L145" s="6">
        <v>26.03</v>
      </c>
      <c r="M145" s="9">
        <v>9.82</v>
      </c>
      <c r="N145" s="9">
        <v>4.9400000000000004</v>
      </c>
      <c r="O145" s="6">
        <v>3</v>
      </c>
      <c r="Q145" s="6">
        <f t="shared" si="9"/>
        <v>2.5649493574615367</v>
      </c>
      <c r="R145" s="6">
        <v>13</v>
      </c>
      <c r="T145" s="10" t="s">
        <v>44</v>
      </c>
      <c r="U145" s="10"/>
      <c r="V145" s="10">
        <v>1</v>
      </c>
      <c r="W145" s="10"/>
      <c r="X145" s="11">
        <v>0.01</v>
      </c>
      <c r="Y145" s="11"/>
      <c r="Z145" s="11">
        <v>3.4000000000000002E-2</v>
      </c>
      <c r="AA145" s="11"/>
      <c r="AB145" s="11"/>
      <c r="AC145" s="11"/>
      <c r="AD145" s="11">
        <v>1.1000000000000001</v>
      </c>
      <c r="AE145" s="11"/>
      <c r="AF145" s="11">
        <f t="shared" si="10"/>
        <v>1.1100000000000001</v>
      </c>
      <c r="AG145" s="6">
        <v>13</v>
      </c>
      <c r="AH145" s="6">
        <v>14</v>
      </c>
      <c r="AI145" s="12">
        <v>29.4</v>
      </c>
      <c r="AJ145" s="12"/>
      <c r="AK145" s="12"/>
      <c r="AL145" s="12"/>
      <c r="AN145" s="6">
        <v>-74.245833000000005</v>
      </c>
      <c r="AO145" s="6">
        <v>40.484499999999997</v>
      </c>
      <c r="AP145" s="6" t="s">
        <v>42</v>
      </c>
    </row>
    <row r="146" spans="1:42" s="6" customFormat="1" x14ac:dyDescent="0.35">
      <c r="A146" s="6" t="s">
        <v>100</v>
      </c>
      <c r="B146"/>
      <c r="C146" s="14">
        <v>40752</v>
      </c>
      <c r="D146"/>
      <c r="E146"/>
      <c r="F146"/>
      <c r="G146"/>
      <c r="H146"/>
      <c r="I146"/>
      <c r="J146"/>
      <c r="K146"/>
      <c r="L146"/>
      <c r="M146" s="16">
        <v>10.64</v>
      </c>
      <c r="N146" s="16">
        <v>5.41</v>
      </c>
      <c r="O146"/>
      <c r="P146"/>
      <c r="R146" s="17" t="s">
        <v>101</v>
      </c>
      <c r="S146"/>
      <c r="T146"/>
      <c r="U146"/>
      <c r="V146" s="22">
        <v>4</v>
      </c>
      <c r="W146"/>
      <c r="X146"/>
      <c r="Y146"/>
      <c r="Z146"/>
      <c r="AA146"/>
      <c r="AB146"/>
      <c r="AC146"/>
      <c r="AD146"/>
      <c r="AE146"/>
      <c r="AF146">
        <v>2.6578999999999997</v>
      </c>
      <c r="AG146"/>
      <c r="AH146"/>
      <c r="AI146" s="22">
        <v>23.8</v>
      </c>
      <c r="AJ146"/>
      <c r="AK146" s="12"/>
      <c r="AL146" s="12"/>
      <c r="AN146" s="6">
        <v>-74.245833000000005</v>
      </c>
      <c r="AO146" s="6">
        <v>40.484499999999997</v>
      </c>
      <c r="AP146" s="6" t="s">
        <v>42</v>
      </c>
    </row>
    <row r="147" spans="1:42" s="6" customFormat="1" x14ac:dyDescent="0.35">
      <c r="A147" s="6" t="s">
        <v>105</v>
      </c>
      <c r="B147"/>
      <c r="C147" s="14">
        <v>40752</v>
      </c>
      <c r="D147"/>
      <c r="E147"/>
      <c r="F147"/>
      <c r="G147"/>
      <c r="H147"/>
      <c r="I147"/>
      <c r="J147"/>
      <c r="K147"/>
      <c r="L147"/>
      <c r="M147" s="16">
        <v>7.66</v>
      </c>
      <c r="N147" s="16">
        <v>4.9400000000000004</v>
      </c>
      <c r="O147"/>
      <c r="P147"/>
      <c r="R147" s="17" t="s">
        <v>101</v>
      </c>
      <c r="S147"/>
      <c r="T147"/>
      <c r="U147"/>
      <c r="V147" s="22">
        <v>2</v>
      </c>
      <c r="W147"/>
      <c r="X147"/>
      <c r="Y147"/>
      <c r="Z147"/>
      <c r="AA147"/>
      <c r="AB147"/>
      <c r="AC147"/>
      <c r="AD147"/>
      <c r="AE147"/>
      <c r="AF147" s="35">
        <v>1.5630000000000002</v>
      </c>
      <c r="AG147"/>
      <c r="AH147"/>
      <c r="AI147" s="22">
        <v>28.4</v>
      </c>
      <c r="AJ147"/>
      <c r="AK147" s="12"/>
      <c r="AL147" s="12"/>
      <c r="AN147" s="6">
        <v>-74.245833000000005</v>
      </c>
      <c r="AO147" s="6">
        <v>40.484499999999997</v>
      </c>
      <c r="AP147" s="6" t="s">
        <v>42</v>
      </c>
    </row>
    <row r="148" spans="1:42" s="6" customFormat="1" x14ac:dyDescent="0.35">
      <c r="A148" s="6" t="s">
        <v>40</v>
      </c>
      <c r="C148" s="7">
        <v>40757</v>
      </c>
      <c r="D148" s="8">
        <v>0.58194444444444449</v>
      </c>
      <c r="E148" s="6" t="s">
        <v>50</v>
      </c>
      <c r="F148" s="6">
        <v>26.55</v>
      </c>
      <c r="G148" s="6">
        <v>25.33</v>
      </c>
      <c r="H148" s="6">
        <v>21</v>
      </c>
      <c r="I148" s="6">
        <v>3</v>
      </c>
      <c r="J148" s="6">
        <v>18</v>
      </c>
      <c r="K148" s="6">
        <v>24.07</v>
      </c>
      <c r="L148" s="6">
        <v>25.02</v>
      </c>
      <c r="M148" s="9">
        <v>5.56</v>
      </c>
      <c r="N148" s="9">
        <v>5.57</v>
      </c>
      <c r="O148" s="6">
        <v>6</v>
      </c>
      <c r="Q148" s="6">
        <f t="shared" si="9"/>
        <v>1.6094379124341003</v>
      </c>
      <c r="R148" s="6">
        <v>5</v>
      </c>
      <c r="T148" s="10" t="s">
        <v>44</v>
      </c>
      <c r="U148" s="10"/>
      <c r="V148" s="10">
        <v>1</v>
      </c>
      <c r="W148" s="10"/>
      <c r="X148" s="11">
        <v>0.20799999999999999</v>
      </c>
      <c r="Y148" s="11"/>
      <c r="Z148" s="11">
        <v>0.192</v>
      </c>
      <c r="AA148" s="11"/>
      <c r="AB148" s="11"/>
      <c r="AC148" s="11"/>
      <c r="AD148" s="11">
        <v>0.23</v>
      </c>
      <c r="AE148" s="11"/>
      <c r="AF148" s="11">
        <f>AD148+X148+Y148</f>
        <v>0.438</v>
      </c>
      <c r="AG148" s="6">
        <v>16</v>
      </c>
      <c r="AH148" s="6">
        <v>16</v>
      </c>
      <c r="AI148" s="12">
        <v>11.6</v>
      </c>
      <c r="AJ148" s="12"/>
      <c r="AK148" s="12"/>
      <c r="AL148" s="12"/>
      <c r="AN148" s="6">
        <v>-74.245833000000005</v>
      </c>
      <c r="AO148" s="6">
        <v>40.484499999999997</v>
      </c>
      <c r="AP148" s="6" t="s">
        <v>42</v>
      </c>
    </row>
    <row r="149" spans="1:42" s="6" customFormat="1" x14ac:dyDescent="0.35">
      <c r="A149" s="6" t="s">
        <v>40</v>
      </c>
      <c r="B149" s="6" t="s">
        <v>41</v>
      </c>
      <c r="C149" s="7">
        <v>40757</v>
      </c>
      <c r="E149" s="6" t="s">
        <v>50</v>
      </c>
      <c r="M149" s="9">
        <v>5.66</v>
      </c>
      <c r="N149" s="9">
        <v>5.58</v>
      </c>
      <c r="O149" s="6">
        <v>5</v>
      </c>
      <c r="Q149" s="6">
        <f t="shared" si="9"/>
        <v>0.69314718055994529</v>
      </c>
      <c r="R149" s="6">
        <v>2</v>
      </c>
      <c r="T149" s="10" t="s">
        <v>44</v>
      </c>
      <c r="U149" s="10"/>
      <c r="V149" s="10">
        <v>1</v>
      </c>
      <c r="W149" s="10"/>
      <c r="X149" s="11">
        <v>0.20399999999999999</v>
      </c>
      <c r="Y149" s="11"/>
      <c r="Z149" s="11">
        <v>0.19800000000000001</v>
      </c>
      <c r="AA149" s="11"/>
      <c r="AB149" s="11"/>
      <c r="AC149" s="11"/>
      <c r="AD149" s="11">
        <v>0.22700000000000001</v>
      </c>
      <c r="AE149" s="11"/>
      <c r="AF149" s="11">
        <f>AD149+X149+Y149</f>
        <v>0.43099999999999999</v>
      </c>
      <c r="AG149" s="6">
        <v>4</v>
      </c>
      <c r="AH149" s="6">
        <v>4</v>
      </c>
      <c r="AI149" s="12">
        <v>13</v>
      </c>
      <c r="AJ149" s="12"/>
      <c r="AK149" s="12"/>
      <c r="AL149" s="12"/>
      <c r="AN149" s="6">
        <v>-74.245833000000005</v>
      </c>
      <c r="AO149" s="6">
        <v>40.484499999999997</v>
      </c>
      <c r="AP149" s="6" t="s">
        <v>42</v>
      </c>
    </row>
    <row r="150" spans="1:42" s="6" customFormat="1" x14ac:dyDescent="0.35">
      <c r="A150" s="6" t="s">
        <v>72</v>
      </c>
      <c r="C150" s="7">
        <v>40757</v>
      </c>
      <c r="D150" s="8">
        <v>0.55069444444444449</v>
      </c>
      <c r="E150" s="6" t="s">
        <v>50</v>
      </c>
      <c r="F150" s="6">
        <v>25.06</v>
      </c>
      <c r="G150" s="6">
        <v>23.99</v>
      </c>
      <c r="H150" s="6">
        <v>20</v>
      </c>
      <c r="I150" s="6">
        <v>3</v>
      </c>
      <c r="J150" s="6">
        <v>19</v>
      </c>
      <c r="K150" s="6">
        <v>26.76</v>
      </c>
      <c r="L150" s="6">
        <v>27.06</v>
      </c>
      <c r="M150" s="9">
        <v>8.68</v>
      </c>
      <c r="N150" s="9">
        <v>8.0399999999999991</v>
      </c>
      <c r="O150" s="6">
        <v>3.5</v>
      </c>
      <c r="Q150" s="6">
        <f t="shared" si="9"/>
        <v>0</v>
      </c>
      <c r="R150" s="6">
        <v>1</v>
      </c>
      <c r="T150" s="10" t="s">
        <v>44</v>
      </c>
      <c r="U150" s="10"/>
      <c r="V150" s="10">
        <v>1</v>
      </c>
      <c r="W150" s="10"/>
      <c r="X150" s="11">
        <v>4.3999999999999997E-2</v>
      </c>
      <c r="Y150" s="11"/>
      <c r="Z150" s="11">
        <v>4.7E-2</v>
      </c>
      <c r="AA150" s="11"/>
      <c r="AB150" s="11"/>
      <c r="AC150" s="11"/>
      <c r="AD150" s="11">
        <v>0.13100000000000001</v>
      </c>
      <c r="AE150" s="11"/>
      <c r="AF150" s="11">
        <f>AD150+X150+Y150</f>
        <v>0.17499999999999999</v>
      </c>
      <c r="AG150" s="6">
        <v>12</v>
      </c>
      <c r="AH150" s="6">
        <v>16</v>
      </c>
      <c r="AI150" s="12">
        <v>21.2</v>
      </c>
      <c r="AJ150" s="12"/>
      <c r="AK150" s="12"/>
      <c r="AL150" s="12"/>
      <c r="AN150" s="6">
        <v>-74.245833000000005</v>
      </c>
      <c r="AO150" s="6">
        <v>40.484499999999997</v>
      </c>
      <c r="AP150" s="6" t="s">
        <v>42</v>
      </c>
    </row>
    <row r="151" spans="1:42" s="6" customFormat="1" x14ac:dyDescent="0.35">
      <c r="A151" s="6" t="s">
        <v>79</v>
      </c>
      <c r="C151" s="7">
        <v>40758</v>
      </c>
      <c r="D151" s="8">
        <v>0.46666666666666662</v>
      </c>
      <c r="E151" s="6" t="s">
        <v>50</v>
      </c>
      <c r="F151" s="6">
        <v>22.36</v>
      </c>
      <c r="G151" s="6">
        <v>21.7</v>
      </c>
      <c r="H151" s="6">
        <v>17</v>
      </c>
      <c r="I151" s="6">
        <v>3</v>
      </c>
      <c r="J151" s="6">
        <v>17</v>
      </c>
      <c r="K151" s="6">
        <v>30.05</v>
      </c>
      <c r="L151" s="6">
        <v>30.25</v>
      </c>
      <c r="M151" s="9">
        <v>6.4</v>
      </c>
      <c r="N151" s="9">
        <v>6.89</v>
      </c>
      <c r="O151" s="6">
        <v>7</v>
      </c>
      <c r="Q151" s="6">
        <f t="shared" si="9"/>
        <v>0.69314718055994529</v>
      </c>
      <c r="R151" s="6">
        <v>2</v>
      </c>
      <c r="T151" s="10" t="s">
        <v>44</v>
      </c>
      <c r="U151" s="10"/>
      <c r="V151" s="10">
        <v>1</v>
      </c>
      <c r="W151" s="10"/>
      <c r="X151" s="11">
        <v>2.1000000000000001E-2</v>
      </c>
      <c r="Y151" s="11"/>
      <c r="Z151" s="11">
        <v>0.09</v>
      </c>
      <c r="AA151" s="11"/>
      <c r="AB151" s="11"/>
      <c r="AC151" s="11"/>
      <c r="AD151" s="11">
        <v>0.41399999999999998</v>
      </c>
      <c r="AE151" s="11"/>
      <c r="AF151" s="11">
        <f>AD151+X151+Y151</f>
        <v>0.435</v>
      </c>
      <c r="AG151" s="6">
        <v>6</v>
      </c>
      <c r="AH151" s="6">
        <v>8</v>
      </c>
      <c r="AI151" s="12">
        <v>5.0999999999999996</v>
      </c>
      <c r="AJ151" s="12"/>
      <c r="AK151" s="12"/>
      <c r="AL151" s="12"/>
      <c r="AN151" s="6">
        <v>-74.245833000000005</v>
      </c>
      <c r="AO151" s="6">
        <v>40.484499999999997</v>
      </c>
      <c r="AP151" s="6" t="s">
        <v>42</v>
      </c>
    </row>
    <row r="152" spans="1:42" s="6" customFormat="1" x14ac:dyDescent="0.35">
      <c r="A152" s="6" t="s">
        <v>89</v>
      </c>
      <c r="C152" s="7">
        <v>40758</v>
      </c>
      <c r="D152" s="8">
        <v>0.48333333333333334</v>
      </c>
      <c r="E152" s="6" t="s">
        <v>50</v>
      </c>
      <c r="F152" s="6">
        <v>24.15</v>
      </c>
      <c r="G152" s="6">
        <v>21.8</v>
      </c>
      <c r="H152" s="6">
        <v>28</v>
      </c>
      <c r="I152" s="6">
        <v>3</v>
      </c>
      <c r="J152" s="6">
        <v>26</v>
      </c>
      <c r="K152" s="6">
        <v>30.11</v>
      </c>
      <c r="L152" s="6">
        <v>30.33</v>
      </c>
      <c r="M152" s="9">
        <v>7.83</v>
      </c>
      <c r="N152" s="9">
        <v>7.36</v>
      </c>
      <c r="O152" s="6">
        <v>12</v>
      </c>
      <c r="Q152" s="6">
        <f t="shared" si="9"/>
        <v>1.6094379124341003</v>
      </c>
      <c r="R152" s="6">
        <v>5</v>
      </c>
      <c r="T152" s="10" t="s">
        <v>44</v>
      </c>
      <c r="U152" s="10"/>
      <c r="V152" s="10">
        <v>1</v>
      </c>
      <c r="W152" s="10"/>
      <c r="X152" s="11">
        <v>0.01</v>
      </c>
      <c r="Y152" s="11"/>
      <c r="Z152" s="11">
        <v>0.01</v>
      </c>
      <c r="AA152" s="11"/>
      <c r="AB152" s="11"/>
      <c r="AC152" s="11"/>
      <c r="AD152" s="11">
        <v>5.5E-2</v>
      </c>
      <c r="AE152" s="11"/>
      <c r="AF152" s="11">
        <f>AD152+X152+Y152</f>
        <v>6.5000000000000002E-2</v>
      </c>
      <c r="AG152" s="6">
        <v>2</v>
      </c>
      <c r="AH152" s="6">
        <v>4</v>
      </c>
      <c r="AI152" s="12">
        <v>2</v>
      </c>
      <c r="AJ152" s="12"/>
      <c r="AK152" s="12"/>
      <c r="AL152" s="12"/>
      <c r="AN152" s="6">
        <v>-74.100830000000002</v>
      </c>
      <c r="AO152" s="6">
        <v>40.510330000000003</v>
      </c>
      <c r="AP152" s="6" t="s">
        <v>42</v>
      </c>
    </row>
    <row r="153" spans="1:42" s="6" customFormat="1" x14ac:dyDescent="0.35">
      <c r="A153" s="6" t="s">
        <v>100</v>
      </c>
      <c r="B153"/>
      <c r="C153" s="14">
        <v>40764</v>
      </c>
      <c r="D153"/>
      <c r="E153"/>
      <c r="F153"/>
      <c r="G153"/>
      <c r="H153"/>
      <c r="I153"/>
      <c r="J153"/>
      <c r="K153"/>
      <c r="L153"/>
      <c r="M153" s="16">
        <v>7.22</v>
      </c>
      <c r="N153" s="16">
        <v>7.74</v>
      </c>
      <c r="O153"/>
      <c r="P153"/>
      <c r="Q153" s="6">
        <f t="shared" si="9"/>
        <v>1.3862943611198906</v>
      </c>
      <c r="R153" s="22">
        <v>4</v>
      </c>
      <c r="S153"/>
      <c r="T153"/>
      <c r="U153"/>
      <c r="V153" s="23">
        <v>2</v>
      </c>
      <c r="W153"/>
      <c r="X153"/>
      <c r="Y153"/>
      <c r="Z153"/>
      <c r="AA153"/>
      <c r="AB153"/>
      <c r="AC153"/>
      <c r="AD153"/>
      <c r="AE153"/>
      <c r="AF153">
        <v>1.0794999999999999</v>
      </c>
      <c r="AG153"/>
      <c r="AH153"/>
      <c r="AI153" s="22">
        <v>22.8</v>
      </c>
      <c r="AJ153"/>
      <c r="AK153" s="12"/>
      <c r="AL153" s="12"/>
      <c r="AN153" s="6">
        <v>-74.100830000000002</v>
      </c>
      <c r="AO153" s="6">
        <v>40.510330000000003</v>
      </c>
      <c r="AP153" s="6" t="s">
        <v>42</v>
      </c>
    </row>
    <row r="154" spans="1:42" s="6" customFormat="1" x14ac:dyDescent="0.35">
      <c r="A154" s="6" t="s">
        <v>105</v>
      </c>
      <c r="B154"/>
      <c r="C154" s="14">
        <v>40764</v>
      </c>
      <c r="D154"/>
      <c r="E154"/>
      <c r="F154"/>
      <c r="G154"/>
      <c r="H154"/>
      <c r="I154"/>
      <c r="J154"/>
      <c r="K154"/>
      <c r="L154"/>
      <c r="M154" s="16">
        <v>5.49</v>
      </c>
      <c r="N154" s="16">
        <v>5.86</v>
      </c>
      <c r="O154"/>
      <c r="P154"/>
      <c r="Q154" s="6">
        <f t="shared" si="9"/>
        <v>0.69314718055994529</v>
      </c>
      <c r="R154" s="23">
        <v>2</v>
      </c>
      <c r="S154"/>
      <c r="T154"/>
      <c r="U154"/>
      <c r="V154" s="23">
        <v>2</v>
      </c>
      <c r="W154"/>
      <c r="X154"/>
      <c r="Y154"/>
      <c r="Z154"/>
      <c r="AA154"/>
      <c r="AB154"/>
      <c r="AC154"/>
      <c r="AD154"/>
      <c r="AE154"/>
      <c r="AF154" s="35">
        <v>0.78200000000000003</v>
      </c>
      <c r="AG154"/>
      <c r="AH154"/>
      <c r="AI154" s="31">
        <v>10</v>
      </c>
      <c r="AJ154"/>
      <c r="AK154" s="12"/>
      <c r="AL154" s="12"/>
      <c r="AN154" s="6">
        <v>-74.100830000000002</v>
      </c>
      <c r="AO154" s="6">
        <v>40.510330000000003</v>
      </c>
      <c r="AP154" s="6" t="s">
        <v>42</v>
      </c>
    </row>
    <row r="155" spans="1:42" s="6" customFormat="1" x14ac:dyDescent="0.35">
      <c r="A155" s="6" t="s">
        <v>40</v>
      </c>
      <c r="C155" s="7">
        <v>40765</v>
      </c>
      <c r="D155" s="8">
        <v>0.56597222222222221</v>
      </c>
      <c r="E155" s="6" t="s">
        <v>49</v>
      </c>
      <c r="F155" s="6">
        <v>26.11</v>
      </c>
      <c r="G155" s="6">
        <v>25.15</v>
      </c>
      <c r="H155" s="6">
        <v>21</v>
      </c>
      <c r="I155" s="6">
        <v>3</v>
      </c>
      <c r="J155" s="6">
        <v>18</v>
      </c>
      <c r="K155" s="6">
        <v>24.3</v>
      </c>
      <c r="L155" s="6">
        <v>26.24</v>
      </c>
      <c r="M155" s="9">
        <v>4.26</v>
      </c>
      <c r="N155" s="9">
        <v>4.32</v>
      </c>
      <c r="O155" s="6">
        <v>3</v>
      </c>
      <c r="Q155" s="6">
        <f t="shared" si="9"/>
        <v>4.3307333402863311</v>
      </c>
      <c r="R155" s="6">
        <v>76</v>
      </c>
      <c r="T155" s="10" t="s">
        <v>47</v>
      </c>
      <c r="U155" s="10"/>
      <c r="V155" s="10">
        <v>32</v>
      </c>
      <c r="W155" s="10"/>
      <c r="X155" s="11">
        <v>0.28299999999999997</v>
      </c>
      <c r="Y155" s="11"/>
      <c r="Z155" s="11">
        <v>0.38600000000000001</v>
      </c>
      <c r="AA155" s="11"/>
      <c r="AB155" s="11"/>
      <c r="AC155" s="11"/>
      <c r="AD155" s="11">
        <v>0.19600000000000001</v>
      </c>
      <c r="AE155" s="11"/>
      <c r="AF155" s="11">
        <f t="shared" ref="AF155:AF162" si="11">AD155+X155+Y155</f>
        <v>0.47899999999999998</v>
      </c>
      <c r="AG155" s="6">
        <v>10</v>
      </c>
      <c r="AH155" s="6">
        <v>8</v>
      </c>
      <c r="AI155" s="12">
        <v>11.3</v>
      </c>
      <c r="AJ155" s="12"/>
      <c r="AK155" s="12"/>
      <c r="AL155" s="12"/>
      <c r="AN155" s="6">
        <v>-74.100830000000002</v>
      </c>
      <c r="AO155" s="6">
        <v>40.510330000000003</v>
      </c>
      <c r="AP155" s="6" t="s">
        <v>42</v>
      </c>
    </row>
    <row r="156" spans="1:42" s="6" customFormat="1" x14ac:dyDescent="0.35">
      <c r="A156" s="6" t="s">
        <v>72</v>
      </c>
      <c r="C156" s="7">
        <v>40765</v>
      </c>
      <c r="D156" s="8">
        <v>0.53611111111111109</v>
      </c>
      <c r="E156" s="6" t="s">
        <v>49</v>
      </c>
      <c r="F156" s="6">
        <v>25.66</v>
      </c>
      <c r="G156" s="6">
        <v>24.67</v>
      </c>
      <c r="H156" s="6">
        <v>18</v>
      </c>
      <c r="I156" s="6">
        <v>3</v>
      </c>
      <c r="J156" s="6">
        <v>17</v>
      </c>
      <c r="K156" s="6">
        <v>26.04</v>
      </c>
      <c r="L156" s="6">
        <v>26.63</v>
      </c>
      <c r="M156" s="9">
        <v>8.11</v>
      </c>
      <c r="N156" s="9">
        <v>6.81</v>
      </c>
      <c r="O156" s="6">
        <v>3</v>
      </c>
      <c r="Q156" s="6">
        <f t="shared" si="9"/>
        <v>3.6635616461296463</v>
      </c>
      <c r="R156" s="6">
        <v>39</v>
      </c>
      <c r="T156" s="10" t="s">
        <v>44</v>
      </c>
      <c r="U156" s="10"/>
      <c r="V156" s="10">
        <v>2</v>
      </c>
      <c r="W156" s="10"/>
      <c r="X156" s="11">
        <v>7.5999999999999998E-2</v>
      </c>
      <c r="Y156" s="11"/>
      <c r="Z156" s="11">
        <v>3.5000000000000003E-2</v>
      </c>
      <c r="AA156" s="11"/>
      <c r="AB156" s="11"/>
      <c r="AC156" s="11"/>
      <c r="AD156" s="11">
        <v>0.193</v>
      </c>
      <c r="AE156" s="11"/>
      <c r="AF156" s="11">
        <f t="shared" si="11"/>
        <v>0.26900000000000002</v>
      </c>
      <c r="AG156" s="6">
        <v>10</v>
      </c>
      <c r="AH156" s="6">
        <v>12</v>
      </c>
      <c r="AI156" s="12">
        <v>35</v>
      </c>
      <c r="AJ156" s="12"/>
      <c r="AK156" s="12"/>
      <c r="AL156" s="12"/>
      <c r="AN156" s="6">
        <v>-74.100830000000002</v>
      </c>
      <c r="AO156" s="6">
        <v>40.510330000000003</v>
      </c>
      <c r="AP156" s="6" t="s">
        <v>42</v>
      </c>
    </row>
    <row r="157" spans="1:42" s="6" customFormat="1" x14ac:dyDescent="0.35">
      <c r="A157" s="6" t="s">
        <v>79</v>
      </c>
      <c r="C157" s="7">
        <v>40766</v>
      </c>
      <c r="D157" s="8">
        <v>0.50416666666666665</v>
      </c>
      <c r="E157" s="6" t="s">
        <v>49</v>
      </c>
      <c r="F157" s="6">
        <v>23.35</v>
      </c>
      <c r="G157" s="6">
        <v>21.72</v>
      </c>
      <c r="H157" s="6">
        <v>16</v>
      </c>
      <c r="I157" s="6">
        <v>3</v>
      </c>
      <c r="J157" s="6">
        <v>15</v>
      </c>
      <c r="K157" s="6">
        <v>28.96</v>
      </c>
      <c r="L157" s="6">
        <v>28.96</v>
      </c>
      <c r="M157" s="9">
        <v>5.85</v>
      </c>
      <c r="N157" s="9">
        <v>6</v>
      </c>
      <c r="O157" s="6">
        <v>6</v>
      </c>
      <c r="Q157" s="6">
        <f t="shared" si="9"/>
        <v>4.0073331852324712</v>
      </c>
      <c r="R157" s="6">
        <v>55</v>
      </c>
      <c r="T157" s="10" t="s">
        <v>44</v>
      </c>
      <c r="U157" s="10"/>
      <c r="V157" s="10">
        <v>2</v>
      </c>
      <c r="W157" s="10"/>
      <c r="X157" s="11">
        <v>5.8999999999999997E-2</v>
      </c>
      <c r="Y157" s="11"/>
      <c r="Z157" s="11">
        <v>0.17199999999999999</v>
      </c>
      <c r="AA157" s="11"/>
      <c r="AB157" s="11"/>
      <c r="AC157" s="11"/>
      <c r="AD157" s="11">
        <v>8.4000000000000005E-2</v>
      </c>
      <c r="AE157" s="11"/>
      <c r="AF157" s="11">
        <f t="shared" si="11"/>
        <v>0.14300000000000002</v>
      </c>
      <c r="AG157" s="6">
        <v>4</v>
      </c>
      <c r="AH157" s="6">
        <v>10</v>
      </c>
      <c r="AI157" s="12">
        <v>5.9</v>
      </c>
      <c r="AJ157" s="12"/>
      <c r="AK157" s="12"/>
      <c r="AL157" s="12"/>
      <c r="AN157" s="6">
        <v>-74.100830000000002</v>
      </c>
      <c r="AO157" s="6">
        <v>40.510330000000003</v>
      </c>
      <c r="AP157" s="6" t="s">
        <v>42</v>
      </c>
    </row>
    <row r="158" spans="1:42" s="6" customFormat="1" x14ac:dyDescent="0.35">
      <c r="A158" s="6" t="s">
        <v>89</v>
      </c>
      <c r="C158" s="7">
        <v>40766</v>
      </c>
      <c r="D158" s="8">
        <v>0.5180555555555556</v>
      </c>
      <c r="E158" s="6" t="s">
        <v>49</v>
      </c>
      <c r="F158" s="6">
        <v>24.11</v>
      </c>
      <c r="G158" s="6">
        <v>22.3</v>
      </c>
      <c r="H158" s="6">
        <v>25</v>
      </c>
      <c r="I158" s="6">
        <v>3</v>
      </c>
      <c r="J158" s="6">
        <v>22</v>
      </c>
      <c r="K158" s="6">
        <v>28.8</v>
      </c>
      <c r="L158" s="6">
        <v>29.53</v>
      </c>
      <c r="M158" s="9">
        <v>6.35</v>
      </c>
      <c r="N158" s="9">
        <v>6.27</v>
      </c>
      <c r="O158" s="6">
        <v>6</v>
      </c>
      <c r="Q158" s="6">
        <f t="shared" si="9"/>
        <v>3.6109179126442243</v>
      </c>
      <c r="R158" s="6">
        <v>37</v>
      </c>
      <c r="T158" s="10" t="s">
        <v>44</v>
      </c>
      <c r="U158" s="10"/>
      <c r="V158" s="10">
        <v>2</v>
      </c>
      <c r="W158" s="10"/>
      <c r="X158" s="11">
        <v>0.05</v>
      </c>
      <c r="Y158" s="11"/>
      <c r="Z158" s="11">
        <v>0.17199999999999999</v>
      </c>
      <c r="AA158" s="11"/>
      <c r="AB158" s="11"/>
      <c r="AC158" s="11"/>
      <c r="AD158" s="11">
        <v>0.13900000000000001</v>
      </c>
      <c r="AE158" s="11"/>
      <c r="AF158" s="11">
        <f t="shared" si="11"/>
        <v>0.189</v>
      </c>
      <c r="AG158" s="6">
        <v>16</v>
      </c>
      <c r="AH158" s="6">
        <v>12</v>
      </c>
      <c r="AI158" s="12">
        <v>12.9</v>
      </c>
      <c r="AJ158" s="12"/>
      <c r="AK158" s="12"/>
      <c r="AL158" s="12"/>
      <c r="AM158" s="6" t="s">
        <v>48</v>
      </c>
      <c r="AN158" s="6">
        <v>-74.100830000000002</v>
      </c>
      <c r="AO158" s="6">
        <v>40.510330000000003</v>
      </c>
      <c r="AP158" s="6" t="s">
        <v>42</v>
      </c>
    </row>
    <row r="159" spans="1:42" s="6" customFormat="1" x14ac:dyDescent="0.35">
      <c r="A159" s="6" t="s">
        <v>40</v>
      </c>
      <c r="C159" s="7">
        <v>40771</v>
      </c>
      <c r="D159" s="8">
        <v>0.56527777777777777</v>
      </c>
      <c r="E159" s="6" t="s">
        <v>49</v>
      </c>
      <c r="F159" s="6">
        <v>24.1</v>
      </c>
      <c r="G159" s="6">
        <v>24.4</v>
      </c>
      <c r="H159" s="6">
        <v>22</v>
      </c>
      <c r="I159" s="6">
        <v>3</v>
      </c>
      <c r="J159" s="6">
        <v>17</v>
      </c>
      <c r="K159" s="6">
        <v>14.51</v>
      </c>
      <c r="L159" s="6">
        <v>23.99</v>
      </c>
      <c r="M159" s="9">
        <v>3.54</v>
      </c>
      <c r="N159" s="9">
        <v>3.37</v>
      </c>
      <c r="O159" s="6">
        <v>2</v>
      </c>
      <c r="Q159" s="6">
        <f t="shared" si="9"/>
        <v>7.6009024595420822</v>
      </c>
      <c r="R159" s="13">
        <v>2000</v>
      </c>
      <c r="T159" s="10" t="s">
        <v>47</v>
      </c>
      <c r="U159" s="10"/>
      <c r="V159" s="10">
        <v>340</v>
      </c>
      <c r="W159" s="10"/>
      <c r="X159" s="11">
        <v>0.42899999999999999</v>
      </c>
      <c r="Y159" s="11"/>
      <c r="Z159" s="11">
        <v>0.32800000000000001</v>
      </c>
      <c r="AA159" s="11"/>
      <c r="AB159" s="11"/>
      <c r="AC159" s="11"/>
      <c r="AD159" s="11">
        <v>0.23200000000000001</v>
      </c>
      <c r="AE159" s="11"/>
      <c r="AF159" s="11">
        <f t="shared" si="11"/>
        <v>0.66100000000000003</v>
      </c>
      <c r="AG159" s="6">
        <v>2</v>
      </c>
      <c r="AH159" s="6">
        <v>2</v>
      </c>
      <c r="AI159" s="12">
        <v>1.3</v>
      </c>
      <c r="AJ159" s="12"/>
      <c r="AK159" s="12"/>
      <c r="AL159" s="12"/>
      <c r="AM159" s="6" t="s">
        <v>48</v>
      </c>
      <c r="AN159" s="6">
        <v>-74.100830000000002</v>
      </c>
      <c r="AO159" s="6">
        <v>40.510330000000003</v>
      </c>
      <c r="AP159" s="6" t="s">
        <v>42</v>
      </c>
    </row>
    <row r="160" spans="1:42" s="6" customFormat="1" x14ac:dyDescent="0.35">
      <c r="A160" s="6" t="s">
        <v>72</v>
      </c>
      <c r="C160" s="7">
        <v>40771</v>
      </c>
      <c r="D160" s="8">
        <v>0.53263888888888888</v>
      </c>
      <c r="E160" s="6" t="s">
        <v>49</v>
      </c>
      <c r="F160" s="6">
        <v>23</v>
      </c>
      <c r="G160" s="6">
        <v>22.76</v>
      </c>
      <c r="H160" s="6">
        <v>21</v>
      </c>
      <c r="I160" s="6">
        <v>3</v>
      </c>
      <c r="J160" s="6">
        <v>16</v>
      </c>
      <c r="K160" s="6">
        <v>25.04</v>
      </c>
      <c r="L160" s="6">
        <v>25.12</v>
      </c>
      <c r="M160" s="9">
        <v>5.73</v>
      </c>
      <c r="N160" s="9">
        <v>5.67</v>
      </c>
      <c r="O160" s="6">
        <v>5.5</v>
      </c>
      <c r="Q160" s="6">
        <f t="shared" si="9"/>
        <v>3.9889840465642745</v>
      </c>
      <c r="R160" s="6">
        <v>54</v>
      </c>
      <c r="T160" s="10" t="s">
        <v>44</v>
      </c>
      <c r="U160" s="10"/>
      <c r="V160" s="10">
        <v>2</v>
      </c>
      <c r="W160" s="10"/>
      <c r="X160" s="11">
        <v>0.24</v>
      </c>
      <c r="Y160" s="11"/>
      <c r="Z160" s="11">
        <v>0.248</v>
      </c>
      <c r="AA160" s="11"/>
      <c r="AB160" s="11"/>
      <c r="AC160" s="11"/>
      <c r="AD160" s="11">
        <v>0.16300000000000001</v>
      </c>
      <c r="AE160" s="11"/>
      <c r="AF160" s="11">
        <f t="shared" si="11"/>
        <v>0.40300000000000002</v>
      </c>
      <c r="AG160" s="6">
        <v>2</v>
      </c>
      <c r="AH160" s="6">
        <v>4</v>
      </c>
      <c r="AI160" s="12">
        <v>6.5</v>
      </c>
      <c r="AJ160" s="12"/>
      <c r="AK160" s="12"/>
      <c r="AL160" s="12"/>
      <c r="AN160" s="6">
        <v>-74.100830000000002</v>
      </c>
      <c r="AO160" s="6">
        <v>40.510330000000003</v>
      </c>
      <c r="AP160" s="6" t="s">
        <v>42</v>
      </c>
    </row>
    <row r="161" spans="1:42" s="6" customFormat="1" x14ac:dyDescent="0.35">
      <c r="A161" s="6" t="s">
        <v>79</v>
      </c>
      <c r="C161" s="7">
        <v>40772</v>
      </c>
      <c r="D161" s="8">
        <v>0.49861111111111112</v>
      </c>
      <c r="E161" s="6" t="s">
        <v>49</v>
      </c>
      <c r="F161" s="6">
        <v>22.41</v>
      </c>
      <c r="G161" s="6">
        <v>21.87</v>
      </c>
      <c r="H161" s="6">
        <v>18</v>
      </c>
      <c r="I161" s="6">
        <v>3</v>
      </c>
      <c r="J161" s="6">
        <v>15</v>
      </c>
      <c r="K161" s="6">
        <v>27.6</v>
      </c>
      <c r="L161" s="6">
        <v>28.07</v>
      </c>
      <c r="M161" s="9">
        <v>6.42</v>
      </c>
      <c r="N161" s="9">
        <v>6.12</v>
      </c>
      <c r="O161" s="6">
        <v>5.5</v>
      </c>
      <c r="Q161" s="6">
        <f t="shared" si="9"/>
        <v>4.8520302639196169</v>
      </c>
      <c r="R161" s="6">
        <v>128</v>
      </c>
      <c r="T161" s="10" t="s">
        <v>44</v>
      </c>
      <c r="U161" s="10"/>
      <c r="V161" s="10">
        <v>2</v>
      </c>
      <c r="W161" s="10"/>
      <c r="X161" s="11">
        <v>6.4000000000000001E-2</v>
      </c>
      <c r="Y161" s="11"/>
      <c r="Z161" s="11">
        <v>0.18099999999999999</v>
      </c>
      <c r="AA161" s="11"/>
      <c r="AB161" s="11"/>
      <c r="AC161" s="11"/>
      <c r="AD161" s="11">
        <v>0.1</v>
      </c>
      <c r="AE161" s="11"/>
      <c r="AF161" s="11">
        <f t="shared" si="11"/>
        <v>0.16400000000000001</v>
      </c>
      <c r="AG161" s="6">
        <v>10</v>
      </c>
      <c r="AH161" s="6">
        <v>4</v>
      </c>
      <c r="AI161" s="12">
        <v>4.8</v>
      </c>
      <c r="AJ161" s="12"/>
      <c r="AK161" s="12"/>
      <c r="AL161" s="12"/>
      <c r="AN161" s="6">
        <v>-74.100830000000002</v>
      </c>
      <c r="AO161" s="6">
        <v>40.510330000000003</v>
      </c>
      <c r="AP161" s="6" t="s">
        <v>42</v>
      </c>
    </row>
    <row r="162" spans="1:42" s="6" customFormat="1" x14ac:dyDescent="0.35">
      <c r="A162" s="6" t="s">
        <v>89</v>
      </c>
      <c r="C162" s="7">
        <v>40772</v>
      </c>
      <c r="D162" s="8">
        <v>0.52083333333333337</v>
      </c>
      <c r="E162" s="6" t="s">
        <v>49</v>
      </c>
      <c r="F162" s="6">
        <v>21.92</v>
      </c>
      <c r="G162" s="6">
        <v>21.49</v>
      </c>
      <c r="H162" s="6">
        <v>27</v>
      </c>
      <c r="I162" s="6">
        <v>3</v>
      </c>
      <c r="J162" s="6">
        <v>24</v>
      </c>
      <c r="K162" s="6">
        <v>28.85</v>
      </c>
      <c r="L162" s="6">
        <v>29.31</v>
      </c>
      <c r="M162" s="9">
        <v>7.22</v>
      </c>
      <c r="N162" s="9">
        <v>7.06</v>
      </c>
      <c r="O162" s="6">
        <v>3.5</v>
      </c>
      <c r="Q162" s="6">
        <f t="shared" si="9"/>
        <v>3.1354942159291497</v>
      </c>
      <c r="R162" s="6">
        <v>23</v>
      </c>
      <c r="T162" s="10" t="s">
        <v>44</v>
      </c>
      <c r="U162" s="10"/>
      <c r="V162" s="10">
        <v>2</v>
      </c>
      <c r="W162" s="10"/>
      <c r="X162" s="11">
        <v>0.01</v>
      </c>
      <c r="Y162" s="11"/>
      <c r="Z162" s="11">
        <v>5.8000000000000003E-2</v>
      </c>
      <c r="AA162" s="11"/>
      <c r="AB162" s="11"/>
      <c r="AC162" s="11"/>
      <c r="AD162" s="11">
        <v>6.6000000000000003E-2</v>
      </c>
      <c r="AE162" s="11"/>
      <c r="AF162" s="11">
        <f t="shared" si="11"/>
        <v>7.5999999999999998E-2</v>
      </c>
      <c r="AG162" s="6">
        <v>8</v>
      </c>
      <c r="AH162" s="6">
        <v>4</v>
      </c>
      <c r="AI162" s="12">
        <v>6.2</v>
      </c>
      <c r="AJ162" s="12"/>
      <c r="AK162" s="12"/>
      <c r="AL162" s="12"/>
      <c r="AN162" s="6">
        <v>-74.100830000000002</v>
      </c>
      <c r="AO162" s="6">
        <v>40.510330000000003</v>
      </c>
      <c r="AP162" s="6" t="s">
        <v>42</v>
      </c>
    </row>
    <row r="163" spans="1:42" s="6" customFormat="1" x14ac:dyDescent="0.35">
      <c r="A163" s="6" t="s">
        <v>100</v>
      </c>
      <c r="B163"/>
      <c r="C163" s="14">
        <v>40772</v>
      </c>
      <c r="D163"/>
      <c r="E163"/>
      <c r="F163"/>
      <c r="G163"/>
      <c r="H163"/>
      <c r="I163"/>
      <c r="J163"/>
      <c r="K163"/>
      <c r="L163"/>
      <c r="M163" s="16">
        <v>3.96</v>
      </c>
      <c r="N163" s="16">
        <v>2.68</v>
      </c>
      <c r="O163"/>
      <c r="P163"/>
      <c r="Q163" s="6">
        <f t="shared" si="9"/>
        <v>3.4011973816621555</v>
      </c>
      <c r="R163" s="22">
        <v>30</v>
      </c>
      <c r="S163"/>
      <c r="T163"/>
      <c r="U163"/>
      <c r="V163" s="23"/>
      <c r="W163"/>
      <c r="X163"/>
      <c r="Y163"/>
      <c r="Z163"/>
      <c r="AA163"/>
      <c r="AB163"/>
      <c r="AC163"/>
      <c r="AD163"/>
      <c r="AE163"/>
      <c r="AF163">
        <v>1.1189</v>
      </c>
      <c r="AG163"/>
      <c r="AH163"/>
      <c r="AI163" s="22">
        <v>3.4</v>
      </c>
      <c r="AJ163"/>
      <c r="AK163" s="12"/>
      <c r="AL163" s="12"/>
      <c r="AN163" s="6">
        <v>-74.100830000000002</v>
      </c>
      <c r="AO163" s="6">
        <v>40.510330000000003</v>
      </c>
      <c r="AP163" s="6" t="s">
        <v>42</v>
      </c>
    </row>
    <row r="164" spans="1:42" s="6" customFormat="1" x14ac:dyDescent="0.35">
      <c r="A164" s="6" t="s">
        <v>105</v>
      </c>
      <c r="B164"/>
      <c r="C164" s="14">
        <v>40772</v>
      </c>
      <c r="D164"/>
      <c r="E164"/>
      <c r="F164"/>
      <c r="G164"/>
      <c r="H164"/>
      <c r="I164"/>
      <c r="J164"/>
      <c r="K164"/>
      <c r="L164"/>
      <c r="M164" s="16">
        <v>4.9400000000000004</v>
      </c>
      <c r="N164" s="16">
        <v>5.41</v>
      </c>
      <c r="O164"/>
      <c r="P164"/>
      <c r="Q164" s="6">
        <f t="shared" si="9"/>
        <v>2.9957322735539909</v>
      </c>
      <c r="R164" s="22">
        <v>20</v>
      </c>
      <c r="S164"/>
      <c r="T164"/>
      <c r="U164"/>
      <c r="V164" s="23"/>
      <c r="W164"/>
      <c r="X164"/>
      <c r="Y164"/>
      <c r="Z164"/>
      <c r="AA164"/>
      <c r="AB164"/>
      <c r="AC164"/>
      <c r="AD164"/>
      <c r="AE164"/>
      <c r="AF164" s="35">
        <v>0.88849999999999996</v>
      </c>
      <c r="AG164"/>
      <c r="AH164"/>
      <c r="AI164" s="22">
        <v>9.3000000000000007</v>
      </c>
      <c r="AJ164"/>
      <c r="AK164" s="12"/>
      <c r="AL164" s="12"/>
      <c r="AN164" s="6">
        <v>-74.100830000000002</v>
      </c>
      <c r="AO164" s="6">
        <v>40.510330000000003</v>
      </c>
      <c r="AP164" s="6" t="s">
        <v>42</v>
      </c>
    </row>
    <row r="165" spans="1:42" s="6" customFormat="1" x14ac:dyDescent="0.35">
      <c r="A165" s="6" t="s">
        <v>40</v>
      </c>
      <c r="C165" s="7">
        <v>40778</v>
      </c>
      <c r="D165" s="8">
        <v>0.54166666666666663</v>
      </c>
      <c r="E165" s="6" t="s">
        <v>50</v>
      </c>
      <c r="F165" s="6">
        <v>24.04</v>
      </c>
      <c r="G165" s="6">
        <v>23.07</v>
      </c>
      <c r="H165" s="6">
        <v>23</v>
      </c>
      <c r="I165" s="6">
        <v>3</v>
      </c>
      <c r="J165" s="6">
        <v>19</v>
      </c>
      <c r="K165" s="6">
        <v>21.7</v>
      </c>
      <c r="L165" s="6">
        <v>24.41</v>
      </c>
      <c r="M165" s="9">
        <v>4.91</v>
      </c>
      <c r="N165" s="9">
        <v>4.75</v>
      </c>
      <c r="O165" s="6">
        <v>4.5</v>
      </c>
      <c r="Q165" s="6">
        <f t="shared" si="9"/>
        <v>4.4308167988433134</v>
      </c>
      <c r="R165" s="6">
        <v>84</v>
      </c>
      <c r="T165" s="10" t="s">
        <v>44</v>
      </c>
      <c r="U165" s="10"/>
      <c r="V165" s="10">
        <v>1</v>
      </c>
      <c r="W165" s="10"/>
      <c r="X165" s="11">
        <v>0.39900000000000002</v>
      </c>
      <c r="Y165" s="11"/>
      <c r="Z165" s="11">
        <v>0.251</v>
      </c>
      <c r="AA165" s="11"/>
      <c r="AB165" s="11"/>
      <c r="AC165" s="11"/>
      <c r="AD165" s="11">
        <v>0.23100000000000001</v>
      </c>
      <c r="AE165" s="11"/>
      <c r="AF165" s="11">
        <f>AD165+X165+Y165</f>
        <v>0.63</v>
      </c>
      <c r="AG165" s="6">
        <v>6</v>
      </c>
      <c r="AH165" s="6">
        <v>12</v>
      </c>
      <c r="AI165" s="12">
        <v>11</v>
      </c>
      <c r="AJ165" s="12"/>
      <c r="AK165" s="12"/>
      <c r="AL165" s="12"/>
      <c r="AN165" s="6">
        <v>-74.100830000000002</v>
      </c>
      <c r="AO165" s="6">
        <v>40.510330000000003</v>
      </c>
      <c r="AP165" s="6" t="s">
        <v>42</v>
      </c>
    </row>
    <row r="166" spans="1:42" s="6" customFormat="1" x14ac:dyDescent="0.35">
      <c r="A166" s="6" t="s">
        <v>72</v>
      </c>
      <c r="C166" s="7">
        <v>40778</v>
      </c>
      <c r="D166" s="8">
        <v>0.51250000000000007</v>
      </c>
      <c r="E166" s="6" t="s">
        <v>50</v>
      </c>
      <c r="F166" s="6">
        <v>23.81</v>
      </c>
      <c r="G166" s="6">
        <v>22.61</v>
      </c>
      <c r="H166" s="6">
        <v>20</v>
      </c>
      <c r="I166" s="6">
        <v>3</v>
      </c>
      <c r="J166" s="6">
        <v>17</v>
      </c>
      <c r="K166" s="6">
        <v>22.37</v>
      </c>
      <c r="L166" s="6">
        <v>24.63</v>
      </c>
      <c r="M166" s="9">
        <v>8.1300000000000008</v>
      </c>
      <c r="N166" s="9">
        <v>7.25</v>
      </c>
      <c r="O166" s="6">
        <v>3</v>
      </c>
      <c r="Q166" s="6">
        <f t="shared" si="9"/>
        <v>3.5835189384561099</v>
      </c>
      <c r="R166" s="6">
        <v>36</v>
      </c>
      <c r="T166" s="10" t="s">
        <v>44</v>
      </c>
      <c r="U166" s="10"/>
      <c r="V166" s="10">
        <v>1</v>
      </c>
      <c r="W166" s="10"/>
      <c r="X166" s="11">
        <v>0.35199999999999998</v>
      </c>
      <c r="Y166" s="11"/>
      <c r="Z166" s="11">
        <v>4.9000000000000002E-2</v>
      </c>
      <c r="AA166" s="11"/>
      <c r="AB166" s="11"/>
      <c r="AC166" s="11"/>
      <c r="AD166" s="11">
        <v>0.20599999999999999</v>
      </c>
      <c r="AE166" s="11"/>
      <c r="AF166" s="11">
        <f>AD166+X166+Y166</f>
        <v>0.55799999999999994</v>
      </c>
      <c r="AG166" s="6">
        <v>14</v>
      </c>
      <c r="AH166" s="6">
        <v>8</v>
      </c>
      <c r="AI166" s="12">
        <v>19.7</v>
      </c>
      <c r="AJ166" s="12"/>
      <c r="AK166" s="12"/>
      <c r="AL166" s="12"/>
      <c r="AN166" s="6">
        <v>-74.100830000000002</v>
      </c>
      <c r="AO166" s="6">
        <v>40.510330000000003</v>
      </c>
      <c r="AP166" s="6" t="s">
        <v>42</v>
      </c>
    </row>
    <row r="167" spans="1:42" s="6" customFormat="1" x14ac:dyDescent="0.35">
      <c r="A167" s="6" t="s">
        <v>79</v>
      </c>
      <c r="C167" s="7">
        <v>40779</v>
      </c>
      <c r="D167" s="8">
        <v>0.45069444444444445</v>
      </c>
      <c r="E167" s="6" t="s">
        <v>50</v>
      </c>
      <c r="F167" s="6">
        <v>21.68</v>
      </c>
      <c r="G167" s="6">
        <v>21.41</v>
      </c>
      <c r="H167" s="6">
        <v>16</v>
      </c>
      <c r="I167" s="6">
        <v>3</v>
      </c>
      <c r="J167" s="6">
        <v>14</v>
      </c>
      <c r="K167" s="6">
        <v>26.84</v>
      </c>
      <c r="L167" s="6">
        <v>27.6</v>
      </c>
      <c r="M167" s="9">
        <v>6.23</v>
      </c>
      <c r="N167" s="9">
        <v>6.16</v>
      </c>
      <c r="O167" s="6">
        <v>5</v>
      </c>
      <c r="Q167" s="6">
        <f t="shared" si="9"/>
        <v>3.8918202981106265</v>
      </c>
      <c r="R167" s="6">
        <v>49</v>
      </c>
      <c r="T167" s="10"/>
      <c r="U167" s="10"/>
      <c r="V167" s="10">
        <v>1</v>
      </c>
      <c r="W167" s="10"/>
      <c r="X167" s="11">
        <v>0.13200000000000001</v>
      </c>
      <c r="Y167" s="11"/>
      <c r="Z167" s="11">
        <v>0.183</v>
      </c>
      <c r="AA167" s="11"/>
      <c r="AB167" s="11"/>
      <c r="AC167" s="11"/>
      <c r="AD167" s="11">
        <v>0.11600000000000001</v>
      </c>
      <c r="AE167" s="11"/>
      <c r="AF167" s="11">
        <f>AD167+X167+Y167</f>
        <v>0.248</v>
      </c>
      <c r="AG167" s="6">
        <v>10</v>
      </c>
      <c r="AH167" s="6">
        <v>6</v>
      </c>
      <c r="AI167" s="12">
        <v>9.8000000000000007</v>
      </c>
      <c r="AJ167" s="12"/>
      <c r="AK167" s="12"/>
      <c r="AL167" s="12"/>
      <c r="AN167" s="6">
        <v>-74.100830000000002</v>
      </c>
      <c r="AO167" s="6">
        <v>40.510330000000003</v>
      </c>
      <c r="AP167" s="6" t="s">
        <v>42</v>
      </c>
    </row>
    <row r="168" spans="1:42" s="6" customFormat="1" x14ac:dyDescent="0.35">
      <c r="A168" s="6" t="s">
        <v>89</v>
      </c>
      <c r="C168" s="7">
        <v>40779</v>
      </c>
      <c r="D168" s="8">
        <v>0.46458333333333335</v>
      </c>
      <c r="E168" s="6" t="s">
        <v>50</v>
      </c>
      <c r="F168" s="6">
        <v>22.44</v>
      </c>
      <c r="G168" s="6">
        <v>18.61</v>
      </c>
      <c r="H168" s="6">
        <v>25</v>
      </c>
      <c r="I168" s="6">
        <v>3</v>
      </c>
      <c r="J168" s="6">
        <v>22</v>
      </c>
      <c r="K168" s="6">
        <v>25.3</v>
      </c>
      <c r="L168" s="6">
        <v>30.44</v>
      </c>
      <c r="M168" s="9">
        <v>5.67</v>
      </c>
      <c r="N168" s="9">
        <v>6.19</v>
      </c>
      <c r="O168" s="6">
        <v>4.5</v>
      </c>
      <c r="Q168" s="6">
        <f t="shared" si="9"/>
        <v>2.3978952727983707</v>
      </c>
      <c r="R168" s="6">
        <v>11</v>
      </c>
      <c r="T168" s="10" t="s">
        <v>44</v>
      </c>
      <c r="U168" s="10"/>
      <c r="V168" s="10">
        <v>1</v>
      </c>
      <c r="W168" s="10"/>
      <c r="X168" s="11">
        <v>0.14599999999999999</v>
      </c>
      <c r="Y168" s="11"/>
      <c r="Z168" s="11">
        <v>0.24199999999999999</v>
      </c>
      <c r="AA168" s="11"/>
      <c r="AB168" s="11"/>
      <c r="AC168" s="11"/>
      <c r="AD168" s="11">
        <v>0.161</v>
      </c>
      <c r="AE168" s="11"/>
      <c r="AF168" s="11">
        <f>AD168+X168+Y168</f>
        <v>0.307</v>
      </c>
      <c r="AG168" s="6">
        <v>14</v>
      </c>
      <c r="AH168" s="6">
        <v>8</v>
      </c>
      <c r="AI168" s="12">
        <v>7.6</v>
      </c>
      <c r="AJ168" s="12"/>
      <c r="AK168" s="12"/>
      <c r="AL168" s="12"/>
      <c r="AM168" s="6" t="s">
        <v>46</v>
      </c>
      <c r="AN168" s="6">
        <v>-74.100830000000002</v>
      </c>
      <c r="AO168" s="6">
        <v>40.510330000000003</v>
      </c>
      <c r="AP168" s="6" t="s">
        <v>42</v>
      </c>
    </row>
    <row r="169" spans="1:42" s="6" customFormat="1" x14ac:dyDescent="0.35">
      <c r="A169" s="6" t="s">
        <v>100</v>
      </c>
      <c r="B169"/>
      <c r="C169" s="14">
        <v>40779</v>
      </c>
      <c r="D169"/>
      <c r="E169"/>
      <c r="F169"/>
      <c r="G169"/>
      <c r="H169"/>
      <c r="I169"/>
      <c r="J169"/>
      <c r="K169"/>
      <c r="L169"/>
      <c r="M169" s="16">
        <v>6.85</v>
      </c>
      <c r="N169" s="16">
        <v>5.69</v>
      </c>
      <c r="O169"/>
      <c r="P169"/>
      <c r="Q169" s="6">
        <f t="shared" si="9"/>
        <v>4.1588830833596715</v>
      </c>
      <c r="R169" s="22">
        <v>64</v>
      </c>
      <c r="S169"/>
      <c r="T169"/>
      <c r="U169"/>
      <c r="V169" s="23">
        <v>2</v>
      </c>
      <c r="W169"/>
      <c r="X169"/>
      <c r="Y169"/>
      <c r="Z169"/>
      <c r="AA169"/>
      <c r="AB169"/>
      <c r="AC169"/>
      <c r="AD169"/>
      <c r="AE169"/>
      <c r="AF169">
        <v>0.95400000000000007</v>
      </c>
      <c r="AG169"/>
      <c r="AH169"/>
      <c r="AI169" s="22">
        <v>14.5</v>
      </c>
      <c r="AJ169"/>
      <c r="AK169" s="12"/>
      <c r="AL169" s="12"/>
      <c r="AM169" s="6" t="s">
        <v>46</v>
      </c>
      <c r="AN169" s="6">
        <v>-74.100830000000002</v>
      </c>
      <c r="AO169" s="6">
        <v>40.510330000000003</v>
      </c>
      <c r="AP169" s="6" t="s">
        <v>42</v>
      </c>
    </row>
    <row r="170" spans="1:42" s="6" customFormat="1" x14ac:dyDescent="0.35">
      <c r="A170" s="6" t="s">
        <v>105</v>
      </c>
      <c r="B170"/>
      <c r="C170" s="14">
        <v>40779</v>
      </c>
      <c r="D170"/>
      <c r="E170"/>
      <c r="F170"/>
      <c r="G170"/>
      <c r="H170"/>
      <c r="I170"/>
      <c r="J170"/>
      <c r="K170"/>
      <c r="L170"/>
      <c r="M170" s="16">
        <v>7.51</v>
      </c>
      <c r="N170" s="16">
        <v>6.06</v>
      </c>
      <c r="O170"/>
      <c r="P170"/>
      <c r="Q170" s="6">
        <f t="shared" si="9"/>
        <v>2.0794415416798357</v>
      </c>
      <c r="R170" s="22">
        <v>8</v>
      </c>
      <c r="S170"/>
      <c r="T170"/>
      <c r="U170"/>
      <c r="V170" s="22">
        <v>2</v>
      </c>
      <c r="W170"/>
      <c r="X170"/>
      <c r="Y170"/>
      <c r="Z170"/>
      <c r="AA170"/>
      <c r="AB170"/>
      <c r="AC170"/>
      <c r="AD170"/>
      <c r="AE170"/>
      <c r="AF170" s="35">
        <v>0.72340000000000004</v>
      </c>
      <c r="AG170"/>
      <c r="AH170"/>
      <c r="AI170" s="22">
        <v>11.5</v>
      </c>
      <c r="AJ170"/>
      <c r="AK170" s="12"/>
      <c r="AL170" s="12"/>
      <c r="AN170" s="6">
        <v>-74.100830000000002</v>
      </c>
      <c r="AO170" s="6">
        <v>40.510330000000003</v>
      </c>
      <c r="AP170" s="6" t="s">
        <v>42</v>
      </c>
    </row>
    <row r="171" spans="1:42" s="6" customFormat="1" x14ac:dyDescent="0.35">
      <c r="A171" s="6" t="s">
        <v>105</v>
      </c>
      <c r="B171"/>
      <c r="C171" s="14">
        <v>40779</v>
      </c>
      <c r="D171"/>
      <c r="E171"/>
      <c r="F171"/>
      <c r="G171"/>
      <c r="H171"/>
      <c r="I171"/>
      <c r="J171"/>
      <c r="K171"/>
      <c r="L171"/>
      <c r="M171" s="17" t="s">
        <v>101</v>
      </c>
      <c r="N171" s="17" t="s">
        <v>101</v>
      </c>
      <c r="O171"/>
      <c r="P171"/>
      <c r="Q171" s="6">
        <f t="shared" si="9"/>
        <v>1.3862943611198906</v>
      </c>
      <c r="R171" s="22">
        <v>4</v>
      </c>
      <c r="S171"/>
      <c r="T171"/>
      <c r="U171"/>
      <c r="V171" s="23">
        <v>2</v>
      </c>
      <c r="W171"/>
      <c r="X171"/>
      <c r="Y171"/>
      <c r="Z171"/>
      <c r="AA171"/>
      <c r="AB171"/>
      <c r="AC171"/>
      <c r="AD171"/>
      <c r="AE171"/>
      <c r="AF171" s="35">
        <v>0.79790000000000005</v>
      </c>
      <c r="AG171"/>
      <c r="AH171"/>
      <c r="AI171" s="22">
        <v>14.5</v>
      </c>
      <c r="AJ171"/>
      <c r="AK171" s="12"/>
      <c r="AL171" s="12"/>
      <c r="AN171" s="6">
        <v>-74.100830000000002</v>
      </c>
      <c r="AO171" s="6">
        <v>40.510330000000003</v>
      </c>
      <c r="AP171" s="6" t="s">
        <v>42</v>
      </c>
    </row>
    <row r="172" spans="1:42" s="6" customFormat="1" x14ac:dyDescent="0.35">
      <c r="A172" s="6" t="s">
        <v>40</v>
      </c>
      <c r="B172" s="6" t="s">
        <v>41</v>
      </c>
      <c r="C172" s="7">
        <v>40786</v>
      </c>
      <c r="E172" s="6" t="s">
        <v>50</v>
      </c>
      <c r="M172" s="9">
        <v>4.93</v>
      </c>
      <c r="N172" s="9">
        <v>4.42</v>
      </c>
      <c r="O172" s="6">
        <v>3</v>
      </c>
      <c r="Q172" s="6">
        <f t="shared" si="9"/>
        <v>7.4442486494967053</v>
      </c>
      <c r="R172" s="13">
        <v>1710</v>
      </c>
      <c r="T172" s="10"/>
      <c r="U172" s="10"/>
      <c r="V172" s="10">
        <v>28</v>
      </c>
      <c r="W172" s="10"/>
      <c r="X172" s="11">
        <v>0.498</v>
      </c>
      <c r="Y172" s="11"/>
      <c r="Z172" s="11">
        <v>0.31900000000000001</v>
      </c>
      <c r="AA172" s="11"/>
      <c r="AB172" s="11"/>
      <c r="AC172" s="11"/>
      <c r="AD172" s="11">
        <v>0.14899999999999999</v>
      </c>
      <c r="AE172" s="11"/>
      <c r="AF172" s="11">
        <f t="shared" ref="AF172:AF182" si="12">AD172+X172+Y172</f>
        <v>0.64700000000000002</v>
      </c>
      <c r="AG172" s="6">
        <v>10</v>
      </c>
      <c r="AH172" s="6">
        <v>8</v>
      </c>
      <c r="AI172" s="12">
        <v>4</v>
      </c>
      <c r="AJ172" s="12"/>
      <c r="AK172" s="12"/>
      <c r="AL172" s="12"/>
      <c r="AM172" s="6" t="s">
        <v>67</v>
      </c>
      <c r="AN172" s="6">
        <v>-74.100830000000002</v>
      </c>
      <c r="AO172" s="6">
        <v>40.510330000000003</v>
      </c>
      <c r="AP172" s="6" t="s">
        <v>42</v>
      </c>
    </row>
    <row r="173" spans="1:42" s="6" customFormat="1" x14ac:dyDescent="0.35">
      <c r="A173" s="6" t="s">
        <v>40</v>
      </c>
      <c r="C173" s="7">
        <v>40786</v>
      </c>
      <c r="D173" s="8">
        <v>0.58194444444444449</v>
      </c>
      <c r="E173" s="6" t="s">
        <v>50</v>
      </c>
      <c r="F173" s="6">
        <v>22.68</v>
      </c>
      <c r="G173" s="6">
        <v>22.5</v>
      </c>
      <c r="H173" s="6">
        <v>22</v>
      </c>
      <c r="I173" s="6">
        <v>3</v>
      </c>
      <c r="J173" s="6">
        <v>21</v>
      </c>
      <c r="K173" s="6">
        <v>12.02</v>
      </c>
      <c r="L173" s="6">
        <v>15.59</v>
      </c>
      <c r="M173" s="9">
        <v>4.95</v>
      </c>
      <c r="N173" s="9">
        <v>4.49</v>
      </c>
      <c r="O173" s="6">
        <v>3.5</v>
      </c>
      <c r="Q173" s="6">
        <f t="shared" si="9"/>
        <v>6.8977049431286357</v>
      </c>
      <c r="R173" s="6">
        <v>990</v>
      </c>
      <c r="T173" s="10"/>
      <c r="U173" s="10"/>
      <c r="V173" s="10">
        <v>36</v>
      </c>
      <c r="W173" s="10"/>
      <c r="X173" s="11">
        <v>0.503</v>
      </c>
      <c r="Y173" s="11"/>
      <c r="Z173" s="11">
        <v>0.32200000000000001</v>
      </c>
      <c r="AA173" s="11"/>
      <c r="AB173" s="11"/>
      <c r="AC173" s="11"/>
      <c r="AD173" s="11">
        <v>0.14599999999999999</v>
      </c>
      <c r="AE173" s="11"/>
      <c r="AF173" s="11">
        <f t="shared" si="12"/>
        <v>0.64900000000000002</v>
      </c>
      <c r="AG173" s="6">
        <v>8</v>
      </c>
      <c r="AH173" s="6">
        <v>8</v>
      </c>
      <c r="AI173" s="12">
        <v>2.5</v>
      </c>
      <c r="AJ173" s="12"/>
      <c r="AK173" s="12"/>
      <c r="AL173" s="12"/>
      <c r="AM173" s="6" t="s">
        <v>67</v>
      </c>
      <c r="AN173" s="6">
        <v>-74.100830000000002</v>
      </c>
      <c r="AO173" s="6">
        <v>40.510330000000003</v>
      </c>
      <c r="AP173" s="6" t="s">
        <v>42</v>
      </c>
    </row>
    <row r="174" spans="1:42" s="6" customFormat="1" x14ac:dyDescent="0.35">
      <c r="A174" s="6" t="s">
        <v>72</v>
      </c>
      <c r="C174" s="7">
        <v>40786</v>
      </c>
      <c r="D174" s="8">
        <v>0.5493055555555556</v>
      </c>
      <c r="E174" s="6" t="s">
        <v>50</v>
      </c>
      <c r="F174" s="6">
        <v>23.28</v>
      </c>
      <c r="G174" s="6">
        <v>22.4</v>
      </c>
      <c r="H174" s="6">
        <v>20</v>
      </c>
      <c r="I174" s="6">
        <v>3</v>
      </c>
      <c r="J174" s="6">
        <v>19</v>
      </c>
      <c r="K174" s="6">
        <v>10.09</v>
      </c>
      <c r="L174" s="6">
        <v>16.16</v>
      </c>
      <c r="M174" s="9">
        <v>5.99</v>
      </c>
      <c r="N174" s="9">
        <v>5.35</v>
      </c>
      <c r="O174" s="6">
        <v>2</v>
      </c>
      <c r="Q174" s="6">
        <f t="shared" si="9"/>
        <v>6.0210233493495267</v>
      </c>
      <c r="R174" s="6">
        <v>412</v>
      </c>
      <c r="T174" s="10"/>
      <c r="U174" s="10"/>
      <c r="V174" s="10">
        <v>21</v>
      </c>
      <c r="W174" s="10"/>
      <c r="X174" s="11">
        <v>0.33200000000000002</v>
      </c>
      <c r="Y174" s="11"/>
      <c r="Z174" s="11">
        <v>0.182</v>
      </c>
      <c r="AA174" s="11"/>
      <c r="AB174" s="11"/>
      <c r="AC174" s="11"/>
      <c r="AD174" s="11">
        <v>0.106</v>
      </c>
      <c r="AE174" s="11"/>
      <c r="AF174" s="11">
        <f t="shared" si="12"/>
        <v>0.438</v>
      </c>
      <c r="AG174" s="6">
        <v>6</v>
      </c>
      <c r="AH174" s="6">
        <v>10</v>
      </c>
      <c r="AI174" s="12">
        <v>2.7</v>
      </c>
      <c r="AJ174" s="12"/>
      <c r="AK174" s="12"/>
      <c r="AL174" s="12"/>
      <c r="AN174" s="6">
        <v>-74.100830000000002</v>
      </c>
      <c r="AO174" s="6">
        <v>40.510330000000003</v>
      </c>
      <c r="AP174" s="6" t="s">
        <v>42</v>
      </c>
    </row>
    <row r="175" spans="1:42" s="6" customFormat="1" x14ac:dyDescent="0.35">
      <c r="A175" s="6" t="s">
        <v>79</v>
      </c>
      <c r="C175" s="7">
        <v>40787</v>
      </c>
      <c r="D175" s="8">
        <v>0.4916666666666667</v>
      </c>
      <c r="E175" s="6" t="s">
        <v>50</v>
      </c>
      <c r="F175" s="6">
        <v>21.12</v>
      </c>
      <c r="G175" s="6">
        <v>20.3</v>
      </c>
      <c r="H175" s="6">
        <v>21</v>
      </c>
      <c r="I175" s="6">
        <v>3</v>
      </c>
      <c r="J175" s="6">
        <v>19</v>
      </c>
      <c r="K175" s="6">
        <v>25.04</v>
      </c>
      <c r="L175" s="6">
        <v>27.8</v>
      </c>
      <c r="M175" s="9">
        <v>5.33</v>
      </c>
      <c r="N175" s="9">
        <v>6.32</v>
      </c>
      <c r="O175" s="6">
        <v>2.5</v>
      </c>
      <c r="Q175" s="6">
        <f t="shared" si="9"/>
        <v>4.3174881135363101</v>
      </c>
      <c r="R175" s="6">
        <v>75</v>
      </c>
      <c r="T175" s="10" t="s">
        <v>47</v>
      </c>
      <c r="U175" s="10"/>
      <c r="V175" s="10">
        <v>2</v>
      </c>
      <c r="W175" s="10"/>
      <c r="X175" s="11">
        <v>9.7000000000000003E-2</v>
      </c>
      <c r="Y175" s="11"/>
      <c r="Z175" s="11">
        <v>0.11</v>
      </c>
      <c r="AA175" s="11"/>
      <c r="AB175" s="11"/>
      <c r="AC175" s="11"/>
      <c r="AD175" s="11">
        <v>0.4</v>
      </c>
      <c r="AE175" s="11"/>
      <c r="AF175" s="11">
        <f t="shared" si="12"/>
        <v>0.497</v>
      </c>
      <c r="AG175" s="6">
        <v>8</v>
      </c>
      <c r="AH175" s="6">
        <v>12</v>
      </c>
      <c r="AI175" s="12">
        <v>8.5</v>
      </c>
      <c r="AJ175" s="12"/>
      <c r="AK175" s="12"/>
      <c r="AL175" s="12"/>
      <c r="AN175" s="6">
        <v>-74.100830000000002</v>
      </c>
      <c r="AO175" s="6">
        <v>40.510330000000003</v>
      </c>
      <c r="AP175" s="6" t="s">
        <v>42</v>
      </c>
    </row>
    <row r="176" spans="1:42" s="6" customFormat="1" x14ac:dyDescent="0.35">
      <c r="A176" s="6" t="s">
        <v>89</v>
      </c>
      <c r="C176" s="7">
        <v>40787</v>
      </c>
      <c r="D176" s="8">
        <v>0.50486111111111109</v>
      </c>
      <c r="E176" s="6" t="s">
        <v>50</v>
      </c>
      <c r="F176" s="6">
        <v>22</v>
      </c>
      <c r="G176" s="6">
        <v>19.93</v>
      </c>
      <c r="H176" s="6">
        <v>28</v>
      </c>
      <c r="I176" s="6">
        <v>3</v>
      </c>
      <c r="J176" s="6">
        <v>26</v>
      </c>
      <c r="K176" s="6">
        <v>23.14</v>
      </c>
      <c r="L176" s="6">
        <v>29.4</v>
      </c>
      <c r="M176" s="9">
        <v>7.44</v>
      </c>
      <c r="N176" s="9">
        <v>6.75</v>
      </c>
      <c r="O176" s="6">
        <v>3</v>
      </c>
      <c r="Q176" s="6">
        <f t="shared" si="9"/>
        <v>4.0775374439057197</v>
      </c>
      <c r="R176" s="6">
        <v>59</v>
      </c>
      <c r="T176" s="10" t="s">
        <v>44</v>
      </c>
      <c r="U176" s="10"/>
      <c r="V176" s="10">
        <v>1</v>
      </c>
      <c r="W176" s="10"/>
      <c r="X176" s="11">
        <v>0.128</v>
      </c>
      <c r="Y176" s="11"/>
      <c r="Z176" s="11">
        <v>0.1</v>
      </c>
      <c r="AA176" s="11"/>
      <c r="AB176" s="11"/>
      <c r="AC176" s="11"/>
      <c r="AD176" s="11">
        <v>0.53600000000000003</v>
      </c>
      <c r="AE176" s="11"/>
      <c r="AF176" s="11">
        <f t="shared" si="12"/>
        <v>0.66400000000000003</v>
      </c>
      <c r="AG176" s="6">
        <v>10</v>
      </c>
      <c r="AH176" s="6">
        <v>8</v>
      </c>
      <c r="AI176" s="12">
        <v>11.5</v>
      </c>
      <c r="AJ176" s="12"/>
      <c r="AK176" s="12"/>
      <c r="AL176" s="12"/>
      <c r="AN176" s="6">
        <v>-74.100830000000002</v>
      </c>
      <c r="AO176" s="6">
        <v>40.510330000000003</v>
      </c>
      <c r="AP176" s="6" t="s">
        <v>42</v>
      </c>
    </row>
    <row r="177" spans="1:42" s="6" customFormat="1" x14ac:dyDescent="0.35">
      <c r="A177" s="6" t="s">
        <v>79</v>
      </c>
      <c r="C177" s="7">
        <v>40794</v>
      </c>
      <c r="D177" s="8">
        <v>0.46180555555555558</v>
      </c>
      <c r="E177" s="6" t="s">
        <v>49</v>
      </c>
      <c r="F177" s="6">
        <v>20.39</v>
      </c>
      <c r="G177" s="6">
        <v>20.37</v>
      </c>
      <c r="H177" s="6">
        <v>15</v>
      </c>
      <c r="I177" s="6">
        <v>3</v>
      </c>
      <c r="J177" s="6">
        <v>13</v>
      </c>
      <c r="K177" s="6">
        <v>21.98</v>
      </c>
      <c r="L177" s="6">
        <v>24.51</v>
      </c>
      <c r="M177" s="9">
        <v>5.86</v>
      </c>
      <c r="N177" s="9">
        <v>6.74</v>
      </c>
      <c r="O177" s="6">
        <v>3</v>
      </c>
      <c r="Q177" s="6">
        <f t="shared" si="9"/>
        <v>6.6846117276679271</v>
      </c>
      <c r="R177" s="6">
        <v>800</v>
      </c>
      <c r="T177" s="10"/>
      <c r="U177" s="10"/>
      <c r="V177" s="10">
        <v>94</v>
      </c>
      <c r="W177" s="10"/>
      <c r="X177" s="11">
        <v>0.14699999999999999</v>
      </c>
      <c r="Y177" s="11"/>
      <c r="Z177" s="11">
        <v>0.21199999999999999</v>
      </c>
      <c r="AA177" s="11"/>
      <c r="AB177" s="11"/>
      <c r="AC177" s="11"/>
      <c r="AD177" s="11">
        <v>0.69</v>
      </c>
      <c r="AE177" s="11"/>
      <c r="AF177" s="11">
        <f t="shared" si="12"/>
        <v>0.83699999999999997</v>
      </c>
      <c r="AG177" s="6">
        <v>12</v>
      </c>
      <c r="AH177" s="6">
        <v>8</v>
      </c>
      <c r="AI177" s="12">
        <v>5.2</v>
      </c>
      <c r="AJ177" s="12"/>
      <c r="AK177" s="12"/>
      <c r="AL177" s="12"/>
      <c r="AN177" s="6">
        <v>-74.100830000000002</v>
      </c>
      <c r="AO177" s="6">
        <v>40.510330000000003</v>
      </c>
      <c r="AP177" s="6" t="s">
        <v>42</v>
      </c>
    </row>
    <row r="178" spans="1:42" s="6" customFormat="1" x14ac:dyDescent="0.35">
      <c r="A178" s="6" t="s">
        <v>89</v>
      </c>
      <c r="C178" s="7">
        <v>40794</v>
      </c>
      <c r="E178" s="6" t="s">
        <v>49</v>
      </c>
      <c r="M178" s="9"/>
      <c r="N178" s="9"/>
      <c r="T178" s="10"/>
      <c r="U178" s="10"/>
      <c r="V178" s="10"/>
      <c r="W178" s="10"/>
      <c r="X178" s="11"/>
      <c r="Y178" s="11"/>
      <c r="Z178" s="11"/>
      <c r="AA178" s="11"/>
      <c r="AB178" s="11"/>
      <c r="AC178" s="11"/>
      <c r="AD178" s="11"/>
      <c r="AE178" s="11"/>
      <c r="AF178" s="11">
        <f t="shared" si="12"/>
        <v>0</v>
      </c>
      <c r="AI178" s="12"/>
      <c r="AJ178" s="12"/>
      <c r="AK178" s="12"/>
      <c r="AL178" s="12"/>
      <c r="AN178" s="6">
        <v>-74.100830000000002</v>
      </c>
      <c r="AO178" s="6">
        <v>40.510330000000003</v>
      </c>
      <c r="AP178" s="6" t="s">
        <v>42</v>
      </c>
    </row>
    <row r="179" spans="1:42" s="6" customFormat="1" x14ac:dyDescent="0.35">
      <c r="A179" s="6" t="s">
        <v>40</v>
      </c>
      <c r="C179" s="7">
        <v>40799</v>
      </c>
      <c r="D179" s="8">
        <v>0.56736111111111109</v>
      </c>
      <c r="E179" s="6" t="s">
        <v>50</v>
      </c>
      <c r="F179" s="6">
        <v>22.3</v>
      </c>
      <c r="G179" s="6">
        <v>21.51</v>
      </c>
      <c r="H179" s="6">
        <v>20</v>
      </c>
      <c r="I179" s="6">
        <v>3</v>
      </c>
      <c r="J179" s="6">
        <v>17</v>
      </c>
      <c r="K179" s="6">
        <v>9.02</v>
      </c>
      <c r="L179" s="6">
        <v>12.67</v>
      </c>
      <c r="M179" s="9">
        <v>5.45</v>
      </c>
      <c r="N179" s="9">
        <v>5</v>
      </c>
      <c r="O179" s="6">
        <v>3.5</v>
      </c>
      <c r="Q179" s="6">
        <f t="shared" ref="Q179:Q197" si="13">LN(R179)</f>
        <v>5.4205349992722862</v>
      </c>
      <c r="R179" s="6">
        <v>226</v>
      </c>
      <c r="T179" s="10"/>
      <c r="U179" s="10"/>
      <c r="V179" s="10">
        <v>14</v>
      </c>
      <c r="W179" s="10"/>
      <c r="X179" s="11">
        <v>0.48799999999999999</v>
      </c>
      <c r="Y179" s="11"/>
      <c r="Z179" s="11">
        <v>0.34899999999999998</v>
      </c>
      <c r="AA179" s="11"/>
      <c r="AB179" s="11"/>
      <c r="AC179" s="11"/>
      <c r="AD179" s="11">
        <v>0.86499999999999999</v>
      </c>
      <c r="AE179" s="11"/>
      <c r="AF179" s="11">
        <f t="shared" si="12"/>
        <v>1.353</v>
      </c>
      <c r="AG179" s="6">
        <v>4</v>
      </c>
      <c r="AH179" s="6">
        <v>2</v>
      </c>
      <c r="AI179" s="12">
        <v>2.2999999999999998</v>
      </c>
      <c r="AJ179" s="12"/>
      <c r="AK179" s="12"/>
      <c r="AL179" s="12"/>
      <c r="AN179" s="6">
        <v>-74.100830000000002</v>
      </c>
      <c r="AO179" s="6">
        <v>40.510330000000003</v>
      </c>
      <c r="AP179" s="6" t="s">
        <v>42</v>
      </c>
    </row>
    <row r="180" spans="1:42" s="6" customFormat="1" x14ac:dyDescent="0.35">
      <c r="A180" s="6" t="s">
        <v>72</v>
      </c>
      <c r="C180" s="7">
        <v>40799</v>
      </c>
      <c r="D180" s="8">
        <v>0.53541666666666665</v>
      </c>
      <c r="E180" s="6" t="s">
        <v>50</v>
      </c>
      <c r="F180" s="6">
        <v>21.68</v>
      </c>
      <c r="G180" s="6">
        <v>20.96</v>
      </c>
      <c r="H180" s="6">
        <v>20</v>
      </c>
      <c r="I180" s="6">
        <v>3</v>
      </c>
      <c r="J180" s="6">
        <v>18</v>
      </c>
      <c r="K180" s="6">
        <v>11.84</v>
      </c>
      <c r="L180" s="6">
        <v>18.329999999999998</v>
      </c>
      <c r="M180" s="9">
        <v>6.26</v>
      </c>
      <c r="N180" s="9">
        <v>6.01</v>
      </c>
      <c r="O180" s="6">
        <v>4</v>
      </c>
      <c r="Q180" s="6">
        <f t="shared" si="13"/>
        <v>4.1896547420264252</v>
      </c>
      <c r="R180" s="6">
        <v>66</v>
      </c>
      <c r="T180" s="10"/>
      <c r="U180" s="10"/>
      <c r="V180" s="10">
        <v>4</v>
      </c>
      <c r="W180" s="10"/>
      <c r="X180" s="11">
        <v>0.33800000000000002</v>
      </c>
      <c r="Y180" s="11"/>
      <c r="Z180" s="11">
        <v>0.191</v>
      </c>
      <c r="AA180" s="11"/>
      <c r="AB180" s="11"/>
      <c r="AC180" s="11"/>
      <c r="AD180" s="11">
        <v>0.49199999999999999</v>
      </c>
      <c r="AE180" s="11"/>
      <c r="AF180" s="11">
        <f t="shared" si="12"/>
        <v>0.83000000000000007</v>
      </c>
      <c r="AG180" s="6">
        <v>2</v>
      </c>
      <c r="AH180" s="6">
        <v>4</v>
      </c>
      <c r="AI180" s="12">
        <v>2.2999999999999998</v>
      </c>
      <c r="AJ180" s="12"/>
      <c r="AK180" s="12"/>
      <c r="AL180" s="12"/>
      <c r="AN180" s="6">
        <v>-74.100830000000002</v>
      </c>
      <c r="AO180" s="6">
        <v>40.510330000000003</v>
      </c>
      <c r="AP180" s="6" t="s">
        <v>42</v>
      </c>
    </row>
    <row r="181" spans="1:42" s="6" customFormat="1" x14ac:dyDescent="0.35">
      <c r="A181" s="6" t="s">
        <v>79</v>
      </c>
      <c r="C181" s="7">
        <v>40800</v>
      </c>
      <c r="D181" s="8">
        <v>0.48125000000000001</v>
      </c>
      <c r="E181" s="6" t="s">
        <v>50</v>
      </c>
      <c r="F181" s="6">
        <v>21.39</v>
      </c>
      <c r="G181" s="6">
        <v>20.69</v>
      </c>
      <c r="H181" s="6">
        <v>17</v>
      </c>
      <c r="I181" s="6">
        <v>3</v>
      </c>
      <c r="J181" s="6">
        <v>16</v>
      </c>
      <c r="K181" s="6">
        <v>23.59</v>
      </c>
      <c r="L181" s="6">
        <v>27.16</v>
      </c>
      <c r="M181" s="9">
        <v>6.55</v>
      </c>
      <c r="N181" s="9">
        <v>6.4</v>
      </c>
      <c r="O181" s="6">
        <v>4</v>
      </c>
      <c r="Q181" s="6">
        <f t="shared" si="13"/>
        <v>3.6888794541139363</v>
      </c>
      <c r="R181" s="6">
        <v>40</v>
      </c>
      <c r="T181" s="10"/>
      <c r="U181" s="10"/>
      <c r="V181" s="10">
        <v>3</v>
      </c>
      <c r="W181" s="10"/>
      <c r="X181" s="11">
        <v>0.115</v>
      </c>
      <c r="Y181" s="11"/>
      <c r="Z181" s="11">
        <v>0.18</v>
      </c>
      <c r="AA181" s="11"/>
      <c r="AB181" s="11"/>
      <c r="AC181" s="11"/>
      <c r="AD181" s="11">
        <v>0.57099999999999995</v>
      </c>
      <c r="AE181" s="11"/>
      <c r="AF181" s="11">
        <f t="shared" si="12"/>
        <v>0.68599999999999994</v>
      </c>
      <c r="AG181" s="6">
        <v>2</v>
      </c>
      <c r="AH181" s="6">
        <v>2</v>
      </c>
      <c r="AI181" s="12">
        <v>7.3</v>
      </c>
      <c r="AJ181" s="12"/>
      <c r="AK181" s="12"/>
      <c r="AL181" s="12"/>
      <c r="AN181" s="6">
        <v>-74.100830000000002</v>
      </c>
      <c r="AO181" s="6">
        <v>40.510330000000003</v>
      </c>
      <c r="AP181" s="6" t="s">
        <v>42</v>
      </c>
    </row>
    <row r="182" spans="1:42" s="6" customFormat="1" x14ac:dyDescent="0.35">
      <c r="A182" s="6" t="s">
        <v>89</v>
      </c>
      <c r="C182" s="7">
        <v>40800</v>
      </c>
      <c r="D182" s="8">
        <v>0.49444444444444446</v>
      </c>
      <c r="E182" s="6" t="s">
        <v>50</v>
      </c>
      <c r="F182" s="6">
        <v>21.3</v>
      </c>
      <c r="G182" s="6">
        <v>20.29</v>
      </c>
      <c r="H182" s="6">
        <v>27</v>
      </c>
      <c r="I182" s="6">
        <v>3</v>
      </c>
      <c r="J182" s="6">
        <v>26</v>
      </c>
      <c r="K182" s="6">
        <v>26.09</v>
      </c>
      <c r="L182" s="6">
        <v>29.12</v>
      </c>
      <c r="M182" s="9">
        <v>6.7</v>
      </c>
      <c r="N182" s="9">
        <v>6.16</v>
      </c>
      <c r="O182" s="6">
        <v>2</v>
      </c>
      <c r="Q182" s="6">
        <f t="shared" si="13"/>
        <v>2.3978952727983707</v>
      </c>
      <c r="R182" s="6">
        <v>11</v>
      </c>
      <c r="T182" s="10" t="s">
        <v>44</v>
      </c>
      <c r="U182" s="10"/>
      <c r="V182" s="10">
        <v>1</v>
      </c>
      <c r="W182" s="10"/>
      <c r="X182" s="11">
        <v>7.3999999999999996E-2</v>
      </c>
      <c r="Y182" s="11"/>
      <c r="Z182" s="11">
        <v>0.127</v>
      </c>
      <c r="AA182" s="11"/>
      <c r="AB182" s="11"/>
      <c r="AC182" s="11"/>
      <c r="AD182" s="11">
        <v>0.53900000000000003</v>
      </c>
      <c r="AE182" s="11"/>
      <c r="AF182" s="11">
        <f t="shared" si="12"/>
        <v>0.61299999999999999</v>
      </c>
      <c r="AG182" s="6">
        <v>6</v>
      </c>
      <c r="AH182" s="6">
        <v>6</v>
      </c>
      <c r="AI182" s="12">
        <v>3.9</v>
      </c>
      <c r="AJ182" s="12"/>
      <c r="AK182" s="12">
        <v>8.06</v>
      </c>
      <c r="AL182" s="12">
        <v>13.27</v>
      </c>
      <c r="AN182" s="6">
        <v>-74.100830000000002</v>
      </c>
      <c r="AO182" s="6">
        <v>40.510330000000003</v>
      </c>
      <c r="AP182" s="6" t="s">
        <v>42</v>
      </c>
    </row>
    <row r="183" spans="1:42" s="6" customFormat="1" x14ac:dyDescent="0.35">
      <c r="A183" s="6" t="s">
        <v>100</v>
      </c>
      <c r="B183"/>
      <c r="C183" s="14">
        <v>40800</v>
      </c>
      <c r="D183"/>
      <c r="E183"/>
      <c r="F183"/>
      <c r="G183"/>
      <c r="H183"/>
      <c r="I183"/>
      <c r="J183"/>
      <c r="K183"/>
      <c r="L183"/>
      <c r="M183" s="16">
        <v>5.52</v>
      </c>
      <c r="N183" s="16">
        <v>4.3099999999999996</v>
      </c>
      <c r="O183"/>
      <c r="P183"/>
      <c r="Q183" s="6">
        <f t="shared" si="13"/>
        <v>4.7004803657924166</v>
      </c>
      <c r="R183" s="22">
        <v>110</v>
      </c>
      <c r="S183"/>
      <c r="T183"/>
      <c r="U183"/>
      <c r="V183" s="22">
        <v>32</v>
      </c>
      <c r="W183"/>
      <c r="X183"/>
      <c r="Y183"/>
      <c r="Z183"/>
      <c r="AA183"/>
      <c r="AB183"/>
      <c r="AC183"/>
      <c r="AD183"/>
      <c r="AE183"/>
      <c r="AF183">
        <v>2.3371000000000004</v>
      </c>
      <c r="AG183"/>
      <c r="AH183"/>
      <c r="AI183" s="22">
        <v>12.9</v>
      </c>
      <c r="AJ183"/>
      <c r="AK183" s="12">
        <v>8.06</v>
      </c>
      <c r="AL183" s="12">
        <v>13.27</v>
      </c>
      <c r="AN183" s="6">
        <v>-74.100830000000002</v>
      </c>
      <c r="AO183" s="6">
        <v>40.510330000000003</v>
      </c>
      <c r="AP183" s="6" t="s">
        <v>42</v>
      </c>
    </row>
    <row r="184" spans="1:42" s="6" customFormat="1" x14ac:dyDescent="0.35">
      <c r="A184" s="6" t="s">
        <v>105</v>
      </c>
      <c r="B184"/>
      <c r="C184" s="14">
        <v>40800</v>
      </c>
      <c r="D184"/>
      <c r="E184"/>
      <c r="F184"/>
      <c r="G184"/>
      <c r="H184"/>
      <c r="I184"/>
      <c r="J184"/>
      <c r="K184"/>
      <c r="L184"/>
      <c r="M184" s="16">
        <v>6.58</v>
      </c>
      <c r="N184" s="16">
        <v>5.84</v>
      </c>
      <c r="O184"/>
      <c r="P184"/>
      <c r="Q184" s="6">
        <f t="shared" si="13"/>
        <v>3.912023005428146</v>
      </c>
      <c r="R184" s="22">
        <v>50</v>
      </c>
      <c r="S184"/>
      <c r="T184"/>
      <c r="U184"/>
      <c r="V184" s="23">
        <v>4</v>
      </c>
      <c r="W184"/>
      <c r="X184"/>
      <c r="Y184"/>
      <c r="Z184"/>
      <c r="AA184"/>
      <c r="AB184"/>
      <c r="AC184"/>
      <c r="AD184"/>
      <c r="AE184"/>
      <c r="AF184" s="35">
        <v>1.5911999999999999</v>
      </c>
      <c r="AG184"/>
      <c r="AH184"/>
      <c r="AI184" s="22">
        <v>15.6</v>
      </c>
      <c r="AJ184"/>
      <c r="AK184" s="12"/>
      <c r="AL184" s="12"/>
      <c r="AN184" s="6">
        <v>-74.100830000000002</v>
      </c>
      <c r="AO184" s="6">
        <v>40.510330000000003</v>
      </c>
      <c r="AP184" s="6" t="s">
        <v>42</v>
      </c>
    </row>
    <row r="185" spans="1:42" s="6" customFormat="1" x14ac:dyDescent="0.35">
      <c r="A185" s="6" t="s">
        <v>40</v>
      </c>
      <c r="C185" s="7">
        <v>40806</v>
      </c>
      <c r="D185" s="8">
        <v>0.66875000000000007</v>
      </c>
      <c r="E185" s="6" t="s">
        <v>50</v>
      </c>
      <c r="F185" s="6">
        <v>19.89</v>
      </c>
      <c r="G185" s="6">
        <v>19.12</v>
      </c>
      <c r="H185" s="6">
        <v>22</v>
      </c>
      <c r="I185" s="6">
        <v>3</v>
      </c>
      <c r="J185" s="6">
        <v>20</v>
      </c>
      <c r="K185" s="6">
        <v>14.19</v>
      </c>
      <c r="L185" s="6">
        <v>21.5</v>
      </c>
      <c r="M185" s="9">
        <v>7.12</v>
      </c>
      <c r="N185" s="9">
        <v>5.05</v>
      </c>
      <c r="O185" s="6">
        <v>5</v>
      </c>
      <c r="Q185" s="6">
        <f t="shared" si="13"/>
        <v>4.6634390941120669</v>
      </c>
      <c r="R185" s="6">
        <v>106</v>
      </c>
      <c r="T185" s="10"/>
      <c r="U185" s="10"/>
      <c r="V185" s="10">
        <v>7</v>
      </c>
      <c r="W185" s="10"/>
      <c r="X185" s="11">
        <v>0.51200000000000001</v>
      </c>
      <c r="Y185" s="11"/>
      <c r="Z185" s="11">
        <v>0.28999999999999998</v>
      </c>
      <c r="AA185" s="11"/>
      <c r="AB185" s="11"/>
      <c r="AC185" s="11"/>
      <c r="AD185" s="11">
        <v>0.89600000000000002</v>
      </c>
      <c r="AE185" s="11"/>
      <c r="AF185" s="11">
        <f>AD185+X185+Y185</f>
        <v>1.4079999999999999</v>
      </c>
      <c r="AG185" s="6">
        <v>6</v>
      </c>
      <c r="AH185" s="6">
        <v>6</v>
      </c>
      <c r="AI185" s="12">
        <v>7.8</v>
      </c>
      <c r="AJ185" s="12"/>
      <c r="AK185" s="12"/>
      <c r="AL185" s="12"/>
      <c r="AN185" s="6">
        <v>-74.100832999999994</v>
      </c>
      <c r="AO185" s="6">
        <v>40.510333000000003</v>
      </c>
      <c r="AP185" s="6" t="s">
        <v>42</v>
      </c>
    </row>
    <row r="186" spans="1:42" s="6" customFormat="1" x14ac:dyDescent="0.35">
      <c r="A186" s="6" t="s">
        <v>72</v>
      </c>
      <c r="C186" s="7">
        <v>40806</v>
      </c>
      <c r="D186" s="8">
        <v>0.64097222222222217</v>
      </c>
      <c r="E186" s="6" t="s">
        <v>50</v>
      </c>
      <c r="F186" s="6">
        <v>19</v>
      </c>
      <c r="G186" s="6">
        <v>18.88</v>
      </c>
      <c r="H186" s="6">
        <v>21</v>
      </c>
      <c r="I186" s="6">
        <v>3</v>
      </c>
      <c r="J186" s="6">
        <v>18</v>
      </c>
      <c r="K186" s="6">
        <v>17.32</v>
      </c>
      <c r="L186" s="6">
        <v>20.83</v>
      </c>
      <c r="M186" s="9">
        <v>8.58</v>
      </c>
      <c r="N186" s="9">
        <v>7.96</v>
      </c>
      <c r="O186" s="6">
        <v>4.5</v>
      </c>
      <c r="Q186" s="6">
        <f t="shared" si="13"/>
        <v>2.8332133440562162</v>
      </c>
      <c r="R186" s="6">
        <v>17</v>
      </c>
      <c r="T186" s="10"/>
      <c r="U186" s="10"/>
      <c r="V186" s="10">
        <v>3</v>
      </c>
      <c r="W186" s="10"/>
      <c r="X186" s="11">
        <v>0.30599999999999999</v>
      </c>
      <c r="Y186" s="11"/>
      <c r="Z186" s="11">
        <v>0.13</v>
      </c>
      <c r="AA186" s="11"/>
      <c r="AB186" s="11"/>
      <c r="AC186" s="11"/>
      <c r="AD186" s="11">
        <v>0.57599999999999996</v>
      </c>
      <c r="AE186" s="11"/>
      <c r="AF186" s="11">
        <f>AD186+X186+Y186</f>
        <v>0.8819999999999999</v>
      </c>
      <c r="AG186" s="6">
        <v>2</v>
      </c>
      <c r="AH186" s="6">
        <v>6</v>
      </c>
      <c r="AI186" s="12">
        <v>6.9</v>
      </c>
      <c r="AJ186" s="12"/>
      <c r="AK186" s="12"/>
      <c r="AL186" s="12"/>
      <c r="AN186" s="6">
        <v>-74.100832999999994</v>
      </c>
      <c r="AO186" s="6">
        <v>40.510333000000003</v>
      </c>
      <c r="AP186" s="6" t="s">
        <v>42</v>
      </c>
    </row>
    <row r="187" spans="1:42" s="6" customFormat="1" x14ac:dyDescent="0.35">
      <c r="A187" s="6" t="s">
        <v>79</v>
      </c>
      <c r="C187" s="7">
        <v>40807</v>
      </c>
      <c r="D187" s="8">
        <v>0.46319444444444446</v>
      </c>
      <c r="E187" s="6" t="s">
        <v>50</v>
      </c>
      <c r="F187" s="6">
        <v>19.28</v>
      </c>
      <c r="G187" s="6">
        <v>18.95</v>
      </c>
      <c r="H187" s="6">
        <v>17</v>
      </c>
      <c r="I187" s="6">
        <v>3</v>
      </c>
      <c r="J187" s="6">
        <v>16</v>
      </c>
      <c r="K187" s="6">
        <v>24.32</v>
      </c>
      <c r="L187" s="6">
        <v>25.24</v>
      </c>
      <c r="M187" s="9">
        <v>5.53</v>
      </c>
      <c r="N187" s="9">
        <v>6.52</v>
      </c>
      <c r="O187" s="6">
        <v>6.5</v>
      </c>
      <c r="Q187" s="6">
        <f t="shared" si="13"/>
        <v>1.9459101490553132</v>
      </c>
      <c r="R187" s="6">
        <v>7</v>
      </c>
      <c r="T187" s="10"/>
      <c r="U187" s="10"/>
      <c r="V187" s="10">
        <v>1</v>
      </c>
      <c r="W187" s="10"/>
      <c r="X187" s="11">
        <v>0.13800000000000001</v>
      </c>
      <c r="Y187" s="11"/>
      <c r="Z187" s="11">
        <v>0.154</v>
      </c>
      <c r="AA187" s="11"/>
      <c r="AB187" s="11"/>
      <c r="AC187" s="11"/>
      <c r="AD187" s="11">
        <v>0.68899999999999995</v>
      </c>
      <c r="AE187" s="11"/>
      <c r="AF187" s="11">
        <f>AD187+X187+Y187</f>
        <v>0.82699999999999996</v>
      </c>
      <c r="AG187" s="6">
        <v>6</v>
      </c>
      <c r="AH187" s="6">
        <v>6</v>
      </c>
      <c r="AI187" s="12">
        <v>6</v>
      </c>
      <c r="AJ187" s="12"/>
      <c r="AK187" s="12"/>
      <c r="AL187" s="12"/>
      <c r="AN187" s="6">
        <v>-74.100832999999994</v>
      </c>
      <c r="AO187" s="6">
        <v>40.510333000000003</v>
      </c>
      <c r="AP187" s="6" t="s">
        <v>42</v>
      </c>
    </row>
    <row r="188" spans="1:42" s="6" customFormat="1" x14ac:dyDescent="0.35">
      <c r="A188" s="6" t="s">
        <v>89</v>
      </c>
      <c r="C188" s="7">
        <v>40807</v>
      </c>
      <c r="D188" s="8">
        <v>0.4777777777777778</v>
      </c>
      <c r="E188" s="6" t="s">
        <v>50</v>
      </c>
      <c r="F188" s="6">
        <v>19.62</v>
      </c>
      <c r="G188" s="6">
        <v>19.25</v>
      </c>
      <c r="H188" s="6">
        <v>27</v>
      </c>
      <c r="I188" s="6">
        <v>3</v>
      </c>
      <c r="J188" s="6">
        <v>25</v>
      </c>
      <c r="K188" s="6">
        <v>28.35</v>
      </c>
      <c r="L188" s="6">
        <v>29.17</v>
      </c>
      <c r="M188" s="9">
        <v>6.97</v>
      </c>
      <c r="N188" s="9">
        <v>7.07</v>
      </c>
      <c r="O188" s="6">
        <v>11</v>
      </c>
      <c r="Q188" s="6">
        <f t="shared" si="13"/>
        <v>0</v>
      </c>
      <c r="R188" s="6">
        <v>1</v>
      </c>
      <c r="T188" s="10" t="s">
        <v>44</v>
      </c>
      <c r="U188" s="10"/>
      <c r="V188" s="10">
        <v>1</v>
      </c>
      <c r="W188" s="10"/>
      <c r="X188" s="11">
        <v>0.04</v>
      </c>
      <c r="Y188" s="11"/>
      <c r="Z188" s="11">
        <v>6.2E-2</v>
      </c>
      <c r="AA188" s="11"/>
      <c r="AB188" s="11"/>
      <c r="AC188" s="11"/>
      <c r="AD188" s="11">
        <v>0.28499999999999998</v>
      </c>
      <c r="AE188" s="11"/>
      <c r="AF188" s="11">
        <f>AD188+X188+Y188</f>
        <v>0.32499999999999996</v>
      </c>
      <c r="AG188" s="6">
        <v>6</v>
      </c>
      <c r="AH188" s="6">
        <v>6</v>
      </c>
      <c r="AI188" s="12">
        <v>4.5</v>
      </c>
      <c r="AJ188" s="12"/>
      <c r="AK188" s="12"/>
      <c r="AL188" s="12"/>
      <c r="AM188" s="6" t="s">
        <v>51</v>
      </c>
      <c r="AN188" s="6">
        <v>-74.100832999999994</v>
      </c>
      <c r="AO188" s="6">
        <v>40.510333000000003</v>
      </c>
      <c r="AP188" s="6" t="s">
        <v>42</v>
      </c>
    </row>
    <row r="189" spans="1:42" s="6" customFormat="1" x14ac:dyDescent="0.35">
      <c r="A189" s="6" t="s">
        <v>100</v>
      </c>
      <c r="B189"/>
      <c r="C189" s="14">
        <v>40807</v>
      </c>
      <c r="D189"/>
      <c r="E189"/>
      <c r="F189"/>
      <c r="G189"/>
      <c r="H189"/>
      <c r="I189"/>
      <c r="J189"/>
      <c r="K189"/>
      <c r="L189"/>
      <c r="M189" s="16">
        <v>6.55</v>
      </c>
      <c r="N189" s="16">
        <v>4.03</v>
      </c>
      <c r="O189"/>
      <c r="P189"/>
      <c r="Q189" s="6">
        <f t="shared" si="13"/>
        <v>3.0910424533583161</v>
      </c>
      <c r="R189" s="22">
        <v>22</v>
      </c>
      <c r="S189"/>
      <c r="T189"/>
      <c r="U189"/>
      <c r="V189" s="22">
        <v>4</v>
      </c>
      <c r="W189"/>
      <c r="X189"/>
      <c r="Y189"/>
      <c r="Z189"/>
      <c r="AA189"/>
      <c r="AB189"/>
      <c r="AC189"/>
      <c r="AD189"/>
      <c r="AE189"/>
      <c r="AF189">
        <v>1.9454</v>
      </c>
      <c r="AG189"/>
      <c r="AH189"/>
      <c r="AI189" s="22">
        <v>68.099999999999994</v>
      </c>
      <c r="AJ189"/>
      <c r="AK189" s="12"/>
      <c r="AL189" s="12"/>
      <c r="AN189" s="6">
        <v>-74.100832999999994</v>
      </c>
      <c r="AO189" s="6">
        <v>40.510333000000003</v>
      </c>
      <c r="AP189" s="6" t="s">
        <v>42</v>
      </c>
    </row>
    <row r="190" spans="1:42" s="6" customFormat="1" x14ac:dyDescent="0.35">
      <c r="A190" s="6" t="s">
        <v>105</v>
      </c>
      <c r="B190"/>
      <c r="C190" s="14">
        <v>40807</v>
      </c>
      <c r="D190"/>
      <c r="E190"/>
      <c r="F190"/>
      <c r="G190"/>
      <c r="H190"/>
      <c r="I190"/>
      <c r="J190"/>
      <c r="K190"/>
      <c r="L190"/>
      <c r="M190" s="16">
        <v>6.58</v>
      </c>
      <c r="N190" s="16">
        <v>4.67</v>
      </c>
      <c r="O190"/>
      <c r="P190"/>
      <c r="Q190" s="6">
        <f t="shared" si="13"/>
        <v>2.8903717578961645</v>
      </c>
      <c r="R190" s="22">
        <v>18</v>
      </c>
      <c r="S190"/>
      <c r="T190"/>
      <c r="U190"/>
      <c r="V190" s="23">
        <v>2</v>
      </c>
      <c r="W190"/>
      <c r="X190"/>
      <c r="Y190"/>
      <c r="Z190"/>
      <c r="AA190"/>
      <c r="AB190"/>
      <c r="AC190"/>
      <c r="AD190"/>
      <c r="AE190"/>
      <c r="AF190" s="35">
        <v>1.8475000000000001</v>
      </c>
      <c r="AG190"/>
      <c r="AH190"/>
      <c r="AI190" s="22">
        <v>79.2</v>
      </c>
      <c r="AJ190"/>
      <c r="AK190" s="12"/>
      <c r="AL190" s="12"/>
      <c r="AN190" s="6">
        <v>-74.100832999999994</v>
      </c>
      <c r="AO190" s="6">
        <v>40.510333000000003</v>
      </c>
      <c r="AP190" s="6" t="s">
        <v>42</v>
      </c>
    </row>
    <row r="191" spans="1:42" s="6" customFormat="1" x14ac:dyDescent="0.35">
      <c r="A191" s="6" t="s">
        <v>40</v>
      </c>
      <c r="C191" s="7">
        <v>40813</v>
      </c>
      <c r="D191" s="8">
        <v>0.60625000000000007</v>
      </c>
      <c r="E191" s="6" t="s">
        <v>50</v>
      </c>
      <c r="F191" s="6">
        <v>21.1</v>
      </c>
      <c r="G191" s="6">
        <v>20.59</v>
      </c>
      <c r="H191" s="6">
        <v>18</v>
      </c>
      <c r="I191" s="6">
        <v>3</v>
      </c>
      <c r="J191" s="6">
        <v>18</v>
      </c>
      <c r="K191" s="6">
        <v>17.62</v>
      </c>
      <c r="L191" s="6">
        <v>19.39</v>
      </c>
      <c r="M191" s="9">
        <v>4.62</v>
      </c>
      <c r="N191" s="9">
        <v>5.0599999999999996</v>
      </c>
      <c r="O191" s="6">
        <v>4</v>
      </c>
      <c r="Q191" s="6">
        <f t="shared" si="13"/>
        <v>4.6913478822291435</v>
      </c>
      <c r="R191" s="6">
        <v>109</v>
      </c>
      <c r="T191" s="10"/>
      <c r="U191" s="10"/>
      <c r="V191" s="10">
        <v>26</v>
      </c>
      <c r="W191" s="10"/>
      <c r="X191" s="11">
        <v>0.45</v>
      </c>
      <c r="Y191" s="11"/>
      <c r="Z191" s="11">
        <v>0.28100000000000003</v>
      </c>
      <c r="AA191" s="11"/>
      <c r="AB191" s="11"/>
      <c r="AC191" s="11"/>
      <c r="AD191" s="11">
        <v>0.76</v>
      </c>
      <c r="AE191" s="11"/>
      <c r="AF191" s="11">
        <f>AD191+X191+Y191</f>
        <v>1.21</v>
      </c>
      <c r="AG191" s="6">
        <v>8</v>
      </c>
      <c r="AH191" s="6">
        <v>12</v>
      </c>
      <c r="AI191" s="12">
        <v>9.5</v>
      </c>
      <c r="AJ191" s="12"/>
      <c r="AK191" s="12"/>
      <c r="AL191" s="12"/>
      <c r="AN191" s="6">
        <v>-74.100832999999994</v>
      </c>
      <c r="AO191" s="6">
        <v>40.510333000000003</v>
      </c>
      <c r="AP191" s="6" t="s">
        <v>42</v>
      </c>
    </row>
    <row r="192" spans="1:42" s="6" customFormat="1" x14ac:dyDescent="0.35">
      <c r="A192" s="6" t="s">
        <v>72</v>
      </c>
      <c r="C192" s="7">
        <v>40813</v>
      </c>
      <c r="E192" s="6" t="s">
        <v>50</v>
      </c>
      <c r="M192" s="9"/>
      <c r="N192" s="9"/>
      <c r="T192" s="10"/>
      <c r="U192" s="10"/>
      <c r="V192" s="10"/>
      <c r="W192" s="10"/>
      <c r="X192" s="11"/>
      <c r="Y192" s="11"/>
      <c r="Z192" s="11"/>
      <c r="AA192" s="11"/>
      <c r="AB192" s="11"/>
      <c r="AC192" s="11"/>
      <c r="AD192" s="11"/>
      <c r="AE192" s="11"/>
      <c r="AF192" s="11">
        <f>AD192+X192+Y192</f>
        <v>0</v>
      </c>
      <c r="AI192" s="12"/>
      <c r="AJ192" s="12"/>
      <c r="AK192" s="12"/>
      <c r="AL192" s="12"/>
      <c r="AN192" s="6">
        <v>-74.100832999999994</v>
      </c>
      <c r="AO192" s="6">
        <v>40.510333000000003</v>
      </c>
      <c r="AP192" s="6" t="s">
        <v>42</v>
      </c>
    </row>
    <row r="193" spans="1:42" s="6" customFormat="1" x14ac:dyDescent="0.35">
      <c r="A193" s="6" t="s">
        <v>79</v>
      </c>
      <c r="C193" s="7">
        <v>40814</v>
      </c>
      <c r="D193" s="8">
        <v>0.47986111111111113</v>
      </c>
      <c r="E193" s="6" t="s">
        <v>49</v>
      </c>
      <c r="F193" s="6">
        <v>19.95</v>
      </c>
      <c r="G193" s="6">
        <v>19.93</v>
      </c>
      <c r="H193" s="6">
        <v>18</v>
      </c>
      <c r="I193" s="6">
        <v>3</v>
      </c>
      <c r="J193" s="6">
        <v>17</v>
      </c>
      <c r="K193" s="6">
        <v>28.3</v>
      </c>
      <c r="L193" s="6">
        <v>28.49</v>
      </c>
      <c r="M193" s="9">
        <v>7.56</v>
      </c>
      <c r="N193" s="9">
        <v>8.26</v>
      </c>
      <c r="O193" s="6">
        <v>8</v>
      </c>
      <c r="Q193" s="6">
        <f t="shared" si="13"/>
        <v>1.0986122886681098</v>
      </c>
      <c r="R193" s="6">
        <v>3</v>
      </c>
      <c r="T193" s="10" t="s">
        <v>44</v>
      </c>
      <c r="U193" s="10"/>
      <c r="V193" s="10">
        <v>2</v>
      </c>
      <c r="W193" s="10"/>
      <c r="X193" s="11">
        <v>2.8000000000000001E-2</v>
      </c>
      <c r="Y193" s="11"/>
      <c r="Z193" s="11">
        <v>3.2000000000000001E-2</v>
      </c>
      <c r="AA193" s="11"/>
      <c r="AB193" s="11"/>
      <c r="AC193" s="11"/>
      <c r="AD193" s="11">
        <v>0.26200000000000001</v>
      </c>
      <c r="AE193" s="11"/>
      <c r="AF193" s="11">
        <f>AD193+X193+Y193</f>
        <v>0.29000000000000004</v>
      </c>
      <c r="AG193" s="6">
        <v>2</v>
      </c>
      <c r="AH193" s="6">
        <v>2</v>
      </c>
      <c r="AI193" s="12">
        <v>15</v>
      </c>
      <c r="AJ193" s="12"/>
      <c r="AK193" s="12"/>
      <c r="AL193" s="12"/>
      <c r="AN193" s="6">
        <v>-74.100832999999994</v>
      </c>
      <c r="AO193" s="6">
        <v>40.510333000000003</v>
      </c>
      <c r="AP193" s="6" t="s">
        <v>42</v>
      </c>
    </row>
    <row r="194" spans="1:42" s="6" customFormat="1" x14ac:dyDescent="0.35">
      <c r="A194" s="6" t="s">
        <v>89</v>
      </c>
      <c r="C194" s="7">
        <v>40814</v>
      </c>
      <c r="E194" s="6" t="s">
        <v>49</v>
      </c>
      <c r="M194" s="9"/>
      <c r="N194" s="9"/>
      <c r="T194" s="10"/>
      <c r="U194" s="10"/>
      <c r="V194" s="10"/>
      <c r="W194" s="10"/>
      <c r="X194" s="11"/>
      <c r="Y194" s="11"/>
      <c r="Z194" s="11"/>
      <c r="AA194" s="11"/>
      <c r="AB194" s="11"/>
      <c r="AC194" s="11"/>
      <c r="AD194" s="11"/>
      <c r="AE194" s="11"/>
      <c r="AF194" s="11">
        <f>AD194+X194+Y194</f>
        <v>0</v>
      </c>
      <c r="AI194" s="12"/>
      <c r="AJ194" s="12"/>
      <c r="AK194" s="12"/>
      <c r="AL194" s="12"/>
      <c r="AN194" s="6">
        <v>-74.100832999999994</v>
      </c>
      <c r="AO194" s="6">
        <v>40.510333000000003</v>
      </c>
      <c r="AP194" s="6" t="s">
        <v>42</v>
      </c>
    </row>
    <row r="195" spans="1:42" s="6" customFormat="1" x14ac:dyDescent="0.35">
      <c r="A195" s="6" t="s">
        <v>100</v>
      </c>
      <c r="B195"/>
      <c r="C195" s="15">
        <v>40815</v>
      </c>
      <c r="D195"/>
      <c r="E195"/>
      <c r="F195"/>
      <c r="G195"/>
      <c r="H195"/>
      <c r="I195"/>
      <c r="J195"/>
      <c r="K195"/>
      <c r="L195"/>
      <c r="M195" s="16">
        <v>6.49</v>
      </c>
      <c r="N195" s="16">
        <v>6.79</v>
      </c>
      <c r="O195"/>
      <c r="P195"/>
      <c r="Q195" s="6">
        <f t="shared" si="13"/>
        <v>1.3862943611198906</v>
      </c>
      <c r="R195" s="22">
        <v>4</v>
      </c>
      <c r="S195"/>
      <c r="T195"/>
      <c r="U195"/>
      <c r="V195" s="22">
        <v>4</v>
      </c>
      <c r="W195"/>
      <c r="X195"/>
      <c r="Y195"/>
      <c r="Z195"/>
      <c r="AA195"/>
      <c r="AB195"/>
      <c r="AC195"/>
      <c r="AD195"/>
      <c r="AE195"/>
      <c r="AF195">
        <v>0.81370000000000009</v>
      </c>
      <c r="AG195"/>
      <c r="AH195"/>
      <c r="AI195" s="22">
        <v>13.4</v>
      </c>
      <c r="AJ195"/>
      <c r="AK195" s="12"/>
      <c r="AL195" s="12"/>
      <c r="AN195" s="6">
        <v>-74.100832999999994</v>
      </c>
      <c r="AO195" s="6">
        <v>40.510333000000003</v>
      </c>
      <c r="AP195" s="6" t="s">
        <v>42</v>
      </c>
    </row>
    <row r="196" spans="1:42" s="6" customFormat="1" x14ac:dyDescent="0.35">
      <c r="A196" s="6" t="s">
        <v>100</v>
      </c>
      <c r="B196"/>
      <c r="C196" s="15">
        <v>40815</v>
      </c>
      <c r="D196"/>
      <c r="E196"/>
      <c r="F196"/>
      <c r="G196"/>
      <c r="H196"/>
      <c r="I196"/>
      <c r="J196"/>
      <c r="K196"/>
      <c r="L196"/>
      <c r="M196" s="17" t="s">
        <v>101</v>
      </c>
      <c r="N196" s="17" t="s">
        <v>101</v>
      </c>
      <c r="O196"/>
      <c r="P196"/>
      <c r="R196" s="24"/>
      <c r="S196"/>
      <c r="T196"/>
      <c r="U196"/>
      <c r="V196" s="22">
        <v>2</v>
      </c>
      <c r="W196"/>
      <c r="X196"/>
      <c r="Y196"/>
      <c r="Z196"/>
      <c r="AA196"/>
      <c r="AB196"/>
      <c r="AC196"/>
      <c r="AD196"/>
      <c r="AE196"/>
      <c r="AF196">
        <v>0.82800000000000007</v>
      </c>
      <c r="AG196"/>
      <c r="AH196"/>
      <c r="AI196" s="22">
        <v>14.5</v>
      </c>
      <c r="AJ196"/>
      <c r="AK196" s="12"/>
      <c r="AL196" s="12"/>
      <c r="AN196" s="6">
        <v>-74.100832999999994</v>
      </c>
      <c r="AO196" s="6">
        <v>40.510333000000003</v>
      </c>
      <c r="AP196" s="6" t="s">
        <v>42</v>
      </c>
    </row>
    <row r="197" spans="1:42" s="6" customFormat="1" x14ac:dyDescent="0.35">
      <c r="A197" s="6" t="s">
        <v>105</v>
      </c>
      <c r="B197"/>
      <c r="C197" s="15">
        <v>40815</v>
      </c>
      <c r="D197"/>
      <c r="E197"/>
      <c r="F197"/>
      <c r="G197"/>
      <c r="H197"/>
      <c r="I197"/>
      <c r="J197"/>
      <c r="K197"/>
      <c r="L197"/>
      <c r="M197" s="16">
        <v>8.17</v>
      </c>
      <c r="N197" s="16">
        <v>7.75</v>
      </c>
      <c r="O197"/>
      <c r="P197"/>
      <c r="Q197" s="6">
        <f t="shared" si="13"/>
        <v>2.3025850929940459</v>
      </c>
      <c r="R197" s="22">
        <v>10</v>
      </c>
      <c r="S197"/>
      <c r="T197"/>
      <c r="U197"/>
      <c r="V197" s="22">
        <v>2</v>
      </c>
      <c r="W197"/>
      <c r="X197"/>
      <c r="Y197"/>
      <c r="Z197"/>
      <c r="AA197"/>
      <c r="AB197"/>
      <c r="AC197"/>
      <c r="AD197"/>
      <c r="AE197"/>
      <c r="AF197" s="35">
        <v>0.7329</v>
      </c>
      <c r="AG197"/>
      <c r="AH197"/>
      <c r="AI197" s="22">
        <v>18.8</v>
      </c>
      <c r="AJ197"/>
      <c r="AK197" s="12"/>
      <c r="AL197" s="12"/>
      <c r="AN197" s="6">
        <v>-74.100832999999994</v>
      </c>
      <c r="AO197" s="6">
        <v>40.510333000000003</v>
      </c>
      <c r="AP197" s="6" t="s">
        <v>42</v>
      </c>
    </row>
    <row r="198" spans="1:42" s="6" customFormat="1" x14ac:dyDescent="0.35">
      <c r="A198" s="6" t="s">
        <v>40</v>
      </c>
      <c r="C198" s="7">
        <v>41065</v>
      </c>
      <c r="D198" s="8">
        <v>0.56666666666666665</v>
      </c>
      <c r="E198" s="6" t="s">
        <v>50</v>
      </c>
      <c r="F198" s="6">
        <v>19.989999999999998</v>
      </c>
      <c r="G198" s="6">
        <v>19.670000000000002</v>
      </c>
      <c r="H198" s="6">
        <v>21</v>
      </c>
      <c r="I198" s="6">
        <v>3</v>
      </c>
      <c r="J198" s="6">
        <v>20</v>
      </c>
      <c r="K198" s="6">
        <v>20.97</v>
      </c>
      <c r="L198" s="6">
        <v>22.21</v>
      </c>
      <c r="M198" s="9">
        <v>6.78</v>
      </c>
      <c r="N198" s="9">
        <v>5.93</v>
      </c>
      <c r="O198" s="6">
        <v>2.5</v>
      </c>
      <c r="Q198" s="6">
        <f t="shared" ref="Q198:Q252" si="14">LN(R198)</f>
        <v>4.5643481914678361</v>
      </c>
      <c r="R198" s="6">
        <v>96</v>
      </c>
      <c r="T198" s="10"/>
      <c r="U198" s="10"/>
      <c r="V198" s="10">
        <v>6</v>
      </c>
      <c r="W198" s="10"/>
      <c r="X198" s="11">
        <v>0.33</v>
      </c>
      <c r="Y198" s="11"/>
      <c r="Z198" s="11">
        <v>0.20699999999999999</v>
      </c>
      <c r="AA198" s="11"/>
      <c r="AB198" s="11"/>
      <c r="AC198" s="11"/>
      <c r="AD198" s="11">
        <v>0.95299999999999996</v>
      </c>
      <c r="AE198" s="11"/>
      <c r="AF198" s="11">
        <f t="shared" ref="AF198:AF201" si="15">AD198+X198+Y198</f>
        <v>1.2829999999999999</v>
      </c>
      <c r="AG198" s="6">
        <v>5</v>
      </c>
      <c r="AH198" s="6">
        <v>5</v>
      </c>
      <c r="AI198" s="12">
        <v>7.3</v>
      </c>
      <c r="AJ198" s="12"/>
      <c r="AK198" s="12"/>
      <c r="AL198" s="12"/>
      <c r="AN198" s="6">
        <v>-74.100832999999994</v>
      </c>
      <c r="AO198" s="6">
        <v>40.510333000000003</v>
      </c>
      <c r="AP198" s="6" t="s">
        <v>42</v>
      </c>
    </row>
    <row r="199" spans="1:42" s="6" customFormat="1" x14ac:dyDescent="0.35">
      <c r="A199" s="6" t="s">
        <v>72</v>
      </c>
      <c r="C199" s="7">
        <v>41065</v>
      </c>
      <c r="D199" s="8">
        <v>0.53472222222222221</v>
      </c>
      <c r="E199" s="6" t="s">
        <v>50</v>
      </c>
      <c r="F199" s="6">
        <v>18.75</v>
      </c>
      <c r="G199" s="6">
        <v>18.46</v>
      </c>
      <c r="H199" s="6">
        <v>20</v>
      </c>
      <c r="I199" s="6">
        <v>3</v>
      </c>
      <c r="J199" s="6">
        <v>20</v>
      </c>
      <c r="K199" s="6">
        <v>25.41</v>
      </c>
      <c r="L199" s="6">
        <v>25.99</v>
      </c>
      <c r="M199" s="9">
        <v>11.58</v>
      </c>
      <c r="N199" s="9">
        <v>9.2799999999999994</v>
      </c>
      <c r="O199" s="6">
        <v>3.5</v>
      </c>
      <c r="Q199" s="6">
        <f t="shared" si="14"/>
        <v>1.0986122886681098</v>
      </c>
      <c r="R199" s="6">
        <v>3</v>
      </c>
      <c r="T199" s="10" t="s">
        <v>44</v>
      </c>
      <c r="U199" s="10"/>
      <c r="V199" s="10">
        <v>1</v>
      </c>
      <c r="W199" s="10"/>
      <c r="X199" s="11">
        <v>5.6000000000000001E-2</v>
      </c>
      <c r="Y199" s="11"/>
      <c r="Z199" s="11">
        <v>4.1000000000000002E-2</v>
      </c>
      <c r="AA199" s="11"/>
      <c r="AB199" s="11"/>
      <c r="AC199" s="11"/>
      <c r="AD199" s="11">
        <v>1.038</v>
      </c>
      <c r="AE199" s="11"/>
      <c r="AF199" s="11">
        <f t="shared" si="15"/>
        <v>1.0940000000000001</v>
      </c>
      <c r="AG199" s="6">
        <v>6</v>
      </c>
      <c r="AH199" s="6">
        <v>3</v>
      </c>
      <c r="AI199" s="12">
        <v>16.8</v>
      </c>
      <c r="AJ199" s="12"/>
      <c r="AK199" s="12"/>
      <c r="AL199" s="12"/>
      <c r="AN199" s="6">
        <v>-74.100832999999994</v>
      </c>
      <c r="AO199" s="6">
        <v>40.510333000000003</v>
      </c>
      <c r="AP199" s="6" t="s">
        <v>42</v>
      </c>
    </row>
    <row r="200" spans="1:42" s="6" customFormat="1" x14ac:dyDescent="0.35">
      <c r="A200" s="6" t="s">
        <v>79</v>
      </c>
      <c r="C200" s="7">
        <v>41066</v>
      </c>
      <c r="D200" s="8">
        <v>0.46597222222222223</v>
      </c>
      <c r="E200" s="6" t="s">
        <v>50</v>
      </c>
      <c r="F200" s="6">
        <v>18.329999999999998</v>
      </c>
      <c r="G200" s="6">
        <v>17.760000000000002</v>
      </c>
      <c r="H200" s="6">
        <v>18</v>
      </c>
      <c r="I200" s="6">
        <v>3</v>
      </c>
      <c r="J200" s="6">
        <v>19</v>
      </c>
      <c r="K200" s="6">
        <v>29.66</v>
      </c>
      <c r="L200" s="6">
        <v>30.69</v>
      </c>
      <c r="M200" s="9">
        <v>6.56</v>
      </c>
      <c r="N200" s="9">
        <v>7.02</v>
      </c>
      <c r="O200" s="6">
        <v>7.5</v>
      </c>
      <c r="Q200" s="6">
        <f t="shared" si="14"/>
        <v>1.3862943611198906</v>
      </c>
      <c r="R200" s="6">
        <v>4</v>
      </c>
      <c r="T200" s="10" t="s">
        <v>44</v>
      </c>
      <c r="U200" s="10"/>
      <c r="V200" s="10">
        <v>1</v>
      </c>
      <c r="W200" s="10"/>
      <c r="X200" s="11">
        <v>6.7000000000000004E-2</v>
      </c>
      <c r="Y200" s="11"/>
      <c r="Z200" s="11">
        <v>0.14000000000000001</v>
      </c>
      <c r="AA200" s="11"/>
      <c r="AB200" s="11"/>
      <c r="AC200" s="11"/>
      <c r="AD200" s="11">
        <v>0.45500000000000002</v>
      </c>
      <c r="AE200" s="11"/>
      <c r="AF200" s="11">
        <f t="shared" si="15"/>
        <v>0.52200000000000002</v>
      </c>
      <c r="AG200" s="6">
        <v>2</v>
      </c>
      <c r="AH200" s="6">
        <v>1</v>
      </c>
      <c r="AI200" s="12">
        <v>2.9</v>
      </c>
      <c r="AJ200" s="12"/>
      <c r="AK200" s="12"/>
      <c r="AL200" s="12"/>
      <c r="AM200" s="6" t="s">
        <v>73</v>
      </c>
      <c r="AN200" s="6">
        <v>-74.100832999999994</v>
      </c>
      <c r="AO200" s="6">
        <v>40.510333000000003</v>
      </c>
      <c r="AP200" s="6" t="s">
        <v>42</v>
      </c>
    </row>
    <row r="201" spans="1:42" s="6" customFormat="1" x14ac:dyDescent="0.35">
      <c r="A201" s="6" t="s">
        <v>89</v>
      </c>
      <c r="C201" s="7">
        <v>41066</v>
      </c>
      <c r="D201" s="8">
        <v>0.48055555555555557</v>
      </c>
      <c r="E201" s="6" t="s">
        <v>50</v>
      </c>
      <c r="F201" s="6">
        <v>17.989999999999998</v>
      </c>
      <c r="G201" s="6">
        <v>17.420000000000002</v>
      </c>
      <c r="H201" s="6">
        <v>27</v>
      </c>
      <c r="I201" s="6">
        <v>3</v>
      </c>
      <c r="J201" s="6">
        <v>28</v>
      </c>
      <c r="K201" s="6">
        <v>30.38</v>
      </c>
      <c r="L201" s="6">
        <v>31.19</v>
      </c>
      <c r="M201" s="9">
        <v>7.82</v>
      </c>
      <c r="N201" s="9">
        <v>7.34</v>
      </c>
      <c r="O201" s="6">
        <v>7</v>
      </c>
      <c r="Q201" s="6">
        <f t="shared" si="14"/>
        <v>0</v>
      </c>
      <c r="R201" s="6">
        <v>1</v>
      </c>
      <c r="T201" s="10" t="s">
        <v>44</v>
      </c>
      <c r="U201" s="10"/>
      <c r="V201" s="10">
        <v>1</v>
      </c>
      <c r="W201" s="10"/>
      <c r="X201" s="11">
        <v>0.03</v>
      </c>
      <c r="Y201" s="11"/>
      <c r="Z201" s="11">
        <v>4.8000000000000001E-2</v>
      </c>
      <c r="AA201" s="11"/>
      <c r="AB201" s="11"/>
      <c r="AC201" s="11"/>
      <c r="AD201" s="11">
        <v>0.41099999999999998</v>
      </c>
      <c r="AE201" s="11"/>
      <c r="AF201" s="11">
        <f t="shared" si="15"/>
        <v>0.44099999999999995</v>
      </c>
      <c r="AG201" s="6">
        <v>2</v>
      </c>
      <c r="AH201" s="6">
        <v>10</v>
      </c>
      <c r="AI201" s="12">
        <v>1.3</v>
      </c>
      <c r="AJ201" s="12"/>
      <c r="AK201" s="12"/>
      <c r="AL201" s="12"/>
      <c r="AN201" s="6">
        <v>-74.100832999999994</v>
      </c>
      <c r="AO201" s="6">
        <v>40.510333000000003</v>
      </c>
      <c r="AP201" s="6" t="s">
        <v>42</v>
      </c>
    </row>
    <row r="202" spans="1:42" s="6" customFormat="1" x14ac:dyDescent="0.35">
      <c r="A202" s="6" t="s">
        <v>100</v>
      </c>
      <c r="B202"/>
      <c r="C202" s="14">
        <v>41066</v>
      </c>
      <c r="D202"/>
      <c r="E202"/>
      <c r="F202"/>
      <c r="G202"/>
      <c r="H202"/>
      <c r="I202"/>
      <c r="J202"/>
      <c r="K202"/>
      <c r="L202"/>
      <c r="M202" s="18">
        <v>5.41</v>
      </c>
      <c r="N202" s="18">
        <v>5.59</v>
      </c>
      <c r="O202"/>
      <c r="P202"/>
      <c r="R202" s="24"/>
      <c r="S202"/>
      <c r="T202"/>
      <c r="U202"/>
      <c r="V202" s="22">
        <v>62</v>
      </c>
      <c r="W202"/>
      <c r="X202"/>
      <c r="Y202"/>
      <c r="Z202"/>
      <c r="AA202"/>
      <c r="AB202"/>
      <c r="AC202"/>
      <c r="AD202"/>
      <c r="AE202"/>
      <c r="AF202">
        <v>2.3396999999999997</v>
      </c>
      <c r="AG202"/>
      <c r="AH202"/>
      <c r="AI202" s="16">
        <v>7.3</v>
      </c>
      <c r="AJ202"/>
      <c r="AK202" s="12"/>
      <c r="AL202" s="12"/>
      <c r="AN202" s="6">
        <v>-74.100832999999994</v>
      </c>
      <c r="AO202" s="6">
        <v>40.510333000000003</v>
      </c>
      <c r="AP202" s="6" t="s">
        <v>42</v>
      </c>
    </row>
    <row r="203" spans="1:42" s="6" customFormat="1" x14ac:dyDescent="0.35">
      <c r="A203" s="6" t="s">
        <v>105</v>
      </c>
      <c r="B203"/>
      <c r="C203" s="14">
        <v>41066</v>
      </c>
      <c r="D203"/>
      <c r="E203"/>
      <c r="F203"/>
      <c r="G203"/>
      <c r="H203"/>
      <c r="I203"/>
      <c r="J203"/>
      <c r="K203"/>
      <c r="L203"/>
      <c r="M203" s="18">
        <v>6.96</v>
      </c>
      <c r="N203" s="18">
        <v>7.14</v>
      </c>
      <c r="O203"/>
      <c r="P203"/>
      <c r="Q203" s="6">
        <f t="shared" si="14"/>
        <v>1.3862943611198906</v>
      </c>
      <c r="R203" s="22">
        <v>4</v>
      </c>
      <c r="S203"/>
      <c r="T203"/>
      <c r="U203"/>
      <c r="V203" s="26">
        <v>2</v>
      </c>
      <c r="W203"/>
      <c r="X203"/>
      <c r="Y203"/>
      <c r="Z203"/>
      <c r="AA203"/>
      <c r="AB203"/>
      <c r="AC203"/>
      <c r="AD203"/>
      <c r="AE203"/>
      <c r="AF203" s="35">
        <v>0.67300000000000004</v>
      </c>
      <c r="AG203"/>
      <c r="AH203"/>
      <c r="AI203" s="16">
        <v>3.1</v>
      </c>
      <c r="AJ203"/>
      <c r="AK203" s="12"/>
      <c r="AL203" s="12"/>
      <c r="AN203" s="6">
        <v>-74.100832999999994</v>
      </c>
      <c r="AO203" s="6">
        <v>40.510333000000003</v>
      </c>
      <c r="AP203" s="6" t="s">
        <v>42</v>
      </c>
    </row>
    <row r="204" spans="1:42" s="6" customFormat="1" x14ac:dyDescent="0.35">
      <c r="A204" s="6" t="s">
        <v>40</v>
      </c>
      <c r="C204" s="7">
        <v>41072</v>
      </c>
      <c r="D204" s="8">
        <v>0.56388888888888888</v>
      </c>
      <c r="E204" s="6" t="s">
        <v>50</v>
      </c>
      <c r="F204" s="6">
        <v>21.49</v>
      </c>
      <c r="G204" s="6">
        <v>21.02</v>
      </c>
      <c r="H204" s="6">
        <v>23</v>
      </c>
      <c r="I204" s="6">
        <v>3</v>
      </c>
      <c r="J204" s="6">
        <v>24</v>
      </c>
      <c r="K204" s="6">
        <v>21.63</v>
      </c>
      <c r="L204" s="6">
        <v>23.91</v>
      </c>
      <c r="M204" s="9">
        <v>5.95</v>
      </c>
      <c r="N204" s="9">
        <v>6.2</v>
      </c>
      <c r="O204" s="6">
        <v>3</v>
      </c>
      <c r="Q204" s="6">
        <f t="shared" si="14"/>
        <v>2.0794415416798357</v>
      </c>
      <c r="R204" s="6">
        <v>8</v>
      </c>
      <c r="T204" s="10" t="s">
        <v>47</v>
      </c>
      <c r="U204" s="10"/>
      <c r="V204" s="10">
        <v>2</v>
      </c>
      <c r="W204" s="10"/>
      <c r="X204" s="11">
        <v>0.43</v>
      </c>
      <c r="Y204" s="11"/>
      <c r="Z204" s="11">
        <v>0.128</v>
      </c>
      <c r="AA204" s="11"/>
      <c r="AB204" s="11"/>
      <c r="AC204" s="11"/>
      <c r="AD204" s="11">
        <v>0.77200000000000002</v>
      </c>
      <c r="AE204" s="11"/>
      <c r="AF204" s="11">
        <f>AD204+X204+Y204</f>
        <v>1.202</v>
      </c>
      <c r="AG204" s="6">
        <v>7</v>
      </c>
      <c r="AH204" s="6">
        <v>3</v>
      </c>
      <c r="AI204" s="12">
        <v>18.2</v>
      </c>
      <c r="AJ204" s="12"/>
      <c r="AK204" s="12"/>
      <c r="AL204" s="12"/>
      <c r="AN204" s="6">
        <v>-74.100832999999994</v>
      </c>
      <c r="AO204" s="6">
        <v>40.510333000000003</v>
      </c>
      <c r="AP204" s="6" t="s">
        <v>42</v>
      </c>
    </row>
    <row r="205" spans="1:42" s="6" customFormat="1" x14ac:dyDescent="0.35">
      <c r="A205" s="6" t="s">
        <v>72</v>
      </c>
      <c r="C205" s="7">
        <v>41072</v>
      </c>
      <c r="M205" s="9"/>
      <c r="N205" s="9"/>
      <c r="T205" s="10"/>
      <c r="U205" s="10"/>
      <c r="V205" s="10"/>
      <c r="W205" s="10"/>
      <c r="X205" s="11"/>
      <c r="Y205" s="11"/>
      <c r="Z205" s="11"/>
      <c r="AA205" s="11"/>
      <c r="AB205" s="11"/>
      <c r="AC205" s="11"/>
      <c r="AD205" s="11"/>
      <c r="AE205" s="11"/>
      <c r="AF205" s="11">
        <f>AD205+X205+Y205</f>
        <v>0</v>
      </c>
      <c r="AI205" s="12"/>
      <c r="AJ205" s="12"/>
      <c r="AK205" s="12"/>
      <c r="AL205" s="12"/>
      <c r="AN205" s="6">
        <v>-74.100832999999994</v>
      </c>
      <c r="AO205" s="6">
        <v>40.510333000000003</v>
      </c>
      <c r="AP205" s="6" t="s">
        <v>42</v>
      </c>
    </row>
    <row r="206" spans="1:42" s="6" customFormat="1" x14ac:dyDescent="0.35">
      <c r="A206" s="6" t="s">
        <v>79</v>
      </c>
      <c r="C206" s="7">
        <v>41073</v>
      </c>
      <c r="D206" s="8">
        <v>0.46249999999999997</v>
      </c>
      <c r="E206" s="6" t="s">
        <v>49</v>
      </c>
      <c r="F206" s="6">
        <v>19.93</v>
      </c>
      <c r="G206" s="6">
        <v>19.760000000000002</v>
      </c>
      <c r="H206" s="6">
        <v>17</v>
      </c>
      <c r="I206" s="6">
        <v>3</v>
      </c>
      <c r="J206" s="6">
        <v>16</v>
      </c>
      <c r="K206" s="6">
        <v>24.41</v>
      </c>
      <c r="L206" s="6">
        <v>27.44</v>
      </c>
      <c r="M206" s="9">
        <v>8.09</v>
      </c>
      <c r="N206" s="9">
        <v>7.57</v>
      </c>
      <c r="O206" s="6">
        <v>5</v>
      </c>
      <c r="Q206" s="6">
        <f t="shared" si="14"/>
        <v>5.9814142112544806</v>
      </c>
      <c r="R206" s="6">
        <v>396</v>
      </c>
      <c r="T206" s="10"/>
      <c r="U206" s="10"/>
      <c r="V206" s="10">
        <v>88</v>
      </c>
      <c r="W206" s="10"/>
      <c r="X206" s="11">
        <v>0.20699999999999999</v>
      </c>
      <c r="Y206" s="11"/>
      <c r="Z206" s="11">
        <v>0.16600000000000001</v>
      </c>
      <c r="AA206" s="11"/>
      <c r="AB206" s="11"/>
      <c r="AC206" s="11"/>
      <c r="AD206" s="11">
        <v>0.36299999999999999</v>
      </c>
      <c r="AE206" s="11"/>
      <c r="AF206" s="11">
        <f>AD206+X206+Y206</f>
        <v>0.56999999999999995</v>
      </c>
      <c r="AG206" s="6">
        <v>3</v>
      </c>
      <c r="AH206" s="6">
        <v>4</v>
      </c>
      <c r="AI206" s="12">
        <v>6.7</v>
      </c>
      <c r="AJ206" s="12"/>
      <c r="AK206" s="12"/>
      <c r="AL206" s="12"/>
      <c r="AN206" s="6">
        <v>-74.100832999999994</v>
      </c>
      <c r="AO206" s="6">
        <v>40.510333000000003</v>
      </c>
      <c r="AP206" s="6" t="s">
        <v>42</v>
      </c>
    </row>
    <row r="207" spans="1:42" s="6" customFormat="1" x14ac:dyDescent="0.35">
      <c r="A207" s="6" t="s">
        <v>89</v>
      </c>
      <c r="C207" s="7">
        <v>41073</v>
      </c>
      <c r="M207" s="9"/>
      <c r="N207" s="9"/>
      <c r="T207" s="10"/>
      <c r="U207" s="10"/>
      <c r="V207" s="10"/>
      <c r="W207" s="10"/>
      <c r="X207" s="11"/>
      <c r="Y207" s="11"/>
      <c r="Z207" s="11"/>
      <c r="AA207" s="11"/>
      <c r="AB207" s="11"/>
      <c r="AC207" s="11"/>
      <c r="AD207" s="11"/>
      <c r="AE207" s="11"/>
      <c r="AF207" s="11">
        <f>AD207+X207+Y207</f>
        <v>0</v>
      </c>
      <c r="AI207" s="12"/>
      <c r="AJ207" s="12"/>
      <c r="AK207" s="12"/>
      <c r="AL207" s="12"/>
      <c r="AM207" s="6" t="s">
        <v>67</v>
      </c>
      <c r="AN207" s="6">
        <v>-74.100832999999994</v>
      </c>
      <c r="AO207" s="6">
        <v>40.510333000000003</v>
      </c>
      <c r="AP207" s="6" t="s">
        <v>42</v>
      </c>
    </row>
    <row r="208" spans="1:42" s="6" customFormat="1" x14ac:dyDescent="0.35">
      <c r="A208" s="6" t="s">
        <v>100</v>
      </c>
      <c r="B208"/>
      <c r="C208" s="14">
        <v>41074</v>
      </c>
      <c r="D208"/>
      <c r="E208"/>
      <c r="F208"/>
      <c r="G208"/>
      <c r="H208"/>
      <c r="I208"/>
      <c r="J208"/>
      <c r="K208"/>
      <c r="L208"/>
      <c r="M208" s="18">
        <v>3.8</v>
      </c>
      <c r="N208" s="18">
        <v>3.9</v>
      </c>
      <c r="O208"/>
      <c r="P208"/>
      <c r="R208" s="25" t="s">
        <v>101</v>
      </c>
      <c r="S208"/>
      <c r="T208"/>
      <c r="U208"/>
      <c r="V208" s="25" t="s">
        <v>101</v>
      </c>
      <c r="W208"/>
      <c r="X208"/>
      <c r="Y208"/>
      <c r="Z208"/>
      <c r="AA208"/>
      <c r="AB208"/>
      <c r="AC208"/>
      <c r="AD208"/>
      <c r="AE208"/>
      <c r="AF208">
        <v>1.2539</v>
      </c>
      <c r="AG208"/>
      <c r="AH208"/>
      <c r="AI208" s="28">
        <v>11.1</v>
      </c>
      <c r="AJ208"/>
      <c r="AK208" s="12"/>
      <c r="AL208" s="12"/>
      <c r="AN208" s="6">
        <v>-74.100832999999994</v>
      </c>
      <c r="AO208" s="6">
        <v>40.510333000000003</v>
      </c>
      <c r="AP208" s="6" t="s">
        <v>42</v>
      </c>
    </row>
    <row r="209" spans="1:42" s="6" customFormat="1" x14ac:dyDescent="0.35">
      <c r="A209" s="6" t="s">
        <v>105</v>
      </c>
      <c r="B209"/>
      <c r="C209" s="14">
        <v>41074</v>
      </c>
      <c r="D209"/>
      <c r="E209"/>
      <c r="F209"/>
      <c r="G209"/>
      <c r="H209"/>
      <c r="I209"/>
      <c r="J209"/>
      <c r="K209"/>
      <c r="L209"/>
      <c r="M209" s="18">
        <v>6.16</v>
      </c>
      <c r="N209" s="18">
        <v>6.03</v>
      </c>
      <c r="O209"/>
      <c r="P209"/>
      <c r="R209" s="25" t="s">
        <v>101</v>
      </c>
      <c r="S209"/>
      <c r="T209"/>
      <c r="U209"/>
      <c r="V209" s="25" t="s">
        <v>101</v>
      </c>
      <c r="W209"/>
      <c r="X209"/>
      <c r="Y209"/>
      <c r="Z209"/>
      <c r="AA209"/>
      <c r="AB209"/>
      <c r="AC209"/>
      <c r="AD209"/>
      <c r="AE209"/>
      <c r="AF209" s="35">
        <v>1.7970000000000002</v>
      </c>
      <c r="AG209"/>
      <c r="AH209"/>
      <c r="AI209" s="31">
        <v>84</v>
      </c>
      <c r="AJ209"/>
      <c r="AK209" s="12"/>
      <c r="AL209" s="12"/>
      <c r="AN209" s="6">
        <v>-74.100832999999994</v>
      </c>
      <c r="AO209" s="6">
        <v>40.510333000000003</v>
      </c>
      <c r="AP209" s="6" t="s">
        <v>42</v>
      </c>
    </row>
    <row r="210" spans="1:42" s="6" customFormat="1" x14ac:dyDescent="0.35">
      <c r="A210" s="6" t="s">
        <v>40</v>
      </c>
      <c r="C210" s="7">
        <v>41079</v>
      </c>
      <c r="D210" s="8">
        <v>0.57708333333333328</v>
      </c>
      <c r="E210" s="6" t="s">
        <v>50</v>
      </c>
      <c r="F210" s="6">
        <v>22.39</v>
      </c>
      <c r="G210" s="6">
        <v>22.13</v>
      </c>
      <c r="H210" s="6">
        <v>22</v>
      </c>
      <c r="I210" s="6">
        <v>3</v>
      </c>
      <c r="J210" s="6">
        <v>20</v>
      </c>
      <c r="K210" s="6">
        <v>19.510000000000002</v>
      </c>
      <c r="L210" s="6">
        <v>20.98</v>
      </c>
      <c r="M210" s="9">
        <v>9.1</v>
      </c>
      <c r="N210" s="9">
        <v>5.31</v>
      </c>
      <c r="O210" s="6">
        <v>4.5</v>
      </c>
      <c r="Q210" s="6">
        <f t="shared" si="14"/>
        <v>2.0794415416798357</v>
      </c>
      <c r="R210" s="6">
        <v>8</v>
      </c>
      <c r="T210" s="10" t="s">
        <v>47</v>
      </c>
      <c r="U210" s="10"/>
      <c r="V210" s="10">
        <v>30</v>
      </c>
      <c r="W210" s="10"/>
      <c r="X210" s="11">
        <v>0.44400000000000001</v>
      </c>
      <c r="Y210" s="11"/>
      <c r="Z210" s="11">
        <v>0.158</v>
      </c>
      <c r="AA210" s="11"/>
      <c r="AB210" s="11"/>
      <c r="AC210" s="11"/>
      <c r="AD210" s="11">
        <v>1.1299999999999999</v>
      </c>
      <c r="AE210" s="11"/>
      <c r="AF210" s="11">
        <f>AD210+X210+Y210</f>
        <v>1.5739999999999998</v>
      </c>
      <c r="AG210" s="6">
        <v>8</v>
      </c>
      <c r="AH210" s="6">
        <v>6</v>
      </c>
      <c r="AI210" s="12">
        <v>24.5</v>
      </c>
      <c r="AJ210" s="12"/>
      <c r="AK210" s="12"/>
      <c r="AL210" s="12"/>
      <c r="AM210" s="6" t="s">
        <v>59</v>
      </c>
      <c r="AN210" s="6">
        <v>-74.100832999999994</v>
      </c>
      <c r="AO210" s="6">
        <v>40.510333000000003</v>
      </c>
      <c r="AP210" s="6" t="s">
        <v>42</v>
      </c>
    </row>
    <row r="211" spans="1:42" s="6" customFormat="1" x14ac:dyDescent="0.35">
      <c r="A211" s="6" t="s">
        <v>40</v>
      </c>
      <c r="B211" s="6" t="s">
        <v>41</v>
      </c>
      <c r="C211" s="7">
        <v>41079</v>
      </c>
      <c r="E211" s="6" t="s">
        <v>50</v>
      </c>
      <c r="M211" s="9">
        <v>9.18</v>
      </c>
      <c r="N211" s="9">
        <v>5.4</v>
      </c>
      <c r="O211" s="6">
        <v>4</v>
      </c>
      <c r="Q211" s="6">
        <f t="shared" si="14"/>
        <v>1.6094379124341003</v>
      </c>
      <c r="R211" s="6">
        <v>5</v>
      </c>
      <c r="T211" s="10" t="s">
        <v>47</v>
      </c>
      <c r="U211" s="10"/>
      <c r="V211" s="10">
        <v>10</v>
      </c>
      <c r="W211" s="10"/>
      <c r="X211" s="11">
        <v>0.433</v>
      </c>
      <c r="Y211" s="11"/>
      <c r="Z211" s="11">
        <v>0.156</v>
      </c>
      <c r="AA211" s="11"/>
      <c r="AB211" s="11"/>
      <c r="AC211" s="11"/>
      <c r="AD211" s="11">
        <v>0.91500000000000004</v>
      </c>
      <c r="AE211" s="11"/>
      <c r="AF211" s="11">
        <f>AD211+X211+Y211</f>
        <v>1.3480000000000001</v>
      </c>
      <c r="AG211" s="6">
        <v>2</v>
      </c>
      <c r="AH211" s="6">
        <v>4</v>
      </c>
      <c r="AI211" s="12">
        <v>6.8</v>
      </c>
      <c r="AJ211" s="12"/>
      <c r="AK211" s="12"/>
      <c r="AL211" s="12"/>
      <c r="AN211" s="6">
        <v>-74.100832999999994</v>
      </c>
      <c r="AO211" s="6">
        <v>40.510333000000003</v>
      </c>
      <c r="AP211" s="6" t="s">
        <v>42</v>
      </c>
    </row>
    <row r="212" spans="1:42" s="6" customFormat="1" x14ac:dyDescent="0.35">
      <c r="A212" s="6" t="s">
        <v>72</v>
      </c>
      <c r="C212" s="7">
        <v>41079</v>
      </c>
      <c r="D212" s="8">
        <v>0.52847222222222223</v>
      </c>
      <c r="E212" s="6" t="s">
        <v>50</v>
      </c>
      <c r="F212" s="6">
        <v>22.62</v>
      </c>
      <c r="G212" s="6">
        <v>20.77</v>
      </c>
      <c r="H212" s="6">
        <v>18</v>
      </c>
      <c r="I212" s="6">
        <v>3</v>
      </c>
      <c r="J212" s="6">
        <v>17</v>
      </c>
      <c r="K212" s="6">
        <v>21.59</v>
      </c>
      <c r="L212" s="6">
        <v>23.7</v>
      </c>
      <c r="M212" s="9">
        <v>11.31</v>
      </c>
      <c r="N212" s="9">
        <v>5.81</v>
      </c>
      <c r="O212" s="6">
        <v>2.5</v>
      </c>
      <c r="Q212" s="6">
        <f t="shared" si="14"/>
        <v>0</v>
      </c>
      <c r="R212" s="6">
        <v>1</v>
      </c>
      <c r="T212" s="10"/>
      <c r="U212" s="10"/>
      <c r="V212" s="10">
        <v>1</v>
      </c>
      <c r="W212" s="10"/>
      <c r="X212" s="11">
        <v>8.2000000000000003E-2</v>
      </c>
      <c r="Y212" s="11"/>
      <c r="Z212" s="11">
        <v>1.0999999999999999E-2</v>
      </c>
      <c r="AA212" s="11"/>
      <c r="AB212" s="11"/>
      <c r="AC212" s="11"/>
      <c r="AD212" s="11">
        <v>1.04</v>
      </c>
      <c r="AE212" s="11"/>
      <c r="AF212" s="11">
        <f>AD212+X212+Y212</f>
        <v>1.1220000000000001</v>
      </c>
      <c r="AG212" s="6">
        <v>7</v>
      </c>
      <c r="AH212" s="6">
        <v>2</v>
      </c>
      <c r="AI212" s="12">
        <v>33.4</v>
      </c>
      <c r="AJ212" s="12"/>
      <c r="AK212" s="12"/>
      <c r="AL212" s="12"/>
      <c r="AM212" s="6" t="s">
        <v>64</v>
      </c>
      <c r="AN212" s="6">
        <v>-74.100832999999994</v>
      </c>
      <c r="AO212" s="6">
        <v>40.510333000000003</v>
      </c>
      <c r="AP212" s="6" t="s">
        <v>42</v>
      </c>
    </row>
    <row r="213" spans="1:42" s="6" customFormat="1" x14ac:dyDescent="0.35">
      <c r="A213" s="6" t="s">
        <v>79</v>
      </c>
      <c r="C213" s="7">
        <v>41080</v>
      </c>
      <c r="D213" s="8">
        <v>0.45833333333333331</v>
      </c>
      <c r="E213" s="6" t="s">
        <v>50</v>
      </c>
      <c r="F213" s="6">
        <v>22.07</v>
      </c>
      <c r="G213" s="6">
        <v>21.24</v>
      </c>
      <c r="H213" s="6">
        <v>19</v>
      </c>
      <c r="I213" s="6">
        <v>3</v>
      </c>
      <c r="J213" s="6">
        <v>18</v>
      </c>
      <c r="K213" s="6">
        <v>27.43</v>
      </c>
      <c r="L213" s="6">
        <v>28.22</v>
      </c>
      <c r="M213" s="9">
        <v>7.22</v>
      </c>
      <c r="N213" s="9">
        <v>6.86</v>
      </c>
      <c r="O213" s="6">
        <v>7.5</v>
      </c>
      <c r="Q213" s="6">
        <f t="shared" si="14"/>
        <v>0</v>
      </c>
      <c r="R213" s="6">
        <v>1</v>
      </c>
      <c r="T213" s="10"/>
      <c r="U213" s="10"/>
      <c r="V213" s="10">
        <v>1</v>
      </c>
      <c r="W213" s="10"/>
      <c r="X213" s="11">
        <v>9.0999999999999998E-2</v>
      </c>
      <c r="Y213" s="11"/>
      <c r="Z213" s="11">
        <v>0.123</v>
      </c>
      <c r="AA213" s="11"/>
      <c r="AB213" s="11"/>
      <c r="AC213" s="11"/>
      <c r="AD213" s="11">
        <v>0.45500000000000002</v>
      </c>
      <c r="AE213" s="11"/>
      <c r="AF213" s="11">
        <f>AD213+X213+Y213</f>
        <v>0.54600000000000004</v>
      </c>
      <c r="AG213" s="6">
        <v>1</v>
      </c>
      <c r="AH213" s="6">
        <v>1</v>
      </c>
      <c r="AI213" s="12">
        <v>0.3</v>
      </c>
      <c r="AJ213" s="12"/>
      <c r="AK213" s="12"/>
      <c r="AL213" s="12"/>
      <c r="AM213" s="6" t="s">
        <v>64</v>
      </c>
      <c r="AN213" s="6">
        <v>-74.100832999999994</v>
      </c>
      <c r="AO213" s="6">
        <v>40.510333000000003</v>
      </c>
      <c r="AP213" s="6" t="s">
        <v>42</v>
      </c>
    </row>
    <row r="214" spans="1:42" s="6" customFormat="1" x14ac:dyDescent="0.35">
      <c r="A214" s="6" t="s">
        <v>89</v>
      </c>
      <c r="C214" s="7">
        <v>41080</v>
      </c>
      <c r="D214" s="8">
        <v>0.47291666666666665</v>
      </c>
      <c r="E214" s="6" t="s">
        <v>50</v>
      </c>
      <c r="F214" s="6">
        <v>21.13</v>
      </c>
      <c r="G214" s="6">
        <v>20.47</v>
      </c>
      <c r="H214" s="6">
        <v>27</v>
      </c>
      <c r="I214" s="6">
        <v>3</v>
      </c>
      <c r="J214" s="6">
        <v>25</v>
      </c>
      <c r="K214" s="6">
        <v>29.58</v>
      </c>
      <c r="L214" s="6">
        <v>30.36</v>
      </c>
      <c r="M214" s="9">
        <v>7.64</v>
      </c>
      <c r="N214" s="9">
        <v>6.93</v>
      </c>
      <c r="O214" s="6">
        <v>8</v>
      </c>
      <c r="Q214" s="6">
        <f t="shared" si="14"/>
        <v>0</v>
      </c>
      <c r="R214" s="6">
        <v>1</v>
      </c>
      <c r="T214" s="10"/>
      <c r="U214" s="10"/>
      <c r="V214" s="10">
        <v>8</v>
      </c>
      <c r="W214" s="10"/>
      <c r="X214" s="11">
        <v>2.1999999999999999E-2</v>
      </c>
      <c r="Y214" s="11"/>
      <c r="Z214" s="11">
        <v>3.2000000000000001E-2</v>
      </c>
      <c r="AA214" s="11"/>
      <c r="AB214" s="11"/>
      <c r="AC214" s="11"/>
      <c r="AD214" s="11">
        <v>0.52200000000000002</v>
      </c>
      <c r="AE214" s="11"/>
      <c r="AF214" s="11">
        <f>AD214+X214+Y214</f>
        <v>0.54400000000000004</v>
      </c>
      <c r="AG214" s="6">
        <v>2</v>
      </c>
      <c r="AH214" s="6">
        <v>1</v>
      </c>
      <c r="AI214" s="12">
        <v>0.6</v>
      </c>
      <c r="AJ214" s="12"/>
      <c r="AK214" s="12"/>
      <c r="AL214" s="12"/>
      <c r="AN214" s="6">
        <v>-74.100832999999994</v>
      </c>
      <c r="AO214" s="6">
        <v>40.510333000000003</v>
      </c>
      <c r="AP214" s="6" t="s">
        <v>42</v>
      </c>
    </row>
    <row r="215" spans="1:42" s="6" customFormat="1" x14ac:dyDescent="0.35">
      <c r="A215" s="6" t="s">
        <v>100</v>
      </c>
      <c r="B215"/>
      <c r="C215" s="14">
        <v>41080</v>
      </c>
      <c r="D215"/>
      <c r="E215"/>
      <c r="F215"/>
      <c r="G215"/>
      <c r="H215"/>
      <c r="I215"/>
      <c r="J215"/>
      <c r="K215"/>
      <c r="L215"/>
      <c r="M215" s="18">
        <v>4.3099999999999996</v>
      </c>
      <c r="N215" s="18">
        <v>2.7</v>
      </c>
      <c r="O215"/>
      <c r="P215"/>
      <c r="R215" s="25" t="s">
        <v>101</v>
      </c>
      <c r="S215"/>
      <c r="T215"/>
      <c r="U215"/>
      <c r="V215" s="25" t="s">
        <v>101</v>
      </c>
      <c r="W215"/>
      <c r="X215"/>
      <c r="Y215"/>
      <c r="Z215"/>
      <c r="AA215"/>
      <c r="AB215"/>
      <c r="AC215"/>
      <c r="AD215"/>
      <c r="AE215"/>
      <c r="AF215">
        <v>0.86749999999999994</v>
      </c>
      <c r="AG215"/>
      <c r="AH215"/>
      <c r="AI215" s="28">
        <v>17.8</v>
      </c>
      <c r="AJ215"/>
      <c r="AK215" s="12"/>
      <c r="AL215" s="12"/>
      <c r="AM215" s="6" t="s">
        <v>67</v>
      </c>
      <c r="AN215" s="6">
        <v>-74.100832999999994</v>
      </c>
      <c r="AO215" s="6">
        <v>40.510333000000003</v>
      </c>
      <c r="AP215" s="6" t="s">
        <v>42</v>
      </c>
    </row>
    <row r="216" spans="1:42" s="6" customFormat="1" x14ac:dyDescent="0.35">
      <c r="A216" s="6" t="s">
        <v>105</v>
      </c>
      <c r="B216"/>
      <c r="C216" s="14">
        <v>41080</v>
      </c>
      <c r="D216"/>
      <c r="E216"/>
      <c r="F216"/>
      <c r="G216"/>
      <c r="H216"/>
      <c r="I216"/>
      <c r="J216"/>
      <c r="K216"/>
      <c r="L216"/>
      <c r="M216" s="18">
        <v>5.49</v>
      </c>
      <c r="N216" s="18">
        <v>4.76</v>
      </c>
      <c r="O216"/>
      <c r="P216"/>
      <c r="R216" s="25" t="s">
        <v>101</v>
      </c>
      <c r="S216"/>
      <c r="T216"/>
      <c r="U216"/>
      <c r="V216" s="25" t="s">
        <v>101</v>
      </c>
      <c r="W216"/>
      <c r="X216"/>
      <c r="Y216"/>
      <c r="Z216"/>
      <c r="AA216"/>
      <c r="AB216"/>
      <c r="AC216"/>
      <c r="AD216"/>
      <c r="AE216"/>
      <c r="AF216" s="35">
        <v>1.1120000000000001</v>
      </c>
      <c r="AG216"/>
      <c r="AH216"/>
      <c r="AI216" s="28">
        <v>39.1</v>
      </c>
      <c r="AJ216"/>
      <c r="AK216" s="12"/>
      <c r="AL216" s="12"/>
      <c r="AM216" s="6" t="s">
        <v>68</v>
      </c>
      <c r="AN216" s="6">
        <v>-74.100832999999994</v>
      </c>
      <c r="AO216" s="6">
        <v>40.510333000000003</v>
      </c>
      <c r="AP216" s="6" t="s">
        <v>42</v>
      </c>
    </row>
    <row r="217" spans="1:42" s="6" customFormat="1" x14ac:dyDescent="0.35">
      <c r="A217" s="6" t="s">
        <v>40</v>
      </c>
      <c r="C217" s="7">
        <v>41086</v>
      </c>
      <c r="D217" s="8">
        <v>0.61388888888888882</v>
      </c>
      <c r="E217" s="6" t="s">
        <v>49</v>
      </c>
      <c r="F217" s="6">
        <v>22.71</v>
      </c>
      <c r="G217" s="6">
        <v>21.88</v>
      </c>
      <c r="H217" s="6">
        <v>23</v>
      </c>
      <c r="I217" s="6">
        <v>3</v>
      </c>
      <c r="J217" s="6">
        <v>24</v>
      </c>
      <c r="K217" s="6">
        <v>22.4</v>
      </c>
      <c r="L217" s="6">
        <v>25.84</v>
      </c>
      <c r="M217" s="9">
        <v>6.33</v>
      </c>
      <c r="N217" s="9">
        <v>5.26</v>
      </c>
      <c r="O217" s="6">
        <v>5.5</v>
      </c>
      <c r="Q217" s="6">
        <f t="shared" si="14"/>
        <v>5.4380793089231956</v>
      </c>
      <c r="R217" s="6">
        <v>230</v>
      </c>
      <c r="T217" s="10" t="s">
        <v>44</v>
      </c>
      <c r="U217" s="10"/>
      <c r="V217" s="10">
        <v>2</v>
      </c>
      <c r="W217" s="10"/>
      <c r="X217" s="11">
        <v>0.41199999999999998</v>
      </c>
      <c r="Y217" s="11"/>
      <c r="Z217" s="11">
        <v>0.20599999999999999</v>
      </c>
      <c r="AA217" s="11"/>
      <c r="AB217" s="11"/>
      <c r="AC217" s="11"/>
      <c r="AD217" s="11">
        <v>0.81699999999999995</v>
      </c>
      <c r="AE217" s="11"/>
      <c r="AF217" s="11">
        <f>AD217+X217+Y217</f>
        <v>1.2289999999999999</v>
      </c>
      <c r="AG217" s="6">
        <v>8</v>
      </c>
      <c r="AH217" s="6">
        <v>5</v>
      </c>
      <c r="AI217" s="12">
        <v>1.3</v>
      </c>
      <c r="AJ217" s="12"/>
      <c r="AK217" s="12"/>
      <c r="AL217" s="12"/>
      <c r="AM217" s="6" t="s">
        <v>46</v>
      </c>
      <c r="AN217" s="6">
        <v>-74.100832999999994</v>
      </c>
      <c r="AO217" s="6">
        <v>40.510333000000003</v>
      </c>
      <c r="AP217" s="6" t="s">
        <v>42</v>
      </c>
    </row>
    <row r="218" spans="1:42" s="6" customFormat="1" x14ac:dyDescent="0.35">
      <c r="A218" s="6" t="s">
        <v>40</v>
      </c>
      <c r="B218" s="6" t="s">
        <v>41</v>
      </c>
      <c r="C218" s="7">
        <v>41086</v>
      </c>
      <c r="E218" s="6" t="s">
        <v>49</v>
      </c>
      <c r="M218" s="9">
        <v>6.25</v>
      </c>
      <c r="N218" s="9">
        <v>5.2</v>
      </c>
      <c r="O218" s="6">
        <v>5.5</v>
      </c>
      <c r="Q218" s="6">
        <f t="shared" si="14"/>
        <v>2.9444389791664403</v>
      </c>
      <c r="R218" s="6">
        <v>19</v>
      </c>
      <c r="T218" s="10" t="s">
        <v>44</v>
      </c>
      <c r="U218" s="10"/>
      <c r="V218" s="10">
        <v>2</v>
      </c>
      <c r="W218" s="10"/>
      <c r="X218" s="11">
        <v>0.40799999999999997</v>
      </c>
      <c r="Y218" s="11"/>
      <c r="Z218" s="11">
        <v>0.20899999999999999</v>
      </c>
      <c r="AA218" s="11"/>
      <c r="AB218" s="11"/>
      <c r="AC218" s="11"/>
      <c r="AD218" s="11">
        <v>0.66500000000000004</v>
      </c>
      <c r="AE218" s="11"/>
      <c r="AF218" s="11">
        <f>AD218+X218+Y218</f>
        <v>1.073</v>
      </c>
      <c r="AG218" s="6">
        <v>4</v>
      </c>
      <c r="AH218" s="6">
        <v>4</v>
      </c>
      <c r="AI218" s="12">
        <v>1.3</v>
      </c>
      <c r="AJ218" s="12"/>
      <c r="AK218" s="12"/>
      <c r="AL218" s="12"/>
      <c r="AN218" s="6">
        <v>-74.100832999999994</v>
      </c>
      <c r="AO218" s="6">
        <v>40.510333000000003</v>
      </c>
      <c r="AP218" s="6" t="s">
        <v>42</v>
      </c>
    </row>
    <row r="219" spans="1:42" s="6" customFormat="1" x14ac:dyDescent="0.35">
      <c r="A219" s="6" t="s">
        <v>72</v>
      </c>
      <c r="C219" s="7">
        <v>41086</v>
      </c>
      <c r="D219" s="8">
        <v>0.58402777777777781</v>
      </c>
      <c r="E219" s="6" t="s">
        <v>49</v>
      </c>
      <c r="F219" s="6">
        <v>21.33</v>
      </c>
      <c r="G219" s="6">
        <v>21.32</v>
      </c>
      <c r="H219" s="6">
        <v>23</v>
      </c>
      <c r="I219" s="6">
        <v>3</v>
      </c>
      <c r="J219" s="6">
        <v>22</v>
      </c>
      <c r="K219" s="6">
        <v>25.63</v>
      </c>
      <c r="L219" s="6">
        <v>25.68</v>
      </c>
      <c r="M219" s="9">
        <v>7.23</v>
      </c>
      <c r="N219" s="9">
        <v>7.27</v>
      </c>
      <c r="O219" s="6">
        <v>5</v>
      </c>
      <c r="Q219" s="6">
        <f t="shared" si="14"/>
        <v>4.4773368144782069</v>
      </c>
      <c r="R219" s="6">
        <v>88</v>
      </c>
      <c r="T219" s="10" t="s">
        <v>44</v>
      </c>
      <c r="U219" s="10"/>
      <c r="V219" s="10">
        <v>2</v>
      </c>
      <c r="W219" s="10"/>
      <c r="X219" s="11">
        <v>0.191</v>
      </c>
      <c r="Y219" s="11"/>
      <c r="Z219" s="11">
        <v>0.16600000000000001</v>
      </c>
      <c r="AA219" s="11"/>
      <c r="AB219" s="11"/>
      <c r="AC219" s="11"/>
      <c r="AD219" s="11">
        <v>0.59199999999999997</v>
      </c>
      <c r="AE219" s="11"/>
      <c r="AF219" s="11">
        <f>AD219+X219+Y219</f>
        <v>0.78299999999999992</v>
      </c>
      <c r="AG219" s="6">
        <v>5</v>
      </c>
      <c r="AH219" s="6">
        <v>5</v>
      </c>
      <c r="AI219" s="12">
        <v>0.3</v>
      </c>
      <c r="AJ219" s="12"/>
      <c r="AK219" s="12"/>
      <c r="AL219" s="12"/>
      <c r="AN219" s="6">
        <v>-74.100832999999994</v>
      </c>
      <c r="AO219" s="6">
        <v>40.510333000000003</v>
      </c>
      <c r="AP219" s="6" t="s">
        <v>42</v>
      </c>
    </row>
    <row r="220" spans="1:42" s="6" customFormat="1" x14ac:dyDescent="0.35">
      <c r="A220" s="6" t="s">
        <v>79</v>
      </c>
      <c r="C220" s="7">
        <v>41087</v>
      </c>
      <c r="D220" s="8">
        <v>0.47986111111111113</v>
      </c>
      <c r="E220" s="6" t="s">
        <v>49</v>
      </c>
      <c r="F220" s="6">
        <v>20.38</v>
      </c>
      <c r="G220" s="6">
        <v>19.59</v>
      </c>
      <c r="H220" s="6">
        <v>19</v>
      </c>
      <c r="I220" s="6">
        <v>3</v>
      </c>
      <c r="J220" s="6">
        <v>18</v>
      </c>
      <c r="K220" s="6">
        <v>26.25</v>
      </c>
      <c r="L220" s="6">
        <v>28.39</v>
      </c>
      <c r="M220" s="9">
        <v>7.42</v>
      </c>
      <c r="N220" s="9">
        <v>6.86</v>
      </c>
      <c r="O220" s="6">
        <v>7</v>
      </c>
      <c r="Q220" s="6">
        <f t="shared" si="14"/>
        <v>3.5835189384561099</v>
      </c>
      <c r="R220" s="6">
        <v>36</v>
      </c>
      <c r="T220" s="10" t="s">
        <v>44</v>
      </c>
      <c r="U220" s="10"/>
      <c r="V220" s="10">
        <v>2</v>
      </c>
      <c r="W220" s="10"/>
      <c r="X220" s="11">
        <v>0.17499999999999999</v>
      </c>
      <c r="Y220" s="11"/>
      <c r="Z220" s="11">
        <v>0.2</v>
      </c>
      <c r="AA220" s="11"/>
      <c r="AB220" s="11"/>
      <c r="AC220" s="11"/>
      <c r="AD220" s="11">
        <v>0.71199999999999997</v>
      </c>
      <c r="AE220" s="11"/>
      <c r="AF220" s="11">
        <f>AD220+X220+Y220</f>
        <v>0.88700000000000001</v>
      </c>
      <c r="AG220" s="6">
        <v>5</v>
      </c>
      <c r="AH220" s="6">
        <v>4</v>
      </c>
      <c r="AI220" s="12">
        <v>0.2</v>
      </c>
      <c r="AJ220" s="12"/>
      <c r="AK220" s="12"/>
      <c r="AL220" s="12"/>
      <c r="AM220" s="6" t="s">
        <v>74</v>
      </c>
      <c r="AN220" s="6">
        <v>-74.100832999999994</v>
      </c>
      <c r="AO220" s="6">
        <v>40.510333000000003</v>
      </c>
      <c r="AP220" s="6" t="s">
        <v>42</v>
      </c>
    </row>
    <row r="221" spans="1:42" s="6" customFormat="1" x14ac:dyDescent="0.35">
      <c r="A221" s="6" t="s">
        <v>89</v>
      </c>
      <c r="C221" s="7">
        <v>41087</v>
      </c>
      <c r="D221" s="8">
        <v>0.50347222222222221</v>
      </c>
      <c r="E221" s="6" t="s">
        <v>49</v>
      </c>
      <c r="H221" s="6">
        <v>27</v>
      </c>
      <c r="M221" s="9">
        <v>6.9</v>
      </c>
      <c r="N221" s="9">
        <v>5.91</v>
      </c>
      <c r="O221" s="6">
        <v>11</v>
      </c>
      <c r="Q221" s="6">
        <f t="shared" si="14"/>
        <v>2.1972245773362196</v>
      </c>
      <c r="R221" s="6">
        <v>9</v>
      </c>
      <c r="T221" s="10" t="s">
        <v>44</v>
      </c>
      <c r="U221" s="10"/>
      <c r="V221" s="10">
        <v>2</v>
      </c>
      <c r="W221" s="10"/>
      <c r="X221" s="11">
        <v>0.01</v>
      </c>
      <c r="Y221" s="11"/>
      <c r="Z221" s="11">
        <v>2.5999999999999999E-2</v>
      </c>
      <c r="AA221" s="11"/>
      <c r="AB221" s="11"/>
      <c r="AC221" s="11"/>
      <c r="AD221" s="11">
        <v>0.27500000000000002</v>
      </c>
      <c r="AE221" s="11"/>
      <c r="AF221" s="11">
        <f>AD221+X221+Y221</f>
        <v>0.28500000000000003</v>
      </c>
      <c r="AG221" s="6">
        <v>4</v>
      </c>
      <c r="AH221" s="6">
        <v>6</v>
      </c>
      <c r="AI221" s="12">
        <v>0.1</v>
      </c>
      <c r="AJ221" s="12"/>
      <c r="AK221" s="12"/>
      <c r="AL221" s="12"/>
      <c r="AN221" s="6">
        <v>-74.100832999999994</v>
      </c>
      <c r="AO221" s="6">
        <v>40.510333000000003</v>
      </c>
      <c r="AP221" s="6" t="s">
        <v>42</v>
      </c>
    </row>
    <row r="222" spans="1:42" s="6" customFormat="1" x14ac:dyDescent="0.35">
      <c r="A222" s="6" t="s">
        <v>100</v>
      </c>
      <c r="B222"/>
      <c r="C222" s="14">
        <v>41088</v>
      </c>
      <c r="D222"/>
      <c r="E222"/>
      <c r="F222"/>
      <c r="G222"/>
      <c r="H222"/>
      <c r="I222"/>
      <c r="J222"/>
      <c r="K222"/>
      <c r="L222"/>
      <c r="M222" s="18">
        <v>3.78</v>
      </c>
      <c r="N222" s="18">
        <v>4.1900000000000004</v>
      </c>
      <c r="O222"/>
      <c r="P222"/>
      <c r="R222" s="25" t="s">
        <v>101</v>
      </c>
      <c r="S222"/>
      <c r="T222"/>
      <c r="U222"/>
      <c r="V222" s="25" t="s">
        <v>101</v>
      </c>
      <c r="W222"/>
      <c r="X222"/>
      <c r="Y222"/>
      <c r="Z222"/>
      <c r="AA222"/>
      <c r="AB222"/>
      <c r="AC222"/>
      <c r="AD222"/>
      <c r="AE222"/>
      <c r="AF222">
        <v>1.0382</v>
      </c>
      <c r="AG222"/>
      <c r="AH222"/>
      <c r="AI222" s="28">
        <v>14.75</v>
      </c>
      <c r="AJ222"/>
      <c r="AK222" s="12"/>
      <c r="AL222" s="12"/>
      <c r="AN222" s="6">
        <v>-74.100832999999994</v>
      </c>
      <c r="AO222" s="6">
        <v>40.510333000000003</v>
      </c>
      <c r="AP222" s="6" t="s">
        <v>42</v>
      </c>
    </row>
    <row r="223" spans="1:42" s="6" customFormat="1" x14ac:dyDescent="0.35">
      <c r="A223" s="6" t="s">
        <v>105</v>
      </c>
      <c r="B223"/>
      <c r="C223" s="14">
        <v>41088</v>
      </c>
      <c r="D223"/>
      <c r="E223"/>
      <c r="F223"/>
      <c r="G223"/>
      <c r="H223"/>
      <c r="I223"/>
      <c r="J223"/>
      <c r="K223"/>
      <c r="L223"/>
      <c r="M223" s="18">
        <v>4.62</v>
      </c>
      <c r="N223" s="18">
        <v>4.26</v>
      </c>
      <c r="O223"/>
      <c r="P223"/>
      <c r="R223" s="25" t="s">
        <v>101</v>
      </c>
      <c r="S223"/>
      <c r="T223"/>
      <c r="U223"/>
      <c r="V223" s="25" t="s">
        <v>101</v>
      </c>
      <c r="W223"/>
      <c r="X223"/>
      <c r="Y223"/>
      <c r="Z223"/>
      <c r="AA223"/>
      <c r="AB223"/>
      <c r="AC223"/>
      <c r="AD223"/>
      <c r="AE223"/>
      <c r="AF223" s="35">
        <v>0.86119999999999997</v>
      </c>
      <c r="AG223"/>
      <c r="AH223"/>
      <c r="AI223" s="22">
        <v>17.05</v>
      </c>
      <c r="AJ223"/>
      <c r="AK223" s="12"/>
      <c r="AL223" s="12"/>
      <c r="AN223" s="6">
        <v>-74.100832999999994</v>
      </c>
      <c r="AO223" s="6">
        <v>40.510333000000003</v>
      </c>
      <c r="AP223" s="6" t="s">
        <v>42</v>
      </c>
    </row>
    <row r="224" spans="1:42" s="6" customFormat="1" x14ac:dyDescent="0.35">
      <c r="A224" s="6" t="s">
        <v>79</v>
      </c>
      <c r="C224" s="7">
        <v>41095</v>
      </c>
      <c r="D224" s="8">
        <v>0.46249999999999997</v>
      </c>
      <c r="E224" s="6" t="s">
        <v>50</v>
      </c>
      <c r="F224" s="6">
        <v>20.92</v>
      </c>
      <c r="G224" s="6">
        <v>19.87</v>
      </c>
      <c r="H224" s="6">
        <v>19</v>
      </c>
      <c r="I224" s="6">
        <v>3</v>
      </c>
      <c r="J224" s="6">
        <v>17</v>
      </c>
      <c r="K224" s="6">
        <v>30.08</v>
      </c>
      <c r="L224" s="6">
        <v>30.44</v>
      </c>
      <c r="M224" s="9">
        <v>6.62</v>
      </c>
      <c r="N224" s="9">
        <v>6.65</v>
      </c>
      <c r="O224" s="6">
        <v>9</v>
      </c>
      <c r="Q224" s="6">
        <f t="shared" si="14"/>
        <v>3.1780538303479458</v>
      </c>
      <c r="R224" s="6">
        <v>24</v>
      </c>
      <c r="T224" s="10"/>
      <c r="U224" s="10"/>
      <c r="V224" s="10">
        <v>2</v>
      </c>
      <c r="W224" s="10"/>
      <c r="X224" s="11">
        <v>2.3E-2</v>
      </c>
      <c r="Y224" s="11"/>
      <c r="Z224" s="11">
        <v>7.8E-2</v>
      </c>
      <c r="AA224" s="11"/>
      <c r="AB224" s="11"/>
      <c r="AC224" s="11"/>
      <c r="AD224" s="11">
        <v>0.21</v>
      </c>
      <c r="AE224" s="11"/>
      <c r="AF224" s="11">
        <f t="shared" ref="AF224:AF229" si="16">AD224+X224+Y224</f>
        <v>0.23299999999999998</v>
      </c>
      <c r="AG224" s="6">
        <v>2</v>
      </c>
      <c r="AH224" s="6">
        <v>2</v>
      </c>
      <c r="AI224" s="12">
        <v>0.6</v>
      </c>
      <c r="AJ224" s="12"/>
      <c r="AK224" s="12"/>
      <c r="AL224" s="12"/>
      <c r="AN224" s="6">
        <v>-74.100832999999994</v>
      </c>
      <c r="AO224" s="6">
        <v>40.510333000000003</v>
      </c>
      <c r="AP224" s="6" t="s">
        <v>42</v>
      </c>
    </row>
    <row r="225" spans="1:42" s="6" customFormat="1" x14ac:dyDescent="0.35">
      <c r="A225" s="6" t="s">
        <v>89</v>
      </c>
      <c r="C225" s="7">
        <v>41095</v>
      </c>
      <c r="D225" s="8">
        <v>0.47638888888888892</v>
      </c>
      <c r="E225" s="6" t="s">
        <v>50</v>
      </c>
      <c r="F225" s="6">
        <v>19.34</v>
      </c>
      <c r="G225" s="6">
        <v>18.25</v>
      </c>
      <c r="H225" s="6">
        <v>27</v>
      </c>
      <c r="I225" s="6">
        <v>3</v>
      </c>
      <c r="J225" s="6">
        <v>24</v>
      </c>
      <c r="K225" s="6">
        <v>30.78</v>
      </c>
      <c r="L225" s="6">
        <v>30.99</v>
      </c>
      <c r="M225" s="9">
        <v>6.47</v>
      </c>
      <c r="N225" s="9">
        <v>6.23</v>
      </c>
      <c r="O225" s="6">
        <v>12</v>
      </c>
      <c r="Q225" s="6">
        <f t="shared" si="14"/>
        <v>2.3978952727983707</v>
      </c>
      <c r="R225" s="6">
        <v>11</v>
      </c>
      <c r="T225" s="10" t="s">
        <v>44</v>
      </c>
      <c r="U225" s="10"/>
      <c r="V225" s="10">
        <v>1</v>
      </c>
      <c r="W225" s="10"/>
      <c r="X225" s="11">
        <v>1.0999999999999999E-2</v>
      </c>
      <c r="Y225" s="11"/>
      <c r="Z225" s="11">
        <v>1.4999999999999999E-2</v>
      </c>
      <c r="AA225" s="11"/>
      <c r="AB225" s="11"/>
      <c r="AC225" s="11"/>
      <c r="AD225" s="11">
        <v>7.9000000000000001E-2</v>
      </c>
      <c r="AE225" s="11"/>
      <c r="AF225" s="11">
        <f t="shared" si="16"/>
        <v>0.09</v>
      </c>
      <c r="AG225" s="6">
        <v>2</v>
      </c>
      <c r="AH225" s="6">
        <v>3</v>
      </c>
      <c r="AI225" s="12">
        <v>0.2</v>
      </c>
      <c r="AJ225" s="12"/>
      <c r="AK225" s="12"/>
      <c r="AL225" s="12"/>
      <c r="AN225" s="6">
        <v>-74.100832999999994</v>
      </c>
      <c r="AO225" s="6">
        <v>40.510333000000003</v>
      </c>
      <c r="AP225" s="6" t="s">
        <v>42</v>
      </c>
    </row>
    <row r="226" spans="1:42" s="6" customFormat="1" x14ac:dyDescent="0.35">
      <c r="A226" s="6" t="s">
        <v>40</v>
      </c>
      <c r="C226" s="7">
        <v>41100</v>
      </c>
      <c r="D226" s="8">
        <v>0.54513888888888895</v>
      </c>
      <c r="E226" s="6" t="s">
        <v>50</v>
      </c>
      <c r="F226" s="6">
        <v>25.6</v>
      </c>
      <c r="G226" s="6">
        <v>23.74</v>
      </c>
      <c r="H226" s="6">
        <v>26</v>
      </c>
      <c r="I226" s="6">
        <v>3</v>
      </c>
      <c r="J226" s="6">
        <v>24</v>
      </c>
      <c r="K226" s="6">
        <v>25.35</v>
      </c>
      <c r="L226" s="6">
        <v>27.16</v>
      </c>
      <c r="M226" s="9">
        <v>6.39</v>
      </c>
      <c r="N226" s="9">
        <v>5.55</v>
      </c>
      <c r="O226" s="6">
        <v>2</v>
      </c>
      <c r="Q226" s="6">
        <f t="shared" si="14"/>
        <v>1.9459101490553132</v>
      </c>
      <c r="R226" s="6">
        <v>7</v>
      </c>
      <c r="T226" s="10" t="s">
        <v>44</v>
      </c>
      <c r="U226" s="10"/>
      <c r="V226" s="10">
        <v>1</v>
      </c>
      <c r="W226" s="10"/>
      <c r="X226" s="11">
        <v>0.28499999999999998</v>
      </c>
      <c r="Y226" s="11"/>
      <c r="Z226" s="11">
        <v>7.8E-2</v>
      </c>
      <c r="AA226" s="11"/>
      <c r="AB226" s="11"/>
      <c r="AC226" s="11"/>
      <c r="AD226" s="11">
        <v>0.50900000000000001</v>
      </c>
      <c r="AE226" s="11"/>
      <c r="AF226" s="11">
        <f t="shared" si="16"/>
        <v>0.79400000000000004</v>
      </c>
      <c r="AG226" s="6">
        <v>2</v>
      </c>
      <c r="AH226" s="6">
        <v>4</v>
      </c>
      <c r="AI226" s="12">
        <v>12.2</v>
      </c>
      <c r="AJ226" s="12"/>
      <c r="AK226" s="12"/>
      <c r="AL226" s="12"/>
      <c r="AN226" s="6">
        <v>-74.100832999999994</v>
      </c>
      <c r="AO226" s="6">
        <v>40.510333000000003</v>
      </c>
      <c r="AP226" s="6" t="s">
        <v>42</v>
      </c>
    </row>
    <row r="227" spans="1:42" s="6" customFormat="1" x14ac:dyDescent="0.35">
      <c r="A227" s="6" t="s">
        <v>72</v>
      </c>
      <c r="C227" s="7">
        <v>41100</v>
      </c>
      <c r="D227" s="8">
        <v>0.51666666666666672</v>
      </c>
      <c r="E227" s="6" t="s">
        <v>50</v>
      </c>
      <c r="F227" s="6">
        <v>22.98</v>
      </c>
      <c r="G227" s="6">
        <v>22.75</v>
      </c>
      <c r="H227" s="6">
        <v>21</v>
      </c>
      <c r="I227" s="6">
        <v>3</v>
      </c>
      <c r="J227" s="6">
        <v>19</v>
      </c>
      <c r="K227" s="6">
        <v>27.21</v>
      </c>
      <c r="L227" s="6">
        <v>27.55</v>
      </c>
      <c r="M227" s="9">
        <v>8.66</v>
      </c>
      <c r="N227" s="9">
        <v>8.5399999999999991</v>
      </c>
      <c r="O227" s="6">
        <v>4</v>
      </c>
      <c r="Q227" s="6">
        <f t="shared" si="14"/>
        <v>2.1972245773362196</v>
      </c>
      <c r="R227" s="6">
        <v>9</v>
      </c>
      <c r="T227" s="10" t="s">
        <v>44</v>
      </c>
      <c r="U227" s="10"/>
      <c r="V227" s="10">
        <v>1</v>
      </c>
      <c r="W227" s="10"/>
      <c r="X227" s="11">
        <v>0.14199999999999999</v>
      </c>
      <c r="Y227" s="11"/>
      <c r="Z227" s="11">
        <v>4.5999999999999999E-2</v>
      </c>
      <c r="AA227" s="11"/>
      <c r="AB227" s="11"/>
      <c r="AC227" s="11"/>
      <c r="AD227" s="11">
        <v>0.27</v>
      </c>
      <c r="AE227" s="11"/>
      <c r="AF227" s="11">
        <f t="shared" si="16"/>
        <v>0.41200000000000003</v>
      </c>
      <c r="AG227" s="6">
        <v>9</v>
      </c>
      <c r="AH227" s="6">
        <v>10</v>
      </c>
      <c r="AI227" s="12">
        <v>16</v>
      </c>
      <c r="AJ227" s="12"/>
      <c r="AK227" s="12"/>
      <c r="AL227" s="12"/>
      <c r="AN227" s="6">
        <v>-74.100832999999994</v>
      </c>
      <c r="AO227" s="6">
        <v>40.510333000000003</v>
      </c>
      <c r="AP227" s="6" t="s">
        <v>42</v>
      </c>
    </row>
    <row r="228" spans="1:42" s="6" customFormat="1" x14ac:dyDescent="0.35">
      <c r="A228" s="6" t="s">
        <v>79</v>
      </c>
      <c r="C228" s="7">
        <v>41101</v>
      </c>
      <c r="D228" s="8">
        <v>0.4458333333333333</v>
      </c>
      <c r="E228" s="6" t="s">
        <v>50</v>
      </c>
      <c r="F228" s="6">
        <v>22.95</v>
      </c>
      <c r="G228" s="6">
        <v>22.71</v>
      </c>
      <c r="H228" s="6">
        <v>13</v>
      </c>
      <c r="I228" s="6">
        <v>4</v>
      </c>
      <c r="J228" s="6">
        <v>11</v>
      </c>
      <c r="K228" s="6">
        <v>27.61</v>
      </c>
      <c r="L228" s="6">
        <v>28.25</v>
      </c>
      <c r="M228" s="9">
        <v>7</v>
      </c>
      <c r="N228" s="9">
        <v>6.9</v>
      </c>
      <c r="O228" s="6">
        <v>6</v>
      </c>
      <c r="Q228" s="6">
        <f t="shared" si="14"/>
        <v>4.0943445622221004</v>
      </c>
      <c r="R228" s="6">
        <v>60</v>
      </c>
      <c r="T228" s="10" t="s">
        <v>44</v>
      </c>
      <c r="U228" s="10"/>
      <c r="V228" s="10">
        <v>1</v>
      </c>
      <c r="W228" s="10"/>
      <c r="X228" s="11">
        <v>0.17</v>
      </c>
      <c r="Y228" s="11"/>
      <c r="Z228" s="11">
        <v>0.125</v>
      </c>
      <c r="AA228" s="11"/>
      <c r="AB228" s="11"/>
      <c r="AC228" s="11"/>
      <c r="AD228" s="11">
        <v>0.48399999999999999</v>
      </c>
      <c r="AE228" s="11"/>
      <c r="AF228" s="11">
        <f t="shared" si="16"/>
        <v>0.65400000000000003</v>
      </c>
      <c r="AG228" s="6">
        <v>12</v>
      </c>
      <c r="AH228" s="6">
        <v>11</v>
      </c>
      <c r="AI228" s="12">
        <v>6.2</v>
      </c>
      <c r="AJ228" s="12"/>
      <c r="AK228" s="12"/>
      <c r="AL228" s="12"/>
      <c r="AN228" s="6">
        <v>-74.100832999999994</v>
      </c>
      <c r="AO228" s="6">
        <v>40.510333000000003</v>
      </c>
      <c r="AP228" s="6" t="s">
        <v>42</v>
      </c>
    </row>
    <row r="229" spans="1:42" s="6" customFormat="1" x14ac:dyDescent="0.35">
      <c r="A229" s="6" t="s">
        <v>89</v>
      </c>
      <c r="C229" s="7">
        <v>41101</v>
      </c>
      <c r="D229" s="8">
        <v>0.46388888888888885</v>
      </c>
      <c r="E229" s="6" t="s">
        <v>50</v>
      </c>
      <c r="F229" s="6">
        <v>21.79</v>
      </c>
      <c r="G229" s="6">
        <v>20.39</v>
      </c>
      <c r="H229" s="6">
        <v>24</v>
      </c>
      <c r="I229" s="6">
        <v>3</v>
      </c>
      <c r="J229" s="6">
        <v>24</v>
      </c>
      <c r="K229" s="6">
        <v>30.47</v>
      </c>
      <c r="L229" s="6">
        <v>30.86</v>
      </c>
      <c r="M229" s="9">
        <v>8.1</v>
      </c>
      <c r="N229" s="9">
        <v>6.34</v>
      </c>
      <c r="O229" s="6">
        <v>6</v>
      </c>
      <c r="Q229" s="6">
        <f t="shared" si="14"/>
        <v>0</v>
      </c>
      <c r="R229" s="6">
        <v>1</v>
      </c>
      <c r="T229" s="10" t="s">
        <v>44</v>
      </c>
      <c r="U229" s="10"/>
      <c r="V229" s="10">
        <v>1</v>
      </c>
      <c r="W229" s="10"/>
      <c r="X229" s="11">
        <v>0.01</v>
      </c>
      <c r="Y229" s="11"/>
      <c r="Z229" s="11">
        <v>1.4999999999999999E-2</v>
      </c>
      <c r="AA229" s="11"/>
      <c r="AB229" s="11"/>
      <c r="AC229" s="11"/>
      <c r="AD229" s="11">
        <v>0.217</v>
      </c>
      <c r="AE229" s="11"/>
      <c r="AF229" s="11">
        <f t="shared" si="16"/>
        <v>0.22700000000000001</v>
      </c>
      <c r="AG229" s="6">
        <v>5</v>
      </c>
      <c r="AH229" s="6">
        <v>10</v>
      </c>
      <c r="AI229" s="12">
        <v>5.2</v>
      </c>
      <c r="AJ229" s="12"/>
      <c r="AK229" s="12">
        <v>2.65</v>
      </c>
      <c r="AL229" s="12"/>
      <c r="AM229" s="6" t="s">
        <v>75</v>
      </c>
      <c r="AN229" s="6">
        <v>-74.100832999999994</v>
      </c>
      <c r="AO229" s="6">
        <v>40.510333000000003</v>
      </c>
      <c r="AP229" s="6" t="s">
        <v>42</v>
      </c>
    </row>
    <row r="230" spans="1:42" s="6" customFormat="1" x14ac:dyDescent="0.35">
      <c r="A230" s="6" t="s">
        <v>100</v>
      </c>
      <c r="B230"/>
      <c r="C230" s="14">
        <v>41102</v>
      </c>
      <c r="D230"/>
      <c r="E230"/>
      <c r="F230"/>
      <c r="G230"/>
      <c r="H230"/>
      <c r="I230"/>
      <c r="J230"/>
      <c r="K230"/>
      <c r="L230"/>
      <c r="M230" s="18">
        <v>11.26</v>
      </c>
      <c r="N230" s="9">
        <v>5.34</v>
      </c>
      <c r="O230"/>
      <c r="P230"/>
      <c r="R230" s="25" t="s">
        <v>101</v>
      </c>
      <c r="S230"/>
      <c r="T230"/>
      <c r="U230"/>
      <c r="V230" s="25" t="s">
        <v>101</v>
      </c>
      <c r="W230"/>
      <c r="X230"/>
      <c r="Y230"/>
      <c r="Z230"/>
      <c r="AA230"/>
      <c r="AB230"/>
      <c r="AC230"/>
      <c r="AD230"/>
      <c r="AE230"/>
      <c r="AF230">
        <v>0.68240000000000001</v>
      </c>
      <c r="AG230"/>
      <c r="AH230"/>
      <c r="AI230" s="22">
        <v>138.4</v>
      </c>
      <c r="AJ230"/>
      <c r="AK230" s="12">
        <v>1.89</v>
      </c>
      <c r="AL230" s="12"/>
      <c r="AM230" s="6" t="s">
        <v>76</v>
      </c>
      <c r="AN230" s="6">
        <v>-74.100832999999994</v>
      </c>
      <c r="AO230" s="6">
        <v>40.510333000000003</v>
      </c>
      <c r="AP230" s="6" t="s">
        <v>42</v>
      </c>
    </row>
    <row r="231" spans="1:42" s="6" customFormat="1" x14ac:dyDescent="0.35">
      <c r="A231" s="6" t="s">
        <v>100</v>
      </c>
      <c r="B231"/>
      <c r="C231" s="14">
        <v>41102</v>
      </c>
      <c r="D231"/>
      <c r="E231"/>
      <c r="F231"/>
      <c r="G231"/>
      <c r="H231"/>
      <c r="I231"/>
      <c r="J231"/>
      <c r="K231"/>
      <c r="L231"/>
      <c r="M231" s="19" t="s">
        <v>101</v>
      </c>
      <c r="N231" s="19" t="s">
        <v>101</v>
      </c>
      <c r="O231"/>
      <c r="P231"/>
      <c r="R231" s="25" t="s">
        <v>101</v>
      </c>
      <c r="S231"/>
      <c r="T231"/>
      <c r="U231"/>
      <c r="V231" s="25" t="s">
        <v>101</v>
      </c>
      <c r="W231"/>
      <c r="X231"/>
      <c r="Y231"/>
      <c r="Z231"/>
      <c r="AA231"/>
      <c r="AB231"/>
      <c r="AC231"/>
      <c r="AD231"/>
      <c r="AE231"/>
      <c r="AF231">
        <v>0.61459999999999992</v>
      </c>
      <c r="AG231"/>
      <c r="AH231"/>
      <c r="AI231" s="22">
        <v>114.2</v>
      </c>
      <c r="AJ231"/>
      <c r="AK231" s="12"/>
      <c r="AL231" s="12"/>
      <c r="AN231" s="6">
        <v>-74.100832999999994</v>
      </c>
      <c r="AO231" s="6">
        <v>40.510333000000003</v>
      </c>
      <c r="AP231" s="6" t="s">
        <v>42</v>
      </c>
    </row>
    <row r="232" spans="1:42" s="6" customFormat="1" x14ac:dyDescent="0.35">
      <c r="A232" s="6" t="s">
        <v>105</v>
      </c>
      <c r="B232"/>
      <c r="C232" s="14">
        <v>41102</v>
      </c>
      <c r="D232"/>
      <c r="E232"/>
      <c r="F232"/>
      <c r="G232"/>
      <c r="H232"/>
      <c r="I232"/>
      <c r="J232"/>
      <c r="K232"/>
      <c r="L232"/>
      <c r="M232" s="18">
        <v>9.1999999999999993</v>
      </c>
      <c r="N232" s="9">
        <v>10.4</v>
      </c>
      <c r="O232"/>
      <c r="P232"/>
      <c r="R232" s="25" t="s">
        <v>101</v>
      </c>
      <c r="S232"/>
      <c r="T232"/>
      <c r="U232"/>
      <c r="V232" s="25" t="s">
        <v>101</v>
      </c>
      <c r="W232"/>
      <c r="X232"/>
      <c r="Y232"/>
      <c r="Z232"/>
      <c r="AA232"/>
      <c r="AB232"/>
      <c r="AC232"/>
      <c r="AD232"/>
      <c r="AE232"/>
      <c r="AF232" s="35">
        <v>0.62609999999999999</v>
      </c>
      <c r="AG232"/>
      <c r="AH232"/>
      <c r="AI232" s="22">
        <v>42.9</v>
      </c>
      <c r="AJ232"/>
      <c r="AK232" s="12"/>
      <c r="AL232" s="12"/>
      <c r="AN232" s="6">
        <v>-74.100832999999994</v>
      </c>
      <c r="AO232" s="6">
        <v>40.510333000000003</v>
      </c>
      <c r="AP232" s="6" t="s">
        <v>42</v>
      </c>
    </row>
    <row r="233" spans="1:42" s="6" customFormat="1" x14ac:dyDescent="0.35">
      <c r="A233" s="6" t="s">
        <v>40</v>
      </c>
      <c r="C233" s="7">
        <v>41107</v>
      </c>
      <c r="D233" s="8">
        <v>0.56041666666666667</v>
      </c>
      <c r="E233" s="6" t="s">
        <v>50</v>
      </c>
      <c r="F233" s="6">
        <v>26.09</v>
      </c>
      <c r="G233" s="6">
        <v>24.77</v>
      </c>
      <c r="H233" s="6">
        <v>20</v>
      </c>
      <c r="I233" s="6">
        <v>3</v>
      </c>
      <c r="J233" s="6">
        <v>18</v>
      </c>
      <c r="K233" s="6">
        <v>25.3</v>
      </c>
      <c r="L233" s="6">
        <v>26.75</v>
      </c>
      <c r="M233" s="9">
        <v>5.84</v>
      </c>
      <c r="N233" s="9">
        <v>5.9</v>
      </c>
      <c r="O233" s="6">
        <v>4</v>
      </c>
      <c r="Q233" s="6">
        <f t="shared" si="14"/>
        <v>7.4558766874918243</v>
      </c>
      <c r="R233" s="6">
        <v>1730</v>
      </c>
      <c r="T233" s="10"/>
      <c r="U233" s="10"/>
      <c r="V233" s="10">
        <v>2</v>
      </c>
      <c r="W233" s="10"/>
      <c r="X233" s="11">
        <v>0.20899999999999999</v>
      </c>
      <c r="Y233" s="11"/>
      <c r="Z233" s="11">
        <v>0.22700000000000001</v>
      </c>
      <c r="AA233" s="11"/>
      <c r="AB233" s="11"/>
      <c r="AC233" s="11"/>
      <c r="AD233" s="11">
        <v>0.89800000000000002</v>
      </c>
      <c r="AE233" s="11"/>
      <c r="AF233" s="11">
        <f t="shared" ref="AF233:AF238" si="17">AD233+X233+Y233</f>
        <v>1.107</v>
      </c>
      <c r="AG233" s="6">
        <v>2</v>
      </c>
      <c r="AH233" s="6">
        <v>3</v>
      </c>
      <c r="AI233" s="12">
        <v>6.2</v>
      </c>
      <c r="AJ233" s="12"/>
      <c r="AK233" s="12"/>
      <c r="AL233" s="12"/>
      <c r="AN233" s="6">
        <v>-74.100832999999994</v>
      </c>
      <c r="AO233" s="6">
        <v>40.510333000000003</v>
      </c>
      <c r="AP233" s="6" t="s">
        <v>42</v>
      </c>
    </row>
    <row r="234" spans="1:42" s="6" customFormat="1" x14ac:dyDescent="0.35">
      <c r="A234" s="6" t="s">
        <v>72</v>
      </c>
      <c r="C234" s="7">
        <v>41107</v>
      </c>
      <c r="D234" s="8">
        <v>0.52986111111111112</v>
      </c>
      <c r="E234" s="6" t="s">
        <v>50</v>
      </c>
      <c r="F234" s="6">
        <v>26.69</v>
      </c>
      <c r="G234" s="6">
        <v>23.05</v>
      </c>
      <c r="H234" s="6">
        <v>18</v>
      </c>
      <c r="I234" s="6">
        <v>3</v>
      </c>
      <c r="J234" s="6">
        <v>16</v>
      </c>
      <c r="K234" s="6">
        <v>26.44</v>
      </c>
      <c r="L234" s="6">
        <v>27.28</v>
      </c>
      <c r="M234" s="9">
        <v>9.41</v>
      </c>
      <c r="N234" s="9">
        <v>8.8800000000000008</v>
      </c>
      <c r="O234" s="6">
        <v>3</v>
      </c>
      <c r="Q234" s="6">
        <f t="shared" si="14"/>
        <v>1.6094379124341003</v>
      </c>
      <c r="R234" s="6">
        <v>5</v>
      </c>
      <c r="T234" s="10"/>
      <c r="U234" s="10"/>
      <c r="V234" s="10">
        <v>1</v>
      </c>
      <c r="W234" s="10"/>
      <c r="X234" s="11">
        <v>2.4E-2</v>
      </c>
      <c r="Y234" s="11"/>
      <c r="Z234" s="11">
        <v>2.1999999999999999E-2</v>
      </c>
      <c r="AA234" s="11"/>
      <c r="AB234" s="11"/>
      <c r="AC234" s="11"/>
      <c r="AD234" s="11">
        <v>0.58599999999999997</v>
      </c>
      <c r="AE234" s="11"/>
      <c r="AF234" s="11">
        <f t="shared" si="17"/>
        <v>0.61</v>
      </c>
      <c r="AG234" s="6">
        <v>4</v>
      </c>
      <c r="AH234" s="6">
        <v>5</v>
      </c>
      <c r="AI234" s="12">
        <v>11.5</v>
      </c>
      <c r="AJ234" s="12"/>
      <c r="AK234" s="12"/>
      <c r="AL234" s="12"/>
      <c r="AN234" s="6">
        <v>-74.100832999999994</v>
      </c>
      <c r="AO234" s="6">
        <v>40.510333000000003</v>
      </c>
      <c r="AP234" s="6" t="s">
        <v>42</v>
      </c>
    </row>
    <row r="235" spans="1:42" s="6" customFormat="1" x14ac:dyDescent="0.35">
      <c r="A235" s="6" t="s">
        <v>79</v>
      </c>
      <c r="C235" s="7">
        <v>41108</v>
      </c>
      <c r="D235" s="8">
        <v>0.47430555555555554</v>
      </c>
      <c r="E235" s="6" t="s">
        <v>50</v>
      </c>
      <c r="F235" s="6">
        <v>20.85</v>
      </c>
      <c r="G235" s="6">
        <v>19.47</v>
      </c>
      <c r="H235" s="6">
        <v>18</v>
      </c>
      <c r="I235" s="6">
        <v>3</v>
      </c>
      <c r="J235" s="6">
        <v>16</v>
      </c>
      <c r="K235" s="6">
        <v>29.98</v>
      </c>
      <c r="L235" s="6">
        <v>30.97</v>
      </c>
      <c r="M235" s="9">
        <v>5.61</v>
      </c>
      <c r="N235" s="9">
        <v>5.14</v>
      </c>
      <c r="O235" s="6">
        <v>7.5</v>
      </c>
      <c r="Q235" s="6">
        <f t="shared" si="14"/>
        <v>1.0986122886681098</v>
      </c>
      <c r="R235" s="6">
        <v>3</v>
      </c>
      <c r="T235" s="10" t="s">
        <v>47</v>
      </c>
      <c r="U235" s="10"/>
      <c r="V235" s="10">
        <v>2</v>
      </c>
      <c r="W235" s="10"/>
      <c r="X235" s="11">
        <v>3.9E-2</v>
      </c>
      <c r="Y235" s="11"/>
      <c r="Z235" s="11">
        <v>9.0999999999999998E-2</v>
      </c>
      <c r="AA235" s="11"/>
      <c r="AB235" s="11"/>
      <c r="AC235" s="11"/>
      <c r="AD235" s="11">
        <v>0.26300000000000001</v>
      </c>
      <c r="AE235" s="11"/>
      <c r="AF235" s="11">
        <f t="shared" si="17"/>
        <v>0.30199999999999999</v>
      </c>
      <c r="AG235" s="6">
        <v>2</v>
      </c>
      <c r="AH235" s="6">
        <v>3</v>
      </c>
      <c r="AI235" s="12">
        <v>2.7</v>
      </c>
      <c r="AJ235" s="12"/>
      <c r="AK235" s="12"/>
      <c r="AL235" s="12"/>
      <c r="AN235" s="6">
        <v>-74.100832999999994</v>
      </c>
      <c r="AO235" s="6">
        <v>40.510333000000003</v>
      </c>
      <c r="AP235" s="6" t="s">
        <v>42</v>
      </c>
    </row>
    <row r="236" spans="1:42" s="6" customFormat="1" x14ac:dyDescent="0.35">
      <c r="A236" s="6" t="s">
        <v>89</v>
      </c>
      <c r="C236" s="7">
        <v>41108</v>
      </c>
      <c r="D236" s="8">
        <v>0.48888888888888887</v>
      </c>
      <c r="E236" s="6" t="s">
        <v>50</v>
      </c>
      <c r="F236" s="6">
        <v>19.940000000000001</v>
      </c>
      <c r="G236" s="6">
        <v>18.260000000000002</v>
      </c>
      <c r="H236" s="6">
        <v>25</v>
      </c>
      <c r="I236" s="6">
        <v>3</v>
      </c>
      <c r="J236" s="6">
        <v>22</v>
      </c>
      <c r="K236" s="6">
        <v>30.7</v>
      </c>
      <c r="L236" s="6">
        <v>31.26</v>
      </c>
      <c r="M236" s="9">
        <v>5.25</v>
      </c>
      <c r="N236" s="9">
        <v>5.75</v>
      </c>
      <c r="O236" s="6">
        <v>20</v>
      </c>
      <c r="Q236" s="6">
        <f t="shared" si="14"/>
        <v>0</v>
      </c>
      <c r="R236" s="6">
        <v>1</v>
      </c>
      <c r="T236" s="10" t="s">
        <v>44</v>
      </c>
      <c r="U236" s="10"/>
      <c r="V236" s="10">
        <v>1</v>
      </c>
      <c r="W236" s="10"/>
      <c r="X236" s="11">
        <v>0.02</v>
      </c>
      <c r="Y236" s="11"/>
      <c r="Z236" s="11">
        <v>8.4000000000000005E-2</v>
      </c>
      <c r="AA236" s="11"/>
      <c r="AB236" s="11"/>
      <c r="AC236" s="11"/>
      <c r="AD236" s="11">
        <v>0.109</v>
      </c>
      <c r="AE236" s="11"/>
      <c r="AF236" s="11">
        <f t="shared" si="17"/>
        <v>0.129</v>
      </c>
      <c r="AG236" s="6">
        <v>3</v>
      </c>
      <c r="AH236" s="6">
        <v>3</v>
      </c>
      <c r="AI236" s="12">
        <v>1.1000000000000001</v>
      </c>
      <c r="AJ236" s="12"/>
      <c r="AK236" s="12"/>
      <c r="AL236" s="12"/>
      <c r="AN236" s="6">
        <v>-74.100832999999994</v>
      </c>
      <c r="AO236" s="6">
        <v>40.510333000000003</v>
      </c>
      <c r="AP236" s="6" t="s">
        <v>42</v>
      </c>
    </row>
    <row r="237" spans="1:42" s="6" customFormat="1" x14ac:dyDescent="0.35">
      <c r="A237" s="6" t="s">
        <v>79</v>
      </c>
      <c r="C237" s="7">
        <v>41114</v>
      </c>
      <c r="D237" s="8">
        <v>0.46180555555555558</v>
      </c>
      <c r="E237" s="6" t="s">
        <v>49</v>
      </c>
      <c r="F237" s="6">
        <v>23.49</v>
      </c>
      <c r="G237" s="6">
        <v>23.49</v>
      </c>
      <c r="H237" s="6">
        <v>17</v>
      </c>
      <c r="I237" s="6">
        <v>3</v>
      </c>
      <c r="J237" s="6">
        <v>13</v>
      </c>
      <c r="K237" s="6">
        <v>30.49</v>
      </c>
      <c r="L237" s="6">
        <v>30.5</v>
      </c>
      <c r="M237" s="9">
        <v>5.3</v>
      </c>
      <c r="N237" s="9">
        <v>5.96</v>
      </c>
      <c r="O237" s="6">
        <v>7</v>
      </c>
      <c r="Q237" s="6">
        <f t="shared" si="14"/>
        <v>1.0986122886681098</v>
      </c>
      <c r="R237" s="6">
        <v>3</v>
      </c>
      <c r="T237" s="10" t="s">
        <v>47</v>
      </c>
      <c r="U237" s="10"/>
      <c r="V237" s="10">
        <v>2</v>
      </c>
      <c r="W237" s="10"/>
      <c r="X237" s="11">
        <v>6.5000000000000002E-2</v>
      </c>
      <c r="Y237" s="11"/>
      <c r="Z237" s="11">
        <v>0.26</v>
      </c>
      <c r="AA237" s="11"/>
      <c r="AB237" s="11"/>
      <c r="AC237" s="11"/>
      <c r="AD237" s="11">
        <v>0.55600000000000005</v>
      </c>
      <c r="AE237" s="11"/>
      <c r="AF237" s="11">
        <f t="shared" si="17"/>
        <v>0.621</v>
      </c>
      <c r="AG237" s="6">
        <v>2</v>
      </c>
      <c r="AH237" s="6">
        <v>2</v>
      </c>
      <c r="AI237" s="12">
        <v>1.9</v>
      </c>
      <c r="AJ237" s="12"/>
      <c r="AK237" s="12"/>
      <c r="AL237" s="12"/>
      <c r="AN237" s="6">
        <v>-74.100832999999994</v>
      </c>
      <c r="AO237" s="6">
        <v>40.510333000000003</v>
      </c>
      <c r="AP237" s="6" t="s">
        <v>42</v>
      </c>
    </row>
    <row r="238" spans="1:42" s="6" customFormat="1" x14ac:dyDescent="0.35">
      <c r="A238" s="6" t="s">
        <v>89</v>
      </c>
      <c r="C238" s="7">
        <v>41114</v>
      </c>
      <c r="D238" s="8">
        <v>0.4770833333333333</v>
      </c>
      <c r="E238" s="6" t="s">
        <v>49</v>
      </c>
      <c r="F238" s="6">
        <v>23.45</v>
      </c>
      <c r="G238" s="6">
        <v>22.44</v>
      </c>
      <c r="H238" s="6">
        <v>27</v>
      </c>
      <c r="I238" s="6">
        <v>3</v>
      </c>
      <c r="J238" s="6">
        <v>28</v>
      </c>
      <c r="K238" s="6">
        <v>30.6</v>
      </c>
      <c r="L238" s="6">
        <v>30.84</v>
      </c>
      <c r="M238" s="9">
        <v>7</v>
      </c>
      <c r="N238" s="9">
        <v>6.34</v>
      </c>
      <c r="O238" s="6">
        <v>13.5</v>
      </c>
      <c r="Q238" s="6">
        <f t="shared" si="14"/>
        <v>0.69314718055994529</v>
      </c>
      <c r="R238" s="6">
        <v>2</v>
      </c>
      <c r="T238" s="10" t="s">
        <v>44</v>
      </c>
      <c r="U238" s="10"/>
      <c r="V238" s="10">
        <v>2</v>
      </c>
      <c r="W238" s="10"/>
      <c r="X238" s="11">
        <v>1.4E-2</v>
      </c>
      <c r="Y238" s="11"/>
      <c r="Z238" s="11">
        <v>0.06</v>
      </c>
      <c r="AA238" s="11"/>
      <c r="AB238" s="11"/>
      <c r="AC238" s="11"/>
      <c r="AD238" s="11">
        <v>0.26300000000000001</v>
      </c>
      <c r="AE238" s="11"/>
      <c r="AF238" s="11">
        <f t="shared" si="17"/>
        <v>0.27700000000000002</v>
      </c>
      <c r="AG238" s="6">
        <v>1</v>
      </c>
      <c r="AH238" s="6">
        <v>3</v>
      </c>
      <c r="AI238" s="12">
        <v>1.2</v>
      </c>
      <c r="AJ238" s="12"/>
      <c r="AK238" s="12"/>
      <c r="AL238" s="12"/>
      <c r="AN238" s="6">
        <v>-74.100832999999994</v>
      </c>
      <c r="AO238" s="6">
        <v>40.510333000000003</v>
      </c>
      <c r="AP238" s="6" t="s">
        <v>42</v>
      </c>
    </row>
    <row r="239" spans="1:42" s="6" customFormat="1" x14ac:dyDescent="0.35">
      <c r="A239" s="6" t="s">
        <v>100</v>
      </c>
      <c r="B239"/>
      <c r="C239" s="14">
        <v>41114</v>
      </c>
      <c r="D239"/>
      <c r="E239"/>
      <c r="F239"/>
      <c r="G239"/>
      <c r="H239"/>
      <c r="I239"/>
      <c r="J239"/>
      <c r="K239"/>
      <c r="L239"/>
      <c r="M239" s="18">
        <v>5.86</v>
      </c>
      <c r="N239" s="18">
        <v>5.94</v>
      </c>
      <c r="O239"/>
      <c r="P239"/>
      <c r="R239" s="25" t="s">
        <v>101</v>
      </c>
      <c r="S239"/>
      <c r="T239"/>
      <c r="U239"/>
      <c r="V239" s="25" t="s">
        <v>101</v>
      </c>
      <c r="W239"/>
      <c r="X239"/>
      <c r="Y239"/>
      <c r="Z239"/>
      <c r="AA239"/>
      <c r="AB239"/>
      <c r="AC239"/>
      <c r="AD239"/>
      <c r="AE239"/>
      <c r="AF239">
        <v>1.0154999999999998</v>
      </c>
      <c r="AG239"/>
      <c r="AH239"/>
      <c r="AI239" s="22">
        <v>10.3</v>
      </c>
      <c r="AJ239"/>
      <c r="AK239" s="12"/>
      <c r="AL239" s="12"/>
      <c r="AN239" s="6">
        <v>-74.100832999999994</v>
      </c>
      <c r="AO239" s="6">
        <v>40.510333000000003</v>
      </c>
      <c r="AP239" s="6" t="s">
        <v>42</v>
      </c>
    </row>
    <row r="240" spans="1:42" s="6" customFormat="1" x14ac:dyDescent="0.35">
      <c r="A240" s="6" t="s">
        <v>105</v>
      </c>
      <c r="B240"/>
      <c r="C240" s="14">
        <v>41114</v>
      </c>
      <c r="D240"/>
      <c r="E240"/>
      <c r="F240"/>
      <c r="G240"/>
      <c r="H240"/>
      <c r="I240"/>
      <c r="J240"/>
      <c r="K240"/>
      <c r="L240"/>
      <c r="M240" s="18">
        <v>9.56</v>
      </c>
      <c r="N240" s="18">
        <v>10.25</v>
      </c>
      <c r="O240"/>
      <c r="P240"/>
      <c r="R240" s="25" t="s">
        <v>101</v>
      </c>
      <c r="S240"/>
      <c r="T240"/>
      <c r="U240"/>
      <c r="V240" s="25" t="s">
        <v>101</v>
      </c>
      <c r="W240"/>
      <c r="X240"/>
      <c r="Y240"/>
      <c r="Z240"/>
      <c r="AA240"/>
      <c r="AB240"/>
      <c r="AC240"/>
      <c r="AD240"/>
      <c r="AE240"/>
      <c r="AF240" s="35">
        <v>1.3996</v>
      </c>
      <c r="AG240"/>
      <c r="AH240"/>
      <c r="AI240" s="22">
        <v>27.6</v>
      </c>
      <c r="AJ240"/>
      <c r="AK240" s="12"/>
      <c r="AL240" s="12"/>
      <c r="AN240" s="6">
        <v>-74.100832999999994</v>
      </c>
      <c r="AO240" s="6">
        <v>40.510333000000003</v>
      </c>
      <c r="AP240" s="6" t="s">
        <v>42</v>
      </c>
    </row>
    <row r="241" spans="1:42" s="6" customFormat="1" x14ac:dyDescent="0.35">
      <c r="A241" s="6" t="s">
        <v>79</v>
      </c>
      <c r="C241" s="7">
        <v>41121</v>
      </c>
      <c r="D241" s="8">
        <v>0.4694444444444445</v>
      </c>
      <c r="E241" s="6" t="s">
        <v>50</v>
      </c>
      <c r="F241" s="6">
        <v>23.91</v>
      </c>
      <c r="G241" s="6">
        <v>23.9</v>
      </c>
      <c r="H241" s="6">
        <v>16</v>
      </c>
      <c r="I241" s="6">
        <v>3</v>
      </c>
      <c r="J241" s="6">
        <v>14</v>
      </c>
      <c r="K241" s="6">
        <v>29.63</v>
      </c>
      <c r="L241" s="6">
        <v>29.75</v>
      </c>
      <c r="M241" s="9">
        <v>5.98</v>
      </c>
      <c r="N241" s="9">
        <v>5.58</v>
      </c>
      <c r="O241" s="6">
        <v>7</v>
      </c>
      <c r="Q241" s="6">
        <f t="shared" si="14"/>
        <v>2.1972245773362196</v>
      </c>
      <c r="R241" s="6">
        <v>9</v>
      </c>
      <c r="T241" s="10" t="s">
        <v>44</v>
      </c>
      <c r="U241" s="10"/>
      <c r="V241" s="10">
        <v>1</v>
      </c>
      <c r="W241" s="10"/>
      <c r="X241" s="11">
        <v>4.8000000000000001E-2</v>
      </c>
      <c r="Y241" s="11"/>
      <c r="Z241" s="11">
        <v>0.22700000000000001</v>
      </c>
      <c r="AA241" s="11"/>
      <c r="AB241" s="11"/>
      <c r="AC241" s="11"/>
      <c r="AD241" s="11">
        <v>2.17</v>
      </c>
      <c r="AE241" s="11"/>
      <c r="AF241" s="11">
        <f>AD241+X241+Y241</f>
        <v>2.218</v>
      </c>
      <c r="AG241" s="6">
        <v>6</v>
      </c>
      <c r="AH241" s="6">
        <v>4</v>
      </c>
      <c r="AI241" s="12">
        <v>2.2999999999999998</v>
      </c>
      <c r="AJ241" s="12"/>
      <c r="AK241" s="12"/>
      <c r="AL241" s="12"/>
      <c r="AN241" s="6">
        <v>-74.100832999999994</v>
      </c>
      <c r="AO241" s="6">
        <v>40.510333000000003</v>
      </c>
      <c r="AP241" s="6" t="s">
        <v>42</v>
      </c>
    </row>
    <row r="242" spans="1:42" s="6" customFormat="1" x14ac:dyDescent="0.35">
      <c r="A242" s="6" t="s">
        <v>89</v>
      </c>
      <c r="C242" s="7">
        <v>41121</v>
      </c>
      <c r="M242" s="9"/>
      <c r="N242" s="9"/>
      <c r="T242" s="10"/>
      <c r="U242" s="10"/>
      <c r="V242" s="10"/>
      <c r="W242" s="10"/>
      <c r="X242" s="11"/>
      <c r="Y242" s="11"/>
      <c r="Z242" s="11"/>
      <c r="AA242" s="11"/>
      <c r="AB242" s="11"/>
      <c r="AC242" s="11"/>
      <c r="AD242" s="11"/>
      <c r="AE242" s="11"/>
      <c r="AF242" s="11">
        <f>AD242+X242+Y242</f>
        <v>0</v>
      </c>
      <c r="AI242" s="12"/>
      <c r="AJ242" s="12"/>
      <c r="AK242" s="12"/>
      <c r="AL242" s="12"/>
      <c r="AM242" s="6" t="s">
        <v>77</v>
      </c>
      <c r="AN242" s="6">
        <v>-74.100832999999994</v>
      </c>
      <c r="AO242" s="6">
        <v>40.510333000000003</v>
      </c>
      <c r="AP242" s="6" t="s">
        <v>42</v>
      </c>
    </row>
    <row r="243" spans="1:42" s="6" customFormat="1" x14ac:dyDescent="0.35">
      <c r="A243" s="6" t="s">
        <v>100</v>
      </c>
      <c r="B243"/>
      <c r="C243" s="14">
        <v>41121</v>
      </c>
      <c r="D243"/>
      <c r="E243"/>
      <c r="F243"/>
      <c r="G243"/>
      <c r="H243"/>
      <c r="I243"/>
      <c r="J243"/>
      <c r="K243"/>
      <c r="L243"/>
      <c r="M243" s="18">
        <v>5.22</v>
      </c>
      <c r="N243" s="18">
        <v>5.1100000000000003</v>
      </c>
      <c r="O243"/>
      <c r="P243"/>
      <c r="R243" s="25" t="s">
        <v>101</v>
      </c>
      <c r="S243"/>
      <c r="T243"/>
      <c r="U243"/>
      <c r="V243" s="25" t="s">
        <v>101</v>
      </c>
      <c r="W243"/>
      <c r="X243"/>
      <c r="Y243"/>
      <c r="Z243"/>
      <c r="AA243"/>
      <c r="AB243"/>
      <c r="AC243"/>
      <c r="AD243"/>
      <c r="AE243"/>
      <c r="AF243">
        <v>0.99380000000000002</v>
      </c>
      <c r="AG243"/>
      <c r="AH243"/>
      <c r="AI243" s="22">
        <v>4.17</v>
      </c>
      <c r="AJ243"/>
      <c r="AK243" s="12"/>
      <c r="AL243" s="12"/>
      <c r="AN243" s="6">
        <v>-74.100832999999994</v>
      </c>
      <c r="AO243" s="6">
        <v>40.510333000000003</v>
      </c>
      <c r="AP243" s="6" t="s">
        <v>42</v>
      </c>
    </row>
    <row r="244" spans="1:42" s="6" customFormat="1" x14ac:dyDescent="0.35">
      <c r="A244" s="6" t="s">
        <v>105</v>
      </c>
      <c r="B244"/>
      <c r="C244" s="14">
        <v>41121</v>
      </c>
      <c r="D244"/>
      <c r="E244"/>
      <c r="F244"/>
      <c r="G244"/>
      <c r="H244"/>
      <c r="I244"/>
      <c r="J244"/>
      <c r="K244"/>
      <c r="L244"/>
      <c r="M244" s="18">
        <v>8.7100000000000009</v>
      </c>
      <c r="N244" s="18">
        <v>8.94</v>
      </c>
      <c r="O244"/>
      <c r="P244"/>
      <c r="R244" s="25" t="s">
        <v>101</v>
      </c>
      <c r="S244"/>
      <c r="T244"/>
      <c r="U244"/>
      <c r="V244" s="25" t="s">
        <v>101</v>
      </c>
      <c r="W244"/>
      <c r="X244"/>
      <c r="Y244"/>
      <c r="Z244"/>
      <c r="AA244"/>
      <c r="AB244"/>
      <c r="AC244"/>
      <c r="AD244"/>
      <c r="AE244"/>
      <c r="AF244" s="35"/>
      <c r="AG244"/>
      <c r="AH244"/>
      <c r="AI244" s="22">
        <v>19.7</v>
      </c>
      <c r="AJ244"/>
      <c r="AK244" s="12"/>
      <c r="AL244" s="12"/>
      <c r="AM244" s="6" t="s">
        <v>78</v>
      </c>
      <c r="AN244" s="6">
        <v>-74.100832999999994</v>
      </c>
      <c r="AO244" s="6">
        <v>40.510333000000003</v>
      </c>
      <c r="AP244" s="6" t="s">
        <v>42</v>
      </c>
    </row>
    <row r="245" spans="1:42" s="6" customFormat="1" x14ac:dyDescent="0.35">
      <c r="A245" s="6" t="s">
        <v>40</v>
      </c>
      <c r="C245" s="7">
        <v>41122</v>
      </c>
      <c r="D245" s="8">
        <v>0.64236111111111105</v>
      </c>
      <c r="E245" s="6" t="s">
        <v>49</v>
      </c>
      <c r="F245" s="6">
        <v>25.88</v>
      </c>
      <c r="G245" s="6">
        <v>25.64</v>
      </c>
      <c r="H245" s="6">
        <v>22</v>
      </c>
      <c r="I245" s="6">
        <v>3</v>
      </c>
      <c r="J245" s="6">
        <v>21</v>
      </c>
      <c r="K245" s="6">
        <v>23.44</v>
      </c>
      <c r="L245" s="6">
        <v>24.37</v>
      </c>
      <c r="M245" s="9">
        <v>4.5599999999999996</v>
      </c>
      <c r="N245" s="9">
        <v>4.49</v>
      </c>
      <c r="O245" s="6">
        <v>2.5</v>
      </c>
      <c r="Q245" s="6">
        <f t="shared" si="14"/>
        <v>2.0794415416798357</v>
      </c>
      <c r="R245" s="6">
        <v>8</v>
      </c>
      <c r="T245" s="10" t="s">
        <v>47</v>
      </c>
      <c r="U245" s="10"/>
      <c r="V245" s="10">
        <v>4</v>
      </c>
      <c r="W245" s="10"/>
      <c r="X245" s="11">
        <v>0.41799999999999998</v>
      </c>
      <c r="Y245" s="11"/>
      <c r="Z245" s="11">
        <v>0.36399999999999999</v>
      </c>
      <c r="AA245" s="11"/>
      <c r="AB245" s="11"/>
      <c r="AC245" s="11"/>
      <c r="AD245" s="11">
        <v>0.64800000000000002</v>
      </c>
      <c r="AE245" s="11"/>
      <c r="AF245" s="11">
        <f t="shared" ref="AF245:AF259" si="18">AD245+X245+Y245</f>
        <v>1.0660000000000001</v>
      </c>
      <c r="AG245" s="6">
        <v>7</v>
      </c>
      <c r="AH245" s="6">
        <v>7</v>
      </c>
      <c r="AI245" s="12">
        <v>3</v>
      </c>
      <c r="AJ245" s="12"/>
      <c r="AK245" s="12"/>
      <c r="AL245" s="12"/>
      <c r="AM245" s="6" t="s">
        <v>69</v>
      </c>
      <c r="AN245" s="6">
        <v>-74.100832999999994</v>
      </c>
      <c r="AO245" s="6">
        <v>40.510333000000003</v>
      </c>
      <c r="AP245" s="6" t="s">
        <v>42</v>
      </c>
    </row>
    <row r="246" spans="1:42" s="6" customFormat="1" x14ac:dyDescent="0.35">
      <c r="A246" s="6" t="s">
        <v>72</v>
      </c>
      <c r="C246" s="7">
        <v>41122</v>
      </c>
      <c r="E246" s="6" t="s">
        <v>49</v>
      </c>
      <c r="M246" s="9"/>
      <c r="N246" s="9"/>
      <c r="T246" s="10"/>
      <c r="U246" s="10"/>
      <c r="V246" s="10"/>
      <c r="W246" s="10"/>
      <c r="X246" s="11"/>
      <c r="Y246" s="11"/>
      <c r="Z246" s="11"/>
      <c r="AA246" s="11"/>
      <c r="AB246" s="11"/>
      <c r="AC246" s="11"/>
      <c r="AD246" s="11"/>
      <c r="AE246" s="11"/>
      <c r="AF246" s="11">
        <f t="shared" si="18"/>
        <v>0</v>
      </c>
      <c r="AI246" s="12"/>
      <c r="AJ246" s="12"/>
      <c r="AK246" s="12"/>
      <c r="AL246" s="12"/>
      <c r="AM246" s="6" t="s">
        <v>70</v>
      </c>
      <c r="AN246" s="6">
        <v>-74.100832999999994</v>
      </c>
      <c r="AO246" s="6">
        <v>40.510333000000003</v>
      </c>
      <c r="AP246" s="6" t="s">
        <v>42</v>
      </c>
    </row>
    <row r="247" spans="1:42" s="6" customFormat="1" x14ac:dyDescent="0.35">
      <c r="A247" s="6" t="s">
        <v>40</v>
      </c>
      <c r="C247" s="7">
        <v>41128</v>
      </c>
      <c r="D247" s="8">
        <v>0.57708333333333328</v>
      </c>
      <c r="E247" s="6" t="s">
        <v>50</v>
      </c>
      <c r="F247" s="6">
        <v>26.85</v>
      </c>
      <c r="G247" s="6">
        <v>25.9</v>
      </c>
      <c r="H247" s="6">
        <v>26</v>
      </c>
      <c r="I247" s="6">
        <v>3</v>
      </c>
      <c r="J247" s="6">
        <v>24</v>
      </c>
      <c r="K247" s="6">
        <v>23.73</v>
      </c>
      <c r="L247" s="6">
        <v>26.49</v>
      </c>
      <c r="M247" s="9">
        <v>6.27</v>
      </c>
      <c r="N247" s="9">
        <v>5.91</v>
      </c>
      <c r="O247" s="6">
        <v>2.5</v>
      </c>
      <c r="Q247" s="6">
        <f t="shared" si="14"/>
        <v>2.6390573296152584</v>
      </c>
      <c r="R247" s="6">
        <v>14</v>
      </c>
      <c r="T247" s="10"/>
      <c r="U247" s="10"/>
      <c r="V247" s="10">
        <v>4</v>
      </c>
      <c r="W247" s="10"/>
      <c r="X247" s="11">
        <v>0.42399999999999999</v>
      </c>
      <c r="Y247" s="11"/>
      <c r="Z247" s="11">
        <v>0.33100000000000002</v>
      </c>
      <c r="AA247" s="11"/>
      <c r="AB247" s="11"/>
      <c r="AC247" s="11"/>
      <c r="AD247" s="11">
        <v>0.874</v>
      </c>
      <c r="AE247" s="11"/>
      <c r="AF247" s="11">
        <f t="shared" si="18"/>
        <v>1.298</v>
      </c>
      <c r="AG247" s="6">
        <v>9</v>
      </c>
      <c r="AH247" s="6">
        <v>13</v>
      </c>
      <c r="AI247" s="12">
        <v>25.2</v>
      </c>
      <c r="AJ247" s="12"/>
      <c r="AK247" s="12"/>
      <c r="AL247" s="12"/>
      <c r="AN247" s="6">
        <v>-74.100832999999994</v>
      </c>
      <c r="AO247" s="6">
        <v>40.510333000000003</v>
      </c>
      <c r="AP247" s="6" t="s">
        <v>42</v>
      </c>
    </row>
    <row r="248" spans="1:42" s="6" customFormat="1" x14ac:dyDescent="0.35">
      <c r="A248" s="6" t="s">
        <v>72</v>
      </c>
      <c r="C248" s="7">
        <v>41128</v>
      </c>
      <c r="D248" s="8">
        <v>0.54791666666666672</v>
      </c>
      <c r="E248" s="6" t="s">
        <v>50</v>
      </c>
      <c r="F248" s="6">
        <v>25.16</v>
      </c>
      <c r="G248" s="6">
        <v>25.03</v>
      </c>
      <c r="H248" s="6">
        <v>22</v>
      </c>
      <c r="I248" s="6">
        <v>3</v>
      </c>
      <c r="J248" s="6">
        <v>20</v>
      </c>
      <c r="K248" s="6">
        <v>26.96</v>
      </c>
      <c r="L248" s="6">
        <v>27.31</v>
      </c>
      <c r="M248" s="9">
        <v>5.27</v>
      </c>
      <c r="N248" s="9">
        <v>5.52</v>
      </c>
      <c r="O248" s="6">
        <v>4</v>
      </c>
      <c r="Q248" s="6">
        <f t="shared" si="14"/>
        <v>4.5643481914678361</v>
      </c>
      <c r="R248" s="6">
        <v>96</v>
      </c>
      <c r="T248" s="10" t="s">
        <v>44</v>
      </c>
      <c r="U248" s="10"/>
      <c r="V248" s="10">
        <v>1</v>
      </c>
      <c r="W248" s="10"/>
      <c r="X248" s="11">
        <v>0.224</v>
      </c>
      <c r="Y248" s="11"/>
      <c r="Z248" s="11">
        <v>0.28599999999999998</v>
      </c>
      <c r="AA248" s="11"/>
      <c r="AB248" s="11"/>
      <c r="AC248" s="11"/>
      <c r="AD248" s="11">
        <v>0.63100000000000001</v>
      </c>
      <c r="AE248" s="11"/>
      <c r="AF248" s="11">
        <f t="shared" si="18"/>
        <v>0.85499999999999998</v>
      </c>
      <c r="AG248" s="6">
        <v>9</v>
      </c>
      <c r="AH248" s="6">
        <v>10</v>
      </c>
      <c r="AI248" s="12">
        <v>9.9</v>
      </c>
      <c r="AJ248" s="12"/>
      <c r="AK248" s="12"/>
      <c r="AL248" s="12"/>
      <c r="AM248" s="6" t="s">
        <v>71</v>
      </c>
      <c r="AN248" s="6">
        <v>-74.100832999999994</v>
      </c>
      <c r="AO248" s="6">
        <v>40.510333000000003</v>
      </c>
      <c r="AP248" s="6" t="s">
        <v>42</v>
      </c>
    </row>
    <row r="249" spans="1:42" s="6" customFormat="1" x14ac:dyDescent="0.35">
      <c r="A249" s="6" t="s">
        <v>79</v>
      </c>
      <c r="C249" s="7">
        <v>41129</v>
      </c>
      <c r="D249" s="8">
        <v>0.46111111111111108</v>
      </c>
      <c r="E249" s="6" t="s">
        <v>50</v>
      </c>
      <c r="F249" s="6">
        <v>23.97</v>
      </c>
      <c r="G249" s="6">
        <v>23.8</v>
      </c>
      <c r="H249" s="6">
        <v>15</v>
      </c>
      <c r="I249" s="6">
        <v>3</v>
      </c>
      <c r="J249" s="6">
        <v>14</v>
      </c>
      <c r="K249" s="6">
        <v>29.39</v>
      </c>
      <c r="L249" s="6">
        <v>29.57</v>
      </c>
      <c r="M249" s="9">
        <v>5.73</v>
      </c>
      <c r="N249" s="9">
        <v>5.55</v>
      </c>
      <c r="O249" s="6">
        <v>7</v>
      </c>
      <c r="Q249" s="6">
        <f t="shared" si="14"/>
        <v>3.8918202981106265</v>
      </c>
      <c r="R249" s="6">
        <v>49</v>
      </c>
      <c r="T249" s="10" t="s">
        <v>44</v>
      </c>
      <c r="U249" s="10"/>
      <c r="V249" s="10">
        <v>1</v>
      </c>
      <c r="W249" s="10"/>
      <c r="X249" s="11">
        <v>9.6000000000000002E-2</v>
      </c>
      <c r="Y249" s="11"/>
      <c r="Z249" s="11">
        <v>0.186</v>
      </c>
      <c r="AA249" s="11"/>
      <c r="AB249" s="11"/>
      <c r="AC249" s="11"/>
      <c r="AD249" s="11">
        <v>0.32900000000000001</v>
      </c>
      <c r="AE249" s="11"/>
      <c r="AF249" s="11">
        <f t="shared" si="18"/>
        <v>0.42500000000000004</v>
      </c>
      <c r="AG249" s="6">
        <v>2</v>
      </c>
      <c r="AH249" s="6">
        <v>3</v>
      </c>
      <c r="AI249" s="12">
        <v>4.7</v>
      </c>
      <c r="AJ249" s="12"/>
      <c r="AK249" s="12"/>
      <c r="AL249" s="12"/>
      <c r="AN249" s="6">
        <v>-74.100832999999994</v>
      </c>
      <c r="AO249" s="6">
        <v>40.510333000000003</v>
      </c>
      <c r="AP249" s="6" t="s">
        <v>42</v>
      </c>
    </row>
    <row r="250" spans="1:42" s="6" customFormat="1" x14ac:dyDescent="0.35">
      <c r="A250" s="6" t="s">
        <v>89</v>
      </c>
      <c r="C250" s="7">
        <v>41129</v>
      </c>
      <c r="D250" s="8">
        <v>0.47569444444444442</v>
      </c>
      <c r="E250" s="6" t="s">
        <v>50</v>
      </c>
      <c r="F250" s="6">
        <v>22.73</v>
      </c>
      <c r="G250" s="6">
        <v>20.88</v>
      </c>
      <c r="H250" s="6">
        <v>26</v>
      </c>
      <c r="I250" s="6">
        <v>3</v>
      </c>
      <c r="J250" s="6">
        <v>26</v>
      </c>
      <c r="K250" s="6">
        <v>30.28</v>
      </c>
      <c r="L250" s="6">
        <v>31.17</v>
      </c>
      <c r="M250" s="9">
        <v>8.2899999999999991</v>
      </c>
      <c r="N250" s="9">
        <v>5.32</v>
      </c>
      <c r="O250" s="6">
        <v>6</v>
      </c>
      <c r="Q250" s="6">
        <f t="shared" si="14"/>
        <v>0</v>
      </c>
      <c r="R250" s="6">
        <v>1</v>
      </c>
      <c r="T250" s="10" t="s">
        <v>44</v>
      </c>
      <c r="U250" s="10"/>
      <c r="V250" s="10">
        <v>1</v>
      </c>
      <c r="W250" s="10"/>
      <c r="X250" s="11">
        <v>0.01</v>
      </c>
      <c r="Y250" s="11"/>
      <c r="Z250" s="11">
        <v>2.5999999999999999E-2</v>
      </c>
      <c r="AA250" s="11"/>
      <c r="AB250" s="11"/>
      <c r="AC250" s="11"/>
      <c r="AD250" s="11">
        <v>0.318</v>
      </c>
      <c r="AE250" s="11"/>
      <c r="AF250" s="11">
        <f t="shared" si="18"/>
        <v>0.32800000000000001</v>
      </c>
      <c r="AG250" s="6">
        <v>13</v>
      </c>
      <c r="AH250" s="6">
        <v>12</v>
      </c>
      <c r="AI250" s="12">
        <v>24.5</v>
      </c>
      <c r="AJ250" s="12"/>
      <c r="AK250" s="12"/>
      <c r="AL250" s="12"/>
      <c r="AN250" s="6">
        <v>-74.100832999999994</v>
      </c>
      <c r="AO250" s="6">
        <v>40.510333000000003</v>
      </c>
      <c r="AP250" s="6" t="s">
        <v>42</v>
      </c>
    </row>
    <row r="251" spans="1:42" s="6" customFormat="1" x14ac:dyDescent="0.35">
      <c r="A251" s="6" t="s">
        <v>40</v>
      </c>
      <c r="C251" s="7">
        <v>41135</v>
      </c>
      <c r="D251" s="8">
        <v>0.56666666666666665</v>
      </c>
      <c r="E251" s="6" t="s">
        <v>50</v>
      </c>
      <c r="F251" s="6">
        <v>25.62</v>
      </c>
      <c r="G251" s="6">
        <v>24.97</v>
      </c>
      <c r="H251" s="6">
        <v>20</v>
      </c>
      <c r="I251" s="6">
        <v>3</v>
      </c>
      <c r="J251" s="6">
        <v>19</v>
      </c>
      <c r="K251" s="6">
        <v>26.09</v>
      </c>
      <c r="L251" s="6">
        <v>27.27</v>
      </c>
      <c r="M251" s="9">
        <v>3.99</v>
      </c>
      <c r="N251" s="9">
        <v>3.79</v>
      </c>
      <c r="O251" s="6">
        <v>2.5</v>
      </c>
      <c r="Q251" s="6">
        <f t="shared" si="14"/>
        <v>3.3672958299864741</v>
      </c>
      <c r="R251" s="6">
        <v>29</v>
      </c>
      <c r="T251" s="10"/>
      <c r="U251" s="10"/>
      <c r="V251" s="10">
        <v>3</v>
      </c>
      <c r="W251" s="10"/>
      <c r="X251" s="11">
        <v>0.27400000000000002</v>
      </c>
      <c r="Y251" s="11"/>
      <c r="Z251" s="11">
        <v>0.374</v>
      </c>
      <c r="AA251" s="11"/>
      <c r="AB251" s="11"/>
      <c r="AC251" s="11"/>
      <c r="AD251" s="11">
        <v>0.72899999999999998</v>
      </c>
      <c r="AE251" s="11"/>
      <c r="AF251" s="11">
        <f t="shared" si="18"/>
        <v>1.0030000000000001</v>
      </c>
      <c r="AG251" s="6">
        <v>18</v>
      </c>
      <c r="AH251" s="6">
        <v>8</v>
      </c>
      <c r="AI251" s="12">
        <v>12.9</v>
      </c>
      <c r="AJ251" s="12"/>
      <c r="AK251" s="12"/>
      <c r="AL251" s="12"/>
      <c r="AN251" s="6">
        <v>-74.100832999999994</v>
      </c>
      <c r="AO251" s="6">
        <v>40.510333000000003</v>
      </c>
      <c r="AP251" s="6" t="s">
        <v>42</v>
      </c>
    </row>
    <row r="252" spans="1:42" s="6" customFormat="1" x14ac:dyDescent="0.35">
      <c r="A252" s="6" t="s">
        <v>40</v>
      </c>
      <c r="B252" s="6" t="s">
        <v>41</v>
      </c>
      <c r="C252" s="7">
        <v>41135</v>
      </c>
      <c r="E252" s="6" t="s">
        <v>50</v>
      </c>
      <c r="M252" s="9">
        <v>4</v>
      </c>
      <c r="N252" s="9">
        <v>3.77</v>
      </c>
      <c r="O252" s="6">
        <v>2</v>
      </c>
      <c r="Q252" s="6">
        <f t="shared" si="14"/>
        <v>4.4773368144782069</v>
      </c>
      <c r="R252" s="6">
        <v>88</v>
      </c>
      <c r="T252" s="10" t="s">
        <v>47</v>
      </c>
      <c r="U252" s="10"/>
      <c r="V252" s="10">
        <v>4</v>
      </c>
      <c r="W252" s="10"/>
      <c r="X252" s="11">
        <v>0.26800000000000002</v>
      </c>
      <c r="Y252" s="11"/>
      <c r="Z252" s="11">
        <v>0.38</v>
      </c>
      <c r="AA252" s="11"/>
      <c r="AB252" s="11"/>
      <c r="AC252" s="11"/>
      <c r="AD252" s="11">
        <v>0.59299999999999997</v>
      </c>
      <c r="AE252" s="11"/>
      <c r="AF252" s="11">
        <f t="shared" si="18"/>
        <v>0.86099999999999999</v>
      </c>
      <c r="AG252" s="6">
        <v>11</v>
      </c>
      <c r="AH252" s="6">
        <v>16</v>
      </c>
      <c r="AI252" s="12">
        <v>12.5</v>
      </c>
      <c r="AJ252" s="12"/>
      <c r="AK252" s="12"/>
      <c r="AL252" s="12"/>
      <c r="AN252" s="6">
        <v>-74.100832999999994</v>
      </c>
      <c r="AO252" s="6">
        <v>40.510333000000003</v>
      </c>
      <c r="AP252" s="6" t="s">
        <v>42</v>
      </c>
    </row>
    <row r="253" spans="1:42" s="6" customFormat="1" x14ac:dyDescent="0.35">
      <c r="A253" s="6" t="s">
        <v>72</v>
      </c>
      <c r="C253" s="7">
        <v>41135</v>
      </c>
      <c r="D253" s="8">
        <v>0.53749999999999998</v>
      </c>
      <c r="E253" s="6" t="s">
        <v>50</v>
      </c>
      <c r="F253" s="6">
        <v>26.2</v>
      </c>
      <c r="G253" s="6">
        <v>25.11</v>
      </c>
      <c r="H253" s="6">
        <v>19</v>
      </c>
      <c r="I253" s="6">
        <v>3</v>
      </c>
      <c r="J253" s="6">
        <v>16</v>
      </c>
      <c r="K253" s="6">
        <v>25.36</v>
      </c>
      <c r="L253" s="6">
        <v>26.96</v>
      </c>
      <c r="M253" s="9">
        <v>11.13</v>
      </c>
      <c r="N253" s="9">
        <v>6.75</v>
      </c>
      <c r="O253" s="6">
        <v>2</v>
      </c>
      <c r="Q253" s="6">
        <f t="shared" ref="Q253:Q288" si="19">LN(R253)</f>
        <v>1.9459101490553132</v>
      </c>
      <c r="R253" s="6">
        <v>7</v>
      </c>
      <c r="T253" s="10" t="s">
        <v>44</v>
      </c>
      <c r="U253" s="10"/>
      <c r="V253" s="10">
        <v>1</v>
      </c>
      <c r="W253" s="10"/>
      <c r="X253" s="11">
        <v>6.8000000000000005E-2</v>
      </c>
      <c r="Y253" s="11"/>
      <c r="Z253" s="11">
        <v>4.7E-2</v>
      </c>
      <c r="AA253" s="11"/>
      <c r="AB253" s="11"/>
      <c r="AC253" s="11"/>
      <c r="AD253" s="11">
        <v>0.88500000000000001</v>
      </c>
      <c r="AE253" s="11"/>
      <c r="AF253" s="11">
        <f t="shared" si="18"/>
        <v>0.95300000000000007</v>
      </c>
      <c r="AG253" s="6">
        <v>8</v>
      </c>
      <c r="AH253" s="6">
        <v>7</v>
      </c>
      <c r="AI253" s="12">
        <v>55.6</v>
      </c>
      <c r="AJ253" s="12"/>
      <c r="AK253" s="12"/>
      <c r="AL253" s="12"/>
      <c r="AN253" s="6">
        <v>-74.100832999999994</v>
      </c>
      <c r="AO253" s="6">
        <v>40.510333000000003</v>
      </c>
      <c r="AP253" s="6" t="s">
        <v>42</v>
      </c>
    </row>
    <row r="254" spans="1:42" s="6" customFormat="1" x14ac:dyDescent="0.35">
      <c r="A254" s="6" t="s">
        <v>79</v>
      </c>
      <c r="C254" s="7">
        <v>41136</v>
      </c>
      <c r="D254" s="8">
        <v>0.4597222222222222</v>
      </c>
      <c r="E254" s="6" t="s">
        <v>50</v>
      </c>
      <c r="F254" s="6">
        <v>21.82</v>
      </c>
      <c r="G254" s="6">
        <v>21.28</v>
      </c>
      <c r="H254" s="6">
        <v>16</v>
      </c>
      <c r="I254" s="6">
        <v>3</v>
      </c>
      <c r="J254" s="6">
        <v>15</v>
      </c>
      <c r="K254" s="6">
        <v>30.44</v>
      </c>
      <c r="L254" s="6">
        <v>30.96</v>
      </c>
      <c r="M254" s="9">
        <v>3.73</v>
      </c>
      <c r="N254" s="9">
        <v>3.64</v>
      </c>
      <c r="O254" s="6">
        <v>9</v>
      </c>
      <c r="Q254" s="6">
        <f t="shared" si="19"/>
        <v>4.0604430105464191</v>
      </c>
      <c r="R254" s="6">
        <v>58</v>
      </c>
      <c r="T254" s="10" t="s">
        <v>44</v>
      </c>
      <c r="U254" s="10"/>
      <c r="V254" s="10">
        <v>1</v>
      </c>
      <c r="W254" s="10"/>
      <c r="X254" s="11">
        <v>3.4000000000000002E-2</v>
      </c>
      <c r="Y254" s="11"/>
      <c r="Z254" s="11">
        <v>0.114</v>
      </c>
      <c r="AA254" s="11"/>
      <c r="AB254" s="11"/>
      <c r="AC254" s="11"/>
      <c r="AD254" s="11">
        <v>0.11</v>
      </c>
      <c r="AE254" s="11"/>
      <c r="AF254" s="11">
        <f t="shared" si="18"/>
        <v>0.14400000000000002</v>
      </c>
      <c r="AG254" s="6">
        <v>5</v>
      </c>
      <c r="AH254" s="6">
        <v>7</v>
      </c>
      <c r="AI254" s="12">
        <v>4</v>
      </c>
      <c r="AJ254" s="12"/>
      <c r="AK254" s="12"/>
      <c r="AL254" s="12"/>
      <c r="AN254" s="6">
        <v>-74.100832999999994</v>
      </c>
      <c r="AO254" s="6">
        <v>40.510333000000003</v>
      </c>
      <c r="AP254" s="6" t="s">
        <v>42</v>
      </c>
    </row>
    <row r="255" spans="1:42" s="6" customFormat="1" x14ac:dyDescent="0.35">
      <c r="A255" s="6" t="s">
        <v>89</v>
      </c>
      <c r="C255" s="7">
        <v>41136</v>
      </c>
      <c r="D255" s="8">
        <v>0.47361111111111115</v>
      </c>
      <c r="E255" s="6" t="s">
        <v>50</v>
      </c>
      <c r="F255" s="6">
        <v>22.26</v>
      </c>
      <c r="G255" s="6">
        <v>20.94</v>
      </c>
      <c r="H255" s="6">
        <v>25</v>
      </c>
      <c r="I255" s="6">
        <v>3</v>
      </c>
      <c r="J255" s="6">
        <v>25</v>
      </c>
      <c r="K255" s="6">
        <v>30.39</v>
      </c>
      <c r="L255" s="6">
        <v>30.96</v>
      </c>
      <c r="M255" s="9">
        <v>3.82</v>
      </c>
      <c r="N255" s="9">
        <v>3.76</v>
      </c>
      <c r="O255" s="6">
        <v>7</v>
      </c>
      <c r="Q255" s="6">
        <f t="shared" si="19"/>
        <v>1.0986122886681098</v>
      </c>
      <c r="R255" s="6">
        <v>3</v>
      </c>
      <c r="T255" s="10" t="s">
        <v>44</v>
      </c>
      <c r="U255" s="10"/>
      <c r="V255" s="10">
        <v>1</v>
      </c>
      <c r="W255" s="10"/>
      <c r="X255" s="11">
        <v>2.3E-2</v>
      </c>
      <c r="Y255" s="11"/>
      <c r="Z255" s="11">
        <v>0.12</v>
      </c>
      <c r="AA255" s="11"/>
      <c r="AB255" s="11"/>
      <c r="AC255" s="11"/>
      <c r="AD255" s="11">
        <v>0.27200000000000002</v>
      </c>
      <c r="AE255" s="11"/>
      <c r="AF255" s="11">
        <f t="shared" si="18"/>
        <v>0.29500000000000004</v>
      </c>
      <c r="AG255" s="6">
        <v>3</v>
      </c>
      <c r="AH255" s="6">
        <v>1</v>
      </c>
      <c r="AI255" s="12">
        <v>8.6999999999999993</v>
      </c>
      <c r="AJ255" s="12"/>
      <c r="AK255" s="12"/>
      <c r="AL255" s="12"/>
      <c r="AN255" s="6">
        <v>-74.100832999999994</v>
      </c>
      <c r="AO255" s="6">
        <v>40.510333000000003</v>
      </c>
      <c r="AP255" s="6" t="s">
        <v>42</v>
      </c>
    </row>
    <row r="256" spans="1:42" s="6" customFormat="1" x14ac:dyDescent="0.35">
      <c r="A256" s="6" t="s">
        <v>40</v>
      </c>
      <c r="C256" s="7">
        <v>41142</v>
      </c>
      <c r="D256" s="8">
        <v>0.58680555555555558</v>
      </c>
      <c r="E256" s="6" t="s">
        <v>50</v>
      </c>
      <c r="F256" s="6">
        <v>24.89</v>
      </c>
      <c r="G256" s="6">
        <v>24</v>
      </c>
      <c r="H256" s="6">
        <v>22</v>
      </c>
      <c r="I256" s="6">
        <v>3</v>
      </c>
      <c r="J256" s="6">
        <v>20</v>
      </c>
      <c r="K256" s="6">
        <v>25.11</v>
      </c>
      <c r="L256" s="6">
        <v>26.71</v>
      </c>
      <c r="M256" s="9">
        <v>3.88</v>
      </c>
      <c r="N256" s="9">
        <v>3.32</v>
      </c>
      <c r="O256" s="6">
        <v>2.5</v>
      </c>
      <c r="Q256" s="6">
        <f t="shared" si="19"/>
        <v>2.4849066497880004</v>
      </c>
      <c r="R256" s="6">
        <v>12</v>
      </c>
      <c r="T256" s="10"/>
      <c r="U256" s="10"/>
      <c r="V256" s="10">
        <v>1</v>
      </c>
      <c r="W256" s="10"/>
      <c r="X256" s="11">
        <v>0.31</v>
      </c>
      <c r="Y256" s="11"/>
      <c r="Z256" s="11">
        <v>0.49</v>
      </c>
      <c r="AA256" s="11"/>
      <c r="AB256" s="11"/>
      <c r="AC256" s="11"/>
      <c r="AD256" s="11">
        <v>0.95799999999999996</v>
      </c>
      <c r="AE256" s="11"/>
      <c r="AF256" s="11">
        <f t="shared" si="18"/>
        <v>1.268</v>
      </c>
      <c r="AG256" s="6">
        <v>10</v>
      </c>
      <c r="AH256" s="6">
        <v>15</v>
      </c>
      <c r="AI256" s="12">
        <v>9.4</v>
      </c>
      <c r="AJ256" s="12"/>
      <c r="AK256" s="12"/>
      <c r="AL256" s="12"/>
      <c r="AN256" s="6">
        <v>-74.100832999999994</v>
      </c>
      <c r="AO256" s="6">
        <v>40.510333000000003</v>
      </c>
      <c r="AP256" s="6" t="s">
        <v>42</v>
      </c>
    </row>
    <row r="257" spans="1:42" s="6" customFormat="1" x14ac:dyDescent="0.35">
      <c r="A257" s="6" t="s">
        <v>72</v>
      </c>
      <c r="C257" s="7">
        <v>41142</v>
      </c>
      <c r="D257" s="8">
        <v>0.54652777777777783</v>
      </c>
      <c r="E257" s="6" t="s">
        <v>50</v>
      </c>
      <c r="F257" s="6">
        <v>23.52</v>
      </c>
      <c r="G257" s="6">
        <v>22.62</v>
      </c>
      <c r="H257" s="6">
        <v>22</v>
      </c>
      <c r="I257" s="6">
        <v>3</v>
      </c>
      <c r="J257" s="6">
        <v>20</v>
      </c>
      <c r="K257" s="6">
        <v>27.98</v>
      </c>
      <c r="L257" s="6">
        <v>28.16</v>
      </c>
      <c r="M257" s="9">
        <v>4.42</v>
      </c>
      <c r="N257" s="9">
        <v>4.8499999999999996</v>
      </c>
      <c r="O257" s="6">
        <v>5</v>
      </c>
      <c r="Q257" s="6">
        <f t="shared" si="19"/>
        <v>2.8903717578961645</v>
      </c>
      <c r="R257" s="6">
        <v>18</v>
      </c>
      <c r="T257" s="10" t="s">
        <v>44</v>
      </c>
      <c r="U257" s="10"/>
      <c r="V257" s="10">
        <v>1</v>
      </c>
      <c r="W257" s="10"/>
      <c r="X257" s="11">
        <v>0.17799999999999999</v>
      </c>
      <c r="Y257" s="11"/>
      <c r="Z257" s="11">
        <v>0.26700000000000002</v>
      </c>
      <c r="AA257" s="11"/>
      <c r="AB257" s="11"/>
      <c r="AC257" s="11"/>
      <c r="AD257" s="11">
        <v>0.36699999999999999</v>
      </c>
      <c r="AE257" s="11"/>
      <c r="AF257" s="11">
        <f t="shared" si="18"/>
        <v>0.54499999999999993</v>
      </c>
      <c r="AG257" s="6">
        <v>6</v>
      </c>
      <c r="AH257" s="6">
        <v>8</v>
      </c>
      <c r="AI257" s="12">
        <v>3.8</v>
      </c>
      <c r="AJ257" s="12"/>
      <c r="AK257" s="12"/>
      <c r="AL257" s="12"/>
      <c r="AN257" s="6">
        <v>-74.100832999999994</v>
      </c>
      <c r="AO257" s="6">
        <v>40.510333000000003</v>
      </c>
      <c r="AP257" s="6" t="s">
        <v>42</v>
      </c>
    </row>
    <row r="258" spans="1:42" s="6" customFormat="1" x14ac:dyDescent="0.35">
      <c r="A258" s="6" t="s">
        <v>79</v>
      </c>
      <c r="C258" s="7">
        <v>41143</v>
      </c>
      <c r="D258" s="8">
        <v>0.46875</v>
      </c>
      <c r="E258" s="6" t="s">
        <v>50</v>
      </c>
      <c r="F258" s="6">
        <v>23.17</v>
      </c>
      <c r="G258" s="6">
        <v>23.11</v>
      </c>
      <c r="H258" s="6">
        <v>17</v>
      </c>
      <c r="I258" s="6">
        <v>3</v>
      </c>
      <c r="J258" s="6">
        <v>18</v>
      </c>
      <c r="K258" s="6">
        <v>30.1</v>
      </c>
      <c r="L258" s="6">
        <v>30.42</v>
      </c>
      <c r="M258" s="9">
        <v>4.7</v>
      </c>
      <c r="N258" s="9">
        <v>4.54</v>
      </c>
      <c r="O258" s="6">
        <v>7</v>
      </c>
      <c r="Q258" s="6">
        <f t="shared" si="19"/>
        <v>2.0794415416798357</v>
      </c>
      <c r="R258" s="6">
        <v>8</v>
      </c>
      <c r="T258" s="10" t="s">
        <v>44</v>
      </c>
      <c r="U258" s="10"/>
      <c r="V258" s="10">
        <v>1</v>
      </c>
      <c r="W258" s="10"/>
      <c r="X258" s="11">
        <v>4.8000000000000001E-2</v>
      </c>
      <c r="Y258" s="11"/>
      <c r="Z258" s="11">
        <v>0.16900000000000001</v>
      </c>
      <c r="AA258" s="11"/>
      <c r="AB258" s="11"/>
      <c r="AC258" s="11"/>
      <c r="AD258" s="11">
        <v>0.192</v>
      </c>
      <c r="AE258" s="11"/>
      <c r="AF258" s="11">
        <f t="shared" si="18"/>
        <v>0.24</v>
      </c>
      <c r="AG258" s="6">
        <v>4</v>
      </c>
      <c r="AH258" s="6">
        <v>4</v>
      </c>
      <c r="AI258" s="12">
        <v>3.2</v>
      </c>
      <c r="AJ258" s="12"/>
      <c r="AK258" s="12"/>
      <c r="AL258" s="12"/>
      <c r="AN258" s="6">
        <v>-74.100832999999994</v>
      </c>
      <c r="AO258" s="6">
        <v>40.510333000000003</v>
      </c>
      <c r="AP258" s="6" t="s">
        <v>42</v>
      </c>
    </row>
    <row r="259" spans="1:42" s="6" customFormat="1" x14ac:dyDescent="0.35">
      <c r="A259" s="6" t="s">
        <v>89</v>
      </c>
      <c r="C259" s="7">
        <v>41143</v>
      </c>
      <c r="D259" s="8">
        <v>0.48333333333333334</v>
      </c>
      <c r="E259" s="6" t="s">
        <v>50</v>
      </c>
      <c r="F259" s="6">
        <v>23.84</v>
      </c>
      <c r="G259" s="6">
        <v>23.56</v>
      </c>
      <c r="H259" s="6">
        <v>27</v>
      </c>
      <c r="I259" s="6">
        <v>3</v>
      </c>
      <c r="J259" s="6">
        <v>25</v>
      </c>
      <c r="K259" s="6">
        <v>31.18</v>
      </c>
      <c r="L259" s="6">
        <v>31.19</v>
      </c>
      <c r="M259" s="9">
        <v>7.12</v>
      </c>
      <c r="N259" s="9">
        <v>6.62</v>
      </c>
      <c r="O259" s="6">
        <v>13</v>
      </c>
      <c r="Q259" s="6">
        <f t="shared" si="19"/>
        <v>2.1972245773362196</v>
      </c>
      <c r="R259" s="6">
        <v>9</v>
      </c>
      <c r="T259" s="10" t="s">
        <v>44</v>
      </c>
      <c r="U259" s="10"/>
      <c r="V259" s="10">
        <v>1</v>
      </c>
      <c r="W259" s="10"/>
      <c r="X259" s="11">
        <v>0.01</v>
      </c>
      <c r="Y259" s="11"/>
      <c r="Z259" s="11">
        <v>1.4999999999999999E-2</v>
      </c>
      <c r="AA259" s="11"/>
      <c r="AB259" s="11"/>
      <c r="AC259" s="11"/>
      <c r="AD259" s="11">
        <v>5.7000000000000002E-2</v>
      </c>
      <c r="AE259" s="11"/>
      <c r="AF259" s="11">
        <f t="shared" si="18"/>
        <v>6.7000000000000004E-2</v>
      </c>
      <c r="AG259" s="6">
        <v>3</v>
      </c>
      <c r="AH259" s="6">
        <v>3</v>
      </c>
      <c r="AI259" s="12">
        <v>0.8</v>
      </c>
      <c r="AJ259" s="12"/>
      <c r="AK259" s="12"/>
      <c r="AL259" s="12"/>
      <c r="AN259" s="6">
        <v>-74.100832999999994</v>
      </c>
      <c r="AO259" s="6">
        <v>40.510333000000003</v>
      </c>
      <c r="AP259" s="6" t="s">
        <v>42</v>
      </c>
    </row>
    <row r="260" spans="1:42" s="6" customFormat="1" x14ac:dyDescent="0.35">
      <c r="A260" s="6" t="s">
        <v>100</v>
      </c>
      <c r="B260"/>
      <c r="C260" s="14">
        <v>41143</v>
      </c>
      <c r="D260"/>
      <c r="E260"/>
      <c r="F260"/>
      <c r="G260"/>
      <c r="H260"/>
      <c r="I260"/>
      <c r="J260"/>
      <c r="K260"/>
      <c r="L260"/>
      <c r="M260" s="18">
        <v>4.76</v>
      </c>
      <c r="N260" s="18">
        <v>3.32</v>
      </c>
      <c r="O260"/>
      <c r="P260"/>
      <c r="Q260" s="6">
        <f t="shared" si="19"/>
        <v>1.3862943611198906</v>
      </c>
      <c r="R260" s="23">
        <v>4</v>
      </c>
      <c r="S260"/>
      <c r="T260"/>
      <c r="U260"/>
      <c r="V260" s="25" t="s">
        <v>101</v>
      </c>
      <c r="W260"/>
      <c r="X260"/>
      <c r="Y260"/>
      <c r="Z260"/>
      <c r="AA260"/>
      <c r="AB260"/>
      <c r="AC260"/>
      <c r="AD260"/>
      <c r="AE260"/>
      <c r="AF260">
        <v>0.85680000000000001</v>
      </c>
      <c r="AG260"/>
      <c r="AH260"/>
      <c r="AI260" s="22">
        <v>7.55</v>
      </c>
      <c r="AJ260"/>
      <c r="AK260" s="12"/>
      <c r="AL260" s="12"/>
      <c r="AN260" s="6">
        <v>-74.100832999999994</v>
      </c>
      <c r="AO260" s="6">
        <v>40.510333000000003</v>
      </c>
      <c r="AP260" s="6" t="s">
        <v>42</v>
      </c>
    </row>
    <row r="261" spans="1:42" s="6" customFormat="1" x14ac:dyDescent="0.35">
      <c r="A261" s="6" t="s">
        <v>105</v>
      </c>
      <c r="B261"/>
      <c r="C261" s="14">
        <v>41143</v>
      </c>
      <c r="D261"/>
      <c r="E261"/>
      <c r="F261"/>
      <c r="G261"/>
      <c r="H261"/>
      <c r="I261"/>
      <c r="J261"/>
      <c r="K261"/>
      <c r="L261"/>
      <c r="M261" s="18">
        <v>6.36</v>
      </c>
      <c r="N261" s="18">
        <v>7.18</v>
      </c>
      <c r="O261"/>
      <c r="P261"/>
      <c r="Q261" s="6">
        <f t="shared" si="19"/>
        <v>0.69314718055994529</v>
      </c>
      <c r="R261" s="22">
        <v>2</v>
      </c>
      <c r="S261"/>
      <c r="T261"/>
      <c r="U261"/>
      <c r="V261" s="25" t="s">
        <v>101</v>
      </c>
      <c r="W261"/>
      <c r="X261"/>
      <c r="Y261"/>
      <c r="Z261"/>
      <c r="AA261"/>
      <c r="AB261"/>
      <c r="AC261"/>
      <c r="AD261"/>
      <c r="AE261"/>
      <c r="AF261" s="35">
        <v>0.72499999999999998</v>
      </c>
      <c r="AG261"/>
      <c r="AH261"/>
      <c r="AI261" s="22">
        <v>9.34</v>
      </c>
      <c r="AJ261"/>
      <c r="AK261" s="12"/>
      <c r="AL261" s="12"/>
      <c r="AN261" s="6">
        <v>-74.100832999999994</v>
      </c>
      <c r="AO261" s="6">
        <v>40.510333000000003</v>
      </c>
      <c r="AP261" s="6" t="s">
        <v>42</v>
      </c>
    </row>
    <row r="262" spans="1:42" s="6" customFormat="1" x14ac:dyDescent="0.35">
      <c r="A262" s="6" t="s">
        <v>105</v>
      </c>
      <c r="B262"/>
      <c r="C262" s="14">
        <v>41143</v>
      </c>
      <c r="D262"/>
      <c r="E262"/>
      <c r="F262"/>
      <c r="G262"/>
      <c r="H262"/>
      <c r="I262"/>
      <c r="J262"/>
      <c r="K262"/>
      <c r="L262"/>
      <c r="M262" s="19" t="s">
        <v>101</v>
      </c>
      <c r="N262" s="19" t="s">
        <v>101</v>
      </c>
      <c r="O262"/>
      <c r="P262"/>
      <c r="Q262" s="6">
        <f t="shared" si="19"/>
        <v>1.3862943611198906</v>
      </c>
      <c r="R262" s="22">
        <v>4</v>
      </c>
      <c r="S262"/>
      <c r="T262"/>
      <c r="U262"/>
      <c r="V262" s="25" t="s">
        <v>101</v>
      </c>
      <c r="W262"/>
      <c r="X262"/>
      <c r="Y262"/>
      <c r="Z262"/>
      <c r="AA262"/>
      <c r="AB262"/>
      <c r="AC262"/>
      <c r="AD262"/>
      <c r="AE262"/>
      <c r="AF262" s="35">
        <v>0.68830000000000002</v>
      </c>
      <c r="AG262"/>
      <c r="AH262"/>
      <c r="AI262" s="22">
        <v>11.6</v>
      </c>
      <c r="AJ262"/>
      <c r="AK262" s="12"/>
      <c r="AL262" s="12"/>
      <c r="AN262" s="6">
        <v>-74.100832999999994</v>
      </c>
      <c r="AO262" s="6">
        <v>40.510333000000003</v>
      </c>
      <c r="AP262" s="6" t="s">
        <v>42</v>
      </c>
    </row>
    <row r="263" spans="1:42" s="6" customFormat="1" x14ac:dyDescent="0.35">
      <c r="A263" s="6" t="s">
        <v>40</v>
      </c>
      <c r="C263" s="7">
        <v>41149</v>
      </c>
      <c r="D263" s="8">
        <v>0.58680555555555558</v>
      </c>
      <c r="E263" s="6" t="s">
        <v>49</v>
      </c>
      <c r="F263" s="6">
        <v>26.01</v>
      </c>
      <c r="G263" s="6">
        <v>25.06</v>
      </c>
      <c r="H263" s="6">
        <v>21</v>
      </c>
      <c r="I263" s="6">
        <v>3</v>
      </c>
      <c r="J263" s="6">
        <v>19</v>
      </c>
      <c r="K263" s="6">
        <v>23.96</v>
      </c>
      <c r="L263" s="6">
        <v>26.4</v>
      </c>
      <c r="M263" s="9">
        <v>5.73</v>
      </c>
      <c r="N263" s="9">
        <v>5.38</v>
      </c>
      <c r="O263" s="6">
        <v>2.5</v>
      </c>
      <c r="Q263" s="6">
        <f t="shared" si="19"/>
        <v>4.9126548857360524</v>
      </c>
      <c r="R263" s="6">
        <v>136</v>
      </c>
      <c r="T263" s="10" t="s">
        <v>47</v>
      </c>
      <c r="U263" s="10"/>
      <c r="V263" s="10">
        <v>2</v>
      </c>
      <c r="W263" s="10"/>
      <c r="X263" s="11">
        <v>0.42299999999999999</v>
      </c>
      <c r="Y263" s="11"/>
      <c r="Z263" s="11">
        <v>0.48</v>
      </c>
      <c r="AA263" s="11"/>
      <c r="AB263" s="11"/>
      <c r="AC263" s="11"/>
      <c r="AD263" s="11">
        <v>1.07</v>
      </c>
      <c r="AE263" s="11"/>
      <c r="AF263" s="11">
        <f t="shared" ref="AF263:AF274" si="20">AD263+X263+Y263</f>
        <v>1.4930000000000001</v>
      </c>
      <c r="AG263" s="6">
        <v>14</v>
      </c>
      <c r="AH263" s="6">
        <v>16</v>
      </c>
      <c r="AI263" s="12">
        <v>6.4</v>
      </c>
      <c r="AJ263" s="12"/>
      <c r="AK263" s="12"/>
      <c r="AL263" s="12"/>
      <c r="AN263" s="6">
        <v>-74.100832999999994</v>
      </c>
      <c r="AO263" s="6">
        <v>40.510333000000003</v>
      </c>
      <c r="AP263" s="6" t="s">
        <v>42</v>
      </c>
    </row>
    <row r="264" spans="1:42" s="6" customFormat="1" x14ac:dyDescent="0.35">
      <c r="A264" s="6" t="s">
        <v>40</v>
      </c>
      <c r="B264" s="6" t="s">
        <v>41</v>
      </c>
      <c r="C264" s="7">
        <v>41149</v>
      </c>
      <c r="E264" s="6" t="s">
        <v>49</v>
      </c>
      <c r="M264" s="9">
        <v>5.38</v>
      </c>
      <c r="N264" s="9">
        <v>5.32</v>
      </c>
      <c r="O264" s="6">
        <v>2.5</v>
      </c>
      <c r="Q264" s="6">
        <f t="shared" si="19"/>
        <v>5.3181199938442161</v>
      </c>
      <c r="R264" s="6">
        <v>204</v>
      </c>
      <c r="T264" s="10" t="s">
        <v>47</v>
      </c>
      <c r="U264" s="10"/>
      <c r="V264" s="10">
        <v>2</v>
      </c>
      <c r="W264" s="10"/>
      <c r="X264" s="11">
        <v>0.33</v>
      </c>
      <c r="Y264" s="11"/>
      <c r="Z264" s="11">
        <v>0.38100000000000001</v>
      </c>
      <c r="AA264" s="11"/>
      <c r="AB264" s="11"/>
      <c r="AC264" s="11"/>
      <c r="AD264" s="11">
        <v>1.04</v>
      </c>
      <c r="AE264" s="11"/>
      <c r="AF264" s="11">
        <f t="shared" si="20"/>
        <v>1.37</v>
      </c>
      <c r="AG264" s="6">
        <v>16</v>
      </c>
      <c r="AH264" s="6">
        <v>37</v>
      </c>
      <c r="AI264" s="12">
        <v>6.8</v>
      </c>
      <c r="AJ264" s="12"/>
      <c r="AK264" s="12"/>
      <c r="AL264" s="12"/>
      <c r="AN264" s="6">
        <v>-74.100832999999994</v>
      </c>
      <c r="AO264" s="6">
        <v>40.510333000000003</v>
      </c>
      <c r="AP264" s="6" t="s">
        <v>42</v>
      </c>
    </row>
    <row r="265" spans="1:42" s="6" customFormat="1" x14ac:dyDescent="0.35">
      <c r="A265" s="6" t="s">
        <v>72</v>
      </c>
      <c r="C265" s="7">
        <v>41149</v>
      </c>
      <c r="D265" s="8">
        <v>0.55694444444444446</v>
      </c>
      <c r="E265" s="6" t="s">
        <v>49</v>
      </c>
      <c r="F265" s="6">
        <v>25.11</v>
      </c>
      <c r="G265" s="6">
        <v>24.82</v>
      </c>
      <c r="H265" s="6">
        <v>16</v>
      </c>
      <c r="I265" s="6">
        <v>3</v>
      </c>
      <c r="J265" s="6">
        <v>15</v>
      </c>
      <c r="K265" s="6">
        <v>27.07</v>
      </c>
      <c r="L265" s="6">
        <v>27.11</v>
      </c>
      <c r="M265" s="9">
        <v>7.26</v>
      </c>
      <c r="N265" s="9">
        <v>7.5</v>
      </c>
      <c r="O265" s="6">
        <v>3</v>
      </c>
      <c r="Q265" s="6">
        <f t="shared" si="19"/>
        <v>5.3181199938442161</v>
      </c>
      <c r="R265" s="6">
        <v>204</v>
      </c>
      <c r="T265" s="10" t="s">
        <v>44</v>
      </c>
      <c r="U265" s="10"/>
      <c r="V265" s="10">
        <v>2</v>
      </c>
      <c r="W265" s="10"/>
      <c r="X265" s="11">
        <v>0.23699999999999999</v>
      </c>
      <c r="Y265" s="11"/>
      <c r="Z265" s="11">
        <v>0.13800000000000001</v>
      </c>
      <c r="AA265" s="11"/>
      <c r="AB265" s="11"/>
      <c r="AC265" s="11"/>
      <c r="AD265" s="11">
        <v>0.95599999999999996</v>
      </c>
      <c r="AE265" s="11"/>
      <c r="AF265" s="11">
        <f t="shared" si="20"/>
        <v>1.1930000000000001</v>
      </c>
      <c r="AG265" s="6">
        <v>14</v>
      </c>
      <c r="AH265" s="6">
        <v>11</v>
      </c>
      <c r="AI265" s="12">
        <v>17.3</v>
      </c>
      <c r="AJ265" s="12"/>
      <c r="AK265" s="12"/>
      <c r="AL265" s="12"/>
      <c r="AN265" s="6">
        <v>-74.100832999999994</v>
      </c>
      <c r="AO265" s="6">
        <v>40.510333000000003</v>
      </c>
      <c r="AP265" s="6" t="s">
        <v>42</v>
      </c>
    </row>
    <row r="266" spans="1:42" s="6" customFormat="1" x14ac:dyDescent="0.35">
      <c r="A266" s="6" t="s">
        <v>79</v>
      </c>
      <c r="C266" s="7">
        <v>41150</v>
      </c>
      <c r="D266" s="8">
        <v>0.47083333333333338</v>
      </c>
      <c r="E266" s="6" t="s">
        <v>49</v>
      </c>
      <c r="F266" s="6">
        <v>24.62</v>
      </c>
      <c r="G266" s="6">
        <v>24.61</v>
      </c>
      <c r="H266" s="6">
        <v>12</v>
      </c>
      <c r="I266" s="6">
        <v>3</v>
      </c>
      <c r="J266" s="6">
        <v>11</v>
      </c>
      <c r="K266" s="6">
        <v>29.7</v>
      </c>
      <c r="L266" s="6">
        <v>29.69</v>
      </c>
      <c r="M266" s="9">
        <v>5.49</v>
      </c>
      <c r="N266" s="9">
        <v>5.38</v>
      </c>
      <c r="O266" s="6">
        <v>9</v>
      </c>
      <c r="Q266" s="6">
        <f t="shared" si="19"/>
        <v>4.0253516907351496</v>
      </c>
      <c r="R266" s="6">
        <v>56</v>
      </c>
      <c r="T266" s="10" t="s">
        <v>44</v>
      </c>
      <c r="U266" s="10"/>
      <c r="V266" s="10">
        <v>2</v>
      </c>
      <c r="W266" s="10"/>
      <c r="X266" s="11">
        <v>0.1</v>
      </c>
      <c r="Y266" s="11"/>
      <c r="Z266" s="11">
        <v>0.32</v>
      </c>
      <c r="AA266" s="11"/>
      <c r="AB266" s="11"/>
      <c r="AC266" s="11"/>
      <c r="AD266" s="11">
        <v>0.91700000000000004</v>
      </c>
      <c r="AE266" s="11"/>
      <c r="AF266" s="11">
        <f t="shared" si="20"/>
        <v>1.0170000000000001</v>
      </c>
      <c r="AG266" s="6">
        <v>4</v>
      </c>
      <c r="AH266" s="6">
        <v>6</v>
      </c>
      <c r="AI266" s="12">
        <v>2</v>
      </c>
      <c r="AJ266" s="12"/>
      <c r="AK266" s="12"/>
      <c r="AL266" s="12"/>
      <c r="AN266" s="6">
        <v>-74.100832999999994</v>
      </c>
      <c r="AO266" s="6">
        <v>40.510333000000003</v>
      </c>
      <c r="AP266" s="6" t="s">
        <v>42</v>
      </c>
    </row>
    <row r="267" spans="1:42" s="6" customFormat="1" x14ac:dyDescent="0.35">
      <c r="A267" s="6" t="s">
        <v>89</v>
      </c>
      <c r="C267" s="7">
        <v>41150</v>
      </c>
      <c r="D267" s="8">
        <v>0.48680555555555555</v>
      </c>
      <c r="E267" s="6" t="s">
        <v>49</v>
      </c>
      <c r="F267" s="6">
        <v>24.66</v>
      </c>
      <c r="G267" s="6">
        <v>24.61</v>
      </c>
      <c r="H267" s="6">
        <v>22</v>
      </c>
      <c r="I267" s="6">
        <v>3</v>
      </c>
      <c r="J267" s="6">
        <v>20</v>
      </c>
      <c r="K267" s="6">
        <v>30.65</v>
      </c>
      <c r="L267" s="6">
        <v>30.67</v>
      </c>
      <c r="M267" s="9">
        <v>5.69</v>
      </c>
      <c r="N267" s="9">
        <v>5</v>
      </c>
      <c r="O267" s="6">
        <v>6.5</v>
      </c>
      <c r="Q267" s="6">
        <f t="shared" si="19"/>
        <v>6.1820849067166321</v>
      </c>
      <c r="R267" s="6">
        <v>484</v>
      </c>
      <c r="T267" s="10" t="s">
        <v>44</v>
      </c>
      <c r="U267" s="10"/>
      <c r="V267" s="10">
        <v>2</v>
      </c>
      <c r="W267" s="10"/>
      <c r="X267" s="11">
        <v>3.3000000000000002E-2</v>
      </c>
      <c r="Y267" s="11"/>
      <c r="Z267" s="11">
        <v>0.22600000000000001</v>
      </c>
      <c r="AA267" s="11"/>
      <c r="AB267" s="11"/>
      <c r="AC267" s="11"/>
      <c r="AD267" s="11">
        <v>0.66300000000000003</v>
      </c>
      <c r="AE267" s="11"/>
      <c r="AF267" s="11">
        <f t="shared" si="20"/>
        <v>0.69600000000000006</v>
      </c>
      <c r="AG267" s="6">
        <v>2</v>
      </c>
      <c r="AH267" s="6">
        <v>4</v>
      </c>
      <c r="AI267" s="12">
        <v>1.5</v>
      </c>
      <c r="AJ267" s="12"/>
      <c r="AK267" s="12">
        <v>39.4</v>
      </c>
      <c r="AL267" s="12"/>
      <c r="AN267" s="6">
        <v>-74.100832999999994</v>
      </c>
      <c r="AO267" s="6">
        <v>40.510333000000003</v>
      </c>
      <c r="AP267" s="6" t="s">
        <v>42</v>
      </c>
    </row>
    <row r="268" spans="1:42" s="6" customFormat="1" x14ac:dyDescent="0.35">
      <c r="A268" s="6" t="s">
        <v>40</v>
      </c>
      <c r="C268" s="7">
        <v>41157</v>
      </c>
      <c r="D268" s="8">
        <v>0.5708333333333333</v>
      </c>
      <c r="E268" s="6" t="s">
        <v>49</v>
      </c>
      <c r="F268" s="6">
        <v>25.09</v>
      </c>
      <c r="G268" s="6">
        <v>24.53</v>
      </c>
      <c r="H268" s="6">
        <v>24</v>
      </c>
      <c r="I268" s="6">
        <v>3</v>
      </c>
      <c r="J268" s="6">
        <v>23</v>
      </c>
      <c r="K268" s="6">
        <v>24.74</v>
      </c>
      <c r="L268" s="6">
        <v>26.45</v>
      </c>
      <c r="M268" s="9">
        <v>6.52</v>
      </c>
      <c r="N268" s="9">
        <v>5.29</v>
      </c>
      <c r="O268" s="6">
        <v>2</v>
      </c>
      <c r="Q268" s="6">
        <f t="shared" si="19"/>
        <v>3.2188758248682006</v>
      </c>
      <c r="R268" s="6">
        <v>25</v>
      </c>
      <c r="T268" s="10" t="s">
        <v>47</v>
      </c>
      <c r="U268" s="10"/>
      <c r="V268" s="10">
        <v>40</v>
      </c>
      <c r="W268" s="10"/>
      <c r="X268" s="11">
        <v>0.41</v>
      </c>
      <c r="Y268" s="11"/>
      <c r="Z268" s="11">
        <v>0.254</v>
      </c>
      <c r="AA268" s="11"/>
      <c r="AB268" s="11"/>
      <c r="AC268" s="11"/>
      <c r="AD268" s="11">
        <v>0.97699999999999998</v>
      </c>
      <c r="AE268" s="11"/>
      <c r="AF268" s="11">
        <f t="shared" si="20"/>
        <v>1.387</v>
      </c>
      <c r="AG268" s="6">
        <v>9</v>
      </c>
      <c r="AH268" s="6">
        <v>15</v>
      </c>
      <c r="AI268" s="12">
        <v>37.200000000000003</v>
      </c>
      <c r="AJ268" s="12"/>
      <c r="AK268" s="12"/>
      <c r="AL268" s="12"/>
      <c r="AN268" s="6">
        <v>-74.100832999999994</v>
      </c>
      <c r="AO268" s="6">
        <v>40.510333000000003</v>
      </c>
      <c r="AP268" s="6" t="s">
        <v>42</v>
      </c>
    </row>
    <row r="269" spans="1:42" s="6" customFormat="1" x14ac:dyDescent="0.35">
      <c r="A269" s="6" t="s">
        <v>40</v>
      </c>
      <c r="B269" s="6" t="s">
        <v>41</v>
      </c>
      <c r="C269" s="7">
        <v>41157</v>
      </c>
      <c r="E269" s="6" t="s">
        <v>49</v>
      </c>
      <c r="M269" s="9">
        <v>6.44</v>
      </c>
      <c r="N269" s="9">
        <v>5.32</v>
      </c>
      <c r="O269" s="6">
        <v>2.5</v>
      </c>
      <c r="Q269" s="6">
        <f t="shared" si="19"/>
        <v>3.784189633918261</v>
      </c>
      <c r="R269" s="6">
        <v>44</v>
      </c>
      <c r="T269" s="10" t="s">
        <v>47</v>
      </c>
      <c r="U269" s="10"/>
      <c r="V269" s="10">
        <v>6</v>
      </c>
      <c r="W269" s="10"/>
      <c r="X269" s="11">
        <v>0.41799999999999998</v>
      </c>
      <c r="Y269" s="11"/>
      <c r="Z269" s="11">
        <v>0.25600000000000001</v>
      </c>
      <c r="AA269" s="11"/>
      <c r="AB269" s="11"/>
      <c r="AC269" s="11"/>
      <c r="AD269" s="11">
        <v>0.91400000000000003</v>
      </c>
      <c r="AE269" s="11"/>
      <c r="AF269" s="11">
        <f t="shared" si="20"/>
        <v>1.3320000000000001</v>
      </c>
      <c r="AG269" s="6">
        <v>16</v>
      </c>
      <c r="AH269" s="6">
        <v>15</v>
      </c>
      <c r="AI269" s="12">
        <v>60</v>
      </c>
      <c r="AJ269" s="12"/>
      <c r="AK269" s="12">
        <v>3.9</v>
      </c>
      <c r="AL269" s="12"/>
      <c r="AN269" s="6">
        <v>-74.100832999999994</v>
      </c>
      <c r="AO269" s="6">
        <v>40.510333000000003</v>
      </c>
      <c r="AP269" s="6" t="s">
        <v>42</v>
      </c>
    </row>
    <row r="270" spans="1:42" s="6" customFormat="1" x14ac:dyDescent="0.35">
      <c r="A270" s="6" t="s">
        <v>72</v>
      </c>
      <c r="C270" s="7">
        <v>41157</v>
      </c>
      <c r="D270" s="8">
        <v>0.54097222222222219</v>
      </c>
      <c r="E270" s="6" t="s">
        <v>49</v>
      </c>
      <c r="F270" s="6">
        <v>24.51</v>
      </c>
      <c r="G270" s="6">
        <v>24.21</v>
      </c>
      <c r="H270" s="6">
        <v>22</v>
      </c>
      <c r="I270" s="6">
        <v>3</v>
      </c>
      <c r="J270" s="6">
        <v>21</v>
      </c>
      <c r="K270" s="6">
        <v>27.28</v>
      </c>
      <c r="L270" s="6">
        <v>27.87</v>
      </c>
      <c r="M270" s="9">
        <v>6.67</v>
      </c>
      <c r="N270" s="9">
        <v>6.18</v>
      </c>
      <c r="O270" s="6">
        <v>3</v>
      </c>
      <c r="Q270" s="6">
        <f t="shared" si="19"/>
        <v>1.0986122886681098</v>
      </c>
      <c r="R270" s="6">
        <v>3</v>
      </c>
      <c r="T270" s="10" t="s">
        <v>44</v>
      </c>
      <c r="U270" s="10"/>
      <c r="V270" s="10">
        <v>2</v>
      </c>
      <c r="W270" s="10"/>
      <c r="X270" s="11">
        <v>0.25600000000000001</v>
      </c>
      <c r="Y270" s="11"/>
      <c r="Z270" s="11">
        <v>0.156</v>
      </c>
      <c r="AA270" s="11"/>
      <c r="AB270" s="11"/>
      <c r="AC270" s="11"/>
      <c r="AD270" s="11">
        <v>0.59499999999999997</v>
      </c>
      <c r="AE270" s="11"/>
      <c r="AF270" s="11">
        <f t="shared" si="20"/>
        <v>0.85099999999999998</v>
      </c>
      <c r="AG270" s="6">
        <v>4</v>
      </c>
      <c r="AH270" s="6">
        <v>6</v>
      </c>
      <c r="AI270" s="12">
        <v>23.8</v>
      </c>
      <c r="AJ270" s="12"/>
      <c r="AK270" s="12"/>
      <c r="AL270" s="12"/>
      <c r="AN270" s="6">
        <v>-74.100832999999994</v>
      </c>
      <c r="AO270" s="6">
        <v>40.510333000000003</v>
      </c>
      <c r="AP270" s="6" t="s">
        <v>42</v>
      </c>
    </row>
    <row r="271" spans="1:42" s="6" customFormat="1" x14ac:dyDescent="0.35">
      <c r="A271" s="6" t="s">
        <v>79</v>
      </c>
      <c r="C271" s="7">
        <v>41158</v>
      </c>
      <c r="D271" s="8">
        <v>0.49722222222222223</v>
      </c>
      <c r="E271" s="6" t="s">
        <v>49</v>
      </c>
      <c r="F271" s="6">
        <v>24.15</v>
      </c>
      <c r="G271" s="6">
        <v>24.17</v>
      </c>
      <c r="H271" s="6">
        <v>19</v>
      </c>
      <c r="I271" s="6">
        <v>3</v>
      </c>
      <c r="J271" s="6">
        <v>17</v>
      </c>
      <c r="K271" s="6">
        <v>29.45</v>
      </c>
      <c r="L271" s="6">
        <v>30.17</v>
      </c>
      <c r="M271" s="9">
        <v>4.3499999999999996</v>
      </c>
      <c r="N271" s="9">
        <v>4.08</v>
      </c>
      <c r="O271" s="6">
        <v>7</v>
      </c>
      <c r="Q271" s="6">
        <f t="shared" si="19"/>
        <v>3.4011973816621555</v>
      </c>
      <c r="R271" s="6">
        <v>30</v>
      </c>
      <c r="T271" s="10" t="s">
        <v>44</v>
      </c>
      <c r="U271" s="10"/>
      <c r="V271" s="10">
        <v>2</v>
      </c>
      <c r="W271" s="10"/>
      <c r="X271" s="11">
        <v>0.124</v>
      </c>
      <c r="Y271" s="11"/>
      <c r="Z271" s="11">
        <v>0.4</v>
      </c>
      <c r="AA271" s="11"/>
      <c r="AB271" s="11"/>
      <c r="AC271" s="11"/>
      <c r="AD271" s="11">
        <v>0.41199999999999998</v>
      </c>
      <c r="AE271" s="11"/>
      <c r="AF271" s="11">
        <f t="shared" si="20"/>
        <v>0.53600000000000003</v>
      </c>
      <c r="AG271" s="6">
        <v>5</v>
      </c>
      <c r="AH271" s="6">
        <v>9</v>
      </c>
      <c r="AI271" s="12">
        <v>2.9</v>
      </c>
      <c r="AJ271" s="12"/>
      <c r="AK271" s="12"/>
      <c r="AL271" s="12"/>
      <c r="AN271" s="6">
        <v>-74.100832999999994</v>
      </c>
      <c r="AO271" s="6">
        <v>40.510333000000003</v>
      </c>
      <c r="AP271" s="6" t="s">
        <v>42</v>
      </c>
    </row>
    <row r="272" spans="1:42" s="6" customFormat="1" x14ac:dyDescent="0.35">
      <c r="A272" s="6" t="s">
        <v>89</v>
      </c>
      <c r="C272" s="7">
        <v>41158</v>
      </c>
      <c r="D272" s="8">
        <v>0.51458333333333328</v>
      </c>
      <c r="E272" s="6" t="s">
        <v>49</v>
      </c>
      <c r="F272" s="6">
        <v>23.98</v>
      </c>
      <c r="G272" s="6">
        <v>23.93</v>
      </c>
      <c r="H272" s="6">
        <v>28</v>
      </c>
      <c r="I272" s="6">
        <v>4</v>
      </c>
      <c r="J272" s="6">
        <v>27</v>
      </c>
      <c r="K272" s="6">
        <v>30.81</v>
      </c>
      <c r="L272" s="6">
        <v>30.83</v>
      </c>
      <c r="M272" s="9">
        <v>5.9</v>
      </c>
      <c r="N272" s="9">
        <v>5.57</v>
      </c>
      <c r="O272" s="6">
        <v>9.5</v>
      </c>
      <c r="Q272" s="6">
        <f t="shared" si="19"/>
        <v>1.6094379124341003</v>
      </c>
      <c r="R272" s="6">
        <v>5</v>
      </c>
      <c r="T272" s="10" t="s">
        <v>44</v>
      </c>
      <c r="U272" s="10"/>
      <c r="V272" s="10">
        <v>2</v>
      </c>
      <c r="W272" s="10"/>
      <c r="X272" s="11">
        <v>1.4E-2</v>
      </c>
      <c r="Y272" s="11"/>
      <c r="Z272" s="11">
        <v>0.126</v>
      </c>
      <c r="AA272" s="11"/>
      <c r="AB272" s="11"/>
      <c r="AC272" s="11"/>
      <c r="AD272" s="11">
        <v>0.375</v>
      </c>
      <c r="AE272" s="11"/>
      <c r="AF272" s="11">
        <f t="shared" si="20"/>
        <v>0.38900000000000001</v>
      </c>
      <c r="AG272" s="6">
        <v>7</v>
      </c>
      <c r="AH272" s="6">
        <v>8</v>
      </c>
      <c r="AI272" s="12">
        <v>2.4</v>
      </c>
      <c r="AJ272" s="12"/>
      <c r="AK272" s="12"/>
      <c r="AL272" s="12"/>
      <c r="AN272" s="6">
        <v>-74.100832999999994</v>
      </c>
      <c r="AO272" s="6">
        <v>40.510333000000003</v>
      </c>
      <c r="AP272" s="6" t="s">
        <v>42</v>
      </c>
    </row>
    <row r="273" spans="1:42" s="6" customFormat="1" x14ac:dyDescent="0.35">
      <c r="A273" s="6" t="s">
        <v>40</v>
      </c>
      <c r="C273" s="7">
        <v>41163</v>
      </c>
      <c r="D273" s="8">
        <v>0.56319444444444444</v>
      </c>
      <c r="E273" s="6" t="s">
        <v>50</v>
      </c>
      <c r="F273" s="6">
        <v>23.9</v>
      </c>
      <c r="G273" s="6">
        <v>23.62</v>
      </c>
      <c r="H273" s="6">
        <v>22</v>
      </c>
      <c r="I273" s="6">
        <v>3</v>
      </c>
      <c r="J273" s="6">
        <v>20</v>
      </c>
      <c r="K273" s="6">
        <v>25.73</v>
      </c>
      <c r="L273" s="6">
        <v>26.88</v>
      </c>
      <c r="M273" s="9">
        <v>6.15</v>
      </c>
      <c r="N273" s="9">
        <v>5.45</v>
      </c>
      <c r="O273" s="6">
        <v>2</v>
      </c>
      <c r="Q273" s="6">
        <f t="shared" si="19"/>
        <v>1.3862943611198906</v>
      </c>
      <c r="R273" s="6">
        <v>4</v>
      </c>
      <c r="T273" s="10"/>
      <c r="U273" s="10"/>
      <c r="V273" s="10">
        <v>1</v>
      </c>
      <c r="W273" s="10"/>
      <c r="X273" s="11">
        <v>0.44600000000000001</v>
      </c>
      <c r="Y273" s="11"/>
      <c r="Z273" s="11">
        <v>0.248</v>
      </c>
      <c r="AA273" s="11"/>
      <c r="AB273" s="11"/>
      <c r="AC273" s="11"/>
      <c r="AD273" s="11">
        <v>0.71599999999999997</v>
      </c>
      <c r="AE273" s="11"/>
      <c r="AF273" s="11">
        <f t="shared" si="20"/>
        <v>1.1619999999999999</v>
      </c>
      <c r="AG273" s="6">
        <v>10</v>
      </c>
      <c r="AH273" s="6">
        <v>14</v>
      </c>
      <c r="AI273" s="12">
        <v>13.36</v>
      </c>
      <c r="AJ273" s="12"/>
      <c r="AK273" s="12"/>
      <c r="AL273" s="12"/>
      <c r="AN273" s="6">
        <v>-74.100832999999994</v>
      </c>
      <c r="AO273" s="6">
        <v>40.510333000000003</v>
      </c>
      <c r="AP273" s="6" t="s">
        <v>42</v>
      </c>
    </row>
    <row r="274" spans="1:42" s="6" customFormat="1" x14ac:dyDescent="0.35">
      <c r="A274" s="6" t="s">
        <v>72</v>
      </c>
      <c r="C274" s="7">
        <v>41163</v>
      </c>
      <c r="D274" s="8">
        <v>0.53402777777777777</v>
      </c>
      <c r="E274" s="6" t="s">
        <v>50</v>
      </c>
      <c r="F274" s="6">
        <v>23.19</v>
      </c>
      <c r="G274" s="6">
        <v>23.12</v>
      </c>
      <c r="H274" s="6">
        <v>20</v>
      </c>
      <c r="I274" s="6">
        <v>3</v>
      </c>
      <c r="J274" s="6">
        <v>19</v>
      </c>
      <c r="K274" s="6">
        <v>26.23</v>
      </c>
      <c r="L274" s="6">
        <v>27.13</v>
      </c>
      <c r="M274" s="9">
        <v>6.54</v>
      </c>
      <c r="N274" s="9">
        <v>6.22</v>
      </c>
      <c r="O274" s="6">
        <v>4</v>
      </c>
      <c r="Q274" s="6">
        <f t="shared" si="19"/>
        <v>0</v>
      </c>
      <c r="R274" s="6">
        <v>1</v>
      </c>
      <c r="T274" s="10" t="s">
        <v>44</v>
      </c>
      <c r="U274" s="10"/>
      <c r="V274" s="10">
        <v>1</v>
      </c>
      <c r="W274" s="10"/>
      <c r="X274" s="11">
        <v>0.36199999999999999</v>
      </c>
      <c r="Y274" s="11"/>
      <c r="Z274" s="11">
        <v>0.17799999999999999</v>
      </c>
      <c r="AA274" s="11"/>
      <c r="AB274" s="11"/>
      <c r="AC274" s="11"/>
      <c r="AD274" s="11">
        <v>0.53</v>
      </c>
      <c r="AE274" s="11"/>
      <c r="AF274" s="11">
        <f t="shared" si="20"/>
        <v>0.89200000000000002</v>
      </c>
      <c r="AG274" s="6">
        <v>4</v>
      </c>
      <c r="AH274" s="6">
        <v>9</v>
      </c>
      <c r="AI274" s="12">
        <v>6.3</v>
      </c>
      <c r="AJ274" s="12"/>
      <c r="AK274" s="12"/>
      <c r="AL274" s="12"/>
      <c r="AN274" s="6">
        <v>-74.100832999999994</v>
      </c>
      <c r="AO274" s="6">
        <v>40.510333000000003</v>
      </c>
      <c r="AP274" s="6" t="s">
        <v>42</v>
      </c>
    </row>
    <row r="275" spans="1:42" s="6" customFormat="1" x14ac:dyDescent="0.35">
      <c r="A275" s="6" t="s">
        <v>100</v>
      </c>
      <c r="B275"/>
      <c r="C275" s="14">
        <v>41163</v>
      </c>
      <c r="D275"/>
      <c r="E275"/>
      <c r="F275"/>
      <c r="G275"/>
      <c r="H275"/>
      <c r="I275"/>
      <c r="J275"/>
      <c r="K275"/>
      <c r="L275"/>
      <c r="M275" s="18">
        <v>7.36</v>
      </c>
      <c r="N275" s="18">
        <v>5.85</v>
      </c>
      <c r="O275"/>
      <c r="P275"/>
      <c r="Q275" s="6">
        <f t="shared" si="19"/>
        <v>1.3862943611198906</v>
      </c>
      <c r="R275" s="22">
        <v>4</v>
      </c>
      <c r="S275"/>
      <c r="T275"/>
      <c r="U275"/>
      <c r="V275" s="25" t="s">
        <v>101</v>
      </c>
      <c r="W275"/>
      <c r="X275"/>
      <c r="Y275"/>
      <c r="Z275"/>
      <c r="AA275"/>
      <c r="AB275"/>
      <c r="AC275"/>
      <c r="AD275"/>
      <c r="AE275"/>
      <c r="AF275">
        <v>1.0659000000000001</v>
      </c>
      <c r="AG275"/>
      <c r="AH275"/>
      <c r="AI275" s="22">
        <v>11.2</v>
      </c>
      <c r="AJ275"/>
      <c r="AK275" s="12"/>
      <c r="AL275" s="12"/>
      <c r="AN275" s="6">
        <v>-74.100832999999994</v>
      </c>
      <c r="AO275" s="6">
        <v>40.510333000000003</v>
      </c>
      <c r="AP275" s="6" t="s">
        <v>42</v>
      </c>
    </row>
    <row r="276" spans="1:42" s="6" customFormat="1" x14ac:dyDescent="0.35">
      <c r="A276" s="6" t="s">
        <v>105</v>
      </c>
      <c r="B276"/>
      <c r="C276" s="14">
        <v>41163</v>
      </c>
      <c r="D276"/>
      <c r="E276"/>
      <c r="F276"/>
      <c r="G276"/>
      <c r="H276"/>
      <c r="I276"/>
      <c r="J276"/>
      <c r="K276"/>
      <c r="L276"/>
      <c r="M276" s="18">
        <v>6.28</v>
      </c>
      <c r="N276" s="18">
        <v>5.45</v>
      </c>
      <c r="O276"/>
      <c r="P276"/>
      <c r="Q276" s="6">
        <f t="shared" si="19"/>
        <v>0.69314718055994529</v>
      </c>
      <c r="R276" s="23">
        <v>2</v>
      </c>
      <c r="S276"/>
      <c r="T276"/>
      <c r="U276"/>
      <c r="V276" s="25" t="s">
        <v>101</v>
      </c>
      <c r="W276"/>
      <c r="X276"/>
      <c r="Y276"/>
      <c r="Z276"/>
      <c r="AA276"/>
      <c r="AB276"/>
      <c r="AC276"/>
      <c r="AD276"/>
      <c r="AE276"/>
      <c r="AF276" s="35">
        <v>0.81920000000000004</v>
      </c>
      <c r="AG276"/>
      <c r="AH276"/>
      <c r="AI276" s="22">
        <v>14.2</v>
      </c>
      <c r="AJ276"/>
      <c r="AK276" s="12"/>
      <c r="AL276" s="12"/>
      <c r="AN276" s="6">
        <v>-74.100832999999994</v>
      </c>
      <c r="AO276" s="6">
        <v>40.510333000000003</v>
      </c>
      <c r="AP276" s="6" t="s">
        <v>42</v>
      </c>
    </row>
    <row r="277" spans="1:42" s="6" customFormat="1" x14ac:dyDescent="0.35">
      <c r="A277" s="6" t="s">
        <v>79</v>
      </c>
      <c r="C277" s="7">
        <v>41164</v>
      </c>
      <c r="D277" s="8">
        <v>0.4861111111111111</v>
      </c>
      <c r="E277" s="6" t="s">
        <v>50</v>
      </c>
      <c r="F277" s="6">
        <v>22.02</v>
      </c>
      <c r="G277" s="6">
        <v>21.69</v>
      </c>
      <c r="H277" s="6">
        <v>15</v>
      </c>
      <c r="I277" s="6">
        <v>3</v>
      </c>
      <c r="J277" s="6">
        <v>13</v>
      </c>
      <c r="K277" s="6">
        <v>27.96</v>
      </c>
      <c r="L277" s="6">
        <v>28.75</v>
      </c>
      <c r="M277" s="9">
        <v>5.38</v>
      </c>
      <c r="N277" s="9">
        <v>5.44</v>
      </c>
      <c r="O277" s="6">
        <v>8.5</v>
      </c>
      <c r="Q277" s="6">
        <f t="shared" si="19"/>
        <v>2.5649493574615367</v>
      </c>
      <c r="R277" s="6">
        <v>13</v>
      </c>
      <c r="T277" s="10"/>
      <c r="U277" s="10"/>
      <c r="V277" s="10">
        <v>1</v>
      </c>
      <c r="W277" s="10"/>
      <c r="X277" s="11">
        <v>0.24399999999999999</v>
      </c>
      <c r="Y277" s="11"/>
      <c r="Z277" s="11">
        <v>0.27800000000000002</v>
      </c>
      <c r="AA277" s="11"/>
      <c r="AB277" s="11"/>
      <c r="AC277" s="11"/>
      <c r="AD277" s="11">
        <v>0.57399999999999995</v>
      </c>
      <c r="AE277" s="11"/>
      <c r="AF277" s="11">
        <f>AD277+X277+Y277</f>
        <v>0.81799999999999995</v>
      </c>
      <c r="AG277" s="6">
        <v>6</v>
      </c>
      <c r="AH277" s="6">
        <v>5</v>
      </c>
      <c r="AI277" s="12">
        <v>3.62</v>
      </c>
      <c r="AJ277" s="12"/>
      <c r="AK277" s="12"/>
      <c r="AL277" s="12"/>
      <c r="AN277" s="6">
        <v>-74.100832999999994</v>
      </c>
      <c r="AO277" s="6">
        <v>40.510333000000003</v>
      </c>
      <c r="AP277" s="6" t="s">
        <v>42</v>
      </c>
    </row>
    <row r="278" spans="1:42" s="6" customFormat="1" x14ac:dyDescent="0.35">
      <c r="A278" s="6" t="s">
        <v>89</v>
      </c>
      <c r="C278" s="7">
        <v>41164</v>
      </c>
      <c r="D278" s="8">
        <v>0.5</v>
      </c>
      <c r="E278" s="6" t="s">
        <v>50</v>
      </c>
      <c r="F278" s="6">
        <v>21.43</v>
      </c>
      <c r="G278" s="6">
        <v>20.28</v>
      </c>
      <c r="H278" s="6">
        <v>25</v>
      </c>
      <c r="I278" s="6">
        <v>3</v>
      </c>
      <c r="J278" s="6">
        <v>23</v>
      </c>
      <c r="K278" s="6">
        <v>29.7</v>
      </c>
      <c r="L278" s="6">
        <v>31.12</v>
      </c>
      <c r="M278" s="9">
        <v>5.2</v>
      </c>
      <c r="N278" s="9">
        <v>5.0599999999999996</v>
      </c>
      <c r="O278" s="6">
        <v>7</v>
      </c>
      <c r="Q278" s="6">
        <f t="shared" si="19"/>
        <v>0.69314718055994529</v>
      </c>
      <c r="R278" s="6">
        <v>2</v>
      </c>
      <c r="T278" s="10" t="s">
        <v>44</v>
      </c>
      <c r="U278" s="10"/>
      <c r="V278" s="10">
        <v>1</v>
      </c>
      <c r="W278" s="10"/>
      <c r="X278" s="11">
        <v>0.106</v>
      </c>
      <c r="Y278" s="11"/>
      <c r="Z278" s="11">
        <v>0.28000000000000003</v>
      </c>
      <c r="AA278" s="11"/>
      <c r="AB278" s="11"/>
      <c r="AC278" s="11"/>
      <c r="AD278" s="11">
        <v>0.46500000000000002</v>
      </c>
      <c r="AE278" s="11"/>
      <c r="AF278" s="11">
        <f>AD278+X278+Y278</f>
        <v>0.57100000000000006</v>
      </c>
      <c r="AG278" s="6">
        <v>3</v>
      </c>
      <c r="AH278" s="6">
        <v>2</v>
      </c>
      <c r="AI278" s="12">
        <v>6.42</v>
      </c>
      <c r="AJ278" s="12"/>
      <c r="AK278" s="12"/>
      <c r="AL278" s="12"/>
      <c r="AN278" s="6">
        <v>-74.100832999999994</v>
      </c>
      <c r="AO278" s="6">
        <v>40.510333000000003</v>
      </c>
      <c r="AP278" s="6" t="s">
        <v>42</v>
      </c>
    </row>
    <row r="279" spans="1:42" s="6" customFormat="1" x14ac:dyDescent="0.35">
      <c r="A279" s="6" t="s">
        <v>79</v>
      </c>
      <c r="C279" s="7">
        <v>41171</v>
      </c>
      <c r="D279" s="8">
        <v>0.47222222222222227</v>
      </c>
      <c r="E279" s="6" t="s">
        <v>49</v>
      </c>
      <c r="F279" s="6">
        <v>19.82</v>
      </c>
      <c r="G279" s="6">
        <v>19.57</v>
      </c>
      <c r="H279" s="6">
        <v>20</v>
      </c>
      <c r="I279" s="6">
        <v>3</v>
      </c>
      <c r="J279" s="6">
        <v>20</v>
      </c>
      <c r="K279" s="6">
        <v>30.48</v>
      </c>
      <c r="L279" s="6">
        <v>30.87</v>
      </c>
      <c r="M279" s="9">
        <v>4.0199999999999996</v>
      </c>
      <c r="N279" s="9">
        <v>5.24</v>
      </c>
      <c r="O279" s="6">
        <v>3.5</v>
      </c>
      <c r="Q279" s="6">
        <f t="shared" si="19"/>
        <v>5.0751738152338266</v>
      </c>
      <c r="R279" s="6">
        <v>160</v>
      </c>
      <c r="T279" s="10" t="s">
        <v>47</v>
      </c>
      <c r="U279" s="10"/>
      <c r="V279" s="10">
        <v>6</v>
      </c>
      <c r="W279" s="10"/>
      <c r="X279" s="11">
        <v>0.10199999999999999</v>
      </c>
      <c r="Y279" s="11"/>
      <c r="Z279" s="11">
        <v>0.25800000000000001</v>
      </c>
      <c r="AA279" s="11"/>
      <c r="AB279" s="11"/>
      <c r="AC279" s="11"/>
      <c r="AD279" s="11">
        <v>0.57399999999999995</v>
      </c>
      <c r="AE279" s="11"/>
      <c r="AF279" s="11">
        <f>AD279+X279+Y279</f>
        <v>0.67599999999999993</v>
      </c>
      <c r="AG279" s="6">
        <v>5</v>
      </c>
      <c r="AH279" s="6">
        <v>11</v>
      </c>
      <c r="AI279" s="12">
        <v>4.08</v>
      </c>
      <c r="AJ279" s="12"/>
      <c r="AK279" s="12"/>
      <c r="AL279" s="12"/>
      <c r="AN279" s="6">
        <v>-74.100832999999994</v>
      </c>
      <c r="AO279" s="6">
        <v>40.510333000000003</v>
      </c>
      <c r="AP279" s="6" t="s">
        <v>42</v>
      </c>
    </row>
    <row r="280" spans="1:42" s="6" customFormat="1" x14ac:dyDescent="0.35">
      <c r="A280" s="6" t="s">
        <v>89</v>
      </c>
      <c r="C280" s="7">
        <v>41171</v>
      </c>
      <c r="D280" s="8">
        <v>0.48680555555555555</v>
      </c>
      <c r="E280" s="6" t="s">
        <v>49</v>
      </c>
      <c r="F280" s="6">
        <v>18.86</v>
      </c>
      <c r="G280" s="6">
        <v>18.82</v>
      </c>
      <c r="H280" s="6">
        <v>29</v>
      </c>
      <c r="I280" s="6">
        <v>3</v>
      </c>
      <c r="J280" s="6">
        <v>29</v>
      </c>
      <c r="K280" s="6">
        <v>30.94</v>
      </c>
      <c r="L280" s="6">
        <v>30.96</v>
      </c>
      <c r="M280" s="9">
        <v>4.74</v>
      </c>
      <c r="N280" s="9">
        <v>5.69</v>
      </c>
      <c r="O280" s="6">
        <v>4</v>
      </c>
      <c r="Q280" s="6">
        <f t="shared" si="19"/>
        <v>0</v>
      </c>
      <c r="R280" s="6">
        <v>1</v>
      </c>
      <c r="T280" s="10" t="s">
        <v>44</v>
      </c>
      <c r="U280" s="10"/>
      <c r="V280" s="10">
        <v>2</v>
      </c>
      <c r="W280" s="10"/>
      <c r="X280" s="11">
        <v>0.104</v>
      </c>
      <c r="Y280" s="11"/>
      <c r="Z280" s="11">
        <v>9.6000000000000002E-2</v>
      </c>
      <c r="AA280" s="11"/>
      <c r="AB280" s="11"/>
      <c r="AC280" s="11"/>
      <c r="AD280" s="11">
        <v>0.46500000000000002</v>
      </c>
      <c r="AE280" s="11"/>
      <c r="AF280" s="11">
        <f>AD280+X280+Y280</f>
        <v>0.56900000000000006</v>
      </c>
      <c r="AG280" s="6">
        <v>3</v>
      </c>
      <c r="AH280" s="6">
        <v>5</v>
      </c>
      <c r="AI280" s="12">
        <v>5.8</v>
      </c>
      <c r="AJ280" s="12"/>
      <c r="AK280" s="12"/>
      <c r="AL280" s="12"/>
      <c r="AN280" s="6">
        <v>-74.100832999999994</v>
      </c>
      <c r="AO280" s="6">
        <v>40.510333000000003</v>
      </c>
      <c r="AP280" s="6" t="s">
        <v>42</v>
      </c>
    </row>
    <row r="281" spans="1:42" s="6" customFormat="1" x14ac:dyDescent="0.35">
      <c r="A281" s="6" t="s">
        <v>100</v>
      </c>
      <c r="B281"/>
      <c r="C281" s="14">
        <v>41171</v>
      </c>
      <c r="D281"/>
      <c r="E281"/>
      <c r="F281"/>
      <c r="G281"/>
      <c r="H281"/>
      <c r="I281"/>
      <c r="J281"/>
      <c r="K281"/>
      <c r="L281"/>
      <c r="M281" s="18">
        <v>6.32</v>
      </c>
      <c r="N281" s="18">
        <v>6.35</v>
      </c>
      <c r="O281"/>
      <c r="P281"/>
      <c r="R281" s="26"/>
      <c r="S281"/>
      <c r="T281"/>
      <c r="U281"/>
      <c r="V281" s="25" t="s">
        <v>101</v>
      </c>
      <c r="W281"/>
      <c r="X281"/>
      <c r="Y281"/>
      <c r="Z281"/>
      <c r="AA281"/>
      <c r="AB281"/>
      <c r="AC281"/>
      <c r="AD281"/>
      <c r="AE281"/>
      <c r="AF281">
        <v>1.0252999999999999</v>
      </c>
      <c r="AG281"/>
      <c r="AH281"/>
      <c r="AI281" s="22">
        <v>5.31</v>
      </c>
      <c r="AJ281"/>
      <c r="AK281" s="12"/>
      <c r="AL281" s="12"/>
      <c r="AN281" s="6">
        <v>-74.100832999999994</v>
      </c>
      <c r="AO281" s="6">
        <v>40.510333000000003</v>
      </c>
      <c r="AP281" s="6" t="s">
        <v>42</v>
      </c>
    </row>
    <row r="282" spans="1:42" s="6" customFormat="1" x14ac:dyDescent="0.35">
      <c r="A282" s="6" t="s">
        <v>105</v>
      </c>
      <c r="B282"/>
      <c r="C282" s="14">
        <v>41171</v>
      </c>
      <c r="D282"/>
      <c r="E282"/>
      <c r="F282"/>
      <c r="G282"/>
      <c r="H282"/>
      <c r="I282"/>
      <c r="J282"/>
      <c r="K282"/>
      <c r="L282"/>
      <c r="M282" s="18">
        <v>6.55</v>
      </c>
      <c r="N282" s="18">
        <v>6.1</v>
      </c>
      <c r="O282"/>
      <c r="P282"/>
      <c r="Q282" s="6">
        <f t="shared" si="19"/>
        <v>5.2983173665480363</v>
      </c>
      <c r="R282" s="22">
        <v>200</v>
      </c>
      <c r="S282"/>
      <c r="T282"/>
      <c r="U282"/>
      <c r="V282" s="25" t="s">
        <v>101</v>
      </c>
      <c r="W282"/>
      <c r="X282"/>
      <c r="Y282"/>
      <c r="Z282"/>
      <c r="AA282"/>
      <c r="AB282"/>
      <c r="AC282"/>
      <c r="AD282"/>
      <c r="AE282"/>
      <c r="AF282" s="35">
        <v>0.94979999999999998</v>
      </c>
      <c r="AG282"/>
      <c r="AH282"/>
      <c r="AI282" s="22">
        <v>6.96</v>
      </c>
      <c r="AJ282"/>
      <c r="AK282" s="12"/>
      <c r="AL282" s="12"/>
      <c r="AN282" s="6">
        <v>-74.100832999999994</v>
      </c>
      <c r="AO282" s="6">
        <v>40.510333000000003</v>
      </c>
      <c r="AP282" s="6" t="s">
        <v>42</v>
      </c>
    </row>
    <row r="283" spans="1:42" s="6" customFormat="1" x14ac:dyDescent="0.35">
      <c r="A283" s="6" t="s">
        <v>105</v>
      </c>
      <c r="B283"/>
      <c r="C283" s="14">
        <v>41171</v>
      </c>
      <c r="D283"/>
      <c r="E283"/>
      <c r="F283"/>
      <c r="G283"/>
      <c r="H283"/>
      <c r="I283"/>
      <c r="J283"/>
      <c r="K283"/>
      <c r="L283"/>
      <c r="M283" s="19" t="s">
        <v>101</v>
      </c>
      <c r="N283" s="19" t="s">
        <v>101</v>
      </c>
      <c r="O283"/>
      <c r="P283"/>
      <c r="Q283" s="6">
        <f t="shared" si="19"/>
        <v>4.6051701859880918</v>
      </c>
      <c r="R283" s="22">
        <v>100</v>
      </c>
      <c r="S283"/>
      <c r="T283"/>
      <c r="U283"/>
      <c r="V283" s="25" t="s">
        <v>101</v>
      </c>
      <c r="W283"/>
      <c r="X283"/>
      <c r="Y283"/>
      <c r="Z283"/>
      <c r="AA283"/>
      <c r="AB283"/>
      <c r="AC283"/>
      <c r="AD283"/>
      <c r="AE283"/>
      <c r="AF283" s="35">
        <v>0.86929999999999996</v>
      </c>
      <c r="AG283"/>
      <c r="AH283"/>
      <c r="AI283" s="22">
        <v>6.06</v>
      </c>
      <c r="AJ283"/>
      <c r="AK283" s="12"/>
      <c r="AL283" s="12"/>
      <c r="AN283" s="6">
        <v>-74.100832999999994</v>
      </c>
      <c r="AO283" s="6">
        <v>40.510333000000003</v>
      </c>
      <c r="AP283" s="6" t="s">
        <v>42</v>
      </c>
    </row>
    <row r="284" spans="1:42" s="6" customFormat="1" x14ac:dyDescent="0.35">
      <c r="A284" s="6" t="s">
        <v>40</v>
      </c>
      <c r="C284" s="7">
        <v>41177</v>
      </c>
      <c r="D284" s="8">
        <v>0.55972222222222223</v>
      </c>
      <c r="E284" s="6" t="s">
        <v>50</v>
      </c>
      <c r="F284" s="6">
        <v>21.07</v>
      </c>
      <c r="G284" s="6">
        <v>20.43</v>
      </c>
      <c r="H284" s="6">
        <v>22</v>
      </c>
      <c r="I284" s="6">
        <v>3</v>
      </c>
      <c r="J284" s="6">
        <v>20</v>
      </c>
      <c r="K284" s="6">
        <v>24.53</v>
      </c>
      <c r="L284" s="6">
        <v>26.65</v>
      </c>
      <c r="M284" s="9">
        <v>5.83</v>
      </c>
      <c r="N284" s="9">
        <v>5.94</v>
      </c>
      <c r="O284" s="6">
        <v>2.5</v>
      </c>
      <c r="Q284" s="6">
        <f t="shared" si="19"/>
        <v>2.1972245773362196</v>
      </c>
      <c r="R284" s="6">
        <v>9</v>
      </c>
      <c r="T284" s="10" t="s">
        <v>44</v>
      </c>
      <c r="U284" s="10"/>
      <c r="V284" s="10">
        <v>1</v>
      </c>
      <c r="W284" s="10"/>
      <c r="X284" s="11">
        <v>0.60599999999999998</v>
      </c>
      <c r="Y284" s="11"/>
      <c r="Z284" s="11">
        <v>0.33700000000000002</v>
      </c>
      <c r="AA284" s="11"/>
      <c r="AB284" s="11"/>
      <c r="AC284" s="11"/>
      <c r="AD284" s="11">
        <v>0.73699999999999999</v>
      </c>
      <c r="AE284" s="11"/>
      <c r="AF284" s="11">
        <f>AD284+X284+Y284</f>
        <v>1.343</v>
      </c>
      <c r="AG284" s="6">
        <v>8</v>
      </c>
      <c r="AH284" s="6">
        <v>23</v>
      </c>
      <c r="AI284" s="12">
        <v>8.1</v>
      </c>
      <c r="AJ284" s="12"/>
      <c r="AK284" s="12"/>
      <c r="AL284" s="12"/>
      <c r="AN284" s="6">
        <v>-74.100832999999994</v>
      </c>
      <c r="AO284" s="6">
        <v>40.510333000000003</v>
      </c>
      <c r="AP284" s="6" t="s">
        <v>42</v>
      </c>
    </row>
    <row r="285" spans="1:42" s="6" customFormat="1" x14ac:dyDescent="0.35">
      <c r="A285" s="6" t="s">
        <v>72</v>
      </c>
      <c r="C285" s="7">
        <v>41177</v>
      </c>
      <c r="D285" s="8">
        <v>0.53125</v>
      </c>
      <c r="E285" s="6" t="s">
        <v>50</v>
      </c>
      <c r="F285" s="6">
        <v>19.920000000000002</v>
      </c>
      <c r="G285" s="6">
        <v>19.77</v>
      </c>
      <c r="H285" s="6">
        <v>18</v>
      </c>
      <c r="I285" s="6">
        <v>3</v>
      </c>
      <c r="J285" s="6">
        <v>17</v>
      </c>
      <c r="K285" s="6">
        <v>26.9</v>
      </c>
      <c r="L285" s="6">
        <v>26.94</v>
      </c>
      <c r="M285" s="9">
        <v>7.28</v>
      </c>
      <c r="N285" s="9">
        <v>7.4</v>
      </c>
      <c r="O285" s="6">
        <v>3</v>
      </c>
      <c r="Q285" s="6">
        <f t="shared" si="19"/>
        <v>3.6375861597263857</v>
      </c>
      <c r="R285" s="6">
        <v>38</v>
      </c>
      <c r="T285" s="10" t="s">
        <v>44</v>
      </c>
      <c r="U285" s="10"/>
      <c r="V285" s="10">
        <v>1</v>
      </c>
      <c r="W285" s="10"/>
      <c r="X285" s="11">
        <v>0.48199999999999998</v>
      </c>
      <c r="Y285" s="11"/>
      <c r="Z285" s="11">
        <v>0.216</v>
      </c>
      <c r="AA285" s="11"/>
      <c r="AB285" s="11"/>
      <c r="AC285" s="11"/>
      <c r="AD285" s="11">
        <v>0.63700000000000001</v>
      </c>
      <c r="AE285" s="11"/>
      <c r="AF285" s="11">
        <f>AD285+X285+Y285</f>
        <v>1.119</v>
      </c>
      <c r="AG285" s="6">
        <v>6</v>
      </c>
      <c r="AH285" s="6">
        <v>10</v>
      </c>
      <c r="AI285" s="12">
        <v>10.14</v>
      </c>
      <c r="AJ285" s="12"/>
      <c r="AK285" s="12"/>
      <c r="AL285" s="12"/>
      <c r="AN285" s="6">
        <v>-74.100832999999994</v>
      </c>
      <c r="AO285" s="6">
        <v>40.510333000000003</v>
      </c>
      <c r="AP285" s="6" t="s">
        <v>42</v>
      </c>
    </row>
    <row r="286" spans="1:42" s="6" customFormat="1" x14ac:dyDescent="0.35">
      <c r="A286" s="6" t="s">
        <v>100</v>
      </c>
      <c r="B286"/>
      <c r="C286" s="14">
        <v>41177</v>
      </c>
      <c r="D286"/>
      <c r="E286"/>
      <c r="F286"/>
      <c r="G286"/>
      <c r="H286"/>
      <c r="I286"/>
      <c r="J286"/>
      <c r="K286"/>
      <c r="L286"/>
      <c r="M286" s="18">
        <v>6.33</v>
      </c>
      <c r="N286" s="18">
        <v>6.17</v>
      </c>
      <c r="O286"/>
      <c r="P286"/>
      <c r="Q286" s="6">
        <f t="shared" si="19"/>
        <v>1.791759469228055</v>
      </c>
      <c r="R286" s="22">
        <v>6</v>
      </c>
      <c r="S286"/>
      <c r="T286"/>
      <c r="U286"/>
      <c r="V286" s="25" t="s">
        <v>101</v>
      </c>
      <c r="W286"/>
      <c r="X286"/>
      <c r="Y286"/>
      <c r="Z286"/>
      <c r="AA286"/>
      <c r="AB286"/>
      <c r="AC286"/>
      <c r="AD286"/>
      <c r="AE286"/>
      <c r="AF286">
        <v>1.2843</v>
      </c>
      <c r="AG286"/>
      <c r="AH286"/>
      <c r="AI286" s="22">
        <v>5.81</v>
      </c>
      <c r="AJ286"/>
      <c r="AK286" s="12"/>
      <c r="AL286" s="12"/>
      <c r="AN286" s="6">
        <v>-74.100832999999994</v>
      </c>
      <c r="AO286" s="6">
        <v>40.510333000000003</v>
      </c>
      <c r="AP286" s="6" t="s">
        <v>42</v>
      </c>
    </row>
    <row r="287" spans="1:42" s="6" customFormat="1" x14ac:dyDescent="0.35">
      <c r="A287" s="6" t="s">
        <v>79</v>
      </c>
      <c r="C287" s="7">
        <v>41178</v>
      </c>
      <c r="D287" s="8">
        <v>0.48541666666666666</v>
      </c>
      <c r="E287" s="6" t="s">
        <v>50</v>
      </c>
      <c r="F287" s="6">
        <v>19.88</v>
      </c>
      <c r="G287" s="6">
        <v>19.63</v>
      </c>
      <c r="H287" s="6">
        <v>14</v>
      </c>
      <c r="I287" s="6">
        <v>3</v>
      </c>
      <c r="J287" s="6">
        <v>13</v>
      </c>
      <c r="K287" s="6">
        <v>27.67</v>
      </c>
      <c r="L287" s="6">
        <v>28.42</v>
      </c>
      <c r="M287" s="9">
        <v>7.12</v>
      </c>
      <c r="N287" s="9">
        <v>7.06</v>
      </c>
      <c r="O287" s="6">
        <v>5</v>
      </c>
      <c r="Q287" s="6">
        <f t="shared" si="19"/>
        <v>3.1354942159291497</v>
      </c>
      <c r="R287" s="6">
        <v>23</v>
      </c>
      <c r="T287" s="10"/>
      <c r="U287" s="10"/>
      <c r="V287" s="10">
        <v>5</v>
      </c>
      <c r="W287" s="10"/>
      <c r="X287" s="11">
        <v>0.318</v>
      </c>
      <c r="Y287" s="11"/>
      <c r="Z287" s="11">
        <v>0.35399999999999998</v>
      </c>
      <c r="AA287" s="11"/>
      <c r="AB287" s="11"/>
      <c r="AC287" s="11"/>
      <c r="AD287" s="11">
        <v>0.45400000000000001</v>
      </c>
      <c r="AE287" s="11"/>
      <c r="AF287" s="11">
        <f t="shared" ref="AF287:AF288" si="21">AD287+X287+Y287</f>
        <v>0.77200000000000002</v>
      </c>
      <c r="AG287" s="6">
        <v>11</v>
      </c>
      <c r="AH287" s="6">
        <v>7</v>
      </c>
      <c r="AI287" s="12">
        <v>5.8</v>
      </c>
      <c r="AJ287" s="12"/>
      <c r="AK287" s="12"/>
      <c r="AL287" s="12"/>
      <c r="AN287" s="6">
        <v>-74.100832999999994</v>
      </c>
      <c r="AO287" s="6">
        <v>40.510333000000003</v>
      </c>
      <c r="AP287" s="6" t="s">
        <v>42</v>
      </c>
    </row>
    <row r="288" spans="1:42" s="6" customFormat="1" x14ac:dyDescent="0.35">
      <c r="A288" s="6" t="s">
        <v>89</v>
      </c>
      <c r="C288" s="7">
        <v>41178</v>
      </c>
      <c r="D288" s="8">
        <v>0.50277777777777777</v>
      </c>
      <c r="E288" s="6" t="s">
        <v>50</v>
      </c>
      <c r="F288" s="6">
        <v>19.420000000000002</v>
      </c>
      <c r="G288" s="6">
        <v>19.39</v>
      </c>
      <c r="H288" s="6">
        <v>23</v>
      </c>
      <c r="I288" s="6">
        <v>3</v>
      </c>
      <c r="J288" s="6">
        <v>23</v>
      </c>
      <c r="K288" s="6">
        <v>29.69</v>
      </c>
      <c r="L288" s="6">
        <v>29.95</v>
      </c>
      <c r="M288" s="9">
        <v>6.81</v>
      </c>
      <c r="N288" s="9">
        <v>6.81</v>
      </c>
      <c r="O288" s="6">
        <v>6</v>
      </c>
      <c r="Q288" s="6">
        <f t="shared" si="19"/>
        <v>0</v>
      </c>
      <c r="R288" s="6">
        <v>1</v>
      </c>
      <c r="T288" s="10" t="s">
        <v>44</v>
      </c>
      <c r="U288" s="10"/>
      <c r="V288" s="10">
        <v>1</v>
      </c>
      <c r="W288" s="10"/>
      <c r="X288" s="11">
        <v>0.16600000000000001</v>
      </c>
      <c r="Y288" s="11"/>
      <c r="Z288" s="11">
        <v>0.38300000000000001</v>
      </c>
      <c r="AA288" s="11"/>
      <c r="AB288" s="11"/>
      <c r="AC288" s="11"/>
      <c r="AD288" s="11">
        <v>0.62</v>
      </c>
      <c r="AE288" s="11"/>
      <c r="AF288" s="11">
        <f t="shared" si="21"/>
        <v>0.78600000000000003</v>
      </c>
      <c r="AG288" s="6">
        <v>4</v>
      </c>
      <c r="AH288" s="6">
        <v>5</v>
      </c>
      <c r="AI288" s="12">
        <v>3.4</v>
      </c>
      <c r="AJ288" s="12"/>
      <c r="AK288" s="12"/>
      <c r="AL288" s="12"/>
      <c r="AN288" s="6">
        <v>-74.100832999999994</v>
      </c>
      <c r="AO288" s="6">
        <v>40.510333000000003</v>
      </c>
      <c r="AP288" s="6" t="s">
        <v>42</v>
      </c>
    </row>
    <row r="289" spans="1:42" s="6" customFormat="1" x14ac:dyDescent="0.35">
      <c r="A289" s="6" t="s">
        <v>40</v>
      </c>
      <c r="C289" s="7">
        <v>41429</v>
      </c>
      <c r="D289" s="8">
        <v>0.55694444444444446</v>
      </c>
      <c r="E289" s="6" t="s">
        <v>49</v>
      </c>
      <c r="F289" s="6">
        <v>18.05</v>
      </c>
      <c r="G289" s="6">
        <v>16.34</v>
      </c>
      <c r="H289" s="6">
        <v>22</v>
      </c>
      <c r="I289" s="6">
        <v>3</v>
      </c>
      <c r="J289" s="6">
        <v>17</v>
      </c>
      <c r="K289" s="6">
        <v>21.67</v>
      </c>
      <c r="L289" s="6">
        <v>24.56</v>
      </c>
      <c r="M289" s="9">
        <v>6.68</v>
      </c>
      <c r="N289" s="9">
        <v>6.76</v>
      </c>
      <c r="O289" s="6">
        <v>3</v>
      </c>
      <c r="Q289" s="6">
        <f t="shared" ref="Q289:Q306" si="22">LN(R289)</f>
        <v>5.8289456176102075</v>
      </c>
      <c r="R289" s="6">
        <v>340</v>
      </c>
      <c r="T289" s="10"/>
      <c r="U289" s="10"/>
      <c r="V289" s="10">
        <v>40</v>
      </c>
      <c r="W289" s="10"/>
      <c r="X289" s="11">
        <v>0.40899999999999997</v>
      </c>
      <c r="Y289" s="11"/>
      <c r="Z289" s="11">
        <v>0.36399999999999999</v>
      </c>
      <c r="AA289" s="11"/>
      <c r="AB289" s="11"/>
      <c r="AC289" s="11"/>
      <c r="AD289" s="11">
        <v>1.004</v>
      </c>
      <c r="AE289" s="11"/>
      <c r="AF289" s="11">
        <f t="shared" ref="AF289:AF290" si="23">AD289+X289+Y289</f>
        <v>1.413</v>
      </c>
      <c r="AG289" s="6">
        <v>10</v>
      </c>
      <c r="AH289" s="6">
        <v>9</v>
      </c>
      <c r="AI289" s="12">
        <v>10.46</v>
      </c>
      <c r="AJ289" s="12"/>
      <c r="AK289" s="12"/>
      <c r="AL289" s="12"/>
      <c r="AN289" s="6">
        <v>-73.983333000000002</v>
      </c>
      <c r="AO289" s="6">
        <v>40.568333000000003</v>
      </c>
      <c r="AP289" s="6" t="s">
        <v>42</v>
      </c>
    </row>
    <row r="290" spans="1:42" s="6" customFormat="1" x14ac:dyDescent="0.35">
      <c r="A290" s="6" t="s">
        <v>72</v>
      </c>
      <c r="C290" s="7">
        <v>41429</v>
      </c>
      <c r="D290" s="8">
        <v>0.52500000000000002</v>
      </c>
      <c r="E290" s="6" t="s">
        <v>49</v>
      </c>
      <c r="F290" s="6">
        <v>18.100000000000001</v>
      </c>
      <c r="G290" s="6">
        <v>15.46</v>
      </c>
      <c r="H290" s="6">
        <v>18</v>
      </c>
      <c r="I290" s="6">
        <v>3</v>
      </c>
      <c r="J290" s="6">
        <v>15</v>
      </c>
      <c r="K290" s="6">
        <v>23.68</v>
      </c>
      <c r="L290" s="6">
        <v>25.32</v>
      </c>
      <c r="M290" s="9">
        <v>11.22</v>
      </c>
      <c r="N290" s="9">
        <v>8.74</v>
      </c>
      <c r="O290" s="6">
        <v>3</v>
      </c>
      <c r="Q290" s="6">
        <f t="shared" si="22"/>
        <v>2.8332133440562162</v>
      </c>
      <c r="R290" s="6">
        <v>17</v>
      </c>
      <c r="T290" s="10" t="s">
        <v>44</v>
      </c>
      <c r="U290" s="10"/>
      <c r="V290" s="10">
        <v>2</v>
      </c>
      <c r="W290" s="10"/>
      <c r="X290" s="11">
        <v>0.20599999999999999</v>
      </c>
      <c r="Y290" s="11"/>
      <c r="Z290" s="11">
        <v>2.3E-2</v>
      </c>
      <c r="AA290" s="11"/>
      <c r="AB290" s="11"/>
      <c r="AC290" s="11"/>
      <c r="AD290" s="11">
        <v>1.17</v>
      </c>
      <c r="AE290" s="11"/>
      <c r="AF290" s="11">
        <f t="shared" si="23"/>
        <v>1.3759999999999999</v>
      </c>
      <c r="AG290" s="6">
        <v>16</v>
      </c>
      <c r="AH290" s="6">
        <v>10</v>
      </c>
      <c r="AI290" s="12">
        <v>37.5</v>
      </c>
      <c r="AJ290" s="12"/>
      <c r="AK290" s="12"/>
      <c r="AL290" s="12"/>
      <c r="AN290" s="6">
        <v>-73.983333000000002</v>
      </c>
      <c r="AO290" s="6">
        <v>40.568333000000003</v>
      </c>
      <c r="AP290" s="6" t="s">
        <v>42</v>
      </c>
    </row>
    <row r="291" spans="1:42" s="6" customFormat="1" x14ac:dyDescent="0.35">
      <c r="A291" s="6" t="s">
        <v>100</v>
      </c>
      <c r="B291"/>
      <c r="C291" s="14">
        <v>41429</v>
      </c>
      <c r="D291"/>
      <c r="E291"/>
      <c r="F291"/>
      <c r="G291"/>
      <c r="H291"/>
      <c r="I291"/>
      <c r="J291"/>
      <c r="K291"/>
      <c r="L291"/>
      <c r="M291" s="18">
        <v>9.75</v>
      </c>
      <c r="N291" s="18">
        <v>9.5</v>
      </c>
      <c r="O291"/>
      <c r="P291"/>
      <c r="Q291" s="6">
        <f t="shared" si="22"/>
        <v>1.3862943611198906</v>
      </c>
      <c r="R291" s="21">
        <v>4</v>
      </c>
      <c r="S291"/>
      <c r="T291"/>
      <c r="U291"/>
      <c r="V291" s="23">
        <v>2</v>
      </c>
      <c r="W291"/>
      <c r="X291"/>
      <c r="Y291"/>
      <c r="Z291"/>
      <c r="AA291"/>
      <c r="AB291"/>
      <c r="AC291"/>
      <c r="AD291"/>
      <c r="AE291"/>
      <c r="AF291">
        <v>1.4718</v>
      </c>
      <c r="AG291"/>
      <c r="AH291"/>
      <c r="AI291" s="21">
        <v>7.25</v>
      </c>
      <c r="AJ291"/>
      <c r="AK291" s="12"/>
      <c r="AL291" s="12"/>
      <c r="AN291" s="6">
        <v>-73.983333000000002</v>
      </c>
      <c r="AO291" s="6">
        <v>40.568333000000003</v>
      </c>
      <c r="AP291" s="6" t="s">
        <v>42</v>
      </c>
    </row>
    <row r="292" spans="1:42" s="6" customFormat="1" x14ac:dyDescent="0.35">
      <c r="A292" s="6" t="s">
        <v>105</v>
      </c>
      <c r="B292"/>
      <c r="C292" s="14">
        <v>41429</v>
      </c>
      <c r="D292"/>
      <c r="E292"/>
      <c r="F292"/>
      <c r="G292"/>
      <c r="H292"/>
      <c r="I292"/>
      <c r="J292"/>
      <c r="K292"/>
      <c r="L292"/>
      <c r="M292" s="18">
        <v>10.5</v>
      </c>
      <c r="N292" s="18">
        <v>9.77</v>
      </c>
      <c r="O292"/>
      <c r="P292"/>
      <c r="R292" s="24"/>
      <c r="S292"/>
      <c r="T292"/>
      <c r="U292"/>
      <c r="V292" s="23">
        <v>2</v>
      </c>
      <c r="W292"/>
      <c r="X292"/>
      <c r="Y292"/>
      <c r="Z292"/>
      <c r="AA292"/>
      <c r="AB292"/>
      <c r="AC292"/>
      <c r="AD292"/>
      <c r="AE292"/>
      <c r="AF292" s="35"/>
      <c r="AG292"/>
      <c r="AH292"/>
      <c r="AI292" s="21">
        <v>8.3699999999999992</v>
      </c>
      <c r="AJ292"/>
      <c r="AK292" s="12"/>
      <c r="AL292" s="12"/>
      <c r="AN292" s="6">
        <v>-73.983333000000002</v>
      </c>
      <c r="AO292" s="6">
        <v>40.568333000000003</v>
      </c>
      <c r="AP292" s="6" t="s">
        <v>42</v>
      </c>
    </row>
    <row r="293" spans="1:42" s="6" customFormat="1" x14ac:dyDescent="0.35">
      <c r="A293" s="6" t="s">
        <v>79</v>
      </c>
      <c r="C293" s="7">
        <v>41430</v>
      </c>
      <c r="D293" s="8">
        <v>0.4604166666666667</v>
      </c>
      <c r="E293" s="6" t="s">
        <v>50</v>
      </c>
      <c r="F293" s="6">
        <v>14.24</v>
      </c>
      <c r="G293" s="6">
        <v>13.37</v>
      </c>
      <c r="H293" s="6">
        <v>17</v>
      </c>
      <c r="I293" s="6">
        <v>3</v>
      </c>
      <c r="J293" s="6">
        <v>14</v>
      </c>
      <c r="K293" s="6">
        <v>27.8</v>
      </c>
      <c r="L293" s="6">
        <v>29.93</v>
      </c>
      <c r="M293" s="9">
        <v>7.58</v>
      </c>
      <c r="N293" s="9">
        <v>7.05</v>
      </c>
      <c r="O293" s="6">
        <v>6.5</v>
      </c>
      <c r="Q293" s="6">
        <f t="shared" si="22"/>
        <v>3.5553480614894135</v>
      </c>
      <c r="R293" s="6">
        <v>35</v>
      </c>
      <c r="T293" s="10" t="s">
        <v>44</v>
      </c>
      <c r="U293" s="10"/>
      <c r="V293" s="10">
        <v>1</v>
      </c>
      <c r="W293" s="10"/>
      <c r="X293" s="11">
        <v>0.14399999999999999</v>
      </c>
      <c r="Y293" s="11"/>
      <c r="Z293" s="11">
        <v>0.20200000000000001</v>
      </c>
      <c r="AA293" s="11"/>
      <c r="AB293" s="11"/>
      <c r="AC293" s="11"/>
      <c r="AD293" s="11">
        <v>0.48</v>
      </c>
      <c r="AE293" s="11"/>
      <c r="AF293" s="11">
        <f>AD293+X293+Y293</f>
        <v>0.624</v>
      </c>
      <c r="AG293" s="6">
        <v>5</v>
      </c>
      <c r="AH293" s="6">
        <v>4</v>
      </c>
      <c r="AI293" s="12">
        <v>1.51</v>
      </c>
      <c r="AJ293" s="12"/>
      <c r="AK293" s="12"/>
      <c r="AL293" s="12"/>
      <c r="AM293" s="6" t="s">
        <v>85</v>
      </c>
      <c r="AN293" s="6">
        <v>-73.983333000000002</v>
      </c>
      <c r="AO293" s="6">
        <v>40.568333000000003</v>
      </c>
      <c r="AP293" s="6" t="s">
        <v>42</v>
      </c>
    </row>
    <row r="294" spans="1:42" s="6" customFormat="1" x14ac:dyDescent="0.35">
      <c r="A294" s="6" t="s">
        <v>89</v>
      </c>
      <c r="C294" s="7">
        <v>41430</v>
      </c>
      <c r="D294" s="8">
        <v>0.47430555555555554</v>
      </c>
      <c r="E294" s="6" t="s">
        <v>50</v>
      </c>
      <c r="F294" s="6">
        <v>14.14</v>
      </c>
      <c r="G294" s="6">
        <v>13.01</v>
      </c>
      <c r="H294" s="6">
        <v>24</v>
      </c>
      <c r="I294" s="6">
        <v>3</v>
      </c>
      <c r="J294" s="6">
        <v>20</v>
      </c>
      <c r="K294" s="6">
        <v>30.11</v>
      </c>
      <c r="L294" s="6">
        <v>30.63</v>
      </c>
      <c r="M294" s="9">
        <v>7.99</v>
      </c>
      <c r="N294" s="9">
        <v>8.1300000000000008</v>
      </c>
      <c r="O294" s="6">
        <v>7</v>
      </c>
      <c r="Q294" s="6">
        <f t="shared" si="22"/>
        <v>2.1972245773362196</v>
      </c>
      <c r="R294" s="6">
        <v>9</v>
      </c>
      <c r="T294" s="10" t="s">
        <v>44</v>
      </c>
      <c r="U294" s="10"/>
      <c r="V294" s="10">
        <v>1</v>
      </c>
      <c r="W294" s="10"/>
      <c r="X294" s="11">
        <v>0.105</v>
      </c>
      <c r="Y294" s="11"/>
      <c r="Z294" s="11">
        <v>0.22800000000000001</v>
      </c>
      <c r="AA294" s="11"/>
      <c r="AB294" s="11"/>
      <c r="AC294" s="11"/>
      <c r="AD294" s="11">
        <v>0.63100000000000001</v>
      </c>
      <c r="AE294" s="11"/>
      <c r="AF294" s="11">
        <f>AD294+X294+Y294</f>
        <v>0.73599999999999999</v>
      </c>
      <c r="AG294" s="6">
        <v>15</v>
      </c>
      <c r="AH294" s="6">
        <v>7</v>
      </c>
      <c r="AI294" s="12">
        <v>4.18</v>
      </c>
      <c r="AJ294" s="12"/>
      <c r="AK294" s="12"/>
      <c r="AL294" s="12"/>
      <c r="AM294" s="6" t="s">
        <v>86</v>
      </c>
      <c r="AN294" s="6">
        <v>-73.983333000000002</v>
      </c>
      <c r="AO294" s="6">
        <v>40.568333000000003</v>
      </c>
      <c r="AP294" s="6" t="s">
        <v>42</v>
      </c>
    </row>
    <row r="295" spans="1:42" s="6" customFormat="1" x14ac:dyDescent="0.35">
      <c r="A295" s="6" t="s">
        <v>40</v>
      </c>
      <c r="C295" s="7">
        <v>41436</v>
      </c>
      <c r="D295" s="8">
        <v>0.55763888888888891</v>
      </c>
      <c r="E295" s="6" t="s">
        <v>49</v>
      </c>
      <c r="F295" s="6">
        <v>19.13</v>
      </c>
      <c r="G295" s="6">
        <v>17.899999999999999</v>
      </c>
      <c r="H295" s="6">
        <v>22</v>
      </c>
      <c r="I295" s="6">
        <v>3</v>
      </c>
      <c r="J295" s="6">
        <v>19</v>
      </c>
      <c r="K295" s="6">
        <v>15.6</v>
      </c>
      <c r="L295" s="6">
        <v>21.14</v>
      </c>
      <c r="M295" s="9">
        <v>6.07</v>
      </c>
      <c r="N295" s="9">
        <v>6.05</v>
      </c>
      <c r="O295" s="6">
        <v>2</v>
      </c>
      <c r="Q295" s="6">
        <f t="shared" si="22"/>
        <v>5.857933154483459</v>
      </c>
      <c r="R295" s="6">
        <v>350</v>
      </c>
      <c r="T295" s="10"/>
      <c r="U295" s="10"/>
      <c r="V295" s="10">
        <v>126</v>
      </c>
      <c r="W295" s="10"/>
      <c r="X295" s="11">
        <v>0.45400000000000001</v>
      </c>
      <c r="Y295" s="11"/>
      <c r="Z295" s="11">
        <v>0.27200000000000002</v>
      </c>
      <c r="AA295" s="11"/>
      <c r="AB295" s="11"/>
      <c r="AC295" s="11"/>
      <c r="AD295" s="11">
        <v>1.1100000000000001</v>
      </c>
      <c r="AE295" s="11"/>
      <c r="AF295" s="11">
        <f>AD295+X295+Y295</f>
        <v>1.5640000000000001</v>
      </c>
      <c r="AG295" s="6">
        <v>8</v>
      </c>
      <c r="AH295" s="6">
        <v>10</v>
      </c>
      <c r="AI295" s="12">
        <v>14.8</v>
      </c>
      <c r="AJ295" s="12"/>
      <c r="AK295" s="12"/>
      <c r="AL295" s="12"/>
      <c r="AN295" s="6">
        <v>-73.983333000000002</v>
      </c>
      <c r="AO295" s="6">
        <v>40.568333000000003</v>
      </c>
      <c r="AP295" s="6" t="s">
        <v>42</v>
      </c>
    </row>
    <row r="296" spans="1:42" s="6" customFormat="1" x14ac:dyDescent="0.35">
      <c r="A296" s="6" t="s">
        <v>72</v>
      </c>
      <c r="C296" s="7">
        <v>41436</v>
      </c>
      <c r="D296" s="8">
        <v>0.52500000000000002</v>
      </c>
      <c r="E296" s="6" t="s">
        <v>49</v>
      </c>
      <c r="F296" s="6">
        <v>19.59</v>
      </c>
      <c r="G296" s="6">
        <v>17.18</v>
      </c>
      <c r="H296" s="6">
        <v>20</v>
      </c>
      <c r="I296" s="6">
        <v>3</v>
      </c>
      <c r="J296" s="6">
        <v>16</v>
      </c>
      <c r="K296" s="6">
        <v>19.5</v>
      </c>
      <c r="L296" s="6">
        <v>22.12</v>
      </c>
      <c r="M296" s="9">
        <v>10.77</v>
      </c>
      <c r="N296" s="9">
        <v>9.49</v>
      </c>
      <c r="O296" s="6">
        <v>2</v>
      </c>
      <c r="Q296" s="6">
        <f t="shared" si="22"/>
        <v>4.8202815656050371</v>
      </c>
      <c r="R296" s="6">
        <v>124</v>
      </c>
      <c r="T296" s="10" t="s">
        <v>47</v>
      </c>
      <c r="U296" s="10"/>
      <c r="V296" s="10">
        <v>28</v>
      </c>
      <c r="W296" s="10"/>
      <c r="X296" s="11">
        <v>0.22900000000000001</v>
      </c>
      <c r="Y296" s="11"/>
      <c r="Z296" s="11">
        <v>9.4E-2</v>
      </c>
      <c r="AA296" s="11"/>
      <c r="AB296" s="11"/>
      <c r="AC296" s="11"/>
      <c r="AD296" s="11">
        <v>1.05</v>
      </c>
      <c r="AE296" s="11"/>
      <c r="AF296" s="11">
        <f>AD296+X296+Y296</f>
        <v>1.2790000000000001</v>
      </c>
      <c r="AG296" s="6">
        <v>7</v>
      </c>
      <c r="AH296" s="6">
        <v>6</v>
      </c>
      <c r="AI296" s="12">
        <v>31.21</v>
      </c>
      <c r="AJ296" s="12"/>
      <c r="AK296" s="12"/>
      <c r="AL296" s="12"/>
      <c r="AN296" s="6">
        <v>-73.983333000000002</v>
      </c>
      <c r="AO296" s="6">
        <v>40.568333000000003</v>
      </c>
      <c r="AP296" s="6" t="s">
        <v>42</v>
      </c>
    </row>
    <row r="297" spans="1:42" s="6" customFormat="1" x14ac:dyDescent="0.35">
      <c r="A297" s="6" t="s">
        <v>100</v>
      </c>
      <c r="B297"/>
      <c r="C297" s="14">
        <v>41437</v>
      </c>
      <c r="D297"/>
      <c r="E297"/>
      <c r="F297"/>
      <c r="G297"/>
      <c r="H297"/>
      <c r="I297"/>
      <c r="J297"/>
      <c r="K297"/>
      <c r="L297"/>
      <c r="M297" s="18">
        <v>8.66</v>
      </c>
      <c r="N297" s="18">
        <v>8.06</v>
      </c>
      <c r="O297"/>
      <c r="P297"/>
      <c r="R297" s="24"/>
      <c r="S297"/>
      <c r="T297"/>
      <c r="U297"/>
      <c r="V297" s="21">
        <v>60</v>
      </c>
      <c r="W297"/>
      <c r="X297"/>
      <c r="Y297"/>
      <c r="Z297"/>
      <c r="AA297"/>
      <c r="AB297"/>
      <c r="AC297"/>
      <c r="AD297"/>
      <c r="AE297"/>
      <c r="AF297">
        <v>2.2803</v>
      </c>
      <c r="AG297"/>
      <c r="AH297"/>
      <c r="AI297" s="21">
        <v>6.56</v>
      </c>
      <c r="AJ297"/>
      <c r="AK297" s="12"/>
      <c r="AL297" s="12"/>
      <c r="AN297" s="6">
        <v>-73.983333000000002</v>
      </c>
      <c r="AO297" s="6">
        <v>40.568333000000003</v>
      </c>
      <c r="AP297" s="6" t="s">
        <v>42</v>
      </c>
    </row>
    <row r="298" spans="1:42" s="6" customFormat="1" x14ac:dyDescent="0.35">
      <c r="A298" s="6" t="s">
        <v>79</v>
      </c>
      <c r="C298" s="7">
        <v>41438</v>
      </c>
      <c r="M298" s="9"/>
      <c r="N298" s="9"/>
      <c r="T298" s="10"/>
      <c r="U298" s="10"/>
      <c r="V298" s="10"/>
      <c r="W298" s="10"/>
      <c r="X298" s="11"/>
      <c r="Y298" s="11"/>
      <c r="Z298" s="11"/>
      <c r="AA298" s="11"/>
      <c r="AB298" s="11"/>
      <c r="AC298" s="11"/>
      <c r="AD298" s="11"/>
      <c r="AE298" s="11"/>
      <c r="AF298" s="11">
        <f t="shared" ref="AF298:AF304" si="24">AD298+X298+Y298</f>
        <v>0</v>
      </c>
      <c r="AI298" s="12"/>
      <c r="AJ298" s="12"/>
      <c r="AK298" s="12"/>
      <c r="AL298" s="12"/>
      <c r="AN298" s="6">
        <v>-73.983333000000002</v>
      </c>
      <c r="AO298" s="6">
        <v>40.568333000000003</v>
      </c>
      <c r="AP298" s="6" t="s">
        <v>42</v>
      </c>
    </row>
    <row r="299" spans="1:42" s="6" customFormat="1" x14ac:dyDescent="0.35">
      <c r="A299" s="6" t="s">
        <v>89</v>
      </c>
      <c r="C299" s="7">
        <v>41438</v>
      </c>
      <c r="M299" s="9"/>
      <c r="N299" s="9"/>
      <c r="T299" s="10"/>
      <c r="U299" s="10"/>
      <c r="V299" s="10"/>
      <c r="W299" s="10"/>
      <c r="X299" s="11"/>
      <c r="Y299" s="11"/>
      <c r="Z299" s="11"/>
      <c r="AA299" s="11"/>
      <c r="AB299" s="11"/>
      <c r="AC299" s="11"/>
      <c r="AD299" s="11"/>
      <c r="AE299" s="11"/>
      <c r="AF299" s="11">
        <f t="shared" si="24"/>
        <v>0</v>
      </c>
      <c r="AI299" s="12"/>
      <c r="AJ299" s="12"/>
      <c r="AK299" s="12"/>
      <c r="AL299" s="12"/>
      <c r="AN299" s="6">
        <v>-73.983333000000002</v>
      </c>
      <c r="AO299" s="6">
        <v>40.568333000000003</v>
      </c>
      <c r="AP299" s="6" t="s">
        <v>42</v>
      </c>
    </row>
    <row r="300" spans="1:42" s="6" customFormat="1" x14ac:dyDescent="0.35">
      <c r="A300" s="6" t="s">
        <v>40</v>
      </c>
      <c r="B300" s="6" t="s">
        <v>41</v>
      </c>
      <c r="C300" s="7">
        <v>41443</v>
      </c>
      <c r="E300" s="6" t="s">
        <v>50</v>
      </c>
      <c r="M300" s="9">
        <v>5.49</v>
      </c>
      <c r="N300" s="9">
        <v>5.37</v>
      </c>
      <c r="O300" s="6">
        <v>4</v>
      </c>
      <c r="Q300" s="6">
        <f t="shared" si="22"/>
        <v>4.4067192472642533</v>
      </c>
      <c r="R300" s="6">
        <v>82</v>
      </c>
      <c r="T300" s="10"/>
      <c r="U300" s="10"/>
      <c r="V300" s="10">
        <v>9</v>
      </c>
      <c r="W300" s="10"/>
      <c r="X300" s="11">
        <v>0.34599999999999997</v>
      </c>
      <c r="Y300" s="11"/>
      <c r="Z300" s="11">
        <v>0.35399999999999998</v>
      </c>
      <c r="AA300" s="11"/>
      <c r="AB300" s="11"/>
      <c r="AC300" s="11"/>
      <c r="AD300" s="11">
        <v>0.78800000000000003</v>
      </c>
      <c r="AE300" s="11"/>
      <c r="AF300" s="11">
        <f t="shared" si="24"/>
        <v>1.1339999999999999</v>
      </c>
      <c r="AG300" s="6">
        <v>11</v>
      </c>
      <c r="AH300" s="6">
        <v>9</v>
      </c>
      <c r="AI300" s="12">
        <v>6.99</v>
      </c>
      <c r="AJ300" s="12"/>
      <c r="AK300" s="12"/>
      <c r="AL300" s="12"/>
      <c r="AN300" s="6">
        <v>-73.983333000000002</v>
      </c>
      <c r="AO300" s="6">
        <v>40.568333000000003</v>
      </c>
      <c r="AP300" s="6" t="s">
        <v>42</v>
      </c>
    </row>
    <row r="301" spans="1:42" s="6" customFormat="1" x14ac:dyDescent="0.35">
      <c r="A301" s="6" t="s">
        <v>40</v>
      </c>
      <c r="C301" s="7">
        <v>41443</v>
      </c>
      <c r="D301" s="8">
        <v>0.55277777777777781</v>
      </c>
      <c r="E301" s="6" t="s">
        <v>50</v>
      </c>
      <c r="F301" s="6">
        <v>19.25</v>
      </c>
      <c r="G301" s="6">
        <v>18.2</v>
      </c>
      <c r="H301" s="6">
        <v>25</v>
      </c>
      <c r="I301" s="6">
        <v>3</v>
      </c>
      <c r="J301" s="6">
        <v>19</v>
      </c>
      <c r="K301" s="6">
        <v>18.239999999999998</v>
      </c>
      <c r="L301" s="6">
        <v>21.74</v>
      </c>
      <c r="M301" s="9">
        <v>5.53</v>
      </c>
      <c r="N301" s="9">
        <v>5.36</v>
      </c>
      <c r="O301" s="6">
        <v>4</v>
      </c>
      <c r="Q301" s="6">
        <f t="shared" si="22"/>
        <v>4.3307333402863311</v>
      </c>
      <c r="R301" s="6">
        <v>76</v>
      </c>
      <c r="T301" s="10"/>
      <c r="U301" s="10"/>
      <c r="V301" s="10">
        <v>7</v>
      </c>
      <c r="W301" s="10"/>
      <c r="X301" s="11">
        <v>0.34799999999999998</v>
      </c>
      <c r="Y301" s="11"/>
      <c r="Z301" s="11">
        <v>0.34</v>
      </c>
      <c r="AA301" s="11"/>
      <c r="AB301" s="11"/>
      <c r="AC301" s="11"/>
      <c r="AD301" s="11">
        <v>0.88400000000000001</v>
      </c>
      <c r="AE301" s="11"/>
      <c r="AF301" s="11">
        <f t="shared" si="24"/>
        <v>1.232</v>
      </c>
      <c r="AG301" s="6">
        <v>16</v>
      </c>
      <c r="AH301" s="6">
        <v>15</v>
      </c>
      <c r="AI301" s="12">
        <v>7.22</v>
      </c>
      <c r="AJ301" s="12"/>
      <c r="AK301" s="12"/>
      <c r="AL301" s="12"/>
      <c r="AN301" s="6">
        <v>-73.983333000000002</v>
      </c>
      <c r="AO301" s="6">
        <v>40.568333000000003</v>
      </c>
      <c r="AP301" s="6" t="s">
        <v>42</v>
      </c>
    </row>
    <row r="302" spans="1:42" s="6" customFormat="1" x14ac:dyDescent="0.35">
      <c r="A302" s="6" t="s">
        <v>72</v>
      </c>
      <c r="C302" s="7">
        <v>41443</v>
      </c>
      <c r="D302" s="8">
        <v>0.52500000000000002</v>
      </c>
      <c r="E302" s="6" t="s">
        <v>50</v>
      </c>
      <c r="F302" s="6">
        <v>21.98</v>
      </c>
      <c r="G302" s="6">
        <v>17.68</v>
      </c>
      <c r="H302" s="6">
        <v>20</v>
      </c>
      <c r="I302" s="6">
        <v>3</v>
      </c>
      <c r="J302" s="6">
        <v>16</v>
      </c>
      <c r="K302" s="6">
        <v>15.86</v>
      </c>
      <c r="L302" s="6">
        <v>23.1</v>
      </c>
      <c r="M302" s="9">
        <v>15.31</v>
      </c>
      <c r="N302" s="9">
        <v>10.39</v>
      </c>
      <c r="O302" s="6">
        <v>2</v>
      </c>
      <c r="Q302" s="6">
        <f t="shared" si="22"/>
        <v>3.5263605246161616</v>
      </c>
      <c r="R302" s="6">
        <v>34</v>
      </c>
      <c r="T302" s="10" t="s">
        <v>44</v>
      </c>
      <c r="U302" s="10"/>
      <c r="V302" s="10">
        <v>1</v>
      </c>
      <c r="W302" s="10"/>
      <c r="X302" s="11">
        <v>0.156</v>
      </c>
      <c r="Y302" s="11"/>
      <c r="Z302" s="11">
        <v>0.01</v>
      </c>
      <c r="AA302" s="11"/>
      <c r="AB302" s="11"/>
      <c r="AC302" s="11"/>
      <c r="AD302" s="11">
        <v>1.01</v>
      </c>
      <c r="AE302" s="11"/>
      <c r="AF302" s="11">
        <f t="shared" si="24"/>
        <v>1.1659999999999999</v>
      </c>
      <c r="AG302" s="6">
        <v>14</v>
      </c>
      <c r="AH302" s="6">
        <v>14</v>
      </c>
      <c r="AI302" s="12">
        <v>56.24</v>
      </c>
      <c r="AJ302" s="12"/>
      <c r="AK302" s="12"/>
      <c r="AL302" s="12"/>
      <c r="AN302" s="6">
        <v>-73.983333000000002</v>
      </c>
      <c r="AO302" s="6">
        <v>40.568333000000003</v>
      </c>
      <c r="AP302" s="6" t="s">
        <v>42</v>
      </c>
    </row>
    <row r="303" spans="1:42" s="6" customFormat="1" x14ac:dyDescent="0.35">
      <c r="A303" s="6" t="s">
        <v>79</v>
      </c>
      <c r="C303" s="7">
        <v>41444</v>
      </c>
      <c r="D303" s="8">
        <v>0.46597222222222223</v>
      </c>
      <c r="E303" s="6" t="s">
        <v>49</v>
      </c>
      <c r="F303" s="6">
        <v>17.78</v>
      </c>
      <c r="G303" s="6">
        <v>17.23</v>
      </c>
      <c r="H303" s="6">
        <v>16</v>
      </c>
      <c r="I303" s="6">
        <v>3</v>
      </c>
      <c r="J303" s="6">
        <v>14</v>
      </c>
      <c r="K303" s="6">
        <v>27.64</v>
      </c>
      <c r="L303" s="6">
        <v>29.26</v>
      </c>
      <c r="M303" s="9">
        <v>8.0299999999999994</v>
      </c>
      <c r="N303" s="9">
        <v>8.02</v>
      </c>
      <c r="O303" s="6">
        <v>5</v>
      </c>
      <c r="Q303" s="6">
        <f t="shared" si="22"/>
        <v>3.5835189384561099</v>
      </c>
      <c r="R303" s="6">
        <v>36</v>
      </c>
      <c r="T303" s="10" t="s">
        <v>47</v>
      </c>
      <c r="U303" s="10"/>
      <c r="V303" s="10">
        <v>4</v>
      </c>
      <c r="W303" s="10"/>
      <c r="X303" s="11">
        <v>6.8000000000000005E-2</v>
      </c>
      <c r="Y303" s="11"/>
      <c r="Z303" s="11">
        <v>7.3999999999999996E-2</v>
      </c>
      <c r="AA303" s="11"/>
      <c r="AB303" s="11"/>
      <c r="AC303" s="11"/>
      <c r="AD303" s="11">
        <v>9.4E-2</v>
      </c>
      <c r="AE303" s="11"/>
      <c r="AF303" s="11">
        <f t="shared" si="24"/>
        <v>0.16200000000000001</v>
      </c>
      <c r="AG303" s="6">
        <v>11</v>
      </c>
      <c r="AH303" s="6">
        <v>9</v>
      </c>
      <c r="AI303" s="12">
        <v>10.33</v>
      </c>
      <c r="AJ303" s="12"/>
      <c r="AK303" s="12"/>
      <c r="AL303" s="12"/>
      <c r="AN303" s="6">
        <v>-73.983333000000002</v>
      </c>
      <c r="AO303" s="6">
        <v>40.568333000000003</v>
      </c>
      <c r="AP303" s="6" t="s">
        <v>42</v>
      </c>
    </row>
    <row r="304" spans="1:42" s="6" customFormat="1" x14ac:dyDescent="0.35">
      <c r="A304" s="6" t="s">
        <v>89</v>
      </c>
      <c r="C304" s="7">
        <v>41444</v>
      </c>
      <c r="D304" s="8">
        <v>0.48194444444444445</v>
      </c>
      <c r="E304" s="6" t="s">
        <v>49</v>
      </c>
      <c r="F304" s="6">
        <v>17.22</v>
      </c>
      <c r="G304" s="6">
        <v>17.13</v>
      </c>
      <c r="H304" s="6">
        <v>26</v>
      </c>
      <c r="I304" s="6">
        <v>3</v>
      </c>
      <c r="J304" s="6">
        <v>21</v>
      </c>
      <c r="K304" s="6">
        <v>30.39</v>
      </c>
      <c r="L304" s="6">
        <v>30.39</v>
      </c>
      <c r="M304" s="9">
        <v>8.73</v>
      </c>
      <c r="N304" s="9">
        <v>8.68</v>
      </c>
      <c r="O304" s="6">
        <v>9.5</v>
      </c>
      <c r="Q304" s="6">
        <f t="shared" si="22"/>
        <v>1.0986122886681098</v>
      </c>
      <c r="R304" s="6">
        <v>3</v>
      </c>
      <c r="T304" s="10" t="s">
        <v>44</v>
      </c>
      <c r="U304" s="10"/>
      <c r="V304" s="10">
        <v>2</v>
      </c>
      <c r="W304" s="10"/>
      <c r="X304" s="11">
        <v>0.01</v>
      </c>
      <c r="Y304" s="11"/>
      <c r="Z304" s="11">
        <v>2.8000000000000001E-2</v>
      </c>
      <c r="AA304" s="11"/>
      <c r="AB304" s="11"/>
      <c r="AC304" s="11"/>
      <c r="AD304" s="11">
        <v>0.46</v>
      </c>
      <c r="AE304" s="11"/>
      <c r="AF304" s="11">
        <f t="shared" si="24"/>
        <v>0.47000000000000003</v>
      </c>
      <c r="AG304" s="6">
        <v>8</v>
      </c>
      <c r="AH304" s="6">
        <v>9</v>
      </c>
      <c r="AI304" s="12">
        <v>5.34</v>
      </c>
      <c r="AJ304" s="12"/>
      <c r="AK304" s="12"/>
      <c r="AL304" s="12"/>
      <c r="AN304" s="6">
        <v>-73.983333000000002</v>
      </c>
      <c r="AO304" s="6">
        <v>40.568333000000003</v>
      </c>
      <c r="AP304" s="6" t="s">
        <v>42</v>
      </c>
    </row>
    <row r="305" spans="1:42" s="6" customFormat="1" x14ac:dyDescent="0.35">
      <c r="A305" s="6" t="s">
        <v>100</v>
      </c>
      <c r="B305"/>
      <c r="C305" s="14">
        <v>41444</v>
      </c>
      <c r="D305"/>
      <c r="E305"/>
      <c r="F305"/>
      <c r="G305"/>
      <c r="H305"/>
      <c r="I305"/>
      <c r="J305"/>
      <c r="K305"/>
      <c r="L305"/>
      <c r="M305" s="18">
        <v>11.37</v>
      </c>
      <c r="N305" s="18">
        <v>10.76</v>
      </c>
      <c r="O305"/>
      <c r="P305"/>
      <c r="Q305" s="6">
        <f t="shared" si="22"/>
        <v>2.9957322735539909</v>
      </c>
      <c r="R305" s="21">
        <v>20</v>
      </c>
      <c r="S305"/>
      <c r="T305"/>
      <c r="U305"/>
      <c r="V305" s="23">
        <v>4</v>
      </c>
      <c r="W305"/>
      <c r="X305"/>
      <c r="Y305"/>
      <c r="Z305"/>
      <c r="AA305"/>
      <c r="AB305"/>
      <c r="AC305"/>
      <c r="AD305"/>
      <c r="AE305"/>
      <c r="AF305">
        <v>1.6972</v>
      </c>
      <c r="AG305"/>
      <c r="AH305"/>
      <c r="AI305" s="21">
        <v>17.399999999999999</v>
      </c>
      <c r="AJ305"/>
      <c r="AK305" s="12"/>
      <c r="AL305" s="12"/>
      <c r="AN305" s="6">
        <v>-73.983333000000002</v>
      </c>
      <c r="AO305" s="6">
        <v>40.568333000000003</v>
      </c>
      <c r="AP305" s="6" t="s">
        <v>42</v>
      </c>
    </row>
    <row r="306" spans="1:42" s="6" customFormat="1" x14ac:dyDescent="0.35">
      <c r="A306" s="6" t="s">
        <v>105</v>
      </c>
      <c r="B306"/>
      <c r="C306" s="14">
        <v>41444</v>
      </c>
      <c r="D306"/>
      <c r="E306"/>
      <c r="F306"/>
      <c r="G306"/>
      <c r="H306"/>
      <c r="I306"/>
      <c r="J306"/>
      <c r="K306"/>
      <c r="L306"/>
      <c r="M306" s="18">
        <v>17.559999999999999</v>
      </c>
      <c r="N306" s="18">
        <v>13.48</v>
      </c>
      <c r="O306"/>
      <c r="P306"/>
      <c r="Q306" s="6">
        <f t="shared" si="22"/>
        <v>2.3025850929940459</v>
      </c>
      <c r="R306" s="21">
        <v>10</v>
      </c>
      <c r="S306"/>
      <c r="T306"/>
      <c r="U306"/>
      <c r="V306" s="23">
        <v>4</v>
      </c>
      <c r="W306"/>
      <c r="X306"/>
      <c r="Y306"/>
      <c r="Z306"/>
      <c r="AA306"/>
      <c r="AB306"/>
      <c r="AC306"/>
      <c r="AD306"/>
      <c r="AE306"/>
      <c r="AF306" s="35">
        <v>2.2618</v>
      </c>
      <c r="AG306"/>
      <c r="AH306"/>
      <c r="AI306" s="21">
        <v>87.9</v>
      </c>
      <c r="AJ306"/>
      <c r="AK306" s="12"/>
      <c r="AL306" s="12"/>
      <c r="AN306" s="6">
        <v>-73.983333000000002</v>
      </c>
      <c r="AO306" s="6">
        <v>40.568333000000003</v>
      </c>
      <c r="AP306" s="6" t="s">
        <v>42</v>
      </c>
    </row>
    <row r="307" spans="1:42" s="6" customFormat="1" x14ac:dyDescent="0.35">
      <c r="A307" s="6" t="s">
        <v>40</v>
      </c>
      <c r="C307" s="7">
        <v>41450</v>
      </c>
      <c r="M307" s="9"/>
      <c r="N307" s="9"/>
      <c r="T307" s="10"/>
      <c r="U307" s="10"/>
      <c r="V307" s="10"/>
      <c r="W307" s="10"/>
      <c r="X307" s="11"/>
      <c r="Y307" s="11"/>
      <c r="Z307" s="11"/>
      <c r="AA307" s="11"/>
      <c r="AB307" s="11"/>
      <c r="AC307" s="11"/>
      <c r="AD307" s="11"/>
      <c r="AE307" s="11"/>
      <c r="AF307" s="11">
        <f>AD307+X307+Y307</f>
        <v>0</v>
      </c>
      <c r="AI307" s="12"/>
      <c r="AJ307" s="12"/>
      <c r="AK307" s="12"/>
      <c r="AL307" s="12"/>
      <c r="AN307" s="6">
        <v>-73.983333000000002</v>
      </c>
      <c r="AO307" s="6">
        <v>40.568333000000003</v>
      </c>
      <c r="AP307" s="6" t="s">
        <v>42</v>
      </c>
    </row>
    <row r="308" spans="1:42" s="6" customFormat="1" x14ac:dyDescent="0.35">
      <c r="A308" s="6" t="s">
        <v>72</v>
      </c>
      <c r="C308" s="7">
        <v>41450</v>
      </c>
      <c r="M308" s="9"/>
      <c r="N308" s="9"/>
      <c r="T308" s="10"/>
      <c r="U308" s="10"/>
      <c r="V308" s="10"/>
      <c r="W308" s="10"/>
      <c r="X308" s="11"/>
      <c r="Y308" s="11"/>
      <c r="Z308" s="11"/>
      <c r="AA308" s="11"/>
      <c r="AB308" s="11"/>
      <c r="AC308" s="11"/>
      <c r="AD308" s="11"/>
      <c r="AE308" s="11"/>
      <c r="AF308" s="11">
        <f>AD308+X308+Y308</f>
        <v>0</v>
      </c>
      <c r="AI308" s="12"/>
      <c r="AJ308" s="12"/>
      <c r="AK308" s="12"/>
      <c r="AL308" s="12"/>
      <c r="AN308" s="6">
        <v>-73.983333000000002</v>
      </c>
      <c r="AO308" s="6">
        <v>40.568333000000003</v>
      </c>
      <c r="AP308" s="6" t="s">
        <v>42</v>
      </c>
    </row>
    <row r="309" spans="1:42" s="6" customFormat="1" x14ac:dyDescent="0.35">
      <c r="A309" s="6" t="s">
        <v>79</v>
      </c>
      <c r="C309" s="7">
        <v>41451</v>
      </c>
      <c r="D309" s="8">
        <v>0.45902777777777781</v>
      </c>
      <c r="E309" s="6" t="s">
        <v>50</v>
      </c>
      <c r="F309" s="6">
        <v>18.02</v>
      </c>
      <c r="G309" s="6">
        <v>17.489999999999998</v>
      </c>
      <c r="H309" s="6">
        <v>21</v>
      </c>
      <c r="I309" s="6">
        <v>3</v>
      </c>
      <c r="J309" s="6">
        <v>14</v>
      </c>
      <c r="K309" s="6">
        <v>30.04</v>
      </c>
      <c r="L309" s="6">
        <v>30.38</v>
      </c>
      <c r="M309" s="9">
        <v>7.14</v>
      </c>
      <c r="N309" s="9">
        <v>7.58</v>
      </c>
      <c r="O309" s="6">
        <v>8</v>
      </c>
      <c r="Q309" s="6">
        <f t="shared" ref="Q309:Q371" si="25">LN(R309)</f>
        <v>0</v>
      </c>
      <c r="R309" s="6">
        <v>1</v>
      </c>
      <c r="T309" s="10" t="s">
        <v>44</v>
      </c>
      <c r="U309" s="10"/>
      <c r="V309" s="10">
        <v>1</v>
      </c>
      <c r="W309" s="10"/>
      <c r="X309" s="11">
        <v>2.8000000000000001E-2</v>
      </c>
      <c r="Y309" s="11"/>
      <c r="Z309" s="11">
        <v>5.6000000000000001E-2</v>
      </c>
      <c r="AA309" s="11"/>
      <c r="AB309" s="11"/>
      <c r="AC309" s="11"/>
      <c r="AD309" s="11">
        <v>0.58299999999999996</v>
      </c>
      <c r="AE309" s="11"/>
      <c r="AF309" s="11">
        <f>AD309+X309+Y309</f>
        <v>0.61099999999999999</v>
      </c>
      <c r="AG309" s="6">
        <v>4</v>
      </c>
      <c r="AH309" s="6">
        <v>7</v>
      </c>
      <c r="AI309" s="12">
        <v>4</v>
      </c>
      <c r="AJ309" s="12"/>
      <c r="AK309" s="12"/>
      <c r="AL309" s="12"/>
      <c r="AN309" s="6">
        <v>-73.983333000000002</v>
      </c>
      <c r="AO309" s="6">
        <v>40.568333000000003</v>
      </c>
      <c r="AP309" s="6" t="s">
        <v>42</v>
      </c>
    </row>
    <row r="310" spans="1:42" s="6" customFormat="1" x14ac:dyDescent="0.35">
      <c r="A310" s="6" t="s">
        <v>89</v>
      </c>
      <c r="C310" s="7">
        <v>41451</v>
      </c>
      <c r="D310" s="8">
        <v>0.47430555555555554</v>
      </c>
      <c r="E310" s="6" t="s">
        <v>50</v>
      </c>
      <c r="F310" s="6">
        <v>18.66</v>
      </c>
      <c r="G310" s="6">
        <v>15.55</v>
      </c>
      <c r="H310" s="6">
        <v>28</v>
      </c>
      <c r="I310" s="6">
        <v>3</v>
      </c>
      <c r="J310" s="6">
        <v>26</v>
      </c>
      <c r="K310" s="6">
        <v>29.81</v>
      </c>
      <c r="L310" s="6">
        <v>31.36</v>
      </c>
      <c r="M310" s="9">
        <v>7.71</v>
      </c>
      <c r="N310" s="9">
        <v>7.45</v>
      </c>
      <c r="O310" s="6">
        <v>8</v>
      </c>
      <c r="Q310" s="6">
        <f t="shared" si="25"/>
        <v>0.69314718055994529</v>
      </c>
      <c r="R310" s="6">
        <v>2</v>
      </c>
      <c r="T310" s="10" t="s">
        <v>44</v>
      </c>
      <c r="U310" s="10"/>
      <c r="V310" s="10">
        <v>1</v>
      </c>
      <c r="W310" s="10"/>
      <c r="X310" s="11">
        <v>1.7000000000000001E-2</v>
      </c>
      <c r="Y310" s="11"/>
      <c r="Z310" s="11">
        <v>3.1E-2</v>
      </c>
      <c r="AA310" s="11"/>
      <c r="AB310" s="11"/>
      <c r="AC310" s="11"/>
      <c r="AD310" s="11">
        <v>0.55400000000000005</v>
      </c>
      <c r="AE310" s="11"/>
      <c r="AF310" s="11">
        <f>AD310+X310+Y310</f>
        <v>0.57100000000000006</v>
      </c>
      <c r="AG310" s="6">
        <v>6</v>
      </c>
      <c r="AH310" s="6">
        <v>5</v>
      </c>
      <c r="AI310" s="12">
        <v>1.3</v>
      </c>
      <c r="AJ310" s="12"/>
      <c r="AK310" s="12"/>
      <c r="AL310" s="12"/>
      <c r="AN310" s="6">
        <v>-73.983333000000002</v>
      </c>
      <c r="AO310" s="6">
        <v>40.568333000000003</v>
      </c>
      <c r="AP310" s="6" t="s">
        <v>42</v>
      </c>
    </row>
    <row r="311" spans="1:42" s="6" customFormat="1" x14ac:dyDescent="0.35">
      <c r="A311" s="6" t="s">
        <v>100</v>
      </c>
      <c r="B311"/>
      <c r="C311" s="14">
        <v>41451</v>
      </c>
      <c r="D311"/>
      <c r="E311"/>
      <c r="F311"/>
      <c r="G311"/>
      <c r="H311"/>
      <c r="I311"/>
      <c r="J311"/>
      <c r="K311"/>
      <c r="L311"/>
      <c r="M311" s="18">
        <v>7.88</v>
      </c>
      <c r="N311" s="18">
        <v>7.01</v>
      </c>
      <c r="O311"/>
      <c r="P311"/>
      <c r="Q311" s="6">
        <f t="shared" si="25"/>
        <v>0.69314718055994529</v>
      </c>
      <c r="R311" s="21">
        <v>2</v>
      </c>
      <c r="S311"/>
      <c r="T311"/>
      <c r="U311"/>
      <c r="V311" s="23">
        <v>2</v>
      </c>
      <c r="W311"/>
      <c r="X311"/>
      <c r="Y311"/>
      <c r="Z311"/>
      <c r="AA311"/>
      <c r="AB311"/>
      <c r="AC311"/>
      <c r="AD311"/>
      <c r="AE311"/>
      <c r="AF311">
        <v>3.1068999999999996</v>
      </c>
      <c r="AG311"/>
      <c r="AH311"/>
      <c r="AI311" s="21">
        <v>27.9</v>
      </c>
      <c r="AJ311"/>
      <c r="AK311" s="12"/>
      <c r="AL311" s="12"/>
      <c r="AN311" s="6">
        <v>-73.983333000000002</v>
      </c>
      <c r="AO311" s="6">
        <v>40.568333000000003</v>
      </c>
      <c r="AP311" s="6" t="s">
        <v>42</v>
      </c>
    </row>
    <row r="312" spans="1:42" s="6" customFormat="1" x14ac:dyDescent="0.35">
      <c r="A312" s="6" t="s">
        <v>105</v>
      </c>
      <c r="B312"/>
      <c r="C312" s="14">
        <v>41451</v>
      </c>
      <c r="D312"/>
      <c r="E312"/>
      <c r="F312"/>
      <c r="G312"/>
      <c r="H312"/>
      <c r="I312"/>
      <c r="J312"/>
      <c r="K312"/>
      <c r="L312"/>
      <c r="M312" s="18">
        <v>11.82</v>
      </c>
      <c r="N312" s="18">
        <v>9.42</v>
      </c>
      <c r="O312"/>
      <c r="P312"/>
      <c r="Q312" s="6">
        <f t="shared" si="25"/>
        <v>0.69314718055994529</v>
      </c>
      <c r="R312" s="23">
        <v>2</v>
      </c>
      <c r="S312"/>
      <c r="T312"/>
      <c r="U312"/>
      <c r="V312" s="23">
        <v>2</v>
      </c>
      <c r="W312"/>
      <c r="X312"/>
      <c r="Y312"/>
      <c r="Z312"/>
      <c r="AA312"/>
      <c r="AB312"/>
      <c r="AC312"/>
      <c r="AD312"/>
      <c r="AE312"/>
      <c r="AF312" s="35">
        <v>2.3460000000000001</v>
      </c>
      <c r="AG312"/>
      <c r="AH312"/>
      <c r="AI312" s="21">
        <v>8.25</v>
      </c>
      <c r="AJ312"/>
      <c r="AK312" s="12"/>
      <c r="AL312" s="12"/>
      <c r="AN312" s="6">
        <v>-73.983333000000002</v>
      </c>
      <c r="AO312" s="6">
        <v>40.568333000000003</v>
      </c>
      <c r="AP312" s="6" t="s">
        <v>42</v>
      </c>
    </row>
    <row r="313" spans="1:42" s="6" customFormat="1" x14ac:dyDescent="0.35">
      <c r="A313" s="6" t="s">
        <v>79</v>
      </c>
      <c r="C313" s="7">
        <v>41457</v>
      </c>
      <c r="D313" s="8">
        <v>0.44930555555555557</v>
      </c>
      <c r="E313" s="6" t="s">
        <v>49</v>
      </c>
      <c r="F313" s="6">
        <v>20.260000000000002</v>
      </c>
      <c r="G313" s="6">
        <v>20.309999999999999</v>
      </c>
      <c r="H313" s="6">
        <v>16</v>
      </c>
      <c r="I313" s="6">
        <v>3</v>
      </c>
      <c r="J313" s="6">
        <v>14</v>
      </c>
      <c r="K313" s="6">
        <v>24.29</v>
      </c>
      <c r="L313" s="6">
        <v>26.76</v>
      </c>
      <c r="M313" s="9">
        <v>6.64</v>
      </c>
      <c r="N313" s="9">
        <v>6.29</v>
      </c>
      <c r="O313" s="6">
        <v>5</v>
      </c>
      <c r="Q313" s="6">
        <f t="shared" si="25"/>
        <v>5.5294290875114234</v>
      </c>
      <c r="R313" s="6">
        <v>252</v>
      </c>
      <c r="T313" s="10" t="s">
        <v>47</v>
      </c>
      <c r="U313" s="10"/>
      <c r="V313" s="10">
        <v>10</v>
      </c>
      <c r="W313" s="10"/>
      <c r="X313" s="11">
        <v>0.158</v>
      </c>
      <c r="Y313" s="11"/>
      <c r="Z313" s="11">
        <v>0.128</v>
      </c>
      <c r="AA313" s="11"/>
      <c r="AB313" s="11"/>
      <c r="AC313" s="11"/>
      <c r="AD313" s="11">
        <v>0.80700000000000005</v>
      </c>
      <c r="AE313" s="11"/>
      <c r="AF313" s="11">
        <f>AD313+X313+Y313</f>
        <v>0.96500000000000008</v>
      </c>
      <c r="AG313" s="6">
        <v>7</v>
      </c>
      <c r="AH313" s="6">
        <v>10</v>
      </c>
      <c r="AI313" s="12">
        <v>6.45</v>
      </c>
      <c r="AJ313" s="12"/>
      <c r="AK313" s="12"/>
      <c r="AL313" s="12"/>
      <c r="AN313" s="6">
        <v>-73.983333000000002</v>
      </c>
      <c r="AO313" s="6">
        <v>40.568333000000003</v>
      </c>
      <c r="AP313" s="6" t="s">
        <v>42</v>
      </c>
    </row>
    <row r="314" spans="1:42" s="6" customFormat="1" x14ac:dyDescent="0.35">
      <c r="A314" s="6" t="s">
        <v>79</v>
      </c>
      <c r="C314" s="7">
        <v>41464</v>
      </c>
      <c r="D314" s="8">
        <v>0.48958333333333331</v>
      </c>
      <c r="E314" s="6" t="s">
        <v>50</v>
      </c>
      <c r="F314" s="6">
        <v>19.440000000000001</v>
      </c>
      <c r="G314" s="6">
        <v>17.559999999999999</v>
      </c>
      <c r="H314" s="6">
        <v>19</v>
      </c>
      <c r="I314" s="6">
        <v>4</v>
      </c>
      <c r="J314" s="6">
        <v>17</v>
      </c>
      <c r="K314" s="6">
        <v>26.83</v>
      </c>
      <c r="L314" s="6">
        <v>30.14</v>
      </c>
      <c r="M314" s="9">
        <v>7.39</v>
      </c>
      <c r="N314" s="9">
        <v>8.0399999999999991</v>
      </c>
      <c r="O314" s="6">
        <v>4.5</v>
      </c>
      <c r="Q314" s="6">
        <f t="shared" si="25"/>
        <v>2.4849066497880004</v>
      </c>
      <c r="R314" s="6">
        <v>12</v>
      </c>
      <c r="T314" s="10" t="s">
        <v>44</v>
      </c>
      <c r="U314" s="10"/>
      <c r="V314" s="10">
        <v>1</v>
      </c>
      <c r="W314" s="10"/>
      <c r="X314" s="11">
        <v>0.05</v>
      </c>
      <c r="Y314" s="11"/>
      <c r="Z314" s="11">
        <v>0.03</v>
      </c>
      <c r="AA314" s="11"/>
      <c r="AB314" s="11"/>
      <c r="AC314" s="11"/>
      <c r="AD314" s="11">
        <v>0.502</v>
      </c>
      <c r="AE314" s="11"/>
      <c r="AF314" s="11">
        <f>AD314+X314+Y314</f>
        <v>0.55200000000000005</v>
      </c>
      <c r="AG314" s="6">
        <v>8</v>
      </c>
      <c r="AH314" s="6">
        <v>7</v>
      </c>
      <c r="AI314" s="12">
        <v>13.27</v>
      </c>
      <c r="AJ314" s="12"/>
      <c r="AK314" s="12"/>
      <c r="AL314" s="12"/>
      <c r="AN314" s="6">
        <v>-73.983333000000002</v>
      </c>
      <c r="AO314" s="6">
        <v>40.568333000000003</v>
      </c>
      <c r="AP314" s="6" t="s">
        <v>42</v>
      </c>
    </row>
    <row r="315" spans="1:42" s="6" customFormat="1" x14ac:dyDescent="0.35">
      <c r="A315" s="6" t="s">
        <v>89</v>
      </c>
      <c r="C315" s="7">
        <v>41464</v>
      </c>
      <c r="D315" s="8">
        <v>0.50416666666666665</v>
      </c>
      <c r="E315" s="6" t="s">
        <v>50</v>
      </c>
      <c r="F315" s="6">
        <v>16.23</v>
      </c>
      <c r="G315" s="6">
        <v>15.75</v>
      </c>
      <c r="H315" s="6">
        <v>26</v>
      </c>
      <c r="I315" s="6">
        <v>3</v>
      </c>
      <c r="J315" s="6">
        <v>23</v>
      </c>
      <c r="K315" s="6">
        <v>31.51</v>
      </c>
      <c r="L315" s="6">
        <v>31.71</v>
      </c>
      <c r="M315" s="9">
        <v>6.38</v>
      </c>
      <c r="N315" s="9">
        <v>6.44</v>
      </c>
      <c r="O315" s="6">
        <v>8</v>
      </c>
      <c r="Q315" s="6">
        <f t="shared" si="25"/>
        <v>0.69314718055994529</v>
      </c>
      <c r="R315" s="6">
        <v>2</v>
      </c>
      <c r="T315" s="10" t="s">
        <v>44</v>
      </c>
      <c r="U315" s="10"/>
      <c r="V315" s="10">
        <v>1</v>
      </c>
      <c r="W315" s="10"/>
      <c r="X315" s="11">
        <v>0.01</v>
      </c>
      <c r="Y315" s="11"/>
      <c r="Z315" s="11">
        <v>0.01</v>
      </c>
      <c r="AA315" s="11"/>
      <c r="AB315" s="11"/>
      <c r="AC315" s="11"/>
      <c r="AD315" s="11">
        <v>0.89400000000000002</v>
      </c>
      <c r="AE315" s="11"/>
      <c r="AF315" s="11">
        <f>AD315+X315+Y315</f>
        <v>0.90400000000000003</v>
      </c>
      <c r="AG315" s="6">
        <v>5</v>
      </c>
      <c r="AH315" s="6">
        <v>8</v>
      </c>
      <c r="AI315" s="12">
        <v>1.66</v>
      </c>
      <c r="AJ315" s="12"/>
      <c r="AK315" s="12"/>
      <c r="AL315" s="12"/>
      <c r="AN315" s="6">
        <v>-73.983333000000002</v>
      </c>
      <c r="AO315" s="6">
        <v>40.568333000000003</v>
      </c>
      <c r="AP315" s="6" t="s">
        <v>42</v>
      </c>
    </row>
    <row r="316" spans="1:42" s="6" customFormat="1" x14ac:dyDescent="0.35">
      <c r="A316" s="6" t="s">
        <v>40</v>
      </c>
      <c r="C316" s="7">
        <v>41465</v>
      </c>
      <c r="D316" s="8">
        <v>0.5444444444444444</v>
      </c>
      <c r="E316" s="6" t="s">
        <v>50</v>
      </c>
      <c r="F316" s="6">
        <v>21.47</v>
      </c>
      <c r="G316" s="6">
        <v>19.920000000000002</v>
      </c>
      <c r="H316" s="6">
        <v>22</v>
      </c>
      <c r="I316" s="6">
        <v>3</v>
      </c>
      <c r="J316" s="6">
        <v>18</v>
      </c>
      <c r="K316" s="6">
        <v>23.89</v>
      </c>
      <c r="L316" s="6">
        <v>25.37</v>
      </c>
      <c r="M316" s="9">
        <v>5.49</v>
      </c>
      <c r="N316" s="9">
        <v>6.2</v>
      </c>
      <c r="O316" s="6">
        <v>3</v>
      </c>
      <c r="Q316" s="6">
        <f t="shared" si="25"/>
        <v>4.219507705176107</v>
      </c>
      <c r="R316" s="6">
        <v>68</v>
      </c>
      <c r="T316" s="10" t="s">
        <v>44</v>
      </c>
      <c r="U316" s="10"/>
      <c r="V316" s="10">
        <v>1</v>
      </c>
      <c r="W316" s="10"/>
      <c r="X316" s="11">
        <v>0.14000000000000001</v>
      </c>
      <c r="Y316" s="11"/>
      <c r="Z316" s="11">
        <v>0.14000000000000001</v>
      </c>
      <c r="AA316" s="11"/>
      <c r="AB316" s="11"/>
      <c r="AC316" s="11"/>
      <c r="AD316" s="11">
        <v>0.70399999999999996</v>
      </c>
      <c r="AE316" s="11"/>
      <c r="AF316" s="11">
        <f>AD316+X316+Y316</f>
        <v>0.84399999999999997</v>
      </c>
      <c r="AG316" s="6">
        <v>4</v>
      </c>
      <c r="AH316" s="6">
        <v>9</v>
      </c>
      <c r="AI316" s="12">
        <v>19.52</v>
      </c>
      <c r="AJ316" s="12"/>
      <c r="AK316" s="12"/>
      <c r="AL316" s="12"/>
      <c r="AN316" s="6">
        <v>-73.983333000000002</v>
      </c>
      <c r="AO316" s="6">
        <v>40.568333000000003</v>
      </c>
      <c r="AP316" s="6" t="s">
        <v>42</v>
      </c>
    </row>
    <row r="317" spans="1:42" s="6" customFormat="1" x14ac:dyDescent="0.35">
      <c r="A317" s="6" t="s">
        <v>72</v>
      </c>
      <c r="C317" s="7">
        <v>41465</v>
      </c>
      <c r="D317" s="8">
        <v>0.51388888888888895</v>
      </c>
      <c r="E317" s="6" t="s">
        <v>50</v>
      </c>
      <c r="F317" s="6">
        <v>21.35</v>
      </c>
      <c r="G317" s="6">
        <v>20.170000000000002</v>
      </c>
      <c r="H317" s="6">
        <v>21</v>
      </c>
      <c r="I317" s="6">
        <v>3</v>
      </c>
      <c r="J317" s="6">
        <v>16</v>
      </c>
      <c r="K317" s="6">
        <v>22.03</v>
      </c>
      <c r="L317" s="6">
        <v>23.64</v>
      </c>
      <c r="M317" s="9">
        <v>7.94</v>
      </c>
      <c r="N317" s="9">
        <v>7.71</v>
      </c>
      <c r="O317" s="6">
        <v>3.5</v>
      </c>
      <c r="Q317" s="6">
        <f t="shared" si="25"/>
        <v>2.9957322735539909</v>
      </c>
      <c r="R317" s="6">
        <v>20</v>
      </c>
      <c r="T317" s="10" t="s">
        <v>44</v>
      </c>
      <c r="U317" s="10"/>
      <c r="V317" s="10">
        <v>1</v>
      </c>
      <c r="W317" s="10"/>
      <c r="X317" s="11">
        <v>0.188</v>
      </c>
      <c r="Y317" s="11"/>
      <c r="Z317" s="11">
        <v>0.11600000000000001</v>
      </c>
      <c r="AA317" s="11"/>
      <c r="AB317" s="11"/>
      <c r="AC317" s="11"/>
      <c r="AD317" s="11">
        <v>0.60799999999999998</v>
      </c>
      <c r="AE317" s="11"/>
      <c r="AF317" s="11">
        <f>AD317+X317+Y317</f>
        <v>0.79600000000000004</v>
      </c>
      <c r="AG317" s="6">
        <v>4</v>
      </c>
      <c r="AH317" s="6">
        <v>6</v>
      </c>
      <c r="AI317" s="12">
        <v>8.98</v>
      </c>
      <c r="AJ317" s="12"/>
      <c r="AK317" s="12"/>
      <c r="AL317" s="12"/>
      <c r="AN317" s="6">
        <v>-73.983333000000002</v>
      </c>
      <c r="AO317" s="6">
        <v>40.568333000000003</v>
      </c>
      <c r="AP317" s="6" t="s">
        <v>42</v>
      </c>
    </row>
    <row r="318" spans="1:42" s="6" customFormat="1" x14ac:dyDescent="0.35">
      <c r="A318" s="6" t="s">
        <v>100</v>
      </c>
      <c r="B318"/>
      <c r="C318" s="14">
        <v>41466</v>
      </c>
      <c r="D318"/>
      <c r="E318"/>
      <c r="F318"/>
      <c r="G318"/>
      <c r="H318"/>
      <c r="I318"/>
      <c r="J318"/>
      <c r="K318"/>
      <c r="L318"/>
      <c r="M318" s="18">
        <v>10.66</v>
      </c>
      <c r="N318" s="18">
        <v>3.87</v>
      </c>
      <c r="O318"/>
      <c r="P318"/>
      <c r="Q318" s="6">
        <f t="shared" si="25"/>
        <v>0.69314718055994529</v>
      </c>
      <c r="R318" s="21">
        <v>2</v>
      </c>
      <c r="S318"/>
      <c r="T318"/>
      <c r="U318"/>
      <c r="V318" s="23">
        <v>4</v>
      </c>
      <c r="W318"/>
      <c r="X318"/>
      <c r="Y318"/>
      <c r="Z318"/>
      <c r="AA318"/>
      <c r="AB318"/>
      <c r="AC318"/>
      <c r="AD318"/>
      <c r="AE318"/>
      <c r="AF318">
        <v>1.1029</v>
      </c>
      <c r="AG318"/>
      <c r="AH318"/>
      <c r="AI318" s="21">
        <v>61.4</v>
      </c>
      <c r="AJ318"/>
      <c r="AK318" s="12"/>
      <c r="AL318" s="12"/>
      <c r="AN318" s="6">
        <v>-73.983333000000002</v>
      </c>
      <c r="AO318" s="6">
        <v>40.568333000000003</v>
      </c>
      <c r="AP318" s="6" t="s">
        <v>42</v>
      </c>
    </row>
    <row r="319" spans="1:42" s="6" customFormat="1" x14ac:dyDescent="0.35">
      <c r="A319" s="6" t="s">
        <v>105</v>
      </c>
      <c r="B319"/>
      <c r="C319" s="14">
        <v>41466</v>
      </c>
      <c r="D319"/>
      <c r="E319"/>
      <c r="F319"/>
      <c r="G319"/>
      <c r="H319"/>
      <c r="I319"/>
      <c r="J319"/>
      <c r="K319"/>
      <c r="L319"/>
      <c r="M319" s="18">
        <v>11.95</v>
      </c>
      <c r="N319" s="18">
        <v>11.25</v>
      </c>
      <c r="O319"/>
      <c r="P319"/>
      <c r="Q319" s="6">
        <f t="shared" si="25"/>
        <v>0.69314718055994529</v>
      </c>
      <c r="R319" s="23">
        <v>2</v>
      </c>
      <c r="S319"/>
      <c r="T319"/>
      <c r="U319"/>
      <c r="V319" s="23">
        <v>4</v>
      </c>
      <c r="W319"/>
      <c r="X319"/>
      <c r="Y319"/>
      <c r="Z319"/>
      <c r="AA319"/>
      <c r="AB319"/>
      <c r="AC319"/>
      <c r="AD319"/>
      <c r="AE319"/>
      <c r="AF319" s="35">
        <v>1.1375</v>
      </c>
      <c r="AG319"/>
      <c r="AH319"/>
      <c r="AI319" s="30">
        <v>46</v>
      </c>
      <c r="AJ319"/>
      <c r="AK319" s="12"/>
      <c r="AL319" s="12"/>
      <c r="AN319" s="6">
        <v>-73.983333000000002</v>
      </c>
      <c r="AO319" s="6">
        <v>40.568333000000003</v>
      </c>
      <c r="AP319" s="6" t="s">
        <v>42</v>
      </c>
    </row>
    <row r="320" spans="1:42" s="6" customFormat="1" x14ac:dyDescent="0.35">
      <c r="A320" s="6" t="s">
        <v>79</v>
      </c>
      <c r="C320" s="7">
        <v>41472</v>
      </c>
      <c r="D320" s="8">
        <v>0.45555555555555555</v>
      </c>
      <c r="E320" s="6" t="s">
        <v>50</v>
      </c>
      <c r="F320" s="6">
        <v>22.65</v>
      </c>
      <c r="G320" s="6">
        <v>22.81</v>
      </c>
      <c r="H320" s="6">
        <v>16</v>
      </c>
      <c r="I320" s="6">
        <v>3</v>
      </c>
      <c r="J320" s="6">
        <v>13</v>
      </c>
      <c r="K320" s="6">
        <v>27.11</v>
      </c>
      <c r="L320" s="6">
        <v>29.58</v>
      </c>
      <c r="M320" s="9">
        <v>7.15</v>
      </c>
      <c r="N320" s="9">
        <v>7.29</v>
      </c>
      <c r="O320" s="6">
        <v>5</v>
      </c>
      <c r="Q320" s="6">
        <f t="shared" si="25"/>
        <v>4.1271343850450917</v>
      </c>
      <c r="R320" s="6">
        <v>62</v>
      </c>
      <c r="T320" s="10" t="s">
        <v>44</v>
      </c>
      <c r="U320" s="10"/>
      <c r="V320" s="10">
        <v>1</v>
      </c>
      <c r="W320" s="10"/>
      <c r="X320" s="11">
        <v>8.2000000000000003E-2</v>
      </c>
      <c r="Y320" s="11"/>
      <c r="Z320" s="11">
        <v>8.1000000000000003E-2</v>
      </c>
      <c r="AA320" s="11"/>
      <c r="AB320" s="11"/>
      <c r="AC320" s="11"/>
      <c r="AD320" s="11">
        <v>0.71699999999999997</v>
      </c>
      <c r="AE320" s="11"/>
      <c r="AF320" s="11">
        <f t="shared" ref="AF320:AF325" si="26">AD320+X320+Y320</f>
        <v>0.79899999999999993</v>
      </c>
      <c r="AG320" s="6">
        <v>8</v>
      </c>
      <c r="AH320" s="6">
        <v>3</v>
      </c>
      <c r="AI320" s="12">
        <v>9.8000000000000007</v>
      </c>
      <c r="AJ320" s="12"/>
      <c r="AK320" s="12"/>
      <c r="AL320" s="12"/>
      <c r="AN320" s="6">
        <v>-73.983333000000002</v>
      </c>
      <c r="AO320" s="6">
        <v>40.568333000000003</v>
      </c>
      <c r="AP320" s="6" t="s">
        <v>42</v>
      </c>
    </row>
    <row r="321" spans="1:42" s="6" customFormat="1" x14ac:dyDescent="0.35">
      <c r="A321" s="6" t="s">
        <v>89</v>
      </c>
      <c r="C321" s="7">
        <v>41472</v>
      </c>
      <c r="D321" s="8">
        <v>0.47291666666666665</v>
      </c>
      <c r="E321" s="6" t="s">
        <v>50</v>
      </c>
      <c r="F321" s="6">
        <v>23.14</v>
      </c>
      <c r="G321" s="6">
        <v>22.17</v>
      </c>
      <c r="H321" s="6">
        <v>26</v>
      </c>
      <c r="I321" s="6">
        <v>3</v>
      </c>
      <c r="J321" s="6">
        <v>23</v>
      </c>
      <c r="K321" s="6">
        <v>30.67</v>
      </c>
      <c r="L321" s="6">
        <v>30.73</v>
      </c>
      <c r="M321" s="9">
        <v>7.92</v>
      </c>
      <c r="N321" s="9">
        <v>7.42</v>
      </c>
      <c r="O321" s="6">
        <v>16</v>
      </c>
      <c r="Q321" s="6">
        <f t="shared" si="25"/>
        <v>0</v>
      </c>
      <c r="R321" s="6">
        <v>1</v>
      </c>
      <c r="T321" s="10" t="s">
        <v>44</v>
      </c>
      <c r="U321" s="10"/>
      <c r="V321" s="10">
        <v>1</v>
      </c>
      <c r="W321" s="10"/>
      <c r="X321" s="11">
        <v>0.01</v>
      </c>
      <c r="Y321" s="11"/>
      <c r="Z321" s="11">
        <v>1.7999999999999999E-2</v>
      </c>
      <c r="AA321" s="11"/>
      <c r="AB321" s="11"/>
      <c r="AC321" s="11"/>
      <c r="AD321" s="11">
        <v>0.49399999999999999</v>
      </c>
      <c r="AE321" s="11"/>
      <c r="AF321" s="11">
        <f t="shared" si="26"/>
        <v>0.504</v>
      </c>
      <c r="AG321" s="6">
        <v>3</v>
      </c>
      <c r="AH321" s="6">
        <v>9</v>
      </c>
      <c r="AI321" s="12">
        <v>1.2</v>
      </c>
      <c r="AJ321" s="12"/>
      <c r="AK321" s="12"/>
      <c r="AL321" s="12"/>
      <c r="AN321" s="6">
        <v>-73.983333000000002</v>
      </c>
      <c r="AO321" s="6">
        <v>40.568333000000003</v>
      </c>
      <c r="AP321" s="6" t="s">
        <v>42</v>
      </c>
    </row>
    <row r="322" spans="1:42" s="6" customFormat="1" x14ac:dyDescent="0.35">
      <c r="A322" s="6" t="s">
        <v>40</v>
      </c>
      <c r="C322" s="7">
        <v>41478</v>
      </c>
      <c r="D322" s="8">
        <v>0.54722222222222217</v>
      </c>
      <c r="E322" s="6" t="s">
        <v>49</v>
      </c>
      <c r="F322" s="6">
        <v>26.05</v>
      </c>
      <c r="G322" s="6">
        <v>25.3</v>
      </c>
      <c r="H322" s="6">
        <v>21</v>
      </c>
      <c r="I322" s="6">
        <v>3</v>
      </c>
      <c r="J322" s="6">
        <v>16</v>
      </c>
      <c r="K322" s="6">
        <v>22.91</v>
      </c>
      <c r="L322" s="6">
        <v>23.76</v>
      </c>
      <c r="M322" s="9">
        <v>5.85</v>
      </c>
      <c r="N322" s="9">
        <v>5.48</v>
      </c>
      <c r="O322" s="6">
        <v>1.5</v>
      </c>
      <c r="Q322" s="6">
        <f t="shared" si="25"/>
        <v>5.2983173665480363</v>
      </c>
      <c r="R322" s="6">
        <v>200</v>
      </c>
      <c r="T322" s="10" t="s">
        <v>47</v>
      </c>
      <c r="U322" s="10"/>
      <c r="V322" s="10">
        <v>14</v>
      </c>
      <c r="W322" s="10"/>
      <c r="X322" s="11">
        <v>0.23200000000000001</v>
      </c>
      <c r="Y322" s="11"/>
      <c r="Z322" s="11">
        <v>0.224</v>
      </c>
      <c r="AA322" s="11"/>
      <c r="AB322" s="11"/>
      <c r="AC322" s="11"/>
      <c r="AD322" s="11">
        <v>1.1100000000000001</v>
      </c>
      <c r="AE322" s="11"/>
      <c r="AF322" s="11">
        <f t="shared" si="26"/>
        <v>1.3420000000000001</v>
      </c>
      <c r="AG322" s="6">
        <v>12</v>
      </c>
      <c r="AH322" s="6">
        <v>19</v>
      </c>
      <c r="AI322" s="12">
        <v>32.1</v>
      </c>
      <c r="AJ322" s="12"/>
      <c r="AK322" s="12"/>
      <c r="AL322" s="12"/>
      <c r="AN322" s="6">
        <v>-73.983333000000002</v>
      </c>
      <c r="AO322" s="6">
        <v>40.568333000000003</v>
      </c>
      <c r="AP322" s="6" t="s">
        <v>42</v>
      </c>
    </row>
    <row r="323" spans="1:42" s="6" customFormat="1" x14ac:dyDescent="0.35">
      <c r="A323" s="6" t="s">
        <v>72</v>
      </c>
      <c r="C323" s="7">
        <v>41478</v>
      </c>
      <c r="D323" s="8">
        <v>0.51458333333333328</v>
      </c>
      <c r="E323" s="6" t="s">
        <v>49</v>
      </c>
      <c r="F323" s="6">
        <v>25.28</v>
      </c>
      <c r="G323" s="6">
        <v>23.76</v>
      </c>
      <c r="H323" s="6">
        <v>21</v>
      </c>
      <c r="I323" s="6">
        <v>3</v>
      </c>
      <c r="J323" s="6">
        <v>15</v>
      </c>
      <c r="K323" s="6">
        <v>25.65</v>
      </c>
      <c r="L323" s="6">
        <v>26.5</v>
      </c>
      <c r="M323" s="9">
        <v>8.39</v>
      </c>
      <c r="N323" s="9">
        <v>7.13</v>
      </c>
      <c r="O323" s="6">
        <v>2.5</v>
      </c>
      <c r="Q323" s="6">
        <f t="shared" si="25"/>
        <v>1.0986122886681098</v>
      </c>
      <c r="R323" s="6">
        <v>3</v>
      </c>
      <c r="T323" s="10" t="s">
        <v>44</v>
      </c>
      <c r="U323" s="10"/>
      <c r="V323" s="10">
        <v>2</v>
      </c>
      <c r="W323" s="10"/>
      <c r="X323" s="11">
        <v>3.7999999999999999E-2</v>
      </c>
      <c r="Y323" s="11"/>
      <c r="Z323" s="11">
        <v>3.1E-2</v>
      </c>
      <c r="AA323" s="11"/>
      <c r="AB323" s="11"/>
      <c r="AC323" s="11"/>
      <c r="AD323" s="11">
        <v>0.92300000000000004</v>
      </c>
      <c r="AE323" s="11"/>
      <c r="AF323" s="11">
        <f t="shared" si="26"/>
        <v>0.96100000000000008</v>
      </c>
      <c r="AG323" s="6">
        <v>8</v>
      </c>
      <c r="AH323" s="6">
        <v>8</v>
      </c>
      <c r="AI323" s="12">
        <v>21.5</v>
      </c>
      <c r="AJ323" s="12"/>
      <c r="AK323" s="12"/>
      <c r="AL323" s="12"/>
      <c r="AN323" s="6">
        <v>-73.983333000000002</v>
      </c>
      <c r="AO323" s="6">
        <v>40.568333000000003</v>
      </c>
      <c r="AP323" s="6" t="s">
        <v>42</v>
      </c>
    </row>
    <row r="324" spans="1:42" s="6" customFormat="1" x14ac:dyDescent="0.35">
      <c r="A324" s="6" t="s">
        <v>79</v>
      </c>
      <c r="C324" s="7">
        <v>41479</v>
      </c>
      <c r="D324" s="8">
        <v>0.47222222222222227</v>
      </c>
      <c r="E324" s="6" t="s">
        <v>49</v>
      </c>
      <c r="F324" s="6">
        <v>21.93</v>
      </c>
      <c r="G324" s="6">
        <v>21.11</v>
      </c>
      <c r="H324" s="6">
        <v>19</v>
      </c>
      <c r="I324" s="6">
        <v>3</v>
      </c>
      <c r="J324" s="6">
        <v>18</v>
      </c>
      <c r="K324" s="6">
        <v>30.19</v>
      </c>
      <c r="L324" s="6">
        <v>30.42</v>
      </c>
      <c r="M324" s="9">
        <v>6.46</v>
      </c>
      <c r="N324" s="9">
        <v>6.42</v>
      </c>
      <c r="O324" s="6">
        <v>6</v>
      </c>
      <c r="Q324" s="6">
        <f t="shared" si="25"/>
        <v>0</v>
      </c>
      <c r="R324" s="6">
        <v>1</v>
      </c>
      <c r="T324" s="10" t="s">
        <v>44</v>
      </c>
      <c r="U324" s="10"/>
      <c r="V324" s="10">
        <v>2</v>
      </c>
      <c r="W324" s="10"/>
      <c r="X324" s="11">
        <v>0.01</v>
      </c>
      <c r="Y324" s="11"/>
      <c r="Z324" s="11">
        <v>7.1999999999999995E-2</v>
      </c>
      <c r="AA324" s="11"/>
      <c r="AB324" s="11"/>
      <c r="AC324" s="11"/>
      <c r="AD324" s="11">
        <v>0.246</v>
      </c>
      <c r="AE324" s="11"/>
      <c r="AF324" s="11">
        <f t="shared" si="26"/>
        <v>0.25600000000000001</v>
      </c>
      <c r="AG324" s="6">
        <v>6</v>
      </c>
      <c r="AH324" s="6">
        <v>4</v>
      </c>
      <c r="AI324" s="12">
        <v>7.6</v>
      </c>
      <c r="AJ324" s="12"/>
      <c r="AK324" s="12"/>
      <c r="AL324" s="12"/>
      <c r="AN324" s="6">
        <v>-73.983333000000002</v>
      </c>
      <c r="AO324" s="6">
        <v>40.568333000000003</v>
      </c>
      <c r="AP324" s="6" t="s">
        <v>42</v>
      </c>
    </row>
    <row r="325" spans="1:42" s="6" customFormat="1" x14ac:dyDescent="0.35">
      <c r="A325" s="6" t="s">
        <v>89</v>
      </c>
      <c r="C325" s="7">
        <v>41479</v>
      </c>
      <c r="D325" s="8">
        <v>0.48680555555555555</v>
      </c>
      <c r="E325" s="6" t="s">
        <v>49</v>
      </c>
      <c r="F325" s="6">
        <v>21.02</v>
      </c>
      <c r="G325" s="6">
        <v>20.37</v>
      </c>
      <c r="H325" s="6">
        <v>27</v>
      </c>
      <c r="I325" s="6">
        <v>3</v>
      </c>
      <c r="J325" s="6">
        <v>26</v>
      </c>
      <c r="K325" s="6">
        <v>30.69</v>
      </c>
      <c r="L325" s="6">
        <v>30.69</v>
      </c>
      <c r="M325" s="9">
        <v>6.27</v>
      </c>
      <c r="N325" s="9">
        <v>6.33</v>
      </c>
      <c r="O325" s="6">
        <v>10</v>
      </c>
      <c r="Q325" s="6">
        <f t="shared" si="25"/>
        <v>0</v>
      </c>
      <c r="R325" s="6">
        <v>1</v>
      </c>
      <c r="T325" s="10" t="s">
        <v>44</v>
      </c>
      <c r="U325" s="10"/>
      <c r="V325" s="10">
        <v>2</v>
      </c>
      <c r="W325" s="10"/>
      <c r="X325" s="11">
        <v>0.01</v>
      </c>
      <c r="Y325" s="11"/>
      <c r="Z325" s="11">
        <v>3.2000000000000001E-2</v>
      </c>
      <c r="AA325" s="11"/>
      <c r="AB325" s="11"/>
      <c r="AC325" s="11"/>
      <c r="AD325" s="11">
        <v>0.374</v>
      </c>
      <c r="AE325" s="11"/>
      <c r="AF325" s="11">
        <f t="shared" si="26"/>
        <v>0.38400000000000001</v>
      </c>
      <c r="AG325" s="6">
        <v>6</v>
      </c>
      <c r="AH325" s="6">
        <v>5</v>
      </c>
      <c r="AI325" s="12">
        <v>2.4</v>
      </c>
      <c r="AJ325" s="12"/>
      <c r="AK325" s="12"/>
      <c r="AL325" s="12"/>
      <c r="AN325" s="6">
        <v>-73.983333000000002</v>
      </c>
      <c r="AO325" s="6">
        <v>40.568333000000003</v>
      </c>
      <c r="AP325" s="6" t="s">
        <v>42</v>
      </c>
    </row>
    <row r="326" spans="1:42" s="6" customFormat="1" x14ac:dyDescent="0.35">
      <c r="A326" s="6" t="s">
        <v>100</v>
      </c>
      <c r="B326"/>
      <c r="C326" s="14">
        <v>41480</v>
      </c>
      <c r="D326"/>
      <c r="E326"/>
      <c r="F326"/>
      <c r="G326"/>
      <c r="H326"/>
      <c r="I326"/>
      <c r="J326"/>
      <c r="K326"/>
      <c r="L326"/>
      <c r="M326" s="18">
        <v>6.87</v>
      </c>
      <c r="N326" s="18">
        <v>6.76</v>
      </c>
      <c r="O326"/>
      <c r="P326"/>
      <c r="Q326" s="6">
        <f t="shared" si="25"/>
        <v>1.3862943611198906</v>
      </c>
      <c r="R326" s="21">
        <v>4</v>
      </c>
      <c r="S326"/>
      <c r="T326"/>
      <c r="U326"/>
      <c r="V326" s="23">
        <v>2</v>
      </c>
      <c r="W326"/>
      <c r="X326"/>
      <c r="Y326"/>
      <c r="Z326"/>
      <c r="AA326"/>
      <c r="AB326"/>
      <c r="AC326"/>
      <c r="AD326"/>
      <c r="AE326"/>
      <c r="AF326">
        <v>1.5669</v>
      </c>
      <c r="AG326"/>
      <c r="AH326"/>
      <c r="AI326" s="21">
        <v>16.899999999999999</v>
      </c>
      <c r="AJ326"/>
      <c r="AK326" s="12"/>
      <c r="AL326" s="12"/>
      <c r="AN326" s="6">
        <v>-73.983333000000002</v>
      </c>
      <c r="AO326" s="6">
        <v>40.568333000000003</v>
      </c>
      <c r="AP326" s="6" t="s">
        <v>42</v>
      </c>
    </row>
    <row r="327" spans="1:42" s="6" customFormat="1" x14ac:dyDescent="0.35">
      <c r="A327" s="6" t="s">
        <v>100</v>
      </c>
      <c r="B327"/>
      <c r="C327" s="14">
        <v>41480</v>
      </c>
      <c r="D327"/>
      <c r="E327"/>
      <c r="F327"/>
      <c r="G327"/>
      <c r="H327"/>
      <c r="I327"/>
      <c r="J327"/>
      <c r="K327"/>
      <c r="L327"/>
      <c r="M327" s="19" t="s">
        <v>101</v>
      </c>
      <c r="N327" s="19" t="s">
        <v>101</v>
      </c>
      <c r="O327"/>
      <c r="P327"/>
      <c r="R327" s="24"/>
      <c r="S327"/>
      <c r="T327"/>
      <c r="U327"/>
      <c r="V327" s="23">
        <v>2</v>
      </c>
      <c r="W327"/>
      <c r="X327"/>
      <c r="Y327"/>
      <c r="Z327"/>
      <c r="AA327"/>
      <c r="AB327"/>
      <c r="AC327"/>
      <c r="AD327"/>
      <c r="AE327"/>
      <c r="AF327">
        <v>1.3690000000000002</v>
      </c>
      <c r="AG327"/>
      <c r="AH327"/>
      <c r="AI327" s="30">
        <v>18</v>
      </c>
      <c r="AJ327"/>
      <c r="AK327" s="12"/>
      <c r="AL327" s="12"/>
      <c r="AM327" s="6" t="s">
        <v>82</v>
      </c>
      <c r="AN327" s="6">
        <v>-73.983333000000002</v>
      </c>
      <c r="AO327" s="6">
        <v>40.568333000000003</v>
      </c>
      <c r="AP327" s="6" t="s">
        <v>42</v>
      </c>
    </row>
    <row r="328" spans="1:42" s="6" customFormat="1" x14ac:dyDescent="0.35">
      <c r="A328" s="6" t="s">
        <v>40</v>
      </c>
      <c r="C328" s="7">
        <v>41485</v>
      </c>
      <c r="D328" s="8">
        <v>0.55625000000000002</v>
      </c>
      <c r="E328" s="6" t="s">
        <v>50</v>
      </c>
      <c r="F328" s="6">
        <v>24.75</v>
      </c>
      <c r="G328" s="6">
        <v>23.69</v>
      </c>
      <c r="H328" s="6">
        <v>23</v>
      </c>
      <c r="I328" s="6">
        <v>3</v>
      </c>
      <c r="J328" s="6">
        <v>19</v>
      </c>
      <c r="K328" s="6">
        <v>23.46</v>
      </c>
      <c r="L328" s="6">
        <v>25.09</v>
      </c>
      <c r="M328" s="9">
        <v>6.32</v>
      </c>
      <c r="N328" s="9">
        <v>5.61</v>
      </c>
      <c r="O328" s="6">
        <v>3</v>
      </c>
      <c r="Q328" s="6">
        <f t="shared" si="25"/>
        <v>4.4773368144782069</v>
      </c>
      <c r="R328" s="6">
        <v>88</v>
      </c>
      <c r="T328" s="10"/>
      <c r="U328" s="10"/>
      <c r="V328" s="10">
        <v>2</v>
      </c>
      <c r="W328" s="10"/>
      <c r="X328" s="11">
        <v>0.159</v>
      </c>
      <c r="Y328" s="11"/>
      <c r="Z328" s="11">
        <v>0.154</v>
      </c>
      <c r="AA328" s="11"/>
      <c r="AB328" s="11"/>
      <c r="AC328" s="11"/>
      <c r="AD328" s="11">
        <v>1.0509999999999999</v>
      </c>
      <c r="AE328" s="11"/>
      <c r="AF328" s="11">
        <f>AD328+X328+Y328</f>
        <v>1.21</v>
      </c>
      <c r="AG328" s="6">
        <v>13</v>
      </c>
      <c r="AH328" s="6">
        <v>12</v>
      </c>
      <c r="AI328" s="12">
        <v>21.5</v>
      </c>
      <c r="AJ328" s="12"/>
      <c r="AK328" s="12"/>
      <c r="AL328" s="12"/>
      <c r="AN328" s="6">
        <v>-73.983333000000002</v>
      </c>
      <c r="AO328" s="6">
        <v>40.568333000000003</v>
      </c>
      <c r="AP328" s="6" t="s">
        <v>42</v>
      </c>
    </row>
    <row r="329" spans="1:42" s="6" customFormat="1" x14ac:dyDescent="0.35">
      <c r="A329" s="6" t="s">
        <v>72</v>
      </c>
      <c r="C329" s="7">
        <v>41485</v>
      </c>
      <c r="D329" s="8">
        <v>0.52777777777777779</v>
      </c>
      <c r="E329" s="6" t="s">
        <v>50</v>
      </c>
      <c r="F329" s="6">
        <v>24.06</v>
      </c>
      <c r="G329" s="6">
        <v>22.99</v>
      </c>
      <c r="H329" s="6">
        <v>20</v>
      </c>
      <c r="I329" s="6">
        <v>3</v>
      </c>
      <c r="J329" s="6">
        <v>17</v>
      </c>
      <c r="K329" s="6">
        <v>25.38</v>
      </c>
      <c r="L329" s="6">
        <v>25.5</v>
      </c>
      <c r="M329" s="9">
        <v>9.9700000000000006</v>
      </c>
      <c r="N329" s="9">
        <v>7.86</v>
      </c>
      <c r="O329" s="6">
        <v>3</v>
      </c>
      <c r="Q329" s="6">
        <f t="shared" si="25"/>
        <v>0</v>
      </c>
      <c r="R329" s="6">
        <v>1</v>
      </c>
      <c r="T329" s="10" t="s">
        <v>44</v>
      </c>
      <c r="U329" s="10"/>
      <c r="V329" s="10">
        <v>1</v>
      </c>
      <c r="W329" s="10"/>
      <c r="X329" s="11">
        <v>0.08</v>
      </c>
      <c r="Y329" s="11"/>
      <c r="Z329" s="11">
        <v>3.4000000000000002E-2</v>
      </c>
      <c r="AA329" s="11"/>
      <c r="AB329" s="11"/>
      <c r="AC329" s="11"/>
      <c r="AD329" s="11">
        <v>0.89400000000000002</v>
      </c>
      <c r="AE329" s="11"/>
      <c r="AF329" s="11">
        <f>AD329+X329+Y329</f>
        <v>0.97399999999999998</v>
      </c>
      <c r="AG329" s="6">
        <v>5</v>
      </c>
      <c r="AH329" s="6">
        <v>14</v>
      </c>
      <c r="AI329" s="12">
        <v>29.5</v>
      </c>
      <c r="AJ329" s="12"/>
      <c r="AK329" s="12"/>
      <c r="AL329" s="12"/>
      <c r="AN329" s="6">
        <v>-73.983333000000002</v>
      </c>
      <c r="AO329" s="6">
        <v>40.568333000000003</v>
      </c>
      <c r="AP329" s="6" t="s">
        <v>42</v>
      </c>
    </row>
    <row r="330" spans="1:42" s="6" customFormat="1" x14ac:dyDescent="0.35">
      <c r="A330" s="6" t="s">
        <v>100</v>
      </c>
      <c r="B330"/>
      <c r="C330" s="14">
        <v>41485</v>
      </c>
      <c r="D330"/>
      <c r="E330"/>
      <c r="F330"/>
      <c r="G330"/>
      <c r="H330"/>
      <c r="I330"/>
      <c r="J330"/>
      <c r="K330"/>
      <c r="L330"/>
      <c r="M330" s="18">
        <v>8.5</v>
      </c>
      <c r="N330" s="18">
        <v>6.52</v>
      </c>
      <c r="O330"/>
      <c r="P330"/>
      <c r="R330" s="24"/>
      <c r="S330"/>
      <c r="T330"/>
      <c r="U330"/>
      <c r="V330" s="21">
        <v>2</v>
      </c>
      <c r="W330"/>
      <c r="X330"/>
      <c r="Y330"/>
      <c r="Z330"/>
      <c r="AA330"/>
      <c r="AB330"/>
      <c r="AC330"/>
      <c r="AD330"/>
      <c r="AE330"/>
      <c r="AF330">
        <v>1.0165999999999999</v>
      </c>
      <c r="AG330"/>
      <c r="AH330"/>
      <c r="AI330" s="21">
        <v>19.399999999999999</v>
      </c>
      <c r="AJ330"/>
      <c r="AK330" s="12"/>
      <c r="AL330" s="12"/>
      <c r="AN330" s="6">
        <v>-73.983333000000002</v>
      </c>
      <c r="AO330" s="6">
        <v>40.568333000000003</v>
      </c>
      <c r="AP330" s="6" t="s">
        <v>42</v>
      </c>
    </row>
    <row r="331" spans="1:42" s="6" customFormat="1" x14ac:dyDescent="0.35">
      <c r="A331" s="6" t="s">
        <v>105</v>
      </c>
      <c r="B331"/>
      <c r="C331" s="14">
        <v>41485</v>
      </c>
      <c r="D331"/>
      <c r="E331"/>
      <c r="F331"/>
      <c r="G331"/>
      <c r="H331"/>
      <c r="I331"/>
      <c r="J331"/>
      <c r="K331"/>
      <c r="L331"/>
      <c r="M331" s="18">
        <v>9.32</v>
      </c>
      <c r="N331" s="18">
        <v>8.1199999999999992</v>
      </c>
      <c r="O331"/>
      <c r="P331"/>
      <c r="R331" s="24"/>
      <c r="S331"/>
      <c r="T331"/>
      <c r="U331"/>
      <c r="V331" s="21">
        <v>4</v>
      </c>
      <c r="W331"/>
      <c r="X331"/>
      <c r="Y331"/>
      <c r="Z331"/>
      <c r="AA331"/>
      <c r="AB331"/>
      <c r="AC331"/>
      <c r="AD331"/>
      <c r="AE331"/>
      <c r="AF331" s="35">
        <v>0.86399999999999999</v>
      </c>
      <c r="AG331"/>
      <c r="AH331"/>
      <c r="AI331" s="21">
        <v>22.6</v>
      </c>
      <c r="AJ331"/>
      <c r="AK331" s="12"/>
      <c r="AL331" s="12"/>
      <c r="AN331" s="6">
        <v>-73.983333000000002</v>
      </c>
      <c r="AO331" s="6">
        <v>40.568333000000003</v>
      </c>
      <c r="AP331" s="6" t="s">
        <v>42</v>
      </c>
    </row>
    <row r="332" spans="1:42" s="6" customFormat="1" x14ac:dyDescent="0.35">
      <c r="A332" s="6" t="s">
        <v>79</v>
      </c>
      <c r="C332" s="7">
        <v>41486</v>
      </c>
      <c r="D332" s="8">
        <v>0.45069444444444445</v>
      </c>
      <c r="E332" s="6" t="s">
        <v>50</v>
      </c>
      <c r="F332" s="6">
        <v>22.68</v>
      </c>
      <c r="G332" s="6">
        <v>22.31</v>
      </c>
      <c r="H332" s="6">
        <v>16</v>
      </c>
      <c r="I332" s="6">
        <v>3</v>
      </c>
      <c r="J332" s="6">
        <v>13</v>
      </c>
      <c r="K332" s="6">
        <v>27.25</v>
      </c>
      <c r="L332" s="6">
        <v>29.27</v>
      </c>
      <c r="M332" s="9">
        <v>6.68</v>
      </c>
      <c r="N332" s="9">
        <v>6.29</v>
      </c>
      <c r="O332" s="6">
        <v>4.5</v>
      </c>
      <c r="Q332" s="6">
        <f t="shared" si="25"/>
        <v>2.5649493574615367</v>
      </c>
      <c r="R332" s="6">
        <v>13</v>
      </c>
      <c r="T332" s="10"/>
      <c r="U332" s="10"/>
      <c r="V332" s="10">
        <v>1</v>
      </c>
      <c r="W332" s="10"/>
      <c r="X332" s="11">
        <v>0.14299999999999999</v>
      </c>
      <c r="Y332" s="11"/>
      <c r="Z332" s="11">
        <v>0.17799999999999999</v>
      </c>
      <c r="AA332" s="11"/>
      <c r="AB332" s="11"/>
      <c r="AC332" s="11"/>
      <c r="AD332" s="11">
        <v>0.47499999999999998</v>
      </c>
      <c r="AE332" s="11"/>
      <c r="AF332" s="11">
        <f t="shared" ref="AF332:AF342" si="27">AD332+X332+Y332</f>
        <v>0.61799999999999999</v>
      </c>
      <c r="AG332" s="6">
        <v>4</v>
      </c>
      <c r="AH332" s="6">
        <v>2</v>
      </c>
      <c r="AI332" s="12">
        <v>12</v>
      </c>
      <c r="AJ332" s="12"/>
      <c r="AK332" s="12"/>
      <c r="AL332" s="12"/>
      <c r="AN332" s="6">
        <v>-73.983333000000002</v>
      </c>
      <c r="AO332" s="6">
        <v>40.568333000000003</v>
      </c>
      <c r="AP332" s="6" t="s">
        <v>42</v>
      </c>
    </row>
    <row r="333" spans="1:42" s="6" customFormat="1" x14ac:dyDescent="0.35">
      <c r="A333" s="6" t="s">
        <v>89</v>
      </c>
      <c r="C333" s="7">
        <v>41486</v>
      </c>
      <c r="D333" s="8">
        <v>0.46736111111111112</v>
      </c>
      <c r="E333" s="6" t="s">
        <v>50</v>
      </c>
      <c r="F333" s="6">
        <v>21.59</v>
      </c>
      <c r="G333" s="6">
        <v>21.51</v>
      </c>
      <c r="H333" s="6">
        <v>26</v>
      </c>
      <c r="I333" s="6">
        <v>3</v>
      </c>
      <c r="J333" s="6">
        <v>21</v>
      </c>
      <c r="K333" s="6">
        <v>30.67</v>
      </c>
      <c r="L333" s="6">
        <v>30.71</v>
      </c>
      <c r="M333" s="9">
        <v>6.96</v>
      </c>
      <c r="N333" s="9">
        <v>7</v>
      </c>
      <c r="O333" s="6">
        <v>11</v>
      </c>
      <c r="Q333" s="6">
        <f t="shared" si="25"/>
        <v>0</v>
      </c>
      <c r="R333" s="6">
        <v>1</v>
      </c>
      <c r="T333" s="10" t="s">
        <v>44</v>
      </c>
      <c r="U333" s="10"/>
      <c r="V333" s="10">
        <v>1</v>
      </c>
      <c r="W333" s="10"/>
      <c r="X333" s="11">
        <v>2.1999999999999999E-2</v>
      </c>
      <c r="Y333" s="11"/>
      <c r="Z333" s="11">
        <v>8.1000000000000003E-2</v>
      </c>
      <c r="AA333" s="11"/>
      <c r="AB333" s="11"/>
      <c r="AC333" s="11"/>
      <c r="AD333" s="11">
        <v>0.56699999999999995</v>
      </c>
      <c r="AE333" s="11"/>
      <c r="AF333" s="11">
        <f t="shared" si="27"/>
        <v>0.58899999999999997</v>
      </c>
      <c r="AG333" s="6">
        <v>3</v>
      </c>
      <c r="AH333" s="6">
        <v>3</v>
      </c>
      <c r="AI333" s="12">
        <v>0.7</v>
      </c>
      <c r="AJ333" s="12"/>
      <c r="AK333" s="12"/>
      <c r="AL333" s="12"/>
      <c r="AN333" s="6">
        <v>-73.983333000000002</v>
      </c>
      <c r="AO333" s="6">
        <v>40.568333000000003</v>
      </c>
      <c r="AP333" s="6" t="s">
        <v>42</v>
      </c>
    </row>
    <row r="334" spans="1:42" s="6" customFormat="1" x14ac:dyDescent="0.35">
      <c r="A334" s="6" t="s">
        <v>40</v>
      </c>
      <c r="C334" s="7">
        <v>41492</v>
      </c>
      <c r="D334" s="8">
        <v>0.54375000000000007</v>
      </c>
      <c r="E334" s="6" t="s">
        <v>50</v>
      </c>
      <c r="F334" s="6">
        <v>23.38</v>
      </c>
      <c r="G334" s="6">
        <v>22.92</v>
      </c>
      <c r="H334" s="6">
        <v>21</v>
      </c>
      <c r="I334" s="6">
        <v>3</v>
      </c>
      <c r="J334" s="6">
        <v>15</v>
      </c>
      <c r="K334" s="6">
        <v>24.68</v>
      </c>
      <c r="L334" s="6">
        <v>25.33</v>
      </c>
      <c r="M334" s="9">
        <v>5.56</v>
      </c>
      <c r="N334" s="9">
        <v>4.99</v>
      </c>
      <c r="O334" s="6">
        <v>2</v>
      </c>
      <c r="Q334" s="6">
        <f t="shared" si="25"/>
        <v>1.6094379124341003</v>
      </c>
      <c r="R334" s="6">
        <v>5</v>
      </c>
      <c r="T334" s="10"/>
      <c r="U334" s="10"/>
      <c r="V334" s="10">
        <v>1</v>
      </c>
      <c r="W334" s="10"/>
      <c r="X334" s="11">
        <v>0.252</v>
      </c>
      <c r="Y334" s="11"/>
      <c r="Z334" s="11">
        <v>0.25</v>
      </c>
      <c r="AA334" s="11"/>
      <c r="AB334" s="11"/>
      <c r="AC334" s="11"/>
      <c r="AD334" s="11">
        <v>0.748</v>
      </c>
      <c r="AE334" s="11"/>
      <c r="AF334" s="11">
        <f t="shared" si="27"/>
        <v>1</v>
      </c>
      <c r="AG334" s="6">
        <v>10</v>
      </c>
      <c r="AH334" s="6">
        <v>11</v>
      </c>
      <c r="AI334" s="12">
        <v>16.100000000000001</v>
      </c>
      <c r="AJ334" s="12"/>
      <c r="AK334" s="12"/>
      <c r="AL334" s="12"/>
      <c r="AN334" s="6">
        <v>-73.983333000000002</v>
      </c>
      <c r="AO334" s="6">
        <v>40.568333000000003</v>
      </c>
      <c r="AP334" s="6" t="s">
        <v>42</v>
      </c>
    </row>
    <row r="335" spans="1:42" s="6" customFormat="1" x14ac:dyDescent="0.35">
      <c r="A335" s="6" t="s">
        <v>72</v>
      </c>
      <c r="C335" s="7">
        <v>41492</v>
      </c>
      <c r="D335" s="8">
        <v>0.51250000000000007</v>
      </c>
      <c r="E335" s="6" t="s">
        <v>50</v>
      </c>
      <c r="F335" s="6">
        <v>23.34</v>
      </c>
      <c r="G335" s="6">
        <v>22.26</v>
      </c>
      <c r="H335" s="6">
        <v>19</v>
      </c>
      <c r="I335" s="6">
        <v>3</v>
      </c>
      <c r="J335" s="6">
        <v>16</v>
      </c>
      <c r="K335" s="6">
        <v>24.9</v>
      </c>
      <c r="L335" s="6">
        <v>25.57</v>
      </c>
      <c r="M335" s="9">
        <v>10</v>
      </c>
      <c r="N335" s="9">
        <v>7.4</v>
      </c>
      <c r="O335" s="6">
        <v>2</v>
      </c>
      <c r="Q335" s="6">
        <f t="shared" si="25"/>
        <v>0</v>
      </c>
      <c r="R335" s="6">
        <v>1</v>
      </c>
      <c r="T335" s="10" t="s">
        <v>44</v>
      </c>
      <c r="U335" s="10"/>
      <c r="V335" s="10">
        <v>1</v>
      </c>
      <c r="W335" s="10"/>
      <c r="X335" s="11">
        <v>0.13800000000000001</v>
      </c>
      <c r="Y335" s="11"/>
      <c r="Z335" s="11">
        <v>6.6000000000000003E-2</v>
      </c>
      <c r="AA335" s="11"/>
      <c r="AB335" s="11"/>
      <c r="AC335" s="11"/>
      <c r="AD335" s="11">
        <v>0.78600000000000003</v>
      </c>
      <c r="AE335" s="11"/>
      <c r="AF335" s="11">
        <f t="shared" si="27"/>
        <v>0.92400000000000004</v>
      </c>
      <c r="AG335" s="6">
        <v>5</v>
      </c>
      <c r="AH335" s="6">
        <v>8</v>
      </c>
      <c r="AI335" s="12">
        <v>33.299999999999997</v>
      </c>
      <c r="AJ335" s="12"/>
      <c r="AK335" s="12"/>
      <c r="AL335" s="12"/>
      <c r="AM335" s="6" t="s">
        <v>64</v>
      </c>
      <c r="AN335" s="6">
        <v>-73.983333000000002</v>
      </c>
      <c r="AO335" s="6">
        <v>40.568333000000003</v>
      </c>
      <c r="AP335" s="6" t="s">
        <v>42</v>
      </c>
    </row>
    <row r="336" spans="1:42" s="6" customFormat="1" x14ac:dyDescent="0.35">
      <c r="A336" s="6" t="s">
        <v>79</v>
      </c>
      <c r="C336" s="7">
        <v>41493</v>
      </c>
      <c r="D336" s="8">
        <v>0.45902777777777781</v>
      </c>
      <c r="E336" s="6" t="s">
        <v>50</v>
      </c>
      <c r="F336" s="6">
        <v>21.28</v>
      </c>
      <c r="G336" s="6">
        <v>20.89</v>
      </c>
      <c r="H336" s="6">
        <v>18</v>
      </c>
      <c r="I336" s="6">
        <v>3</v>
      </c>
      <c r="J336" s="6">
        <v>17</v>
      </c>
      <c r="K336" s="6">
        <v>29.82</v>
      </c>
      <c r="L336" s="6">
        <v>30.24</v>
      </c>
      <c r="M336" s="9">
        <v>6.69</v>
      </c>
      <c r="N336" s="9">
        <v>6.92</v>
      </c>
      <c r="O336" s="6">
        <v>6</v>
      </c>
      <c r="Q336" s="6">
        <f t="shared" si="25"/>
        <v>0.69314718055994529</v>
      </c>
      <c r="R336" s="6">
        <v>2</v>
      </c>
      <c r="T336" s="10" t="s">
        <v>44</v>
      </c>
      <c r="U336" s="10"/>
      <c r="V336" s="10">
        <v>1</v>
      </c>
      <c r="W336" s="10"/>
      <c r="X336" s="11">
        <v>5.3999999999999999E-2</v>
      </c>
      <c r="Y336" s="11"/>
      <c r="Z336" s="11">
        <v>0.13</v>
      </c>
      <c r="AA336" s="11"/>
      <c r="AB336" s="11"/>
      <c r="AC336" s="11"/>
      <c r="AD336" s="11">
        <v>0.54</v>
      </c>
      <c r="AE336" s="11"/>
      <c r="AF336" s="11">
        <f t="shared" si="27"/>
        <v>0.59400000000000008</v>
      </c>
      <c r="AG336" s="6">
        <v>5</v>
      </c>
      <c r="AH336" s="6">
        <v>4</v>
      </c>
      <c r="AI336" s="12">
        <v>8</v>
      </c>
      <c r="AJ336" s="12"/>
      <c r="AK336" s="12"/>
      <c r="AL336" s="12"/>
      <c r="AN336" s="6">
        <v>-73.983333000000002</v>
      </c>
      <c r="AO336" s="6">
        <v>40.568333000000003</v>
      </c>
      <c r="AP336" s="6" t="s">
        <v>42</v>
      </c>
    </row>
    <row r="337" spans="1:42" s="6" customFormat="1" x14ac:dyDescent="0.35">
      <c r="A337" s="6" t="s">
        <v>89</v>
      </c>
      <c r="C337" s="7">
        <v>41493</v>
      </c>
      <c r="D337" s="8">
        <v>0.47500000000000003</v>
      </c>
      <c r="E337" s="6" t="s">
        <v>50</v>
      </c>
      <c r="F337" s="6">
        <v>20.8</v>
      </c>
      <c r="G337" s="6">
        <v>20.49</v>
      </c>
      <c r="H337" s="6">
        <v>25</v>
      </c>
      <c r="I337" s="6">
        <v>3</v>
      </c>
      <c r="J337" s="6">
        <v>24</v>
      </c>
      <c r="K337" s="6">
        <v>30.46</v>
      </c>
      <c r="L337" s="6">
        <v>30.83</v>
      </c>
      <c r="M337" s="9">
        <v>7.85</v>
      </c>
      <c r="N337" s="9">
        <v>7.13</v>
      </c>
      <c r="O337" s="6">
        <v>6</v>
      </c>
      <c r="Q337" s="6">
        <f t="shared" si="25"/>
        <v>0.69314718055994529</v>
      </c>
      <c r="R337" s="6">
        <v>2</v>
      </c>
      <c r="T337" s="10" t="s">
        <v>44</v>
      </c>
      <c r="U337" s="10"/>
      <c r="V337" s="10">
        <v>1</v>
      </c>
      <c r="W337" s="10"/>
      <c r="X337" s="11">
        <v>2.3E-2</v>
      </c>
      <c r="Y337" s="11"/>
      <c r="Z337" s="11">
        <v>2.7E-2</v>
      </c>
      <c r="AA337" s="11"/>
      <c r="AB337" s="11"/>
      <c r="AC337" s="11"/>
      <c r="AD337" s="11">
        <v>0.33200000000000002</v>
      </c>
      <c r="AE337" s="11"/>
      <c r="AF337" s="11">
        <f t="shared" si="27"/>
        <v>0.35500000000000004</v>
      </c>
      <c r="AG337" s="6">
        <v>3</v>
      </c>
      <c r="AH337" s="6">
        <v>7</v>
      </c>
      <c r="AI337" s="12">
        <v>4.9000000000000004</v>
      </c>
      <c r="AJ337" s="12"/>
      <c r="AK337" s="12"/>
      <c r="AL337" s="12"/>
      <c r="AN337" s="6">
        <v>-73.983333000000002</v>
      </c>
      <c r="AO337" s="6">
        <v>40.568333000000003</v>
      </c>
      <c r="AP337" s="6" t="s">
        <v>42</v>
      </c>
    </row>
    <row r="338" spans="1:42" s="6" customFormat="1" x14ac:dyDescent="0.35">
      <c r="A338" s="6" t="s">
        <v>40</v>
      </c>
      <c r="B338" s="6" t="s">
        <v>41</v>
      </c>
      <c r="C338" s="7">
        <v>41499</v>
      </c>
      <c r="E338" s="6" t="s">
        <v>49</v>
      </c>
      <c r="M338" s="9">
        <v>7.29</v>
      </c>
      <c r="N338" s="9">
        <v>5.05</v>
      </c>
      <c r="O338" s="6">
        <v>2</v>
      </c>
      <c r="Q338" s="6">
        <f t="shared" si="25"/>
        <v>1.3862943611198906</v>
      </c>
      <c r="R338" s="6">
        <v>4</v>
      </c>
      <c r="T338" s="10" t="s">
        <v>44</v>
      </c>
      <c r="U338" s="10"/>
      <c r="V338" s="10">
        <v>2</v>
      </c>
      <c r="W338" s="10"/>
      <c r="X338" s="11">
        <v>0.24</v>
      </c>
      <c r="Y338" s="11"/>
      <c r="Z338" s="11">
        <v>0.14399999999999999</v>
      </c>
      <c r="AA338" s="11"/>
      <c r="AB338" s="11"/>
      <c r="AC338" s="11"/>
      <c r="AD338" s="11">
        <v>0.72099999999999997</v>
      </c>
      <c r="AE338" s="11"/>
      <c r="AF338" s="11">
        <f t="shared" si="27"/>
        <v>0.96099999999999997</v>
      </c>
      <c r="AG338" s="6">
        <v>23</v>
      </c>
      <c r="AH338" s="6">
        <v>22</v>
      </c>
      <c r="AI338" s="12">
        <v>39.5</v>
      </c>
      <c r="AJ338" s="12"/>
      <c r="AK338" s="12"/>
      <c r="AL338" s="12"/>
      <c r="AN338" s="6">
        <v>-73.983333000000002</v>
      </c>
      <c r="AO338" s="6">
        <v>40.568333000000003</v>
      </c>
      <c r="AP338" s="6" t="s">
        <v>42</v>
      </c>
    </row>
    <row r="339" spans="1:42" s="6" customFormat="1" x14ac:dyDescent="0.35">
      <c r="A339" s="6" t="s">
        <v>40</v>
      </c>
      <c r="C339" s="7">
        <v>41499</v>
      </c>
      <c r="D339" s="8">
        <v>0.55763888888888891</v>
      </c>
      <c r="E339" s="6" t="s">
        <v>49</v>
      </c>
      <c r="F339" s="6">
        <v>23.9</v>
      </c>
      <c r="G339" s="6">
        <v>23.24</v>
      </c>
      <c r="H339" s="6">
        <v>26</v>
      </c>
      <c r="I339" s="6">
        <v>3</v>
      </c>
      <c r="J339" s="6">
        <v>23</v>
      </c>
      <c r="K339" s="6">
        <v>24.28</v>
      </c>
      <c r="L339" s="6">
        <v>25.69</v>
      </c>
      <c r="M339" s="9">
        <v>7.29</v>
      </c>
      <c r="N339" s="9">
        <v>4.9800000000000004</v>
      </c>
      <c r="O339" s="6">
        <v>2</v>
      </c>
      <c r="Q339" s="6">
        <f t="shared" si="25"/>
        <v>1.0986122886681098</v>
      </c>
      <c r="R339" s="6">
        <v>3</v>
      </c>
      <c r="T339" s="10" t="s">
        <v>44</v>
      </c>
      <c r="U339" s="10"/>
      <c r="V339" s="10">
        <v>2</v>
      </c>
      <c r="W339" s="10"/>
      <c r="X339" s="11">
        <v>0.24</v>
      </c>
      <c r="Y339" s="11"/>
      <c r="Z339" s="11">
        <v>0.13800000000000001</v>
      </c>
      <c r="AA339" s="11"/>
      <c r="AB339" s="11"/>
      <c r="AC339" s="11"/>
      <c r="AD339" s="11">
        <v>1.117</v>
      </c>
      <c r="AE339" s="11"/>
      <c r="AF339" s="11">
        <f t="shared" si="27"/>
        <v>1.357</v>
      </c>
      <c r="AG339" s="6">
        <v>10</v>
      </c>
      <c r="AH339" s="6">
        <v>15</v>
      </c>
      <c r="AI339" s="12">
        <v>32.299999999999997</v>
      </c>
      <c r="AJ339" s="12"/>
      <c r="AK339" s="12"/>
      <c r="AL339" s="12"/>
      <c r="AN339" s="6">
        <v>-73.983333000000002</v>
      </c>
      <c r="AO339" s="6">
        <v>40.568333000000003</v>
      </c>
      <c r="AP339" s="6" t="s">
        <v>42</v>
      </c>
    </row>
    <row r="340" spans="1:42" s="6" customFormat="1" x14ac:dyDescent="0.35">
      <c r="A340" s="6" t="s">
        <v>72</v>
      </c>
      <c r="C340" s="7">
        <v>41499</v>
      </c>
      <c r="D340" s="8">
        <v>0.52847222222222223</v>
      </c>
      <c r="E340" s="6" t="s">
        <v>49</v>
      </c>
      <c r="F340" s="6">
        <v>22.27</v>
      </c>
      <c r="G340" s="6">
        <v>22.35</v>
      </c>
      <c r="H340" s="6">
        <v>21</v>
      </c>
      <c r="I340" s="6">
        <v>3</v>
      </c>
      <c r="J340" s="6">
        <v>18</v>
      </c>
      <c r="K340" s="6">
        <v>24.35</v>
      </c>
      <c r="L340" s="6">
        <v>25.36</v>
      </c>
      <c r="M340" s="9">
        <v>6.5</v>
      </c>
      <c r="N340" s="9">
        <v>5.68</v>
      </c>
      <c r="O340" s="6">
        <v>5.5</v>
      </c>
      <c r="Q340" s="6">
        <f t="shared" si="25"/>
        <v>4.4773368144782069</v>
      </c>
      <c r="R340" s="6">
        <v>88</v>
      </c>
      <c r="T340" s="10" t="s">
        <v>47</v>
      </c>
      <c r="U340" s="10"/>
      <c r="V340" s="10">
        <v>4</v>
      </c>
      <c r="W340" s="10"/>
      <c r="X340" s="11">
        <v>0.26400000000000001</v>
      </c>
      <c r="Y340" s="11"/>
      <c r="Z340" s="11">
        <v>0.3</v>
      </c>
      <c r="AA340" s="11"/>
      <c r="AB340" s="11"/>
      <c r="AC340" s="11"/>
      <c r="AD340" s="11">
        <v>0.65900000000000003</v>
      </c>
      <c r="AE340" s="11"/>
      <c r="AF340" s="11">
        <f t="shared" si="27"/>
        <v>0.92300000000000004</v>
      </c>
      <c r="AG340" s="6">
        <v>12</v>
      </c>
      <c r="AH340" s="6">
        <v>11</v>
      </c>
      <c r="AI340" s="12">
        <v>16.8</v>
      </c>
      <c r="AJ340" s="12"/>
      <c r="AK340" s="12"/>
      <c r="AL340" s="12"/>
      <c r="AN340" s="6">
        <v>-73.983333000000002</v>
      </c>
      <c r="AO340" s="6">
        <v>40.568333000000003</v>
      </c>
      <c r="AP340" s="6" t="s">
        <v>42</v>
      </c>
    </row>
    <row r="341" spans="1:42" s="6" customFormat="1" x14ac:dyDescent="0.35">
      <c r="A341" s="6" t="s">
        <v>79</v>
      </c>
      <c r="C341" s="7">
        <v>41500</v>
      </c>
      <c r="D341" s="8">
        <v>0.47152777777777777</v>
      </c>
      <c r="E341" s="6" t="s">
        <v>49</v>
      </c>
      <c r="F341" s="6">
        <v>21.63</v>
      </c>
      <c r="G341" s="6">
        <v>21.28</v>
      </c>
      <c r="H341" s="6">
        <v>19</v>
      </c>
      <c r="I341" s="6">
        <v>3</v>
      </c>
      <c r="J341" s="6">
        <v>16</v>
      </c>
      <c r="K341" s="6">
        <v>26.81</v>
      </c>
      <c r="L341" s="6">
        <v>28.62</v>
      </c>
      <c r="M341" s="9">
        <v>6.48</v>
      </c>
      <c r="N341" s="9">
        <v>6.1</v>
      </c>
      <c r="O341" s="6">
        <v>4</v>
      </c>
      <c r="Q341" s="6">
        <f t="shared" si="25"/>
        <v>4.499809670330265</v>
      </c>
      <c r="R341" s="6">
        <v>90</v>
      </c>
      <c r="T341" s="10" t="s">
        <v>44</v>
      </c>
      <c r="U341" s="10"/>
      <c r="V341" s="10">
        <v>2</v>
      </c>
      <c r="W341" s="10"/>
      <c r="X341" s="11">
        <v>0.17199999999999999</v>
      </c>
      <c r="Y341" s="11"/>
      <c r="Z341" s="11">
        <v>0.24099999999999999</v>
      </c>
      <c r="AA341" s="11"/>
      <c r="AB341" s="11"/>
      <c r="AC341" s="11"/>
      <c r="AD341" s="11">
        <v>0.46800000000000003</v>
      </c>
      <c r="AE341" s="11"/>
      <c r="AF341" s="11">
        <f t="shared" si="27"/>
        <v>0.64</v>
      </c>
      <c r="AG341" s="6">
        <v>7</v>
      </c>
      <c r="AH341" s="6">
        <v>6</v>
      </c>
      <c r="AI341" s="12">
        <v>4.4000000000000004</v>
      </c>
      <c r="AJ341" s="12"/>
      <c r="AK341" s="12"/>
      <c r="AL341" s="12"/>
      <c r="AN341" s="6">
        <v>-73.983333000000002</v>
      </c>
      <c r="AO341" s="6">
        <v>40.568333000000003</v>
      </c>
      <c r="AP341" s="6" t="s">
        <v>42</v>
      </c>
    </row>
    <row r="342" spans="1:42" s="6" customFormat="1" x14ac:dyDescent="0.35">
      <c r="A342" s="6" t="s">
        <v>89</v>
      </c>
      <c r="C342" s="7">
        <v>41500</v>
      </c>
      <c r="D342" s="8">
        <v>0.48888888888888887</v>
      </c>
      <c r="E342" s="6" t="s">
        <v>49</v>
      </c>
      <c r="F342" s="6">
        <v>20.87</v>
      </c>
      <c r="G342" s="6">
        <v>20.170000000000002</v>
      </c>
      <c r="H342" s="6">
        <v>23</v>
      </c>
      <c r="I342" s="6">
        <v>3</v>
      </c>
      <c r="J342" s="6">
        <v>23</v>
      </c>
      <c r="K342" s="6">
        <v>30.34</v>
      </c>
      <c r="L342" s="6">
        <v>30.72</v>
      </c>
      <c r="M342" s="9">
        <v>7.21</v>
      </c>
      <c r="N342" s="9">
        <v>6.28</v>
      </c>
      <c r="O342" s="6">
        <v>5</v>
      </c>
      <c r="Q342" s="6">
        <f t="shared" si="25"/>
        <v>0</v>
      </c>
      <c r="R342" s="6">
        <v>1</v>
      </c>
      <c r="T342" s="10" t="s">
        <v>44</v>
      </c>
      <c r="U342" s="10"/>
      <c r="V342" s="10">
        <v>2</v>
      </c>
      <c r="W342" s="10"/>
      <c r="X342" s="11">
        <v>2.8000000000000001E-2</v>
      </c>
      <c r="Y342" s="11"/>
      <c r="Z342" s="11">
        <v>4.2999999999999997E-2</v>
      </c>
      <c r="AA342" s="11"/>
      <c r="AB342" s="11"/>
      <c r="AC342" s="11"/>
      <c r="AD342" s="11">
        <v>0.51800000000000002</v>
      </c>
      <c r="AE342" s="11"/>
      <c r="AF342" s="11">
        <f t="shared" si="27"/>
        <v>0.54600000000000004</v>
      </c>
      <c r="AG342" s="6">
        <v>7</v>
      </c>
      <c r="AH342" s="6">
        <v>6</v>
      </c>
      <c r="AI342" s="12">
        <v>7.2</v>
      </c>
      <c r="AJ342" s="12"/>
      <c r="AK342" s="12"/>
      <c r="AL342" s="12"/>
      <c r="AN342" s="6">
        <v>-73.983333000000002</v>
      </c>
      <c r="AO342" s="6">
        <v>40.568333000000003</v>
      </c>
      <c r="AP342" s="6" t="s">
        <v>42</v>
      </c>
    </row>
    <row r="343" spans="1:42" s="6" customFormat="1" x14ac:dyDescent="0.35">
      <c r="A343" s="6" t="s">
        <v>100</v>
      </c>
      <c r="B343"/>
      <c r="C343" s="14">
        <v>41501</v>
      </c>
      <c r="D343"/>
      <c r="E343"/>
      <c r="F343"/>
      <c r="G343"/>
      <c r="H343"/>
      <c r="I343"/>
      <c r="J343"/>
      <c r="K343"/>
      <c r="L343"/>
      <c r="M343" s="18">
        <v>8</v>
      </c>
      <c r="N343" s="18">
        <v>5.38</v>
      </c>
      <c r="O343"/>
      <c r="P343"/>
      <c r="Q343" s="6">
        <f t="shared" si="25"/>
        <v>1.3862943611198906</v>
      </c>
      <c r="R343" s="23">
        <v>4</v>
      </c>
      <c r="S343"/>
      <c r="T343"/>
      <c r="U343"/>
      <c r="V343" s="23">
        <v>2</v>
      </c>
      <c r="W343"/>
      <c r="X343"/>
      <c r="Y343"/>
      <c r="Z343"/>
      <c r="AA343"/>
      <c r="AB343"/>
      <c r="AC343"/>
      <c r="AD343"/>
      <c r="AE343"/>
      <c r="AF343">
        <v>0.6947000000000001</v>
      </c>
      <c r="AG343"/>
      <c r="AH343"/>
      <c r="AI343" s="21">
        <v>17.3</v>
      </c>
      <c r="AJ343"/>
      <c r="AK343" s="12"/>
      <c r="AL343" s="12"/>
      <c r="AN343" s="6">
        <v>-73.983333000000002</v>
      </c>
      <c r="AO343" s="6">
        <v>40.568333000000003</v>
      </c>
      <c r="AP343" s="6" t="s">
        <v>42</v>
      </c>
    </row>
    <row r="344" spans="1:42" s="6" customFormat="1" x14ac:dyDescent="0.35">
      <c r="A344" s="6" t="s">
        <v>105</v>
      </c>
      <c r="B344"/>
      <c r="C344" s="14">
        <v>41501</v>
      </c>
      <c r="D344"/>
      <c r="E344"/>
      <c r="F344"/>
      <c r="G344"/>
      <c r="H344"/>
      <c r="I344"/>
      <c r="J344"/>
      <c r="K344"/>
      <c r="L344"/>
      <c r="M344" s="18">
        <v>9.8000000000000007</v>
      </c>
      <c r="N344" s="18">
        <v>8.49</v>
      </c>
      <c r="O344"/>
      <c r="P344"/>
      <c r="Q344" s="6">
        <f t="shared" si="25"/>
        <v>1.3862943611198906</v>
      </c>
      <c r="R344" s="23">
        <v>4</v>
      </c>
      <c r="S344"/>
      <c r="T344"/>
      <c r="U344"/>
      <c r="V344" s="23">
        <v>2</v>
      </c>
      <c r="W344"/>
      <c r="X344"/>
      <c r="Y344"/>
      <c r="Z344"/>
      <c r="AA344"/>
      <c r="AB344"/>
      <c r="AC344"/>
      <c r="AD344"/>
      <c r="AE344"/>
      <c r="AF344" s="35"/>
      <c r="AG344"/>
      <c r="AH344"/>
      <c r="AI344" s="21">
        <v>44.4</v>
      </c>
      <c r="AJ344"/>
      <c r="AK344" s="12"/>
      <c r="AL344" s="12"/>
      <c r="AN344" s="6">
        <v>-73.983333000000002</v>
      </c>
      <c r="AO344" s="6">
        <v>40.568333000000003</v>
      </c>
      <c r="AP344" s="6" t="s">
        <v>42</v>
      </c>
    </row>
    <row r="345" spans="1:42" s="6" customFormat="1" x14ac:dyDescent="0.35">
      <c r="A345" s="6" t="s">
        <v>40</v>
      </c>
      <c r="C345" s="7">
        <v>41506</v>
      </c>
      <c r="D345" s="8">
        <v>0.57222222222222219</v>
      </c>
      <c r="E345" s="6" t="s">
        <v>50</v>
      </c>
      <c r="F345" s="6">
        <v>23.79</v>
      </c>
      <c r="G345" s="6">
        <v>23.13</v>
      </c>
      <c r="H345" s="6">
        <v>16.2</v>
      </c>
      <c r="I345" s="6">
        <v>3</v>
      </c>
      <c r="J345" s="6">
        <v>15</v>
      </c>
      <c r="K345" s="6">
        <v>22.79</v>
      </c>
      <c r="L345" s="6">
        <v>23.99</v>
      </c>
      <c r="M345" s="9">
        <v>4.84</v>
      </c>
      <c r="N345" s="9">
        <v>4.3600000000000003</v>
      </c>
      <c r="O345" s="6">
        <v>2</v>
      </c>
      <c r="Q345" s="6">
        <f t="shared" si="25"/>
        <v>2.5649493574615367</v>
      </c>
      <c r="R345" s="6">
        <v>13</v>
      </c>
      <c r="T345" s="10"/>
      <c r="U345" s="10"/>
      <c r="V345" s="10">
        <v>1</v>
      </c>
      <c r="W345" s="10"/>
      <c r="X345" s="11">
        <v>0.35</v>
      </c>
      <c r="Y345" s="11"/>
      <c r="Z345" s="11">
        <v>0.37</v>
      </c>
      <c r="AA345" s="11"/>
      <c r="AB345" s="11"/>
      <c r="AC345" s="11"/>
      <c r="AD345" s="11">
        <v>0.754</v>
      </c>
      <c r="AE345" s="11"/>
      <c r="AF345" s="11">
        <f>AD345+X345+Y345</f>
        <v>1.1040000000000001</v>
      </c>
      <c r="AG345" s="6">
        <v>16</v>
      </c>
      <c r="AH345" s="6">
        <v>20</v>
      </c>
      <c r="AI345" s="12">
        <v>15.3</v>
      </c>
      <c r="AJ345" s="12"/>
      <c r="AK345" s="12"/>
      <c r="AL345" s="12"/>
      <c r="AN345" s="6">
        <v>-73.983333000000002</v>
      </c>
      <c r="AO345" s="6">
        <v>40.568333000000003</v>
      </c>
      <c r="AP345" s="6" t="s">
        <v>42</v>
      </c>
    </row>
    <row r="346" spans="1:42" s="6" customFormat="1" x14ac:dyDescent="0.35">
      <c r="A346" s="6" t="s">
        <v>40</v>
      </c>
      <c r="B346" s="6" t="s">
        <v>41</v>
      </c>
      <c r="C346" s="7">
        <v>41506</v>
      </c>
      <c r="E346" s="6" t="s">
        <v>50</v>
      </c>
      <c r="M346" s="9">
        <v>5.01</v>
      </c>
      <c r="N346" s="9">
        <v>4.21</v>
      </c>
      <c r="O346" s="6">
        <v>2</v>
      </c>
      <c r="Q346" s="6">
        <f t="shared" si="25"/>
        <v>2.9957322735539909</v>
      </c>
      <c r="R346" s="6">
        <v>20</v>
      </c>
      <c r="T346" s="10"/>
      <c r="U346" s="10"/>
      <c r="V346" s="10">
        <v>2</v>
      </c>
      <c r="W346" s="10"/>
      <c r="X346" s="11">
        <v>0.36</v>
      </c>
      <c r="Y346" s="11"/>
      <c r="Z346" s="11">
        <v>0.38800000000000001</v>
      </c>
      <c r="AA346" s="11"/>
      <c r="AB346" s="11"/>
      <c r="AC346" s="11"/>
      <c r="AD346" s="11">
        <v>0.92800000000000005</v>
      </c>
      <c r="AE346" s="11"/>
      <c r="AF346" s="11">
        <f>AD346+X346+Y346</f>
        <v>1.288</v>
      </c>
      <c r="AG346" s="6">
        <v>18</v>
      </c>
      <c r="AH346" s="6">
        <v>21</v>
      </c>
      <c r="AI346" s="12">
        <v>14.4</v>
      </c>
      <c r="AJ346" s="12"/>
      <c r="AK346" s="12"/>
      <c r="AL346" s="12"/>
      <c r="AN346" s="6">
        <v>-73.983333000000002</v>
      </c>
      <c r="AO346" s="6">
        <v>40.568333000000003</v>
      </c>
      <c r="AP346" s="6" t="s">
        <v>42</v>
      </c>
    </row>
    <row r="347" spans="1:42" s="6" customFormat="1" x14ac:dyDescent="0.35">
      <c r="A347" s="6" t="s">
        <v>72</v>
      </c>
      <c r="C347" s="7">
        <v>41506</v>
      </c>
      <c r="D347" s="8">
        <v>0.53819444444444442</v>
      </c>
      <c r="E347" s="6" t="s">
        <v>50</v>
      </c>
      <c r="F347" s="6">
        <v>23.08</v>
      </c>
      <c r="G347" s="6">
        <v>21.47</v>
      </c>
      <c r="H347" s="6">
        <v>15.5</v>
      </c>
      <c r="I347" s="6">
        <v>3</v>
      </c>
      <c r="J347" s="6">
        <v>13</v>
      </c>
      <c r="K347" s="6">
        <v>25.42</v>
      </c>
      <c r="L347" s="6">
        <v>26.39</v>
      </c>
      <c r="M347" s="9">
        <v>7.19</v>
      </c>
      <c r="N347" s="9">
        <v>6.86</v>
      </c>
      <c r="O347" s="6">
        <v>3</v>
      </c>
      <c r="Q347" s="6">
        <f t="shared" si="25"/>
        <v>0</v>
      </c>
      <c r="R347" s="6">
        <v>1</v>
      </c>
      <c r="T347" s="10" t="s">
        <v>44</v>
      </c>
      <c r="U347" s="10"/>
      <c r="V347" s="10">
        <v>1</v>
      </c>
      <c r="W347" s="10"/>
      <c r="X347" s="11">
        <v>0.151</v>
      </c>
      <c r="Y347" s="11"/>
      <c r="Z347" s="11">
        <v>0.19800000000000001</v>
      </c>
      <c r="AA347" s="11"/>
      <c r="AB347" s="11"/>
      <c r="AC347" s="11"/>
      <c r="AD347" s="11">
        <v>0.65100000000000002</v>
      </c>
      <c r="AE347" s="11"/>
      <c r="AF347" s="11">
        <f>AD347+X347+Y347</f>
        <v>0.80200000000000005</v>
      </c>
      <c r="AG347" s="6">
        <v>14</v>
      </c>
      <c r="AH347" s="6">
        <v>9</v>
      </c>
      <c r="AI347" s="12">
        <v>15.4</v>
      </c>
      <c r="AJ347" s="12"/>
      <c r="AK347" s="12"/>
      <c r="AL347" s="12"/>
      <c r="AN347" s="6">
        <v>-73.983333000000002</v>
      </c>
      <c r="AO347" s="6">
        <v>40.568333000000003</v>
      </c>
      <c r="AP347" s="6" t="s">
        <v>42</v>
      </c>
    </row>
    <row r="348" spans="1:42" s="6" customFormat="1" x14ac:dyDescent="0.35">
      <c r="A348" s="6" t="s">
        <v>79</v>
      </c>
      <c r="C348" s="7">
        <v>41507</v>
      </c>
      <c r="D348" s="8">
        <v>0.45833333333333331</v>
      </c>
      <c r="E348" s="6" t="s">
        <v>50</v>
      </c>
      <c r="F348" s="6">
        <v>21.02</v>
      </c>
      <c r="G348" s="6">
        <v>20.14</v>
      </c>
      <c r="H348" s="6">
        <v>19</v>
      </c>
      <c r="I348" s="6">
        <v>3</v>
      </c>
      <c r="J348" s="6">
        <v>17</v>
      </c>
      <c r="K348" s="6">
        <v>30.15</v>
      </c>
      <c r="L348" s="6">
        <v>30.54</v>
      </c>
      <c r="M348" s="9">
        <v>5.39</v>
      </c>
      <c r="N348" s="9">
        <v>5.36</v>
      </c>
      <c r="O348" s="6">
        <v>5</v>
      </c>
      <c r="Q348" s="6">
        <f t="shared" si="25"/>
        <v>0</v>
      </c>
      <c r="R348" s="6">
        <v>1</v>
      </c>
      <c r="T348" s="10" t="s">
        <v>44</v>
      </c>
      <c r="U348" s="10"/>
      <c r="V348" s="10">
        <v>1</v>
      </c>
      <c r="W348" s="10"/>
      <c r="X348" s="11">
        <v>5.5E-2</v>
      </c>
      <c r="Y348" s="11"/>
      <c r="Z348" s="11">
        <v>0.24</v>
      </c>
      <c r="AA348" s="11"/>
      <c r="AB348" s="11"/>
      <c r="AC348" s="11"/>
      <c r="AD348" s="11">
        <v>0.49099999999999999</v>
      </c>
      <c r="AE348" s="11"/>
      <c r="AF348" s="11">
        <f>AD348+X348+Y348</f>
        <v>0.54600000000000004</v>
      </c>
      <c r="AG348" s="6">
        <v>9</v>
      </c>
      <c r="AH348" s="6">
        <v>6</v>
      </c>
      <c r="AI348" s="12">
        <v>6.2</v>
      </c>
      <c r="AJ348" s="12"/>
      <c r="AK348" s="12"/>
      <c r="AL348" s="12"/>
      <c r="AN348" s="6">
        <v>-73.983333000000002</v>
      </c>
      <c r="AO348" s="6">
        <v>40.568333000000003</v>
      </c>
      <c r="AP348" s="6" t="s">
        <v>42</v>
      </c>
    </row>
    <row r="349" spans="1:42" s="6" customFormat="1" x14ac:dyDescent="0.35">
      <c r="A349" s="6" t="s">
        <v>89</v>
      </c>
      <c r="C349" s="7">
        <v>41507</v>
      </c>
      <c r="D349" s="8">
        <v>0.47291666666666665</v>
      </c>
      <c r="E349" s="6" t="s">
        <v>50</v>
      </c>
      <c r="F349" s="6">
        <v>19.78</v>
      </c>
      <c r="G349" s="6">
        <v>19.7</v>
      </c>
      <c r="H349" s="6">
        <v>23</v>
      </c>
      <c r="I349" s="6">
        <v>3</v>
      </c>
      <c r="J349" s="6">
        <v>21</v>
      </c>
      <c r="K349" s="6">
        <v>30.84</v>
      </c>
      <c r="L349" s="6">
        <v>30.84</v>
      </c>
      <c r="M349" s="9">
        <v>5.13</v>
      </c>
      <c r="N349" s="9">
        <v>5.09</v>
      </c>
      <c r="O349" s="6">
        <v>5</v>
      </c>
      <c r="Q349" s="6">
        <f t="shared" si="25"/>
        <v>0</v>
      </c>
      <c r="R349" s="6">
        <v>1</v>
      </c>
      <c r="T349" s="10" t="s">
        <v>44</v>
      </c>
      <c r="U349" s="10"/>
      <c r="V349" s="10">
        <v>1</v>
      </c>
      <c r="W349" s="10"/>
      <c r="X349" s="11">
        <v>3.2000000000000001E-2</v>
      </c>
      <c r="Y349" s="11"/>
      <c r="Z349" s="11">
        <v>0.16800000000000001</v>
      </c>
      <c r="AA349" s="11"/>
      <c r="AB349" s="11"/>
      <c r="AC349" s="11"/>
      <c r="AD349" s="11">
        <v>0.495</v>
      </c>
      <c r="AE349" s="11"/>
      <c r="AF349" s="11">
        <f>AD349+X349+Y349</f>
        <v>0.52700000000000002</v>
      </c>
      <c r="AG349" s="6">
        <v>6</v>
      </c>
      <c r="AH349" s="6">
        <v>14</v>
      </c>
      <c r="AI349" s="12">
        <v>7.6</v>
      </c>
      <c r="AJ349" s="12"/>
      <c r="AK349" s="12"/>
      <c r="AL349" s="12"/>
      <c r="AN349" s="6">
        <v>-73.983333000000002</v>
      </c>
      <c r="AO349" s="6">
        <v>40.568333000000003</v>
      </c>
      <c r="AP349" s="6" t="s">
        <v>42</v>
      </c>
    </row>
    <row r="350" spans="1:42" s="6" customFormat="1" x14ac:dyDescent="0.35">
      <c r="A350" s="6" t="s">
        <v>100</v>
      </c>
      <c r="B350"/>
      <c r="C350" s="14">
        <v>41507</v>
      </c>
      <c r="D350"/>
      <c r="E350"/>
      <c r="F350"/>
      <c r="G350"/>
      <c r="H350"/>
      <c r="I350"/>
      <c r="J350"/>
      <c r="K350"/>
      <c r="L350"/>
      <c r="M350" s="18">
        <v>6.67</v>
      </c>
      <c r="N350" s="18">
        <v>5</v>
      </c>
      <c r="O350"/>
      <c r="P350"/>
      <c r="Q350" s="6">
        <f t="shared" si="25"/>
        <v>1.3862943611198906</v>
      </c>
      <c r="R350" s="23">
        <v>4</v>
      </c>
      <c r="S350"/>
      <c r="T350"/>
      <c r="U350"/>
      <c r="V350" s="23">
        <v>2</v>
      </c>
      <c r="W350"/>
      <c r="X350"/>
      <c r="Y350"/>
      <c r="Z350"/>
      <c r="AA350"/>
      <c r="AB350"/>
      <c r="AC350"/>
      <c r="AD350"/>
      <c r="AE350"/>
      <c r="AF350">
        <v>0.88960000000000006</v>
      </c>
      <c r="AG350"/>
      <c r="AH350"/>
      <c r="AI350" s="23" t="s">
        <v>104</v>
      </c>
      <c r="AJ350"/>
      <c r="AK350" s="12"/>
      <c r="AL350" s="12"/>
      <c r="AN350" s="6">
        <v>-73.983333000000002</v>
      </c>
      <c r="AO350" s="6">
        <v>40.568333000000003</v>
      </c>
      <c r="AP350" s="6" t="s">
        <v>42</v>
      </c>
    </row>
    <row r="351" spans="1:42" s="6" customFormat="1" x14ac:dyDescent="0.35">
      <c r="A351" s="6" t="s">
        <v>105</v>
      </c>
      <c r="B351"/>
      <c r="C351" s="14">
        <v>41507</v>
      </c>
      <c r="D351"/>
      <c r="E351"/>
      <c r="F351"/>
      <c r="G351"/>
      <c r="H351"/>
      <c r="I351"/>
      <c r="J351"/>
      <c r="K351"/>
      <c r="L351"/>
      <c r="M351" s="18">
        <v>6.36</v>
      </c>
      <c r="N351" s="18">
        <v>6.55</v>
      </c>
      <c r="O351"/>
      <c r="P351"/>
      <c r="Q351" s="6">
        <f t="shared" si="25"/>
        <v>1.3862943611198906</v>
      </c>
      <c r="R351" s="23">
        <v>4</v>
      </c>
      <c r="S351"/>
      <c r="T351"/>
      <c r="U351"/>
      <c r="V351" s="23">
        <v>2</v>
      </c>
      <c r="W351"/>
      <c r="X351"/>
      <c r="Y351"/>
      <c r="Z351"/>
      <c r="AA351"/>
      <c r="AB351"/>
      <c r="AC351"/>
      <c r="AD351"/>
      <c r="AE351"/>
      <c r="AF351" s="35">
        <v>0.72130000000000005</v>
      </c>
      <c r="AG351"/>
      <c r="AH351"/>
      <c r="AI351" s="21">
        <v>7.15</v>
      </c>
      <c r="AJ351"/>
      <c r="AK351" s="12"/>
      <c r="AL351" s="12"/>
      <c r="AN351" s="6">
        <v>-73.983333000000002</v>
      </c>
      <c r="AO351" s="6">
        <v>40.568333000000003</v>
      </c>
      <c r="AP351" s="6" t="s">
        <v>42</v>
      </c>
    </row>
    <row r="352" spans="1:42" s="6" customFormat="1" x14ac:dyDescent="0.35">
      <c r="A352" s="6" t="s">
        <v>105</v>
      </c>
      <c r="B352"/>
      <c r="C352" s="14">
        <v>41507</v>
      </c>
      <c r="D352"/>
      <c r="E352"/>
      <c r="F352"/>
      <c r="G352"/>
      <c r="H352"/>
      <c r="I352"/>
      <c r="J352"/>
      <c r="K352"/>
      <c r="L352"/>
      <c r="M352" s="19" t="s">
        <v>101</v>
      </c>
      <c r="N352" s="19" t="s">
        <v>101</v>
      </c>
      <c r="O352"/>
      <c r="P352"/>
      <c r="Q352" s="6">
        <f t="shared" si="25"/>
        <v>1.3862943611198906</v>
      </c>
      <c r="R352" s="23">
        <v>4</v>
      </c>
      <c r="S352"/>
      <c r="T352"/>
      <c r="U352"/>
      <c r="V352" s="23">
        <v>2</v>
      </c>
      <c r="W352"/>
      <c r="X352"/>
      <c r="Y352"/>
      <c r="Z352"/>
      <c r="AA352"/>
      <c r="AB352"/>
      <c r="AC352"/>
      <c r="AD352"/>
      <c r="AE352"/>
      <c r="AF352" s="35">
        <v>0.72560000000000002</v>
      </c>
      <c r="AG352"/>
      <c r="AH352"/>
      <c r="AI352" s="21">
        <v>7.91</v>
      </c>
      <c r="AJ352"/>
      <c r="AK352" s="12"/>
      <c r="AL352" s="12"/>
      <c r="AN352" s="6">
        <v>-73.983333000000002</v>
      </c>
      <c r="AO352" s="6">
        <v>40.568333000000003</v>
      </c>
      <c r="AP352" s="6" t="s">
        <v>42</v>
      </c>
    </row>
    <row r="353" spans="1:42" s="6" customFormat="1" x14ac:dyDescent="0.35">
      <c r="A353" s="6" t="s">
        <v>40</v>
      </c>
      <c r="C353" s="7">
        <v>41513</v>
      </c>
      <c r="D353" s="8">
        <v>0.55555555555555558</v>
      </c>
      <c r="E353" s="6" t="s">
        <v>50</v>
      </c>
      <c r="F353" s="6">
        <v>22.86</v>
      </c>
      <c r="G353" s="6">
        <v>22.3</v>
      </c>
      <c r="H353" s="6">
        <v>23</v>
      </c>
      <c r="I353" s="6">
        <v>3</v>
      </c>
      <c r="J353" s="6">
        <v>18</v>
      </c>
      <c r="K353" s="6">
        <v>25.21</v>
      </c>
      <c r="L353" s="6">
        <v>25.88</v>
      </c>
      <c r="M353" s="9">
        <v>6.56</v>
      </c>
      <c r="N353" s="9">
        <v>6.05</v>
      </c>
      <c r="O353" s="6">
        <v>2</v>
      </c>
      <c r="Q353" s="6">
        <f t="shared" si="25"/>
        <v>0.69314718055994529</v>
      </c>
      <c r="R353" s="6">
        <v>2</v>
      </c>
      <c r="T353" s="10" t="s">
        <v>44</v>
      </c>
      <c r="U353" s="10"/>
      <c r="V353" s="10">
        <v>1</v>
      </c>
      <c r="W353" s="10"/>
      <c r="X353" s="11">
        <v>0.30399999999999999</v>
      </c>
      <c r="Y353" s="11"/>
      <c r="Z353" s="11">
        <v>0.29199999999999998</v>
      </c>
      <c r="AA353" s="11"/>
      <c r="AB353" s="11"/>
      <c r="AC353" s="11"/>
      <c r="AD353" s="11">
        <v>0.76200000000000001</v>
      </c>
      <c r="AE353" s="11"/>
      <c r="AF353" s="11">
        <f t="shared" ref="AF353:AF364" si="28">AD353+X353+Y353</f>
        <v>1.0660000000000001</v>
      </c>
      <c r="AG353" s="6">
        <v>14</v>
      </c>
      <c r="AH353" s="6">
        <v>14</v>
      </c>
      <c r="AI353" s="12">
        <v>39.6</v>
      </c>
      <c r="AJ353" s="12"/>
      <c r="AK353" s="12"/>
      <c r="AL353" s="12"/>
      <c r="AM353" s="6" t="s">
        <v>48</v>
      </c>
      <c r="AN353" s="6">
        <v>-73.983333000000002</v>
      </c>
      <c r="AO353" s="6">
        <v>40.568333000000003</v>
      </c>
      <c r="AP353" s="6" t="s">
        <v>42</v>
      </c>
    </row>
    <row r="354" spans="1:42" s="6" customFormat="1" x14ac:dyDescent="0.35">
      <c r="A354" s="6" t="s">
        <v>40</v>
      </c>
      <c r="B354" s="6" t="s">
        <v>41</v>
      </c>
      <c r="C354" s="7">
        <v>41513</v>
      </c>
      <c r="E354" s="6" t="s">
        <v>50</v>
      </c>
      <c r="M354" s="9">
        <v>6.5</v>
      </c>
      <c r="N354" s="9">
        <v>6.06</v>
      </c>
      <c r="O354" s="6">
        <v>2</v>
      </c>
      <c r="Q354" s="6">
        <f t="shared" si="25"/>
        <v>1.791759469228055</v>
      </c>
      <c r="R354" s="6">
        <v>6</v>
      </c>
      <c r="T354" s="10"/>
      <c r="U354" s="10"/>
      <c r="V354" s="10">
        <v>1</v>
      </c>
      <c r="W354" s="10"/>
      <c r="X354" s="11">
        <v>0.30299999999999999</v>
      </c>
      <c r="Y354" s="11"/>
      <c r="Z354" s="11">
        <v>0.28999999999999998</v>
      </c>
      <c r="AA354" s="11"/>
      <c r="AB354" s="11"/>
      <c r="AC354" s="11"/>
      <c r="AD354" s="11">
        <v>0.83699999999999997</v>
      </c>
      <c r="AE354" s="11"/>
      <c r="AF354" s="11">
        <f t="shared" si="28"/>
        <v>1.1399999999999999</v>
      </c>
      <c r="AG354" s="6">
        <v>17</v>
      </c>
      <c r="AH354" s="6">
        <v>8</v>
      </c>
      <c r="AI354" s="12">
        <v>34.4</v>
      </c>
      <c r="AJ354" s="12"/>
      <c r="AK354" s="12"/>
      <c r="AL354" s="12"/>
      <c r="AN354" s="6">
        <v>-73.983333000000002</v>
      </c>
      <c r="AO354" s="6">
        <v>40.568333000000003</v>
      </c>
      <c r="AP354" s="6" t="s">
        <v>42</v>
      </c>
    </row>
    <row r="355" spans="1:42" s="6" customFormat="1" x14ac:dyDescent="0.35">
      <c r="A355" s="6" t="s">
        <v>72</v>
      </c>
      <c r="C355" s="7">
        <v>41513</v>
      </c>
      <c r="D355" s="8">
        <v>0.52638888888888891</v>
      </c>
      <c r="E355" s="6" t="s">
        <v>50</v>
      </c>
      <c r="F355" s="6">
        <v>22.57</v>
      </c>
      <c r="G355" s="6">
        <v>21.88</v>
      </c>
      <c r="H355" s="6">
        <v>21</v>
      </c>
      <c r="I355" s="6">
        <v>3</v>
      </c>
      <c r="J355" s="6">
        <v>16</v>
      </c>
      <c r="K355" s="6">
        <v>26.64</v>
      </c>
      <c r="L355" s="6">
        <v>27.1</v>
      </c>
      <c r="M355" s="9">
        <v>7.97</v>
      </c>
      <c r="N355" s="9">
        <v>7.96</v>
      </c>
      <c r="O355" s="6">
        <v>3</v>
      </c>
      <c r="Q355" s="6">
        <f t="shared" si="25"/>
        <v>0</v>
      </c>
      <c r="R355" s="6">
        <v>1</v>
      </c>
      <c r="T355" s="10" t="s">
        <v>44</v>
      </c>
      <c r="U355" s="10"/>
      <c r="V355" s="10">
        <v>1</v>
      </c>
      <c r="W355" s="10"/>
      <c r="X355" s="11">
        <v>0.219</v>
      </c>
      <c r="Y355" s="11"/>
      <c r="Z355" s="11">
        <v>0.16200000000000001</v>
      </c>
      <c r="AA355" s="11"/>
      <c r="AB355" s="11"/>
      <c r="AC355" s="11"/>
      <c r="AD355" s="11">
        <v>0.30399999999999999</v>
      </c>
      <c r="AE355" s="11"/>
      <c r="AF355" s="11">
        <f t="shared" si="28"/>
        <v>0.52300000000000002</v>
      </c>
      <c r="AG355" s="6">
        <v>11</v>
      </c>
      <c r="AH355" s="6">
        <v>10</v>
      </c>
      <c r="AI355" s="12">
        <v>27</v>
      </c>
      <c r="AJ355" s="12"/>
      <c r="AK355" s="12"/>
      <c r="AL355" s="12"/>
      <c r="AN355" s="6">
        <v>-73.983333000000002</v>
      </c>
      <c r="AO355" s="6">
        <v>40.568333000000003</v>
      </c>
      <c r="AP355" s="6" t="s">
        <v>42</v>
      </c>
    </row>
    <row r="356" spans="1:42" s="6" customFormat="1" x14ac:dyDescent="0.35">
      <c r="A356" s="6" t="s">
        <v>79</v>
      </c>
      <c r="C356" s="7">
        <v>41514</v>
      </c>
      <c r="D356" s="8">
        <v>0.43888888888888888</v>
      </c>
      <c r="E356" s="6" t="s">
        <v>50</v>
      </c>
      <c r="F356" s="6">
        <v>21.87</v>
      </c>
      <c r="G356" s="6">
        <v>21.55</v>
      </c>
      <c r="H356" s="6">
        <v>17</v>
      </c>
      <c r="I356" s="6">
        <v>3</v>
      </c>
      <c r="J356" s="6">
        <v>15</v>
      </c>
      <c r="K356" s="6">
        <v>28.13</v>
      </c>
      <c r="L356" s="6">
        <v>28.06</v>
      </c>
      <c r="M356" s="9">
        <v>5.51</v>
      </c>
      <c r="N356" s="9">
        <v>5.4</v>
      </c>
      <c r="O356" s="6">
        <v>4.5</v>
      </c>
      <c r="Q356" s="6">
        <f t="shared" si="25"/>
        <v>3.8286413964890951</v>
      </c>
      <c r="R356" s="6">
        <v>46</v>
      </c>
      <c r="T356" s="10"/>
      <c r="U356" s="10"/>
      <c r="V356" s="10">
        <v>1</v>
      </c>
      <c r="W356" s="10"/>
      <c r="X356" s="11">
        <v>0.154</v>
      </c>
      <c r="Y356" s="11"/>
      <c r="Z356" s="11">
        <v>0.32400000000000001</v>
      </c>
      <c r="AA356" s="11"/>
      <c r="AB356" s="11"/>
      <c r="AC356" s="11"/>
      <c r="AD356" s="11">
        <v>0.53200000000000003</v>
      </c>
      <c r="AE356" s="11"/>
      <c r="AF356" s="11">
        <f t="shared" si="28"/>
        <v>0.68600000000000005</v>
      </c>
      <c r="AG356" s="6">
        <v>5</v>
      </c>
      <c r="AH356" s="6">
        <v>5</v>
      </c>
      <c r="AI356" s="12">
        <v>8.1</v>
      </c>
      <c r="AJ356" s="12"/>
      <c r="AK356" s="12"/>
      <c r="AL356" s="12"/>
      <c r="AN356" s="6">
        <v>-73.983333000000002</v>
      </c>
      <c r="AO356" s="6">
        <v>40.568333000000003</v>
      </c>
      <c r="AP356" s="6" t="s">
        <v>42</v>
      </c>
    </row>
    <row r="357" spans="1:42" s="6" customFormat="1" x14ac:dyDescent="0.35">
      <c r="A357" s="6" t="s">
        <v>89</v>
      </c>
      <c r="C357" s="7">
        <v>41514</v>
      </c>
      <c r="D357" s="8">
        <v>0.4548611111111111</v>
      </c>
      <c r="E357" s="6" t="s">
        <v>50</v>
      </c>
      <c r="F357" s="6">
        <v>20.9</v>
      </c>
      <c r="G357" s="6">
        <v>18.670000000000002</v>
      </c>
      <c r="H357" s="6">
        <v>27</v>
      </c>
      <c r="I357" s="6">
        <v>3</v>
      </c>
      <c r="J357" s="6">
        <v>23</v>
      </c>
      <c r="K357" s="6">
        <v>30.34</v>
      </c>
      <c r="L357" s="6">
        <v>31.21</v>
      </c>
      <c r="M357" s="9">
        <v>7.35</v>
      </c>
      <c r="N357" s="9">
        <v>5.15</v>
      </c>
      <c r="O357" s="6">
        <v>4</v>
      </c>
      <c r="Q357" s="6">
        <f t="shared" si="25"/>
        <v>1.9459101490553132</v>
      </c>
      <c r="R357" s="6">
        <v>7</v>
      </c>
      <c r="T357" s="10" t="s">
        <v>44</v>
      </c>
      <c r="U357" s="10"/>
      <c r="V357" s="10">
        <v>1</v>
      </c>
      <c r="W357" s="10"/>
      <c r="X357" s="11">
        <v>3.2000000000000001E-2</v>
      </c>
      <c r="Y357" s="11"/>
      <c r="Z357" s="11">
        <v>0.06</v>
      </c>
      <c r="AA357" s="11"/>
      <c r="AB357" s="11"/>
      <c r="AC357" s="11"/>
      <c r="AD357" s="11">
        <v>0.34899999999999998</v>
      </c>
      <c r="AE357" s="11"/>
      <c r="AF357" s="11">
        <f t="shared" si="28"/>
        <v>0.38100000000000001</v>
      </c>
      <c r="AG357" s="6">
        <v>16</v>
      </c>
      <c r="AH357" s="6">
        <v>10</v>
      </c>
      <c r="AI357" s="12">
        <v>14.3</v>
      </c>
      <c r="AJ357" s="12"/>
      <c r="AK357" s="12"/>
      <c r="AL357" s="12"/>
      <c r="AN357" s="6">
        <v>-73.983333000000002</v>
      </c>
      <c r="AO357" s="6">
        <v>40.568333000000003</v>
      </c>
      <c r="AP357" s="6" t="s">
        <v>42</v>
      </c>
    </row>
    <row r="358" spans="1:42" s="6" customFormat="1" x14ac:dyDescent="0.35">
      <c r="A358" s="6" t="s">
        <v>79</v>
      </c>
      <c r="C358" s="7">
        <v>41522</v>
      </c>
      <c r="D358" s="8">
        <v>0.46388888888888885</v>
      </c>
      <c r="E358" s="6" t="s">
        <v>50</v>
      </c>
      <c r="F358" s="6">
        <v>21.53</v>
      </c>
      <c r="G358" s="6">
        <v>21.49</v>
      </c>
      <c r="H358" s="6">
        <v>17</v>
      </c>
      <c r="I358" s="6">
        <v>3</v>
      </c>
      <c r="J358" s="6">
        <v>9</v>
      </c>
      <c r="K358" s="6">
        <v>29.7</v>
      </c>
      <c r="L358" s="6">
        <v>29.71</v>
      </c>
      <c r="M358" s="9">
        <v>5.26</v>
      </c>
      <c r="N358" s="9">
        <v>4.76</v>
      </c>
      <c r="O358" s="6">
        <v>6</v>
      </c>
      <c r="Q358" s="6">
        <f t="shared" si="25"/>
        <v>1.0986122886681098</v>
      </c>
      <c r="R358" s="6">
        <v>3</v>
      </c>
      <c r="T358" s="10" t="s">
        <v>44</v>
      </c>
      <c r="U358" s="10"/>
      <c r="V358" s="10">
        <v>1</v>
      </c>
      <c r="W358" s="10"/>
      <c r="X358" s="11">
        <v>8.2000000000000003E-2</v>
      </c>
      <c r="Y358" s="11"/>
      <c r="Z358" s="11">
        <v>0.26600000000000001</v>
      </c>
      <c r="AA358" s="11"/>
      <c r="AB358" s="11"/>
      <c r="AC358" s="11"/>
      <c r="AD358" s="11">
        <v>0.68100000000000005</v>
      </c>
      <c r="AE358" s="11"/>
      <c r="AF358" s="11">
        <f t="shared" si="28"/>
        <v>0.76300000000000001</v>
      </c>
      <c r="AG358" s="6">
        <v>7</v>
      </c>
      <c r="AH358" s="6">
        <v>4</v>
      </c>
      <c r="AI358" s="12">
        <v>5.9</v>
      </c>
      <c r="AJ358" s="12"/>
      <c r="AK358" s="12"/>
      <c r="AL358" s="12"/>
      <c r="AN358" s="6">
        <v>-73.983333000000002</v>
      </c>
      <c r="AO358" s="6">
        <v>40.568333000000003</v>
      </c>
      <c r="AP358" s="6" t="s">
        <v>42</v>
      </c>
    </row>
    <row r="359" spans="1:42" s="6" customFormat="1" x14ac:dyDescent="0.35">
      <c r="A359" s="6" t="s">
        <v>89</v>
      </c>
      <c r="C359" s="7">
        <v>41522</v>
      </c>
      <c r="D359" s="8">
        <v>0.4770833333333333</v>
      </c>
      <c r="E359" s="6" t="s">
        <v>50</v>
      </c>
      <c r="F359" s="6">
        <v>20.62</v>
      </c>
      <c r="G359" s="6">
        <v>19.82</v>
      </c>
      <c r="H359" s="6">
        <v>25</v>
      </c>
      <c r="I359" s="6">
        <v>3</v>
      </c>
      <c r="J359" s="6">
        <v>21</v>
      </c>
      <c r="K359" s="6">
        <v>29.18</v>
      </c>
      <c r="L359" s="6">
        <v>30.54</v>
      </c>
      <c r="M359" s="9">
        <v>6.29</v>
      </c>
      <c r="N359" s="9">
        <v>5.24</v>
      </c>
      <c r="O359" s="6">
        <v>7</v>
      </c>
      <c r="Q359" s="6">
        <f t="shared" si="25"/>
        <v>0</v>
      </c>
      <c r="R359" s="6">
        <v>1</v>
      </c>
      <c r="T359" s="10" t="s">
        <v>44</v>
      </c>
      <c r="U359" s="10"/>
      <c r="V359" s="10">
        <v>1</v>
      </c>
      <c r="W359" s="10"/>
      <c r="X359" s="11">
        <v>0.104</v>
      </c>
      <c r="Y359" s="11"/>
      <c r="Z359" s="11">
        <v>0.16300000000000001</v>
      </c>
      <c r="AA359" s="11"/>
      <c r="AB359" s="11"/>
      <c r="AC359" s="11"/>
      <c r="AD359" s="11">
        <v>0.58699999999999997</v>
      </c>
      <c r="AE359" s="11"/>
      <c r="AF359" s="11">
        <f t="shared" si="28"/>
        <v>0.69099999999999995</v>
      </c>
      <c r="AG359" s="6">
        <v>4</v>
      </c>
      <c r="AH359" s="6">
        <v>6</v>
      </c>
      <c r="AI359" s="12">
        <v>6</v>
      </c>
      <c r="AJ359" s="12"/>
      <c r="AK359" s="12"/>
      <c r="AL359" s="12"/>
      <c r="AN359" s="6">
        <v>-73.983333000000002</v>
      </c>
      <c r="AO359" s="6">
        <v>40.568333000000003</v>
      </c>
      <c r="AP359" s="6" t="s">
        <v>42</v>
      </c>
    </row>
    <row r="360" spans="1:42" s="6" customFormat="1" x14ac:dyDescent="0.35">
      <c r="A360" s="6" t="s">
        <v>40</v>
      </c>
      <c r="C360" s="7">
        <v>41527</v>
      </c>
      <c r="D360" s="8">
        <v>0.55486111111111114</v>
      </c>
      <c r="E360" s="6" t="s">
        <v>50</v>
      </c>
      <c r="F360" s="6">
        <v>21.95</v>
      </c>
      <c r="G360" s="6">
        <v>21.42</v>
      </c>
      <c r="H360" s="6">
        <v>23</v>
      </c>
      <c r="I360" s="6">
        <v>3</v>
      </c>
      <c r="J360" s="6">
        <v>20</v>
      </c>
      <c r="K360" s="6">
        <v>24.6</v>
      </c>
      <c r="L360" s="6">
        <v>25.47</v>
      </c>
      <c r="M360" s="9">
        <v>6.8</v>
      </c>
      <c r="N360" s="9">
        <v>6.84</v>
      </c>
      <c r="O360" s="6">
        <v>2.5</v>
      </c>
      <c r="Q360" s="6">
        <f t="shared" si="25"/>
        <v>2.3978952727983707</v>
      </c>
      <c r="R360" s="6">
        <v>11</v>
      </c>
      <c r="T360" s="10" t="s">
        <v>44</v>
      </c>
      <c r="U360" s="10"/>
      <c r="V360" s="10">
        <v>1</v>
      </c>
      <c r="W360" s="10"/>
      <c r="X360" s="11">
        <v>0.39900000000000002</v>
      </c>
      <c r="Y360" s="11"/>
      <c r="Z360" s="11">
        <v>0.60799999999999998</v>
      </c>
      <c r="AA360" s="11"/>
      <c r="AB360" s="11"/>
      <c r="AC360" s="11"/>
      <c r="AD360" s="11">
        <v>1.06</v>
      </c>
      <c r="AE360" s="11"/>
      <c r="AF360" s="11">
        <f t="shared" si="28"/>
        <v>1.4590000000000001</v>
      </c>
      <c r="AG360" s="6">
        <v>14</v>
      </c>
      <c r="AH360" s="6">
        <v>17</v>
      </c>
      <c r="AI360" s="12">
        <v>10</v>
      </c>
      <c r="AJ360" s="12"/>
      <c r="AK360" s="12"/>
      <c r="AL360" s="12"/>
      <c r="AM360" s="6" t="s">
        <v>87</v>
      </c>
      <c r="AN360" s="6">
        <v>-73.983333000000002</v>
      </c>
      <c r="AO360" s="6">
        <v>40.568333000000003</v>
      </c>
      <c r="AP360" s="6" t="s">
        <v>42</v>
      </c>
    </row>
    <row r="361" spans="1:42" s="6" customFormat="1" x14ac:dyDescent="0.35">
      <c r="A361" s="6" t="s">
        <v>40</v>
      </c>
      <c r="B361" s="6" t="s">
        <v>41</v>
      </c>
      <c r="C361" s="7">
        <v>41527</v>
      </c>
      <c r="E361" s="6" t="s">
        <v>50</v>
      </c>
      <c r="M361" s="9">
        <v>6.8</v>
      </c>
      <c r="N361" s="9">
        <v>6.83</v>
      </c>
      <c r="O361" s="6">
        <v>2.5</v>
      </c>
      <c r="Q361" s="6">
        <f t="shared" si="25"/>
        <v>1.6094379124341003</v>
      </c>
      <c r="R361" s="6">
        <v>5</v>
      </c>
      <c r="T361" s="10"/>
      <c r="U361" s="10"/>
      <c r="V361" s="10">
        <v>1</v>
      </c>
      <c r="W361" s="10"/>
      <c r="X361" s="11">
        <v>0.39200000000000002</v>
      </c>
      <c r="Y361" s="11"/>
      <c r="Z361" s="11">
        <v>0.622</v>
      </c>
      <c r="AA361" s="11"/>
      <c r="AB361" s="11"/>
      <c r="AC361" s="11"/>
      <c r="AD361" s="11">
        <v>1.01</v>
      </c>
      <c r="AE361" s="11"/>
      <c r="AF361" s="11">
        <f t="shared" si="28"/>
        <v>1.4020000000000001</v>
      </c>
      <c r="AG361" s="6">
        <v>13</v>
      </c>
      <c r="AH361" s="6">
        <v>17</v>
      </c>
      <c r="AI361" s="12">
        <v>15.4</v>
      </c>
      <c r="AJ361" s="12"/>
      <c r="AK361" s="12"/>
      <c r="AL361" s="12"/>
      <c r="AN361" s="6">
        <v>-73.983333000000002</v>
      </c>
      <c r="AO361" s="6">
        <v>40.568333000000003</v>
      </c>
      <c r="AP361" s="6" t="s">
        <v>42</v>
      </c>
    </row>
    <row r="362" spans="1:42" s="6" customFormat="1" x14ac:dyDescent="0.35">
      <c r="A362" s="6" t="s">
        <v>72</v>
      </c>
      <c r="C362" s="7">
        <v>41527</v>
      </c>
      <c r="D362" s="8">
        <v>0.52569444444444446</v>
      </c>
      <c r="E362" s="6" t="s">
        <v>50</v>
      </c>
      <c r="F362" s="6">
        <v>20.57</v>
      </c>
      <c r="G362" s="6">
        <v>19.98</v>
      </c>
      <c r="H362" s="6">
        <v>21</v>
      </c>
      <c r="I362" s="6">
        <v>3</v>
      </c>
      <c r="J362" s="6">
        <v>18</v>
      </c>
      <c r="K362" s="6">
        <v>27.1</v>
      </c>
      <c r="L362" s="6">
        <v>27.74</v>
      </c>
      <c r="M362" s="9">
        <v>6.63</v>
      </c>
      <c r="N362" s="9">
        <v>6.28</v>
      </c>
      <c r="O362" s="6">
        <v>6</v>
      </c>
      <c r="Q362" s="6">
        <f t="shared" si="25"/>
        <v>1.0986122886681098</v>
      </c>
      <c r="R362" s="6">
        <v>3</v>
      </c>
      <c r="T362" s="10" t="s">
        <v>44</v>
      </c>
      <c r="U362" s="10"/>
      <c r="V362" s="10">
        <v>1</v>
      </c>
      <c r="W362" s="10"/>
      <c r="X362" s="11">
        <v>0.21199999999999999</v>
      </c>
      <c r="Y362" s="11"/>
      <c r="Z362" s="11">
        <v>0.33</v>
      </c>
      <c r="AA362" s="11"/>
      <c r="AB362" s="11"/>
      <c r="AC362" s="11"/>
      <c r="AD362" s="11">
        <v>0.56699999999999995</v>
      </c>
      <c r="AE362" s="11"/>
      <c r="AF362" s="11">
        <f t="shared" si="28"/>
        <v>0.77899999999999991</v>
      </c>
      <c r="AG362" s="6">
        <v>9</v>
      </c>
      <c r="AH362" s="6">
        <v>8</v>
      </c>
      <c r="AI362" s="12">
        <v>6.3</v>
      </c>
      <c r="AJ362" s="12"/>
      <c r="AK362" s="12"/>
      <c r="AL362" s="12"/>
      <c r="AN362" s="6">
        <v>-73.983333000000002</v>
      </c>
      <c r="AO362" s="6">
        <v>40.568333000000003</v>
      </c>
      <c r="AP362" s="6" t="s">
        <v>42</v>
      </c>
    </row>
    <row r="363" spans="1:42" s="6" customFormat="1" x14ac:dyDescent="0.35">
      <c r="A363" s="6" t="s">
        <v>79</v>
      </c>
      <c r="C363" s="7">
        <v>41528</v>
      </c>
      <c r="D363" s="8">
        <v>0.47569444444444442</v>
      </c>
      <c r="E363" s="6" t="s">
        <v>50</v>
      </c>
      <c r="F363" s="6">
        <v>20.65</v>
      </c>
      <c r="G363" s="6">
        <v>20.079999999999998</v>
      </c>
      <c r="H363" s="6">
        <v>20</v>
      </c>
      <c r="I363" s="6">
        <v>3</v>
      </c>
      <c r="J363" s="6">
        <v>18</v>
      </c>
      <c r="K363" s="6">
        <v>29.23</v>
      </c>
      <c r="L363" s="6">
        <v>30.32</v>
      </c>
      <c r="M363" s="9">
        <v>6.26</v>
      </c>
      <c r="N363" s="9">
        <v>6.26</v>
      </c>
      <c r="O363" s="6">
        <v>4</v>
      </c>
      <c r="Q363" s="6">
        <f t="shared" si="25"/>
        <v>1.0986122886681098</v>
      </c>
      <c r="R363" s="6">
        <v>3</v>
      </c>
      <c r="T363" s="10" t="s">
        <v>47</v>
      </c>
      <c r="U363" s="10"/>
      <c r="V363" s="10">
        <v>2</v>
      </c>
      <c r="W363" s="10"/>
      <c r="X363" s="11">
        <v>0.11</v>
      </c>
      <c r="Y363" s="11"/>
      <c r="Z363" s="11">
        <v>0.255</v>
      </c>
      <c r="AA363" s="11"/>
      <c r="AB363" s="11"/>
      <c r="AC363" s="11"/>
      <c r="AD363" s="11">
        <v>0.81599999999999995</v>
      </c>
      <c r="AE363" s="11"/>
      <c r="AF363" s="11">
        <f t="shared" si="28"/>
        <v>0.92599999999999993</v>
      </c>
      <c r="AG363" s="6">
        <v>4</v>
      </c>
      <c r="AH363" s="6">
        <v>6</v>
      </c>
      <c r="AI363" s="12">
        <v>5.8</v>
      </c>
      <c r="AJ363" s="12"/>
      <c r="AK363" s="12"/>
      <c r="AL363" s="12"/>
      <c r="AM363" s="6" t="s">
        <v>88</v>
      </c>
      <c r="AN363" s="6">
        <v>-73.983333000000002</v>
      </c>
      <c r="AO363" s="6">
        <v>40.568333000000003</v>
      </c>
      <c r="AP363" s="6" t="s">
        <v>42</v>
      </c>
    </row>
    <row r="364" spans="1:42" s="6" customFormat="1" x14ac:dyDescent="0.35">
      <c r="A364" s="6" t="s">
        <v>89</v>
      </c>
      <c r="C364" s="7">
        <v>41528</v>
      </c>
      <c r="D364" s="8">
        <v>0.4916666666666667</v>
      </c>
      <c r="E364" s="6" t="s">
        <v>50</v>
      </c>
      <c r="F364" s="6">
        <v>19.850000000000001</v>
      </c>
      <c r="G364" s="6">
        <v>19.2</v>
      </c>
      <c r="H364" s="6">
        <v>27</v>
      </c>
      <c r="I364" s="6">
        <v>3</v>
      </c>
      <c r="J364" s="6">
        <v>24</v>
      </c>
      <c r="K364" s="6">
        <v>30.4</v>
      </c>
      <c r="L364" s="6">
        <v>30.87</v>
      </c>
      <c r="M364" s="9">
        <v>6.97</v>
      </c>
      <c r="N364" s="9">
        <v>6.55</v>
      </c>
      <c r="O364" s="6">
        <v>9</v>
      </c>
      <c r="Q364" s="6">
        <f t="shared" si="25"/>
        <v>0</v>
      </c>
      <c r="R364" s="6">
        <v>1</v>
      </c>
      <c r="T364" s="10" t="s">
        <v>44</v>
      </c>
      <c r="U364" s="10"/>
      <c r="V364" s="10">
        <v>1</v>
      </c>
      <c r="W364" s="10"/>
      <c r="X364" s="11">
        <v>6.0999999999999999E-2</v>
      </c>
      <c r="Y364" s="11"/>
      <c r="Z364" s="11">
        <v>7.4999999999999997E-2</v>
      </c>
      <c r="AA364" s="11"/>
      <c r="AB364" s="11"/>
      <c r="AC364" s="11"/>
      <c r="AD364" s="11">
        <v>0.54500000000000004</v>
      </c>
      <c r="AE364" s="11"/>
      <c r="AF364" s="11">
        <f t="shared" si="28"/>
        <v>0.60600000000000009</v>
      </c>
      <c r="AG364" s="6">
        <v>2</v>
      </c>
      <c r="AH364" s="6">
        <v>3</v>
      </c>
      <c r="AI364" s="12">
        <v>4.4000000000000004</v>
      </c>
      <c r="AJ364" s="12"/>
      <c r="AK364" s="12"/>
      <c r="AL364" s="12"/>
      <c r="AN364" s="6">
        <v>-73.983333000000002</v>
      </c>
      <c r="AO364" s="6">
        <v>40.568333000000003</v>
      </c>
      <c r="AP364" s="6" t="s">
        <v>42</v>
      </c>
    </row>
    <row r="365" spans="1:42" s="6" customFormat="1" x14ac:dyDescent="0.35">
      <c r="A365" s="6" t="s">
        <v>100</v>
      </c>
      <c r="B365"/>
      <c r="C365" s="14">
        <v>41528</v>
      </c>
      <c r="D365"/>
      <c r="E365"/>
      <c r="F365"/>
      <c r="G365"/>
      <c r="H365"/>
      <c r="I365"/>
      <c r="J365"/>
      <c r="K365"/>
      <c r="L365"/>
      <c r="M365" s="18">
        <v>7.98</v>
      </c>
      <c r="N365" s="18">
        <v>4.96</v>
      </c>
      <c r="O365"/>
      <c r="P365"/>
      <c r="Q365" s="6">
        <f t="shared" si="25"/>
        <v>1.3862943611198906</v>
      </c>
      <c r="R365" s="21">
        <v>4</v>
      </c>
      <c r="S365"/>
      <c r="T365"/>
      <c r="U365"/>
      <c r="V365" s="23">
        <v>2</v>
      </c>
      <c r="W365"/>
      <c r="X365"/>
      <c r="Y365"/>
      <c r="Z365"/>
      <c r="AA365"/>
      <c r="AB365"/>
      <c r="AC365"/>
      <c r="AD365"/>
      <c r="AE365"/>
      <c r="AF365">
        <v>0.88450000000000006</v>
      </c>
      <c r="AG365"/>
      <c r="AH365"/>
      <c r="AI365" s="21">
        <v>23.8</v>
      </c>
      <c r="AJ365"/>
      <c r="AK365" s="12"/>
      <c r="AL365" s="12"/>
      <c r="AN365" s="6">
        <v>-73.983333000000002</v>
      </c>
      <c r="AO365" s="6">
        <v>40.568333000000003</v>
      </c>
      <c r="AP365" s="6" t="s">
        <v>42</v>
      </c>
    </row>
    <row r="366" spans="1:42" s="6" customFormat="1" x14ac:dyDescent="0.35">
      <c r="A366" s="6" t="s">
        <v>105</v>
      </c>
      <c r="B366"/>
      <c r="C366" s="14">
        <v>41528</v>
      </c>
      <c r="D366"/>
      <c r="E366"/>
      <c r="F366"/>
      <c r="G366"/>
      <c r="H366"/>
      <c r="I366"/>
      <c r="J366"/>
      <c r="K366"/>
      <c r="L366"/>
      <c r="M366" s="18">
        <v>6.79</v>
      </c>
      <c r="N366" s="18">
        <v>6.72</v>
      </c>
      <c r="O366"/>
      <c r="P366"/>
      <c r="Q366" s="6">
        <f t="shared" si="25"/>
        <v>0.69314718055994529</v>
      </c>
      <c r="R366" s="23">
        <v>2</v>
      </c>
      <c r="S366"/>
      <c r="T366"/>
      <c r="U366"/>
      <c r="V366" s="23">
        <v>2</v>
      </c>
      <c r="W366"/>
      <c r="X366"/>
      <c r="Y366"/>
      <c r="Z366"/>
      <c r="AA366"/>
      <c r="AB366"/>
      <c r="AC366"/>
      <c r="AD366"/>
      <c r="AE366"/>
      <c r="AF366" s="35">
        <v>0.86</v>
      </c>
      <c r="AG366"/>
      <c r="AH366"/>
      <c r="AI366" s="21">
        <v>16.7</v>
      </c>
      <c r="AJ366"/>
      <c r="AK366" s="12"/>
      <c r="AL366" s="12"/>
      <c r="AN366" s="6">
        <v>-73.983333000000002</v>
      </c>
      <c r="AO366" s="6">
        <v>40.568333000000003</v>
      </c>
      <c r="AP366" s="6" t="s">
        <v>42</v>
      </c>
    </row>
    <row r="367" spans="1:42" s="6" customFormat="1" x14ac:dyDescent="0.35">
      <c r="A367" s="6" t="s">
        <v>105</v>
      </c>
      <c r="B367"/>
      <c r="C367" s="14">
        <v>41528</v>
      </c>
      <c r="D367"/>
      <c r="E367"/>
      <c r="F367"/>
      <c r="G367"/>
      <c r="H367"/>
      <c r="I367"/>
      <c r="J367"/>
      <c r="K367"/>
      <c r="L367"/>
      <c r="M367" s="19" t="s">
        <v>101</v>
      </c>
      <c r="N367" s="19" t="s">
        <v>101</v>
      </c>
      <c r="O367"/>
      <c r="P367"/>
      <c r="Q367" s="6">
        <f t="shared" si="25"/>
        <v>4.1588830833596715</v>
      </c>
      <c r="R367" s="21">
        <v>64</v>
      </c>
      <c r="S367"/>
      <c r="T367"/>
      <c r="U367"/>
      <c r="V367" s="21">
        <v>26</v>
      </c>
      <c r="W367"/>
      <c r="X367"/>
      <c r="Y367"/>
      <c r="Z367"/>
      <c r="AA367"/>
      <c r="AB367"/>
      <c r="AC367"/>
      <c r="AD367"/>
      <c r="AE367"/>
      <c r="AF367" s="35">
        <v>2.5343</v>
      </c>
      <c r="AG367"/>
      <c r="AH367"/>
      <c r="AI367" s="21">
        <v>9.5500000000000007</v>
      </c>
      <c r="AJ367"/>
      <c r="AK367" s="12"/>
      <c r="AL367" s="12"/>
      <c r="AN367" s="6">
        <v>-73.983333000000002</v>
      </c>
      <c r="AO367" s="6">
        <v>40.568333000000003</v>
      </c>
      <c r="AP367" s="6" t="s">
        <v>42</v>
      </c>
    </row>
    <row r="368" spans="1:42" s="6" customFormat="1" x14ac:dyDescent="0.35">
      <c r="A368" s="6" t="s">
        <v>40</v>
      </c>
      <c r="B368" s="6" t="s">
        <v>41</v>
      </c>
      <c r="C368" s="7">
        <v>41534</v>
      </c>
      <c r="E368" s="6" t="s">
        <v>50</v>
      </c>
      <c r="M368" s="9">
        <v>6.16</v>
      </c>
      <c r="N368" s="9">
        <v>5.82</v>
      </c>
      <c r="O368" s="6">
        <v>2.5</v>
      </c>
      <c r="Q368" s="6">
        <f t="shared" si="25"/>
        <v>3.784189633918261</v>
      </c>
      <c r="R368" s="6">
        <v>44</v>
      </c>
      <c r="T368" s="10"/>
      <c r="U368" s="10"/>
      <c r="V368" s="10">
        <v>1</v>
      </c>
      <c r="W368" s="10"/>
      <c r="X368" s="11">
        <v>0.48199999999999998</v>
      </c>
      <c r="Y368" s="11"/>
      <c r="Z368" s="11">
        <v>0.48199999999999998</v>
      </c>
      <c r="AA368" s="11"/>
      <c r="AB368" s="11"/>
      <c r="AC368" s="11"/>
      <c r="AD368" s="11">
        <v>1.01</v>
      </c>
      <c r="AE368" s="11"/>
      <c r="AF368" s="11">
        <f>AD368+X368+Y368</f>
        <v>1.492</v>
      </c>
      <c r="AG368" s="6">
        <v>12</v>
      </c>
      <c r="AH368" s="6">
        <v>15</v>
      </c>
      <c r="AI368" s="12">
        <v>8.5</v>
      </c>
      <c r="AJ368" s="12"/>
      <c r="AK368" s="12"/>
      <c r="AL368" s="12"/>
      <c r="AN368" s="6">
        <v>-73.983333000000002</v>
      </c>
      <c r="AO368" s="6">
        <v>40.568333000000003</v>
      </c>
      <c r="AP368" s="6" t="s">
        <v>42</v>
      </c>
    </row>
    <row r="369" spans="1:42" s="6" customFormat="1" x14ac:dyDescent="0.35">
      <c r="A369" s="6" t="s">
        <v>40</v>
      </c>
      <c r="C369" s="7">
        <v>41534</v>
      </c>
      <c r="D369" s="8">
        <v>0.53888888888888886</v>
      </c>
      <c r="E369" s="6" t="s">
        <v>50</v>
      </c>
      <c r="F369" s="6">
        <v>20.58</v>
      </c>
      <c r="G369" s="6">
        <v>20.05</v>
      </c>
      <c r="H369" s="6">
        <v>20</v>
      </c>
      <c r="I369" s="6">
        <v>3</v>
      </c>
      <c r="J369" s="6">
        <v>16</v>
      </c>
      <c r="K369" s="6">
        <v>24.57</v>
      </c>
      <c r="L369" s="6">
        <v>25.68</v>
      </c>
      <c r="M369" s="9">
        <v>6.14</v>
      </c>
      <c r="N369" s="9">
        <v>5.9</v>
      </c>
      <c r="O369" s="6">
        <v>2</v>
      </c>
      <c r="Q369" s="6">
        <f t="shared" si="25"/>
        <v>3.912023005428146</v>
      </c>
      <c r="R369" s="6">
        <v>50</v>
      </c>
      <c r="T369" s="10"/>
      <c r="U369" s="10"/>
      <c r="V369" s="10">
        <v>2</v>
      </c>
      <c r="W369" s="10"/>
      <c r="X369" s="11">
        <v>0.46899999999999997</v>
      </c>
      <c r="Y369" s="11"/>
      <c r="Z369" s="11">
        <v>0.45800000000000002</v>
      </c>
      <c r="AA369" s="11"/>
      <c r="AB369" s="11"/>
      <c r="AC369" s="11"/>
      <c r="AD369" s="11">
        <v>1.0349999999999999</v>
      </c>
      <c r="AE369" s="11"/>
      <c r="AF369" s="11">
        <f>AD369+X369+Y369</f>
        <v>1.504</v>
      </c>
      <c r="AG369" s="6">
        <v>14</v>
      </c>
      <c r="AH369" s="6">
        <v>18</v>
      </c>
      <c r="AI369" s="12">
        <v>8.6999999999999993</v>
      </c>
      <c r="AJ369" s="12"/>
      <c r="AK369" s="12"/>
      <c r="AL369" s="12"/>
      <c r="AN369" s="6">
        <v>-73.983333000000002</v>
      </c>
      <c r="AO369" s="6">
        <v>40.568333000000003</v>
      </c>
      <c r="AP369" s="6" t="s">
        <v>42</v>
      </c>
    </row>
    <row r="370" spans="1:42" s="6" customFormat="1" x14ac:dyDescent="0.35">
      <c r="A370" s="6" t="s">
        <v>72</v>
      </c>
      <c r="C370" s="7">
        <v>41534</v>
      </c>
      <c r="D370" s="8">
        <v>0.50694444444444442</v>
      </c>
      <c r="E370" s="6" t="s">
        <v>50</v>
      </c>
      <c r="F370" s="6">
        <v>18.77</v>
      </c>
      <c r="G370" s="6">
        <v>18.68</v>
      </c>
      <c r="H370" s="6">
        <v>20</v>
      </c>
      <c r="I370" s="6">
        <v>3</v>
      </c>
      <c r="J370" s="6">
        <v>13</v>
      </c>
      <c r="K370" s="6">
        <v>27.14</v>
      </c>
      <c r="L370" s="6">
        <v>27.16</v>
      </c>
      <c r="M370" s="9">
        <v>8.5</v>
      </c>
      <c r="N370" s="9">
        <v>8.56</v>
      </c>
      <c r="O370" s="6">
        <v>3.5</v>
      </c>
      <c r="Q370" s="6">
        <f t="shared" si="25"/>
        <v>0</v>
      </c>
      <c r="R370" s="6">
        <v>1</v>
      </c>
      <c r="T370" s="10"/>
      <c r="U370" s="10"/>
      <c r="V370" s="10">
        <v>1</v>
      </c>
      <c r="W370" s="10"/>
      <c r="X370" s="11">
        <v>0.28999999999999998</v>
      </c>
      <c r="Y370" s="11"/>
      <c r="Z370" s="11">
        <v>7.6999999999999999E-2</v>
      </c>
      <c r="AA370" s="11"/>
      <c r="AB370" s="11"/>
      <c r="AC370" s="11"/>
      <c r="AD370" s="11">
        <v>0.89</v>
      </c>
      <c r="AE370" s="11"/>
      <c r="AF370" s="11">
        <f>AD370+X370+Y370</f>
        <v>1.18</v>
      </c>
      <c r="AG370" s="6">
        <v>7</v>
      </c>
      <c r="AH370" s="6">
        <v>10</v>
      </c>
      <c r="AI370" s="12">
        <v>31.5</v>
      </c>
      <c r="AJ370" s="12"/>
      <c r="AK370" s="12"/>
      <c r="AL370" s="12"/>
      <c r="AN370" s="6">
        <v>-73.983333000000002</v>
      </c>
      <c r="AO370" s="6">
        <v>40.568333000000003</v>
      </c>
      <c r="AP370" s="6" t="s">
        <v>42</v>
      </c>
    </row>
    <row r="371" spans="1:42" s="6" customFormat="1" x14ac:dyDescent="0.35">
      <c r="A371" s="6" t="s">
        <v>79</v>
      </c>
      <c r="C371" s="7">
        <v>41535</v>
      </c>
      <c r="D371" s="8">
        <v>0.47013888888888888</v>
      </c>
      <c r="E371" s="6" t="s">
        <v>50</v>
      </c>
      <c r="F371" s="6">
        <v>17.47</v>
      </c>
      <c r="G371" s="6">
        <v>17.3</v>
      </c>
      <c r="H371" s="6">
        <v>18</v>
      </c>
      <c r="I371" s="6">
        <v>3</v>
      </c>
      <c r="J371" s="6">
        <v>16</v>
      </c>
      <c r="K371" s="6">
        <v>30.8</v>
      </c>
      <c r="L371" s="6">
        <v>31.49</v>
      </c>
      <c r="M371" s="9">
        <v>6.69</v>
      </c>
      <c r="N371" s="9">
        <v>6.59</v>
      </c>
      <c r="O371" s="6">
        <v>3</v>
      </c>
      <c r="Q371" s="6">
        <f t="shared" si="25"/>
        <v>1.6094379124341003</v>
      </c>
      <c r="R371" s="6">
        <v>5</v>
      </c>
      <c r="T371" s="10"/>
      <c r="U371" s="10"/>
      <c r="V371" s="10">
        <v>3</v>
      </c>
      <c r="W371" s="10"/>
      <c r="X371" s="11">
        <v>7.1999999999999995E-2</v>
      </c>
      <c r="Y371" s="11"/>
      <c r="Z371" s="11">
        <v>0.17399999999999999</v>
      </c>
      <c r="AA371" s="11"/>
      <c r="AB371" s="11"/>
      <c r="AC371" s="11"/>
      <c r="AD371" s="11">
        <v>0.67300000000000004</v>
      </c>
      <c r="AE371" s="11"/>
      <c r="AF371" s="11">
        <f>AD371+X371+Y371</f>
        <v>0.745</v>
      </c>
      <c r="AG371" s="6">
        <v>12</v>
      </c>
      <c r="AH371" s="6">
        <v>11</v>
      </c>
      <c r="AI371" s="12">
        <v>4</v>
      </c>
      <c r="AJ371" s="12"/>
      <c r="AK371" s="12"/>
      <c r="AL371" s="12"/>
      <c r="AN371" s="6">
        <v>-73.983333000000002</v>
      </c>
      <c r="AO371" s="6">
        <v>40.568333000000003</v>
      </c>
      <c r="AP371" s="6" t="s">
        <v>42</v>
      </c>
    </row>
    <row r="372" spans="1:42" s="6" customFormat="1" x14ac:dyDescent="0.35">
      <c r="A372" s="6" t="s">
        <v>89</v>
      </c>
      <c r="C372" s="7">
        <v>41535</v>
      </c>
      <c r="D372" s="8">
        <v>0.48472222222222222</v>
      </c>
      <c r="E372" s="6" t="s">
        <v>50</v>
      </c>
      <c r="F372" s="6">
        <v>17.62</v>
      </c>
      <c r="G372" s="6">
        <v>17.53</v>
      </c>
      <c r="H372" s="6">
        <v>24</v>
      </c>
      <c r="I372" s="6">
        <v>3</v>
      </c>
      <c r="J372" s="6">
        <v>21</v>
      </c>
      <c r="K372" s="6">
        <v>31.24</v>
      </c>
      <c r="L372" s="6">
        <v>31.29</v>
      </c>
      <c r="M372" s="9">
        <v>7.19</v>
      </c>
      <c r="N372" s="9">
        <v>6.98</v>
      </c>
      <c r="O372" s="6">
        <v>5</v>
      </c>
      <c r="Q372" s="6">
        <f t="shared" ref="Q372:Q382" si="29">LN(R372)</f>
        <v>2.3025850929940459</v>
      </c>
      <c r="R372" s="6">
        <v>10</v>
      </c>
      <c r="T372" s="10"/>
      <c r="U372" s="10"/>
      <c r="V372" s="10">
        <v>1</v>
      </c>
      <c r="W372" s="10"/>
      <c r="X372" s="11">
        <v>4.1000000000000002E-2</v>
      </c>
      <c r="Y372" s="11"/>
      <c r="Z372" s="11">
        <v>0.14699999999999999</v>
      </c>
      <c r="AA372" s="11"/>
      <c r="AB372" s="11"/>
      <c r="AC372" s="11"/>
      <c r="AD372" s="11">
        <v>0.55400000000000005</v>
      </c>
      <c r="AE372" s="11"/>
      <c r="AF372" s="11">
        <f>AD372+X372+Y372</f>
        <v>0.59500000000000008</v>
      </c>
      <c r="AG372" s="6">
        <v>11</v>
      </c>
      <c r="AH372" s="6">
        <v>7</v>
      </c>
      <c r="AI372" s="12">
        <v>5.5</v>
      </c>
      <c r="AJ372" s="12"/>
      <c r="AK372" s="12"/>
      <c r="AL372" s="12"/>
      <c r="AN372" s="6">
        <v>-73.983333000000002</v>
      </c>
      <c r="AO372" s="6">
        <v>40.568333000000003</v>
      </c>
      <c r="AP372" s="6" t="s">
        <v>42</v>
      </c>
    </row>
    <row r="373" spans="1:42" s="6" customFormat="1" x14ac:dyDescent="0.35">
      <c r="A373" s="6" t="s">
        <v>100</v>
      </c>
      <c r="B373"/>
      <c r="C373" s="14">
        <v>41541</v>
      </c>
      <c r="D373"/>
      <c r="E373"/>
      <c r="F373"/>
      <c r="G373"/>
      <c r="H373"/>
      <c r="I373"/>
      <c r="J373"/>
      <c r="K373"/>
      <c r="L373"/>
      <c r="M373" s="18">
        <v>9.08</v>
      </c>
      <c r="N373" s="18">
        <v>7.46</v>
      </c>
      <c r="O373"/>
      <c r="P373"/>
      <c r="Q373" s="6">
        <f t="shared" si="29"/>
        <v>0.69314718055994529</v>
      </c>
      <c r="R373" s="23">
        <v>2</v>
      </c>
      <c r="S373"/>
      <c r="T373"/>
      <c r="U373"/>
      <c r="V373" s="19" t="s">
        <v>101</v>
      </c>
      <c r="W373"/>
      <c r="X373"/>
      <c r="Y373"/>
      <c r="Z373"/>
      <c r="AA373"/>
      <c r="AB373"/>
      <c r="AC373"/>
      <c r="AD373"/>
      <c r="AE373"/>
      <c r="AF373"/>
      <c r="AG373"/>
      <c r="AH373"/>
      <c r="AI373" s="21">
        <v>13.9</v>
      </c>
      <c r="AJ373"/>
      <c r="AK373" s="12"/>
      <c r="AL373" s="12"/>
      <c r="AN373" s="6">
        <v>-73.983333000000002</v>
      </c>
      <c r="AO373" s="6">
        <v>40.568333000000003</v>
      </c>
      <c r="AP373" s="6" t="s">
        <v>42</v>
      </c>
    </row>
    <row r="374" spans="1:42" s="6" customFormat="1" x14ac:dyDescent="0.35">
      <c r="A374" s="6" t="s">
        <v>105</v>
      </c>
      <c r="B374"/>
      <c r="C374" s="14">
        <v>41541</v>
      </c>
      <c r="D374"/>
      <c r="E374"/>
      <c r="F374"/>
      <c r="G374"/>
      <c r="H374"/>
      <c r="I374"/>
      <c r="J374"/>
      <c r="K374"/>
      <c r="L374"/>
      <c r="M374" s="18">
        <v>8.76</v>
      </c>
      <c r="N374" s="18">
        <v>8.01</v>
      </c>
      <c r="O374"/>
      <c r="P374"/>
      <c r="Q374" s="6">
        <f t="shared" si="29"/>
        <v>0.69314718055994529</v>
      </c>
      <c r="R374" s="21">
        <v>2</v>
      </c>
      <c r="S374"/>
      <c r="T374"/>
      <c r="U374"/>
      <c r="V374" s="19" t="s">
        <v>101</v>
      </c>
      <c r="W374"/>
      <c r="X374"/>
      <c r="Y374"/>
      <c r="Z374"/>
      <c r="AA374"/>
      <c r="AB374"/>
      <c r="AC374"/>
      <c r="AD374"/>
      <c r="AE374"/>
      <c r="AF374" s="35">
        <v>1.825</v>
      </c>
      <c r="AG374"/>
      <c r="AH374"/>
      <c r="AI374" s="21">
        <v>15.6</v>
      </c>
      <c r="AJ374"/>
      <c r="AK374" s="12"/>
      <c r="AL374" s="12"/>
      <c r="AN374" s="6">
        <v>-73.983333000000002</v>
      </c>
      <c r="AO374" s="6">
        <v>40.568333000000003</v>
      </c>
      <c r="AP374" s="6" t="s">
        <v>42</v>
      </c>
    </row>
    <row r="375" spans="1:42" s="6" customFormat="1" x14ac:dyDescent="0.35">
      <c r="A375" s="6" t="s">
        <v>79</v>
      </c>
      <c r="C375" s="7">
        <v>41793</v>
      </c>
      <c r="D375" s="8">
        <v>0.45208333333333334</v>
      </c>
      <c r="E375" s="6" t="s">
        <v>50</v>
      </c>
      <c r="F375" s="6">
        <v>17.09</v>
      </c>
      <c r="G375" s="6">
        <v>16.63</v>
      </c>
      <c r="H375" s="6">
        <v>20</v>
      </c>
      <c r="I375" s="6">
        <v>3</v>
      </c>
      <c r="J375" s="6">
        <v>19</v>
      </c>
      <c r="K375" s="6">
        <v>25.62</v>
      </c>
      <c r="L375" s="6">
        <v>27.42</v>
      </c>
      <c r="M375" s="9">
        <v>8.9499999999999993</v>
      </c>
      <c r="N375" s="9">
        <v>8.3699999999999992</v>
      </c>
      <c r="O375" s="6">
        <v>5</v>
      </c>
      <c r="Q375" s="6">
        <f t="shared" si="29"/>
        <v>1.0986122886681098</v>
      </c>
      <c r="R375" s="6">
        <v>3</v>
      </c>
      <c r="T375" s="10" t="s">
        <v>44</v>
      </c>
      <c r="U375" s="10"/>
      <c r="V375" s="10">
        <v>1</v>
      </c>
      <c r="W375" s="10"/>
      <c r="X375" s="11">
        <v>8.7999999999999995E-2</v>
      </c>
      <c r="Y375" s="11"/>
      <c r="Z375" s="11">
        <v>0.113</v>
      </c>
      <c r="AA375" s="11"/>
      <c r="AB375" s="11"/>
      <c r="AC375" s="11"/>
      <c r="AD375" s="11">
        <v>1.1990000000000001</v>
      </c>
      <c r="AE375" s="11"/>
      <c r="AF375" s="11">
        <f t="shared" ref="AF375:AF382" si="30">AD375+X375+Y375</f>
        <v>1.2870000000000001</v>
      </c>
      <c r="AG375" s="6">
        <v>18</v>
      </c>
      <c r="AH375" s="6">
        <v>23</v>
      </c>
      <c r="AI375" s="12">
        <v>9.4</v>
      </c>
      <c r="AJ375" s="12"/>
      <c r="AK375" s="12"/>
      <c r="AL375" s="12"/>
      <c r="AN375" s="6">
        <v>-73.983333000000002</v>
      </c>
      <c r="AO375" s="6">
        <v>40.568333000000003</v>
      </c>
      <c r="AP375" s="6" t="s">
        <v>42</v>
      </c>
    </row>
    <row r="376" spans="1:42" s="6" customFormat="1" x14ac:dyDescent="0.35">
      <c r="A376" s="6" t="s">
        <v>89</v>
      </c>
      <c r="C376" s="7">
        <v>41793</v>
      </c>
      <c r="D376" s="8">
        <v>0.4694444444444445</v>
      </c>
      <c r="E376" s="6" t="s">
        <v>50</v>
      </c>
      <c r="F376" s="6">
        <v>16.829999999999998</v>
      </c>
      <c r="G376" s="6">
        <v>14.01</v>
      </c>
      <c r="H376" s="6">
        <v>27</v>
      </c>
      <c r="I376" s="6">
        <v>3</v>
      </c>
      <c r="J376" s="6">
        <v>25</v>
      </c>
      <c r="K376" s="6">
        <v>29.38</v>
      </c>
      <c r="L376" s="6">
        <v>30.85</v>
      </c>
      <c r="M376" s="9">
        <v>8.98</v>
      </c>
      <c r="N376" s="9">
        <v>8.18</v>
      </c>
      <c r="O376" s="6">
        <v>4</v>
      </c>
      <c r="Q376" s="6">
        <f t="shared" si="29"/>
        <v>0</v>
      </c>
      <c r="R376" s="6">
        <v>1</v>
      </c>
      <c r="T376" s="10" t="s">
        <v>44</v>
      </c>
      <c r="U376" s="10"/>
      <c r="V376" s="10">
        <v>1</v>
      </c>
      <c r="W376" s="10"/>
      <c r="X376" s="11">
        <v>2.4E-2</v>
      </c>
      <c r="Y376" s="11"/>
      <c r="Z376" s="11">
        <v>5.7000000000000002E-2</v>
      </c>
      <c r="AA376" s="11"/>
      <c r="AB376" s="11"/>
      <c r="AC376" s="11"/>
      <c r="AD376" s="11">
        <v>0.112</v>
      </c>
      <c r="AE376" s="11"/>
      <c r="AF376" s="11">
        <f t="shared" si="30"/>
        <v>0.13600000000000001</v>
      </c>
      <c r="AG376" s="6">
        <v>18</v>
      </c>
      <c r="AH376" s="6">
        <v>19</v>
      </c>
      <c r="AI376" s="12">
        <v>8.5</v>
      </c>
      <c r="AJ376" s="12"/>
      <c r="AK376" s="12">
        <v>3.3</v>
      </c>
      <c r="AL376" s="12"/>
      <c r="AN376" s="6">
        <v>-73.983333000000002</v>
      </c>
      <c r="AO376" s="6">
        <v>40.568333000000003</v>
      </c>
      <c r="AP376" s="6" t="s">
        <v>42</v>
      </c>
    </row>
    <row r="377" spans="1:42" s="6" customFormat="1" x14ac:dyDescent="0.35">
      <c r="A377" s="6" t="s">
        <v>40</v>
      </c>
      <c r="C377" s="7">
        <v>41794</v>
      </c>
      <c r="D377" s="8">
        <v>0.54722222222222217</v>
      </c>
      <c r="E377" s="6" t="s">
        <v>49</v>
      </c>
      <c r="F377" s="6">
        <v>19.54</v>
      </c>
      <c r="G377" s="6">
        <v>17.09</v>
      </c>
      <c r="H377" s="6">
        <v>25</v>
      </c>
      <c r="I377" s="6">
        <v>3</v>
      </c>
      <c r="J377" s="6">
        <v>21</v>
      </c>
      <c r="K377" s="6">
        <v>20.170000000000002</v>
      </c>
      <c r="L377" s="6">
        <v>22.5</v>
      </c>
      <c r="M377" s="9">
        <v>9.7200000000000006</v>
      </c>
      <c r="N377" s="9">
        <v>8.59</v>
      </c>
      <c r="O377" s="6">
        <v>2.5</v>
      </c>
      <c r="Q377" s="6">
        <f t="shared" si="29"/>
        <v>2.6390573296152584</v>
      </c>
      <c r="R377" s="6">
        <v>14</v>
      </c>
      <c r="T377" s="10" t="s">
        <v>44</v>
      </c>
      <c r="U377" s="10"/>
      <c r="V377" s="10">
        <v>2</v>
      </c>
      <c r="W377" s="10"/>
      <c r="X377" s="11">
        <v>0.28399999999999997</v>
      </c>
      <c r="Y377" s="11"/>
      <c r="Z377" s="11">
        <v>0.28100000000000003</v>
      </c>
      <c r="AA377" s="11"/>
      <c r="AB377" s="11"/>
      <c r="AC377" s="11"/>
      <c r="AD377" s="11">
        <v>0.82399999999999995</v>
      </c>
      <c r="AE377" s="11"/>
      <c r="AF377" s="11">
        <f t="shared" si="30"/>
        <v>1.1079999999999999</v>
      </c>
      <c r="AG377" s="6">
        <v>17</v>
      </c>
      <c r="AH377" s="6">
        <v>17</v>
      </c>
      <c r="AI377" s="12">
        <v>24.9</v>
      </c>
      <c r="AJ377" s="12"/>
      <c r="AK377" s="12"/>
      <c r="AL377" s="12"/>
      <c r="AN377" s="6">
        <v>-73.983333000000002</v>
      </c>
      <c r="AO377" s="6">
        <v>40.568333000000003</v>
      </c>
      <c r="AP377" s="6" t="s">
        <v>42</v>
      </c>
    </row>
    <row r="378" spans="1:42" s="6" customFormat="1" x14ac:dyDescent="0.35">
      <c r="A378" s="6" t="s">
        <v>40</v>
      </c>
      <c r="B378" s="6" t="s">
        <v>41</v>
      </c>
      <c r="C378" s="7">
        <v>41794</v>
      </c>
      <c r="E378" s="6" t="s">
        <v>49</v>
      </c>
      <c r="M378" s="9">
        <v>9.75</v>
      </c>
      <c r="N378" s="9">
        <v>8.81</v>
      </c>
      <c r="O378" s="6">
        <v>2.5</v>
      </c>
      <c r="Q378" s="6">
        <f t="shared" si="29"/>
        <v>2.3978952727983707</v>
      </c>
      <c r="R378" s="6">
        <v>11</v>
      </c>
      <c r="T378" s="10" t="s">
        <v>44</v>
      </c>
      <c r="U378" s="10"/>
      <c r="V378" s="10">
        <v>2</v>
      </c>
      <c r="W378" s="10"/>
      <c r="X378" s="11">
        <v>0.28599999999999998</v>
      </c>
      <c r="Y378" s="11"/>
      <c r="Z378" s="11">
        <v>0.23400000000000001</v>
      </c>
      <c r="AA378" s="11"/>
      <c r="AB378" s="11"/>
      <c r="AC378" s="11"/>
      <c r="AD378" s="11">
        <v>0.68600000000000005</v>
      </c>
      <c r="AE378" s="11"/>
      <c r="AF378" s="11">
        <f t="shared" si="30"/>
        <v>0.97199999999999998</v>
      </c>
      <c r="AG378" s="6">
        <v>27</v>
      </c>
      <c r="AH378" s="6">
        <v>30</v>
      </c>
      <c r="AI378" s="12">
        <v>20.2</v>
      </c>
      <c r="AJ378" s="12"/>
      <c r="AK378" s="12"/>
      <c r="AL378" s="12"/>
      <c r="AN378" s="6">
        <v>-73.983333000000002</v>
      </c>
      <c r="AO378" s="6">
        <v>40.568333000000003</v>
      </c>
      <c r="AP378" s="6" t="s">
        <v>42</v>
      </c>
    </row>
    <row r="379" spans="1:42" s="6" customFormat="1" x14ac:dyDescent="0.35">
      <c r="A379" s="6" t="s">
        <v>72</v>
      </c>
      <c r="C379" s="7">
        <v>41794</v>
      </c>
      <c r="D379" s="8">
        <v>0.51666666666666672</v>
      </c>
      <c r="E379" s="6" t="s">
        <v>49</v>
      </c>
      <c r="F379" s="6">
        <v>17.57</v>
      </c>
      <c r="G379" s="6">
        <v>17.32</v>
      </c>
      <c r="H379" s="6">
        <v>22</v>
      </c>
      <c r="I379" s="6">
        <v>3</v>
      </c>
      <c r="J379" s="6">
        <v>17</v>
      </c>
      <c r="K379" s="6">
        <v>22.08</v>
      </c>
      <c r="L379" s="6">
        <v>22.77</v>
      </c>
      <c r="M379" s="9">
        <v>8.49</v>
      </c>
      <c r="N379" s="9">
        <v>9.6199999999999992</v>
      </c>
      <c r="O379" s="6">
        <v>4</v>
      </c>
      <c r="Q379" s="6">
        <f t="shared" si="29"/>
        <v>3.2188758248682006</v>
      </c>
      <c r="R379" s="6">
        <v>25</v>
      </c>
      <c r="T379" s="10" t="s">
        <v>44</v>
      </c>
      <c r="U379" s="10"/>
      <c r="V379" s="10">
        <v>2</v>
      </c>
      <c r="W379" s="10"/>
      <c r="X379" s="11">
        <v>0.17799999999999999</v>
      </c>
      <c r="Y379" s="11"/>
      <c r="Z379" s="11">
        <v>0.20499999999999999</v>
      </c>
      <c r="AA379" s="11"/>
      <c r="AB379" s="11"/>
      <c r="AC379" s="11"/>
      <c r="AD379" s="11">
        <v>0.45500000000000002</v>
      </c>
      <c r="AE379" s="11"/>
      <c r="AF379" s="11">
        <f t="shared" si="30"/>
        <v>0.63300000000000001</v>
      </c>
      <c r="AG379" s="6">
        <v>17</v>
      </c>
      <c r="AH379" s="6">
        <v>18</v>
      </c>
      <c r="AI379" s="12">
        <v>14</v>
      </c>
      <c r="AJ379" s="12"/>
      <c r="AK379" s="12"/>
      <c r="AL379" s="12"/>
      <c r="AN379" s="6">
        <v>-73.983333000000002</v>
      </c>
      <c r="AO379" s="6">
        <v>40.568333000000003</v>
      </c>
      <c r="AP379" s="6" t="s">
        <v>42</v>
      </c>
    </row>
    <row r="380" spans="1:42" s="6" customFormat="1" x14ac:dyDescent="0.35">
      <c r="A380" s="6" t="s">
        <v>40</v>
      </c>
      <c r="C380" s="7">
        <v>41801</v>
      </c>
      <c r="D380" s="8">
        <v>0.58333333333333337</v>
      </c>
      <c r="E380" s="6" t="s">
        <v>49</v>
      </c>
      <c r="F380" s="6">
        <v>20.190000000000001</v>
      </c>
      <c r="G380" s="6">
        <v>19.850000000000001</v>
      </c>
      <c r="H380" s="6">
        <v>24</v>
      </c>
      <c r="I380" s="6">
        <v>3</v>
      </c>
      <c r="J380" s="6">
        <v>17</v>
      </c>
      <c r="K380" s="6">
        <v>17.84</v>
      </c>
      <c r="L380" s="6">
        <v>20.059999999999999</v>
      </c>
      <c r="M380" s="9">
        <v>8.0399999999999991</v>
      </c>
      <c r="N380" s="9">
        <v>7.28</v>
      </c>
      <c r="O380" s="6">
        <v>2</v>
      </c>
      <c r="Q380" s="6">
        <f t="shared" si="29"/>
        <v>3.912023005428146</v>
      </c>
      <c r="R380" s="6">
        <v>50</v>
      </c>
      <c r="T380" s="10" t="s">
        <v>47</v>
      </c>
      <c r="U380" s="10"/>
      <c r="V380" s="10">
        <v>2</v>
      </c>
      <c r="W380" s="10"/>
      <c r="X380" s="11">
        <v>0.376</v>
      </c>
      <c r="Y380" s="11"/>
      <c r="Z380" s="11">
        <v>0.26100000000000001</v>
      </c>
      <c r="AA380" s="11"/>
      <c r="AB380" s="11"/>
      <c r="AC380" s="11"/>
      <c r="AD380" s="11">
        <v>0.91900000000000004</v>
      </c>
      <c r="AE380" s="11"/>
      <c r="AF380" s="11">
        <f t="shared" si="30"/>
        <v>1.2949999999999999</v>
      </c>
      <c r="AG380" s="6">
        <v>14</v>
      </c>
      <c r="AH380" s="6">
        <v>13</v>
      </c>
      <c r="AI380" s="12">
        <v>58.2</v>
      </c>
      <c r="AJ380" s="12"/>
      <c r="AK380" s="12"/>
      <c r="AL380" s="12"/>
      <c r="AN380" s="6">
        <v>-73.983333000000002</v>
      </c>
      <c r="AO380" s="6">
        <v>40.568333000000003</v>
      </c>
      <c r="AP380" s="6" t="s">
        <v>42</v>
      </c>
    </row>
    <row r="381" spans="1:42" s="6" customFormat="1" x14ac:dyDescent="0.35">
      <c r="A381" s="6" t="s">
        <v>79</v>
      </c>
      <c r="C381" s="7">
        <v>41807</v>
      </c>
      <c r="D381" s="8">
        <v>0.4597222222222222</v>
      </c>
      <c r="E381" s="6" t="s">
        <v>50</v>
      </c>
      <c r="F381" s="6">
        <v>19.04</v>
      </c>
      <c r="G381" s="6">
        <v>18.8</v>
      </c>
      <c r="H381" s="6">
        <v>20</v>
      </c>
      <c r="I381" s="6">
        <v>3</v>
      </c>
      <c r="J381" s="6">
        <v>19</v>
      </c>
      <c r="K381" s="6">
        <v>28.15</v>
      </c>
      <c r="L381" s="6">
        <v>28.96</v>
      </c>
      <c r="M381" s="9">
        <v>7.44</v>
      </c>
      <c r="N381" s="9">
        <v>7.29</v>
      </c>
      <c r="O381" s="6">
        <v>5</v>
      </c>
      <c r="Q381" s="6">
        <f t="shared" si="29"/>
        <v>1.3862943611198906</v>
      </c>
      <c r="R381" s="6">
        <v>4</v>
      </c>
      <c r="T381" s="10" t="s">
        <v>44</v>
      </c>
      <c r="U381" s="10"/>
      <c r="V381" s="10">
        <v>1</v>
      </c>
      <c r="W381" s="10"/>
      <c r="X381" s="11">
        <v>7.1999999999999995E-2</v>
      </c>
      <c r="Y381" s="11"/>
      <c r="Z381" s="11">
        <v>9.8000000000000004E-2</v>
      </c>
      <c r="AA381" s="11"/>
      <c r="AB381" s="11"/>
      <c r="AC381" s="11"/>
      <c r="AD381" s="11">
        <v>0.23200000000000001</v>
      </c>
      <c r="AE381" s="11"/>
      <c r="AF381" s="11">
        <f t="shared" si="30"/>
        <v>0.30399999999999999</v>
      </c>
      <c r="AG381" s="6">
        <v>9</v>
      </c>
      <c r="AH381" s="6">
        <v>5</v>
      </c>
      <c r="AI381" s="12">
        <v>7.9</v>
      </c>
      <c r="AJ381" s="12"/>
      <c r="AK381" s="12"/>
      <c r="AL381" s="12"/>
      <c r="AN381" s="6">
        <v>-73.983333000000002</v>
      </c>
      <c r="AO381" s="6">
        <v>40.568333000000003</v>
      </c>
      <c r="AP381" s="6" t="s">
        <v>42</v>
      </c>
    </row>
    <row r="382" spans="1:42" s="6" customFormat="1" x14ac:dyDescent="0.35">
      <c r="A382" s="6" t="s">
        <v>89</v>
      </c>
      <c r="C382" s="7">
        <v>41807</v>
      </c>
      <c r="D382" s="8">
        <v>0.47638888888888892</v>
      </c>
      <c r="E382" s="6" t="s">
        <v>50</v>
      </c>
      <c r="F382" s="6">
        <v>18.53</v>
      </c>
      <c r="G382" s="6">
        <v>16.100000000000001</v>
      </c>
      <c r="H382" s="6">
        <v>27</v>
      </c>
      <c r="I382" s="6">
        <v>3</v>
      </c>
      <c r="J382" s="6">
        <v>27</v>
      </c>
      <c r="K382" s="6">
        <v>30.05</v>
      </c>
      <c r="L382" s="6">
        <v>30.88</v>
      </c>
      <c r="M382" s="9">
        <v>8.9499999999999993</v>
      </c>
      <c r="N382" s="9">
        <v>8.2899999999999991</v>
      </c>
      <c r="O382" s="6">
        <v>9.5</v>
      </c>
      <c r="Q382" s="6">
        <f t="shared" si="29"/>
        <v>0</v>
      </c>
      <c r="R382" s="6">
        <v>1</v>
      </c>
      <c r="T382" s="10" t="s">
        <v>44</v>
      </c>
      <c r="U382" s="10"/>
      <c r="V382" s="10">
        <v>1</v>
      </c>
      <c r="W382" s="10"/>
      <c r="X382" s="11">
        <v>0.01</v>
      </c>
      <c r="Y382" s="11"/>
      <c r="Z382" s="11">
        <v>0.03</v>
      </c>
      <c r="AA382" s="11"/>
      <c r="AB382" s="11"/>
      <c r="AC382" s="11"/>
      <c r="AD382" s="11">
        <v>6.7000000000000004E-2</v>
      </c>
      <c r="AE382" s="11"/>
      <c r="AF382" s="11">
        <f t="shared" si="30"/>
        <v>7.6999999999999999E-2</v>
      </c>
      <c r="AG382" s="6">
        <v>6</v>
      </c>
      <c r="AH382" s="6">
        <v>4</v>
      </c>
      <c r="AI382" s="12">
        <v>7.5</v>
      </c>
      <c r="AJ382" s="12"/>
      <c r="AK382" s="12"/>
      <c r="AL382" s="12"/>
      <c r="AN382" s="6">
        <v>-73.983333000000002</v>
      </c>
      <c r="AO382" s="6">
        <v>40.568333000000003</v>
      </c>
      <c r="AP382" s="6" t="s">
        <v>42</v>
      </c>
    </row>
    <row r="383" spans="1:42" s="6" customFormat="1" x14ac:dyDescent="0.35">
      <c r="A383" s="6" t="s">
        <v>100</v>
      </c>
      <c r="B383"/>
      <c r="C383" s="14">
        <v>41807</v>
      </c>
      <c r="D383"/>
      <c r="E383"/>
      <c r="F383"/>
      <c r="G383"/>
      <c r="H383"/>
      <c r="I383"/>
      <c r="J383"/>
      <c r="K383"/>
      <c r="L383"/>
      <c r="M383" s="18">
        <v>15.96</v>
      </c>
      <c r="N383" s="18">
        <v>8.1199999999999992</v>
      </c>
      <c r="O383"/>
      <c r="P383"/>
      <c r="R383" s="19" t="s">
        <v>101</v>
      </c>
      <c r="S383"/>
      <c r="T383"/>
      <c r="U383"/>
      <c r="V383" s="19" t="s">
        <v>101</v>
      </c>
      <c r="W383"/>
      <c r="X383"/>
      <c r="Y383"/>
      <c r="Z383"/>
      <c r="AA383"/>
      <c r="AB383"/>
      <c r="AC383"/>
      <c r="AD383"/>
      <c r="AE383"/>
      <c r="AF383">
        <v>0.38589999999999997</v>
      </c>
      <c r="AG383"/>
      <c r="AH383"/>
      <c r="AI383" s="30">
        <v>45</v>
      </c>
      <c r="AJ383"/>
      <c r="AK383" s="12"/>
      <c r="AL383" s="12"/>
      <c r="AN383" s="6">
        <v>-73.983333000000002</v>
      </c>
      <c r="AO383" s="6">
        <v>40.568333000000003</v>
      </c>
      <c r="AP383" s="6" t="s">
        <v>42</v>
      </c>
    </row>
    <row r="384" spans="1:42" s="6" customFormat="1" x14ac:dyDescent="0.35">
      <c r="A384" s="6" t="s">
        <v>105</v>
      </c>
      <c r="B384"/>
      <c r="C384" s="14">
        <v>41807</v>
      </c>
      <c r="D384"/>
      <c r="E384"/>
      <c r="F384"/>
      <c r="G384"/>
      <c r="H384"/>
      <c r="I384"/>
      <c r="J384"/>
      <c r="K384"/>
      <c r="L384"/>
      <c r="M384" s="18">
        <v>12.86</v>
      </c>
      <c r="N384" s="18">
        <v>10.45</v>
      </c>
      <c r="O384"/>
      <c r="P384"/>
      <c r="R384" s="19" t="s">
        <v>101</v>
      </c>
      <c r="S384"/>
      <c r="T384"/>
      <c r="U384"/>
      <c r="V384" s="19" t="s">
        <v>101</v>
      </c>
      <c r="W384"/>
      <c r="X384"/>
      <c r="Y384"/>
      <c r="Z384"/>
      <c r="AA384"/>
      <c r="AB384"/>
      <c r="AC384"/>
      <c r="AD384"/>
      <c r="AE384"/>
      <c r="AF384" s="35">
        <v>0.91249999999999998</v>
      </c>
      <c r="AG384"/>
      <c r="AH384"/>
      <c r="AI384" s="21">
        <v>44.8</v>
      </c>
      <c r="AJ384"/>
      <c r="AK384" s="12"/>
      <c r="AL384" s="12"/>
      <c r="AN384" s="6">
        <v>-73.983333000000002</v>
      </c>
      <c r="AO384" s="6">
        <v>40.568333000000003</v>
      </c>
      <c r="AP384" s="6" t="s">
        <v>42</v>
      </c>
    </row>
    <row r="385" spans="1:42" s="6" customFormat="1" x14ac:dyDescent="0.35">
      <c r="A385" s="6" t="s">
        <v>40</v>
      </c>
      <c r="C385" s="7">
        <v>41808</v>
      </c>
      <c r="D385" s="8">
        <v>0.53888888888888886</v>
      </c>
      <c r="E385" s="6" t="s">
        <v>50</v>
      </c>
      <c r="F385" s="6">
        <v>22.33</v>
      </c>
      <c r="G385" s="6">
        <v>20.76</v>
      </c>
      <c r="H385" s="6">
        <v>24</v>
      </c>
      <c r="I385" s="6">
        <v>3</v>
      </c>
      <c r="J385" s="6">
        <v>20</v>
      </c>
      <c r="K385" s="6">
        <v>20.2</v>
      </c>
      <c r="L385" s="6">
        <v>22.67</v>
      </c>
      <c r="M385" s="9">
        <v>8.56</v>
      </c>
      <c r="N385" s="9">
        <v>7.63</v>
      </c>
      <c r="O385" s="6">
        <v>2</v>
      </c>
      <c r="Q385" s="6">
        <f t="shared" ref="Q385:Q446" si="31">LN(R385)</f>
        <v>2.5649493574615367</v>
      </c>
      <c r="R385" s="6">
        <v>13</v>
      </c>
      <c r="T385" s="10" t="s">
        <v>44</v>
      </c>
      <c r="U385" s="10"/>
      <c r="V385" s="10">
        <v>1</v>
      </c>
      <c r="W385" s="10"/>
      <c r="X385" s="11">
        <v>0.189</v>
      </c>
      <c r="Y385" s="11"/>
      <c r="Z385" s="11">
        <v>0.104</v>
      </c>
      <c r="AA385" s="11"/>
      <c r="AB385" s="11"/>
      <c r="AC385" s="11"/>
      <c r="AD385" s="11">
        <v>0.62</v>
      </c>
      <c r="AE385" s="11"/>
      <c r="AF385" s="11">
        <f t="shared" ref="AF385:AF390" si="32">AD385+X385+Y385</f>
        <v>0.80899999999999994</v>
      </c>
      <c r="AG385" s="6">
        <v>15</v>
      </c>
      <c r="AH385" s="6">
        <v>13</v>
      </c>
      <c r="AI385" s="12">
        <v>25</v>
      </c>
      <c r="AJ385" s="12"/>
      <c r="AK385" s="12"/>
      <c r="AL385" s="12"/>
      <c r="AN385" s="6">
        <v>-73.983333000000002</v>
      </c>
      <c r="AO385" s="6">
        <v>40.568333000000003</v>
      </c>
      <c r="AP385" s="6" t="s">
        <v>42</v>
      </c>
    </row>
    <row r="386" spans="1:42" s="6" customFormat="1" x14ac:dyDescent="0.35">
      <c r="A386" s="6" t="s">
        <v>72</v>
      </c>
      <c r="C386" s="7">
        <v>41808</v>
      </c>
      <c r="D386" s="8">
        <v>0.50763888888888886</v>
      </c>
      <c r="E386" s="6" t="s">
        <v>50</v>
      </c>
      <c r="F386" s="6">
        <v>21.17</v>
      </c>
      <c r="G386" s="6">
        <v>19.2</v>
      </c>
      <c r="H386" s="6">
        <v>22</v>
      </c>
      <c r="I386" s="6">
        <v>3</v>
      </c>
      <c r="J386" s="6">
        <v>18</v>
      </c>
      <c r="K386" s="6">
        <v>23.27</v>
      </c>
      <c r="L386" s="6">
        <v>24.86</v>
      </c>
      <c r="M386" s="9">
        <v>10.39</v>
      </c>
      <c r="N386" s="9">
        <v>8.52</v>
      </c>
      <c r="O386" s="6">
        <v>3</v>
      </c>
      <c r="Q386" s="6">
        <f t="shared" si="31"/>
        <v>0</v>
      </c>
      <c r="R386" s="6">
        <v>1</v>
      </c>
      <c r="T386" s="10" t="s">
        <v>44</v>
      </c>
      <c r="U386" s="10"/>
      <c r="V386" s="10">
        <v>1</v>
      </c>
      <c r="W386" s="10"/>
      <c r="X386" s="11">
        <v>0.108</v>
      </c>
      <c r="Y386" s="11"/>
      <c r="Z386" s="11">
        <v>5.0999999999999997E-2</v>
      </c>
      <c r="AA386" s="11"/>
      <c r="AB386" s="11"/>
      <c r="AC386" s="11"/>
      <c r="AD386" s="11">
        <v>0.52900000000000003</v>
      </c>
      <c r="AE386" s="11"/>
      <c r="AF386" s="11">
        <f t="shared" si="32"/>
        <v>0.63700000000000001</v>
      </c>
      <c r="AG386" s="6">
        <v>11</v>
      </c>
      <c r="AH386" s="6">
        <v>8</v>
      </c>
      <c r="AI386" s="12">
        <v>30.2</v>
      </c>
      <c r="AJ386" s="12"/>
      <c r="AK386" s="12"/>
      <c r="AL386" s="12"/>
      <c r="AN386" s="6">
        <v>-73.983333000000002</v>
      </c>
      <c r="AO386" s="6">
        <v>40.568333000000003</v>
      </c>
      <c r="AP386" s="6" t="s">
        <v>42</v>
      </c>
    </row>
    <row r="387" spans="1:42" s="6" customFormat="1" x14ac:dyDescent="0.35">
      <c r="A387" s="6" t="s">
        <v>79</v>
      </c>
      <c r="C387" s="7">
        <v>41814</v>
      </c>
      <c r="D387" s="8">
        <v>0.45694444444444443</v>
      </c>
      <c r="E387" s="6" t="s">
        <v>50</v>
      </c>
      <c r="F387" s="6">
        <v>19.89</v>
      </c>
      <c r="G387" s="6">
        <v>19.79</v>
      </c>
      <c r="H387" s="6">
        <v>16</v>
      </c>
      <c r="I387" s="6">
        <v>3</v>
      </c>
      <c r="J387" s="6">
        <v>15</v>
      </c>
      <c r="K387" s="6">
        <v>26.67</v>
      </c>
      <c r="L387" s="6">
        <v>28.41</v>
      </c>
      <c r="M387" s="9">
        <v>8.4499999999999993</v>
      </c>
      <c r="N387" s="9">
        <v>8.49</v>
      </c>
      <c r="O387" s="6">
        <v>5.5</v>
      </c>
      <c r="Q387" s="6">
        <f t="shared" si="31"/>
        <v>1.9459101490553132</v>
      </c>
      <c r="R387" s="6">
        <v>7</v>
      </c>
      <c r="T387" s="10" t="s">
        <v>44</v>
      </c>
      <c r="U387" s="10"/>
      <c r="V387" s="10">
        <v>1</v>
      </c>
      <c r="W387" s="10"/>
      <c r="X387" s="11">
        <v>0.09</v>
      </c>
      <c r="Y387" s="11"/>
      <c r="Z387" s="11">
        <v>7.2999999999999995E-2</v>
      </c>
      <c r="AA387" s="11"/>
      <c r="AB387" s="11"/>
      <c r="AC387" s="11"/>
      <c r="AD387" s="11">
        <v>8.1000000000000003E-2</v>
      </c>
      <c r="AE387" s="11"/>
      <c r="AF387" s="11">
        <f t="shared" si="32"/>
        <v>0.17099999999999999</v>
      </c>
      <c r="AG387" s="6">
        <v>17</v>
      </c>
      <c r="AH387" s="6">
        <v>19</v>
      </c>
      <c r="AI387" s="12">
        <v>7.6</v>
      </c>
      <c r="AJ387" s="12"/>
      <c r="AK387" s="12"/>
      <c r="AL387" s="12"/>
      <c r="AN387" s="6">
        <v>-73.983333000000002</v>
      </c>
      <c r="AO387" s="6">
        <v>40.568333000000003</v>
      </c>
      <c r="AP387" s="6" t="s">
        <v>42</v>
      </c>
    </row>
    <row r="388" spans="1:42" s="6" customFormat="1" x14ac:dyDescent="0.35">
      <c r="A388" s="6" t="s">
        <v>89</v>
      </c>
      <c r="C388" s="7">
        <v>41814</v>
      </c>
      <c r="D388" s="8">
        <v>0.47222222222222227</v>
      </c>
      <c r="E388" s="6" t="s">
        <v>50</v>
      </c>
      <c r="F388" s="6">
        <v>20.3</v>
      </c>
      <c r="G388" s="6">
        <v>19.7</v>
      </c>
      <c r="H388" s="6">
        <v>19</v>
      </c>
      <c r="I388" s="6">
        <v>3</v>
      </c>
      <c r="J388" s="6">
        <v>21</v>
      </c>
      <c r="K388" s="6">
        <v>27.74</v>
      </c>
      <c r="L388" s="6">
        <v>29.26</v>
      </c>
      <c r="M388" s="9">
        <v>8.6</v>
      </c>
      <c r="N388" s="9">
        <v>7.83</v>
      </c>
      <c r="O388" s="6">
        <v>7</v>
      </c>
      <c r="Q388" s="6">
        <f t="shared" si="31"/>
        <v>0</v>
      </c>
      <c r="R388" s="6">
        <v>1</v>
      </c>
      <c r="T388" s="10" t="s">
        <v>44</v>
      </c>
      <c r="U388" s="10"/>
      <c r="V388" s="10">
        <v>1</v>
      </c>
      <c r="W388" s="10"/>
      <c r="X388" s="11">
        <v>5.8999999999999997E-2</v>
      </c>
      <c r="Y388" s="11"/>
      <c r="Z388" s="11">
        <v>7.1999999999999995E-2</v>
      </c>
      <c r="AA388" s="11"/>
      <c r="AB388" s="11"/>
      <c r="AC388" s="11"/>
      <c r="AD388" s="11">
        <v>0.11799999999999999</v>
      </c>
      <c r="AE388" s="11"/>
      <c r="AF388" s="11">
        <f t="shared" si="32"/>
        <v>0.17699999999999999</v>
      </c>
      <c r="AG388" s="6">
        <v>21</v>
      </c>
      <c r="AH388" s="6">
        <v>23</v>
      </c>
      <c r="AI388" s="12">
        <v>7.9</v>
      </c>
      <c r="AJ388" s="12"/>
      <c r="AK388" s="12"/>
      <c r="AL388" s="12"/>
      <c r="AN388" s="6">
        <v>-73.983333000000002</v>
      </c>
      <c r="AO388" s="6">
        <v>40.568333000000003</v>
      </c>
      <c r="AP388" s="6" t="s">
        <v>42</v>
      </c>
    </row>
    <row r="389" spans="1:42" s="6" customFormat="1" x14ac:dyDescent="0.35">
      <c r="A389" s="6" t="s">
        <v>40</v>
      </c>
      <c r="C389" s="7">
        <v>41815</v>
      </c>
      <c r="D389" s="8">
        <v>0.55902777777777779</v>
      </c>
      <c r="E389" s="6" t="s">
        <v>50</v>
      </c>
      <c r="F389" s="6">
        <v>22.93</v>
      </c>
      <c r="G389" s="6">
        <v>21.56</v>
      </c>
      <c r="H389" s="6">
        <v>20</v>
      </c>
      <c r="I389" s="6">
        <v>3</v>
      </c>
      <c r="J389" s="6">
        <v>14</v>
      </c>
      <c r="K389" s="6">
        <v>19.88</v>
      </c>
      <c r="L389" s="6">
        <v>22.09</v>
      </c>
      <c r="M389" s="9">
        <v>6.91</v>
      </c>
      <c r="N389" s="9">
        <v>6.43</v>
      </c>
      <c r="O389" s="6">
        <v>2</v>
      </c>
      <c r="Q389" s="6">
        <f t="shared" si="31"/>
        <v>1.6094379124341003</v>
      </c>
      <c r="R389" s="6">
        <v>5</v>
      </c>
      <c r="T389" s="10"/>
      <c r="U389" s="10"/>
      <c r="V389" s="10">
        <v>1</v>
      </c>
      <c r="W389" s="10"/>
      <c r="X389" s="11">
        <v>0.33800000000000002</v>
      </c>
      <c r="Y389" s="11"/>
      <c r="Z389" s="11">
        <v>0.33200000000000002</v>
      </c>
      <c r="AA389" s="11"/>
      <c r="AB389" s="11"/>
      <c r="AC389" s="11"/>
      <c r="AD389" s="11">
        <v>0.85599999999999998</v>
      </c>
      <c r="AE389" s="11"/>
      <c r="AF389" s="11">
        <f t="shared" si="32"/>
        <v>1.194</v>
      </c>
      <c r="AG389" s="6">
        <v>40</v>
      </c>
      <c r="AH389" s="6">
        <v>22</v>
      </c>
      <c r="AI389" s="12">
        <v>20.6</v>
      </c>
      <c r="AJ389" s="12"/>
      <c r="AK389" s="12"/>
      <c r="AL389" s="12"/>
      <c r="AN389" s="6">
        <v>-73.983333000000002</v>
      </c>
      <c r="AO389" s="6">
        <v>40.568333000000003</v>
      </c>
      <c r="AP389" s="6" t="s">
        <v>42</v>
      </c>
    </row>
    <row r="390" spans="1:42" s="6" customFormat="1" x14ac:dyDescent="0.35">
      <c r="A390" s="6" t="s">
        <v>72</v>
      </c>
      <c r="C390" s="7">
        <v>41815</v>
      </c>
      <c r="D390" s="8">
        <v>0.51944444444444449</v>
      </c>
      <c r="E390" s="6" t="s">
        <v>50</v>
      </c>
      <c r="F390" s="6">
        <v>23.46</v>
      </c>
      <c r="G390" s="6">
        <v>20.399999999999999</v>
      </c>
      <c r="H390" s="6">
        <v>18</v>
      </c>
      <c r="I390" s="6">
        <v>3</v>
      </c>
      <c r="J390" s="6">
        <v>13</v>
      </c>
      <c r="K390" s="6">
        <v>22.4</v>
      </c>
      <c r="L390" s="6">
        <v>24.61</v>
      </c>
      <c r="M390" s="9">
        <v>9.59</v>
      </c>
      <c r="N390" s="9">
        <v>8.61</v>
      </c>
      <c r="O390" s="6">
        <v>3</v>
      </c>
      <c r="Q390" s="6">
        <f t="shared" si="31"/>
        <v>2.0794415416798357</v>
      </c>
      <c r="R390" s="6">
        <v>8</v>
      </c>
      <c r="T390" s="10" t="s">
        <v>44</v>
      </c>
      <c r="U390" s="10"/>
      <c r="V390" s="10">
        <v>1</v>
      </c>
      <c r="W390" s="10"/>
      <c r="X390" s="11">
        <v>4.4999999999999998E-2</v>
      </c>
      <c r="Y390" s="11"/>
      <c r="Z390" s="11">
        <v>0.108</v>
      </c>
      <c r="AA390" s="11"/>
      <c r="AB390" s="11"/>
      <c r="AC390" s="11"/>
      <c r="AD390" s="11">
        <v>0.872</v>
      </c>
      <c r="AE390" s="11"/>
      <c r="AF390" s="11">
        <f t="shared" si="32"/>
        <v>0.91700000000000004</v>
      </c>
      <c r="AG390" s="6">
        <v>19</v>
      </c>
      <c r="AH390" s="6">
        <v>27</v>
      </c>
      <c r="AI390" s="12">
        <v>30.4</v>
      </c>
      <c r="AJ390" s="12"/>
      <c r="AK390" s="12"/>
      <c r="AL390" s="12"/>
      <c r="AN390" s="6">
        <v>-73.983333000000002</v>
      </c>
      <c r="AO390" s="6">
        <v>40.568333000000003</v>
      </c>
      <c r="AP390" s="6" t="s">
        <v>42</v>
      </c>
    </row>
    <row r="391" spans="1:42" s="6" customFormat="1" x14ac:dyDescent="0.35">
      <c r="A391" s="6" t="s">
        <v>100</v>
      </c>
      <c r="B391"/>
      <c r="C391" s="14">
        <v>41815</v>
      </c>
      <c r="D391"/>
      <c r="E391"/>
      <c r="F391"/>
      <c r="G391"/>
      <c r="H391"/>
      <c r="I391"/>
      <c r="J391"/>
      <c r="K391"/>
      <c r="L391"/>
      <c r="M391" s="18">
        <v>11.28</v>
      </c>
      <c r="N391" s="18">
        <v>5.98</v>
      </c>
      <c r="O391"/>
      <c r="P391"/>
      <c r="Q391" s="6">
        <f t="shared" si="31"/>
        <v>0.69314718055994529</v>
      </c>
      <c r="R391" s="23">
        <v>2</v>
      </c>
      <c r="S391"/>
      <c r="T391"/>
      <c r="U391"/>
      <c r="V391" s="21">
        <v>40</v>
      </c>
      <c r="W391"/>
      <c r="X391"/>
      <c r="Y391"/>
      <c r="Z391"/>
      <c r="AA391"/>
      <c r="AB391"/>
      <c r="AC391"/>
      <c r="AD391"/>
      <c r="AE391"/>
      <c r="AF391">
        <v>1.02</v>
      </c>
      <c r="AG391"/>
      <c r="AH391"/>
      <c r="AI391" s="21">
        <v>48.2</v>
      </c>
      <c r="AJ391"/>
      <c r="AK391" s="12"/>
      <c r="AL391" s="12"/>
      <c r="AN391" s="6">
        <v>-73.983333000000002</v>
      </c>
      <c r="AO391" s="6">
        <v>40.568333000000003</v>
      </c>
      <c r="AP391" s="6" t="s">
        <v>42</v>
      </c>
    </row>
    <row r="392" spans="1:42" s="6" customFormat="1" x14ac:dyDescent="0.35">
      <c r="A392" s="6" t="s">
        <v>100</v>
      </c>
      <c r="B392"/>
      <c r="C392" s="14">
        <v>41815</v>
      </c>
      <c r="D392"/>
      <c r="E392"/>
      <c r="F392"/>
      <c r="G392"/>
      <c r="H392"/>
      <c r="I392"/>
      <c r="J392"/>
      <c r="K392"/>
      <c r="L392"/>
      <c r="M392" s="20" t="s">
        <v>101</v>
      </c>
      <c r="N392" s="20" t="s">
        <v>101</v>
      </c>
      <c r="O392"/>
      <c r="P392"/>
      <c r="Q392" s="6">
        <f t="shared" si="31"/>
        <v>0.69314718055994529</v>
      </c>
      <c r="R392" s="21">
        <v>2</v>
      </c>
      <c r="S392"/>
      <c r="T392"/>
      <c r="U392"/>
      <c r="V392" s="21">
        <v>2</v>
      </c>
      <c r="W392"/>
      <c r="X392"/>
      <c r="Y392"/>
      <c r="Z392"/>
      <c r="AA392"/>
      <c r="AB392"/>
      <c r="AC392"/>
      <c r="AD392"/>
      <c r="AE392"/>
      <c r="AF392">
        <v>1.0710999999999999</v>
      </c>
      <c r="AG392"/>
      <c r="AH392"/>
      <c r="AI392" s="21">
        <v>36.799999999999997</v>
      </c>
      <c r="AJ392"/>
      <c r="AK392" s="12"/>
      <c r="AL392" s="12"/>
      <c r="AN392" s="6">
        <v>-73.983333000000002</v>
      </c>
      <c r="AO392" s="6">
        <v>40.568333000000003</v>
      </c>
      <c r="AP392" s="6" t="s">
        <v>42</v>
      </c>
    </row>
    <row r="393" spans="1:42" s="6" customFormat="1" x14ac:dyDescent="0.35">
      <c r="A393" s="6" t="s">
        <v>105</v>
      </c>
      <c r="B393"/>
      <c r="C393" s="14">
        <v>41815</v>
      </c>
      <c r="D393"/>
      <c r="E393"/>
      <c r="F393"/>
      <c r="G393"/>
      <c r="H393"/>
      <c r="I393"/>
      <c r="J393"/>
      <c r="K393"/>
      <c r="L393"/>
      <c r="M393" s="18">
        <v>11.67</v>
      </c>
      <c r="N393" s="18">
        <v>9.01</v>
      </c>
      <c r="O393"/>
      <c r="P393"/>
      <c r="Q393" s="6">
        <f t="shared" si="31"/>
        <v>0.69314718055994529</v>
      </c>
      <c r="R393" s="21">
        <v>2</v>
      </c>
      <c r="S393"/>
      <c r="T393"/>
      <c r="U393"/>
      <c r="V393" s="21">
        <v>34</v>
      </c>
      <c r="W393"/>
      <c r="X393"/>
      <c r="Y393"/>
      <c r="Z393"/>
      <c r="AA393"/>
      <c r="AB393"/>
      <c r="AC393"/>
      <c r="AD393"/>
      <c r="AE393"/>
      <c r="AF393" s="35"/>
      <c r="AG393"/>
      <c r="AH393"/>
      <c r="AI393" s="21">
        <v>25.2</v>
      </c>
      <c r="AJ393"/>
      <c r="AK393" s="12"/>
      <c r="AL393" s="12"/>
      <c r="AN393" s="6">
        <v>-73.983333000000002</v>
      </c>
      <c r="AO393" s="6">
        <v>40.568333000000003</v>
      </c>
      <c r="AP393" s="6" t="s">
        <v>42</v>
      </c>
    </row>
    <row r="394" spans="1:42" s="6" customFormat="1" x14ac:dyDescent="0.35">
      <c r="A394" s="6" t="s">
        <v>79</v>
      </c>
      <c r="C394" s="7">
        <v>41821</v>
      </c>
      <c r="D394" s="8">
        <v>0.43888888888888888</v>
      </c>
      <c r="E394" s="6" t="s">
        <v>50</v>
      </c>
      <c r="F394" s="6">
        <v>21.05</v>
      </c>
      <c r="G394" s="6">
        <v>20.83</v>
      </c>
      <c r="H394" s="6">
        <v>22</v>
      </c>
      <c r="I394" s="6">
        <v>3</v>
      </c>
      <c r="J394" s="6">
        <v>13</v>
      </c>
      <c r="K394" s="6">
        <v>28.4</v>
      </c>
      <c r="L394" s="6">
        <v>28.62</v>
      </c>
      <c r="M394" s="9">
        <v>5.68</v>
      </c>
      <c r="N394" s="9">
        <v>5.83</v>
      </c>
      <c r="O394" s="6">
        <v>6</v>
      </c>
      <c r="Q394" s="6">
        <f t="shared" si="31"/>
        <v>0</v>
      </c>
      <c r="R394" s="6">
        <v>1</v>
      </c>
      <c r="T394" s="10" t="s">
        <v>44</v>
      </c>
      <c r="U394" s="10"/>
      <c r="V394" s="10">
        <v>1</v>
      </c>
      <c r="W394" s="10"/>
      <c r="X394" s="11">
        <v>8.6999999999999994E-2</v>
      </c>
      <c r="Y394" s="11"/>
      <c r="Z394" s="11">
        <v>0.124</v>
      </c>
      <c r="AA394" s="11"/>
      <c r="AB394" s="11"/>
      <c r="AC394" s="11"/>
      <c r="AD394" s="11">
        <v>0.20799999999999999</v>
      </c>
      <c r="AE394" s="11"/>
      <c r="AF394" s="11">
        <f t="shared" ref="AF394:AF401" si="33">AD394+X394+Y394</f>
        <v>0.29499999999999998</v>
      </c>
      <c r="AG394" s="6">
        <v>4</v>
      </c>
      <c r="AH394" s="6">
        <v>4</v>
      </c>
      <c r="AI394" s="12">
        <v>3</v>
      </c>
      <c r="AJ394" s="12"/>
      <c r="AK394" s="12"/>
      <c r="AL394" s="12"/>
      <c r="AN394" s="6">
        <v>-73.983333000000002</v>
      </c>
      <c r="AO394" s="6">
        <v>40.568333000000003</v>
      </c>
      <c r="AP394" s="6" t="s">
        <v>42</v>
      </c>
    </row>
    <row r="395" spans="1:42" s="6" customFormat="1" x14ac:dyDescent="0.35">
      <c r="A395" s="6" t="s">
        <v>89</v>
      </c>
      <c r="C395" s="7">
        <v>41821</v>
      </c>
      <c r="D395" s="8">
        <v>0.4548611111111111</v>
      </c>
      <c r="E395" s="6" t="s">
        <v>50</v>
      </c>
      <c r="F395" s="6">
        <v>19.61</v>
      </c>
      <c r="G395" s="6">
        <v>17.57</v>
      </c>
      <c r="H395" s="6">
        <v>28</v>
      </c>
      <c r="I395" s="6">
        <v>3</v>
      </c>
      <c r="J395" s="6">
        <v>24</v>
      </c>
      <c r="K395" s="6">
        <v>29.21</v>
      </c>
      <c r="L395" s="6">
        <v>30.55</v>
      </c>
      <c r="M395" s="9">
        <v>5.7</v>
      </c>
      <c r="N395" s="9">
        <v>6.19</v>
      </c>
      <c r="O395" s="6">
        <v>9</v>
      </c>
      <c r="Q395" s="6">
        <f t="shared" si="31"/>
        <v>0</v>
      </c>
      <c r="R395" s="6">
        <v>1</v>
      </c>
      <c r="T395" s="10" t="s">
        <v>44</v>
      </c>
      <c r="U395" s="10"/>
      <c r="V395" s="10">
        <v>1</v>
      </c>
      <c r="W395" s="10"/>
      <c r="X395" s="11">
        <v>3.4000000000000002E-2</v>
      </c>
      <c r="Y395" s="11"/>
      <c r="Z395" s="11">
        <v>5.5E-2</v>
      </c>
      <c r="AA395" s="11"/>
      <c r="AB395" s="11"/>
      <c r="AC395" s="11"/>
      <c r="AD395" s="11">
        <v>0.157</v>
      </c>
      <c r="AE395" s="11"/>
      <c r="AF395" s="11">
        <f t="shared" si="33"/>
        <v>0.191</v>
      </c>
      <c r="AG395" s="6">
        <v>4</v>
      </c>
      <c r="AH395" s="6">
        <v>12</v>
      </c>
      <c r="AI395" s="12">
        <v>3.5</v>
      </c>
      <c r="AJ395" s="12"/>
      <c r="AK395" s="12"/>
      <c r="AL395" s="12"/>
      <c r="AN395" s="6">
        <v>-73.983333000000002</v>
      </c>
      <c r="AO395" s="6">
        <v>40.568333000000003</v>
      </c>
      <c r="AP395" s="6" t="s">
        <v>42</v>
      </c>
    </row>
    <row r="396" spans="1:42" s="6" customFormat="1" x14ac:dyDescent="0.35">
      <c r="A396" s="6" t="s">
        <v>40</v>
      </c>
      <c r="C396" s="7">
        <v>41822</v>
      </c>
      <c r="D396" s="8">
        <v>0.53333333333333333</v>
      </c>
      <c r="E396" s="6" t="s">
        <v>50</v>
      </c>
      <c r="F396" s="6">
        <v>25.05</v>
      </c>
      <c r="G396" s="6">
        <v>22.53</v>
      </c>
      <c r="H396" s="6">
        <v>25</v>
      </c>
      <c r="I396" s="6">
        <v>3</v>
      </c>
      <c r="J396" s="6">
        <v>21</v>
      </c>
      <c r="K396" s="6">
        <v>21.82</v>
      </c>
      <c r="L396" s="6">
        <v>23.76</v>
      </c>
      <c r="M396" s="9">
        <v>13.29</v>
      </c>
      <c r="N396" s="9">
        <v>9.81</v>
      </c>
      <c r="O396" s="6">
        <v>1.5</v>
      </c>
      <c r="Q396" s="6">
        <f t="shared" si="31"/>
        <v>0.69314718055994529</v>
      </c>
      <c r="R396" s="6">
        <v>2</v>
      </c>
      <c r="T396" s="10" t="s">
        <v>44</v>
      </c>
      <c r="U396" s="10"/>
      <c r="V396" s="10">
        <v>1</v>
      </c>
      <c r="W396" s="10"/>
      <c r="X396" s="11">
        <v>0.16900000000000001</v>
      </c>
      <c r="Y396" s="11"/>
      <c r="Z396" s="11">
        <v>0.10199999999999999</v>
      </c>
      <c r="AA396" s="11"/>
      <c r="AB396" s="11"/>
      <c r="AC396" s="11"/>
      <c r="AD396" s="11">
        <v>0.56999999999999995</v>
      </c>
      <c r="AE396" s="11"/>
      <c r="AF396" s="11">
        <f t="shared" si="33"/>
        <v>0.73899999999999999</v>
      </c>
      <c r="AG396" s="6">
        <v>9</v>
      </c>
      <c r="AH396" s="6">
        <v>8</v>
      </c>
      <c r="AI396" s="12">
        <v>90</v>
      </c>
      <c r="AJ396" s="12"/>
      <c r="AK396" s="12"/>
      <c r="AL396" s="12"/>
      <c r="AN396" s="6">
        <v>-73.983333000000002</v>
      </c>
      <c r="AO396" s="6">
        <v>40.568333000000003</v>
      </c>
      <c r="AP396" s="6" t="s">
        <v>42</v>
      </c>
    </row>
    <row r="397" spans="1:42" s="6" customFormat="1" x14ac:dyDescent="0.35">
      <c r="A397" s="6" t="s">
        <v>72</v>
      </c>
      <c r="C397" s="7">
        <v>41822</v>
      </c>
      <c r="D397" s="8">
        <v>0.50416666666666665</v>
      </c>
      <c r="E397" s="6" t="s">
        <v>50</v>
      </c>
      <c r="F397" s="6">
        <v>22.34</v>
      </c>
      <c r="G397" s="6">
        <v>21.6</v>
      </c>
      <c r="H397" s="6">
        <v>22</v>
      </c>
      <c r="I397" s="6">
        <v>3</v>
      </c>
      <c r="J397" s="6">
        <v>17</v>
      </c>
      <c r="K397" s="6">
        <v>22.98</v>
      </c>
      <c r="L397" s="6">
        <v>24.41</v>
      </c>
      <c r="M397" s="9">
        <v>6.47</v>
      </c>
      <c r="N397" s="9">
        <v>6.74</v>
      </c>
      <c r="O397" s="6">
        <v>5</v>
      </c>
      <c r="Q397" s="6">
        <f t="shared" si="31"/>
        <v>0</v>
      </c>
      <c r="R397" s="6">
        <v>1</v>
      </c>
      <c r="T397" s="10" t="s">
        <v>44</v>
      </c>
      <c r="U397" s="10"/>
      <c r="V397" s="10">
        <v>1</v>
      </c>
      <c r="W397" s="10"/>
      <c r="X397" s="11">
        <v>0.24399999999999999</v>
      </c>
      <c r="Y397" s="11"/>
      <c r="Z397" s="11">
        <v>0.27700000000000002</v>
      </c>
      <c r="AA397" s="11"/>
      <c r="AB397" s="11"/>
      <c r="AC397" s="11"/>
      <c r="AD397" s="11">
        <v>0.29299999999999998</v>
      </c>
      <c r="AE397" s="11"/>
      <c r="AF397" s="11">
        <f t="shared" si="33"/>
        <v>0.53699999999999992</v>
      </c>
      <c r="AG397" s="6">
        <v>5</v>
      </c>
      <c r="AH397" s="6">
        <v>6</v>
      </c>
      <c r="AI397" s="12">
        <v>5.4</v>
      </c>
      <c r="AJ397" s="12"/>
      <c r="AK397" s="12"/>
      <c r="AL397" s="12"/>
      <c r="AN397" s="6">
        <v>-73.983333000000002</v>
      </c>
      <c r="AO397" s="6">
        <v>40.568333000000003</v>
      </c>
      <c r="AP397" s="6" t="s">
        <v>42</v>
      </c>
    </row>
    <row r="398" spans="1:42" s="6" customFormat="1" x14ac:dyDescent="0.35">
      <c r="A398" s="6" t="s">
        <v>40</v>
      </c>
      <c r="C398" s="7">
        <v>41828</v>
      </c>
      <c r="D398" s="8">
        <v>0.52847222222222223</v>
      </c>
      <c r="E398" s="6" t="s">
        <v>50</v>
      </c>
      <c r="F398" s="6">
        <v>21.93</v>
      </c>
      <c r="G398" s="6">
        <v>19.91</v>
      </c>
      <c r="H398" s="6">
        <v>20</v>
      </c>
      <c r="I398" s="6">
        <v>3</v>
      </c>
      <c r="J398" s="6">
        <v>16</v>
      </c>
      <c r="K398" s="6">
        <v>22.5</v>
      </c>
      <c r="L398" s="6">
        <v>25.44</v>
      </c>
      <c r="M398" s="9">
        <v>5.57</v>
      </c>
      <c r="N398" s="9">
        <v>5.9</v>
      </c>
      <c r="O398" s="6">
        <v>3</v>
      </c>
      <c r="Q398" s="6">
        <f t="shared" si="31"/>
        <v>3.2958368660043291</v>
      </c>
      <c r="R398" s="6">
        <v>27</v>
      </c>
      <c r="T398" s="10" t="s">
        <v>44</v>
      </c>
      <c r="U398" s="10"/>
      <c r="V398" s="10">
        <v>1</v>
      </c>
      <c r="W398" s="10"/>
      <c r="X398" s="11">
        <v>0.379</v>
      </c>
      <c r="Y398" s="11"/>
      <c r="Z398" s="11">
        <v>0.33300000000000002</v>
      </c>
      <c r="AA398" s="11"/>
      <c r="AB398" s="11"/>
      <c r="AC398" s="11"/>
      <c r="AD398" s="11">
        <v>0.44400000000000001</v>
      </c>
      <c r="AE398" s="11"/>
      <c r="AF398" s="11">
        <f t="shared" si="33"/>
        <v>0.82299999999999995</v>
      </c>
      <c r="AG398" s="6">
        <v>24</v>
      </c>
      <c r="AH398" s="6">
        <v>10</v>
      </c>
      <c r="AI398" s="12">
        <v>16</v>
      </c>
      <c r="AJ398" s="12"/>
      <c r="AK398" s="12"/>
      <c r="AL398" s="12"/>
      <c r="AN398" s="6">
        <v>-73.983333000000002</v>
      </c>
      <c r="AO398" s="6">
        <v>40.568333000000003</v>
      </c>
      <c r="AP398" s="6" t="s">
        <v>42</v>
      </c>
    </row>
    <row r="399" spans="1:42" s="6" customFormat="1" x14ac:dyDescent="0.35">
      <c r="A399" s="6" t="s">
        <v>72</v>
      </c>
      <c r="C399" s="7">
        <v>41828</v>
      </c>
      <c r="D399" s="8">
        <v>0.49583333333333335</v>
      </c>
      <c r="E399" s="6" t="s">
        <v>50</v>
      </c>
      <c r="F399" s="6">
        <v>23.54</v>
      </c>
      <c r="G399" s="6">
        <v>19.55</v>
      </c>
      <c r="H399" s="6">
        <v>18</v>
      </c>
      <c r="I399" s="6">
        <v>3</v>
      </c>
      <c r="J399" s="6">
        <v>13</v>
      </c>
      <c r="K399" s="6">
        <v>22.86</v>
      </c>
      <c r="L399" s="6">
        <v>25.46</v>
      </c>
      <c r="M399" s="9">
        <v>12.18</v>
      </c>
      <c r="N399" s="9">
        <v>10.01</v>
      </c>
      <c r="O399" s="6">
        <v>2</v>
      </c>
      <c r="Q399" s="6">
        <f t="shared" si="31"/>
        <v>1.9459101490553132</v>
      </c>
      <c r="R399" s="6">
        <v>7</v>
      </c>
      <c r="T399" s="10" t="s">
        <v>44</v>
      </c>
      <c r="U399" s="10"/>
      <c r="V399" s="10">
        <v>1</v>
      </c>
      <c r="W399" s="10"/>
      <c r="X399" s="11">
        <v>9.1999999999999998E-2</v>
      </c>
      <c r="Y399" s="11"/>
      <c r="Z399" s="11">
        <v>0.151</v>
      </c>
      <c r="AA399" s="11"/>
      <c r="AB399" s="11"/>
      <c r="AC399" s="11"/>
      <c r="AD399" s="11">
        <v>0.41499999999999998</v>
      </c>
      <c r="AE399" s="11"/>
      <c r="AF399" s="11">
        <f t="shared" si="33"/>
        <v>0.50700000000000001</v>
      </c>
      <c r="AG399" s="6">
        <v>25</v>
      </c>
      <c r="AH399" s="6">
        <v>9</v>
      </c>
      <c r="AI399" s="12">
        <v>94.7</v>
      </c>
      <c r="AJ399" s="12"/>
      <c r="AK399" s="12"/>
      <c r="AL399" s="12"/>
      <c r="AN399" s="6">
        <v>-73.983333000000002</v>
      </c>
      <c r="AO399" s="6">
        <v>40.568333000000003</v>
      </c>
      <c r="AP399" s="6" t="s">
        <v>42</v>
      </c>
    </row>
    <row r="400" spans="1:42" s="6" customFormat="1" x14ac:dyDescent="0.35">
      <c r="A400" s="6" t="s">
        <v>79</v>
      </c>
      <c r="C400" s="7">
        <v>41829</v>
      </c>
      <c r="D400" s="8">
        <v>0.44444444444444442</v>
      </c>
      <c r="E400" s="6" t="s">
        <v>50</v>
      </c>
      <c r="F400" s="6">
        <v>19.079999999999998</v>
      </c>
      <c r="G400" s="6">
        <v>18.52</v>
      </c>
      <c r="H400" s="6">
        <v>17</v>
      </c>
      <c r="I400" s="6">
        <v>3</v>
      </c>
      <c r="J400" s="6">
        <v>13</v>
      </c>
      <c r="K400" s="6">
        <v>26.49</v>
      </c>
      <c r="L400" s="6">
        <v>27.97</v>
      </c>
      <c r="M400" s="9">
        <v>8.1</v>
      </c>
      <c r="N400" s="9">
        <v>7.61</v>
      </c>
      <c r="O400" s="6">
        <v>4</v>
      </c>
      <c r="Q400" s="6">
        <f t="shared" si="31"/>
        <v>3.2958368660043291</v>
      </c>
      <c r="R400" s="6">
        <v>27</v>
      </c>
      <c r="T400" s="10" t="s">
        <v>44</v>
      </c>
      <c r="U400" s="10"/>
      <c r="V400" s="10">
        <v>1</v>
      </c>
      <c r="W400" s="10"/>
      <c r="X400" s="11">
        <v>0.109</v>
      </c>
      <c r="Y400" s="11"/>
      <c r="Z400" s="11">
        <v>2.8000000000000001E-2</v>
      </c>
      <c r="AA400" s="11"/>
      <c r="AB400" s="11"/>
      <c r="AC400" s="11"/>
      <c r="AD400" s="11">
        <v>0.11799999999999999</v>
      </c>
      <c r="AE400" s="11"/>
      <c r="AF400" s="11">
        <f t="shared" si="33"/>
        <v>0.22699999999999998</v>
      </c>
      <c r="AG400" s="6">
        <v>14</v>
      </c>
      <c r="AH400" s="6">
        <v>11</v>
      </c>
      <c r="AI400" s="12">
        <v>8.6</v>
      </c>
      <c r="AJ400" s="12"/>
      <c r="AK400" s="12"/>
      <c r="AL400" s="12"/>
      <c r="AN400" s="6">
        <v>-73.983333000000002</v>
      </c>
      <c r="AO400" s="6">
        <v>40.568333000000003</v>
      </c>
      <c r="AP400" s="6" t="s">
        <v>42</v>
      </c>
    </row>
    <row r="401" spans="1:42" s="6" customFormat="1" x14ac:dyDescent="0.35">
      <c r="A401" s="6" t="s">
        <v>89</v>
      </c>
      <c r="C401" s="7">
        <v>41829</v>
      </c>
      <c r="D401" s="8">
        <v>0.46111111111111108</v>
      </c>
      <c r="E401" s="6" t="s">
        <v>50</v>
      </c>
      <c r="F401" s="6">
        <v>20.23</v>
      </c>
      <c r="G401" s="6">
        <v>16.010000000000002</v>
      </c>
      <c r="H401" s="6">
        <v>24</v>
      </c>
      <c r="I401" s="6">
        <v>3</v>
      </c>
      <c r="J401" s="6">
        <v>22</v>
      </c>
      <c r="K401" s="6">
        <v>28.42</v>
      </c>
      <c r="L401" s="6">
        <v>30.59</v>
      </c>
      <c r="M401" s="9">
        <v>6.29</v>
      </c>
      <c r="N401" s="9">
        <v>5.86</v>
      </c>
      <c r="O401" s="6">
        <v>4</v>
      </c>
      <c r="Q401" s="6">
        <f t="shared" si="31"/>
        <v>0</v>
      </c>
      <c r="R401" s="6">
        <v>1</v>
      </c>
      <c r="T401" s="10" t="s">
        <v>44</v>
      </c>
      <c r="U401" s="10"/>
      <c r="V401" s="10">
        <v>1</v>
      </c>
      <c r="W401" s="10"/>
      <c r="X401" s="11">
        <v>8.1000000000000003E-2</v>
      </c>
      <c r="Y401" s="11"/>
      <c r="Z401" s="11">
        <v>0.18099999999999999</v>
      </c>
      <c r="AA401" s="11"/>
      <c r="AB401" s="11"/>
      <c r="AC401" s="11"/>
      <c r="AD401" s="11">
        <v>0.11799999999999999</v>
      </c>
      <c r="AE401" s="11"/>
      <c r="AF401" s="11">
        <f t="shared" si="33"/>
        <v>0.19900000000000001</v>
      </c>
      <c r="AG401" s="6">
        <v>12</v>
      </c>
      <c r="AH401" s="6">
        <v>11</v>
      </c>
      <c r="AI401" s="12">
        <v>6.2</v>
      </c>
      <c r="AJ401" s="12"/>
      <c r="AK401" s="12"/>
      <c r="AL401" s="12"/>
      <c r="AN401" s="6">
        <v>-73.943669999999997</v>
      </c>
      <c r="AO401" s="6">
        <v>40.529670000000003</v>
      </c>
      <c r="AP401" s="6" t="s">
        <v>42</v>
      </c>
    </row>
    <row r="402" spans="1:42" s="6" customFormat="1" x14ac:dyDescent="0.35">
      <c r="A402" s="6" t="s">
        <v>100</v>
      </c>
      <c r="B402"/>
      <c r="C402" s="14">
        <v>41829</v>
      </c>
      <c r="D402"/>
      <c r="E402"/>
      <c r="F402"/>
      <c r="G402"/>
      <c r="H402"/>
      <c r="I402"/>
      <c r="J402"/>
      <c r="K402"/>
      <c r="L402"/>
      <c r="M402" s="18">
        <v>8.1300000000000008</v>
      </c>
      <c r="N402" s="18">
        <v>6.77</v>
      </c>
      <c r="O402"/>
      <c r="P402"/>
      <c r="Q402" s="6">
        <f t="shared" si="31"/>
        <v>4.2766661190160553</v>
      </c>
      <c r="R402" s="21">
        <v>72</v>
      </c>
      <c r="S402"/>
      <c r="T402"/>
      <c r="U402"/>
      <c r="V402" s="21">
        <v>2</v>
      </c>
      <c r="W402"/>
      <c r="X402"/>
      <c r="Y402"/>
      <c r="Z402"/>
      <c r="AA402"/>
      <c r="AB402"/>
      <c r="AC402"/>
      <c r="AD402"/>
      <c r="AE402"/>
      <c r="AF402">
        <v>0.95430000000000004</v>
      </c>
      <c r="AG402"/>
      <c r="AH402"/>
      <c r="AI402" s="21">
        <v>16.600000000000001</v>
      </c>
      <c r="AJ402"/>
      <c r="AK402" s="12"/>
      <c r="AL402" s="12"/>
      <c r="AN402" s="6">
        <v>-73.943669999999997</v>
      </c>
      <c r="AO402" s="6">
        <v>40.529670000000003</v>
      </c>
      <c r="AP402" s="6" t="s">
        <v>42</v>
      </c>
    </row>
    <row r="403" spans="1:42" s="6" customFormat="1" x14ac:dyDescent="0.35">
      <c r="A403" s="6" t="s">
        <v>105</v>
      </c>
      <c r="B403"/>
      <c r="C403" s="14">
        <v>41829</v>
      </c>
      <c r="D403"/>
      <c r="E403"/>
      <c r="F403"/>
      <c r="G403"/>
      <c r="H403"/>
      <c r="I403"/>
      <c r="J403"/>
      <c r="K403"/>
      <c r="L403"/>
      <c r="M403" s="18">
        <v>14.56</v>
      </c>
      <c r="N403" s="18">
        <v>10.43</v>
      </c>
      <c r="O403"/>
      <c r="P403"/>
      <c r="Q403" s="6">
        <f t="shared" si="31"/>
        <v>2.0794415416798357</v>
      </c>
      <c r="R403" s="21">
        <v>8</v>
      </c>
      <c r="S403"/>
      <c r="T403"/>
      <c r="U403"/>
      <c r="V403" s="23">
        <v>2</v>
      </c>
      <c r="W403"/>
      <c r="X403"/>
      <c r="Y403"/>
      <c r="Z403"/>
      <c r="AA403"/>
      <c r="AB403"/>
      <c r="AC403"/>
      <c r="AD403"/>
      <c r="AE403"/>
      <c r="AF403" s="35">
        <v>0.76829999999999998</v>
      </c>
      <c r="AG403"/>
      <c r="AH403"/>
      <c r="AI403" s="21">
        <v>45.4</v>
      </c>
      <c r="AJ403"/>
      <c r="AK403" s="12"/>
      <c r="AL403" s="12"/>
      <c r="AN403" s="6">
        <v>-73.943669999999997</v>
      </c>
      <c r="AO403" s="6">
        <v>40.529670000000003</v>
      </c>
      <c r="AP403" s="6" t="s">
        <v>42</v>
      </c>
    </row>
    <row r="404" spans="1:42" s="6" customFormat="1" x14ac:dyDescent="0.35">
      <c r="A404" s="6" t="s">
        <v>40</v>
      </c>
      <c r="B404" s="6" t="s">
        <v>41</v>
      </c>
      <c r="C404" s="7">
        <v>41835</v>
      </c>
      <c r="E404" s="6" t="s">
        <v>49</v>
      </c>
      <c r="M404" s="9">
        <v>7.06</v>
      </c>
      <c r="N404" s="9">
        <v>6.06</v>
      </c>
      <c r="O404" s="6">
        <v>2</v>
      </c>
      <c r="Q404" s="6">
        <f t="shared" si="31"/>
        <v>6.3969296552161463</v>
      </c>
      <c r="R404" s="6">
        <v>600</v>
      </c>
      <c r="T404" s="10" t="s">
        <v>47</v>
      </c>
      <c r="U404" s="10"/>
      <c r="V404" s="10">
        <v>14</v>
      </c>
      <c r="W404" s="10"/>
      <c r="X404" s="11">
        <v>0.23100000000000001</v>
      </c>
      <c r="Y404" s="11"/>
      <c r="Z404" s="11">
        <v>0.30399999999999999</v>
      </c>
      <c r="AA404" s="11"/>
      <c r="AB404" s="11"/>
      <c r="AC404" s="11"/>
      <c r="AD404" s="11">
        <v>0.45900000000000002</v>
      </c>
      <c r="AE404" s="11"/>
      <c r="AF404" s="11">
        <f t="shared" ref="AF404:AF416" si="34">AD404+X404+Y404</f>
        <v>0.69000000000000006</v>
      </c>
      <c r="AG404" s="6">
        <v>32</v>
      </c>
      <c r="AH404" s="6">
        <v>27</v>
      </c>
      <c r="AI404" s="12">
        <v>23.1</v>
      </c>
      <c r="AJ404" s="12"/>
      <c r="AK404" s="12"/>
      <c r="AL404" s="12"/>
      <c r="AN404" s="6">
        <v>-73.943669999999997</v>
      </c>
      <c r="AO404" s="6">
        <v>40.529670000000003</v>
      </c>
      <c r="AP404" s="6" t="s">
        <v>42</v>
      </c>
    </row>
    <row r="405" spans="1:42" s="6" customFormat="1" x14ac:dyDescent="0.35">
      <c r="A405" s="6" t="s">
        <v>40</v>
      </c>
      <c r="C405" s="7">
        <v>41835</v>
      </c>
      <c r="D405" s="8">
        <v>0.53680555555555554</v>
      </c>
      <c r="E405" s="6" t="s">
        <v>49</v>
      </c>
      <c r="F405" s="6">
        <v>24.53</v>
      </c>
      <c r="G405" s="6">
        <v>23.15</v>
      </c>
      <c r="H405" s="6">
        <v>23</v>
      </c>
      <c r="I405" s="6">
        <v>3</v>
      </c>
      <c r="J405" s="6">
        <v>20</v>
      </c>
      <c r="K405" s="6">
        <v>20.93</v>
      </c>
      <c r="L405" s="6">
        <v>24.23</v>
      </c>
      <c r="M405" s="9">
        <v>7.03</v>
      </c>
      <c r="N405" s="9">
        <v>6.03</v>
      </c>
      <c r="O405" s="6">
        <v>2</v>
      </c>
      <c r="Q405" s="6">
        <f t="shared" si="31"/>
        <v>6.8458798752640497</v>
      </c>
      <c r="R405" s="6">
        <v>940</v>
      </c>
      <c r="T405" s="10" t="s">
        <v>47</v>
      </c>
      <c r="U405" s="10"/>
      <c r="V405" s="10">
        <v>16</v>
      </c>
      <c r="W405" s="10"/>
      <c r="X405" s="11">
        <v>0.251</v>
      </c>
      <c r="Y405" s="11"/>
      <c r="Z405" s="11">
        <v>0.32200000000000001</v>
      </c>
      <c r="AA405" s="11"/>
      <c r="AB405" s="11"/>
      <c r="AC405" s="11"/>
      <c r="AD405" s="11">
        <v>0.371</v>
      </c>
      <c r="AE405" s="11"/>
      <c r="AF405" s="11">
        <f t="shared" si="34"/>
        <v>0.622</v>
      </c>
      <c r="AG405" s="6">
        <v>28</v>
      </c>
      <c r="AH405" s="6">
        <v>39</v>
      </c>
      <c r="AI405" s="12">
        <v>24.1</v>
      </c>
      <c r="AJ405" s="12"/>
      <c r="AK405" s="12"/>
      <c r="AL405" s="12"/>
      <c r="AM405" s="6" t="s">
        <v>80</v>
      </c>
      <c r="AN405" s="6">
        <v>-73.943669999999997</v>
      </c>
      <c r="AO405" s="6">
        <v>40.529670000000003</v>
      </c>
      <c r="AP405" s="6" t="s">
        <v>42</v>
      </c>
    </row>
    <row r="406" spans="1:42" s="6" customFormat="1" x14ac:dyDescent="0.35">
      <c r="A406" s="6" t="s">
        <v>72</v>
      </c>
      <c r="C406" s="7">
        <v>41835</v>
      </c>
      <c r="D406" s="8">
        <v>0.50624999999999998</v>
      </c>
      <c r="E406" s="6" t="s">
        <v>49</v>
      </c>
      <c r="F406" s="6">
        <v>20.260000000000002</v>
      </c>
      <c r="G406" s="6">
        <v>19.59</v>
      </c>
      <c r="H406" s="6">
        <v>21</v>
      </c>
      <c r="I406" s="6">
        <v>3</v>
      </c>
      <c r="J406" s="6">
        <v>20</v>
      </c>
      <c r="K406" s="6">
        <v>25.98</v>
      </c>
      <c r="L406" s="6">
        <v>26.43</v>
      </c>
      <c r="M406" s="9">
        <v>6.6</v>
      </c>
      <c r="N406" s="9">
        <v>6.78</v>
      </c>
      <c r="O406" s="6">
        <v>4</v>
      </c>
      <c r="Q406" s="6">
        <f t="shared" si="31"/>
        <v>5.9914645471079817</v>
      </c>
      <c r="R406" s="6">
        <v>400</v>
      </c>
      <c r="T406" s="10" t="s">
        <v>47</v>
      </c>
      <c r="U406" s="10"/>
      <c r="V406" s="10">
        <v>4</v>
      </c>
      <c r="W406" s="10"/>
      <c r="X406" s="11">
        <v>0.13900000000000001</v>
      </c>
      <c r="Y406" s="11"/>
      <c r="Z406" s="11">
        <v>0.154</v>
      </c>
      <c r="AA406" s="11"/>
      <c r="AB406" s="11"/>
      <c r="AC406" s="11"/>
      <c r="AD406" s="11">
        <v>0.57699999999999996</v>
      </c>
      <c r="AE406" s="11"/>
      <c r="AF406" s="11">
        <f t="shared" si="34"/>
        <v>0.71599999999999997</v>
      </c>
      <c r="AG406" s="6">
        <v>10</v>
      </c>
      <c r="AH406" s="6">
        <v>10</v>
      </c>
      <c r="AI406" s="12">
        <v>9.1</v>
      </c>
      <c r="AJ406" s="12"/>
      <c r="AK406" s="12"/>
      <c r="AL406" s="12"/>
      <c r="AN406" s="6">
        <v>-73.943669999999997</v>
      </c>
      <c r="AO406" s="6">
        <v>40.529670000000003</v>
      </c>
      <c r="AP406" s="6" t="s">
        <v>42</v>
      </c>
    </row>
    <row r="407" spans="1:42" s="6" customFormat="1" x14ac:dyDescent="0.35">
      <c r="A407" s="6" t="s">
        <v>79</v>
      </c>
      <c r="C407" s="7">
        <v>41836</v>
      </c>
      <c r="D407" s="8">
        <v>0.46597222222222223</v>
      </c>
      <c r="E407" s="6" t="s">
        <v>49</v>
      </c>
      <c r="F407" s="6">
        <v>20.12</v>
      </c>
      <c r="G407" s="6">
        <v>20.07</v>
      </c>
      <c r="H407" s="6">
        <v>22</v>
      </c>
      <c r="I407" s="6">
        <v>3</v>
      </c>
      <c r="J407" s="6">
        <v>20</v>
      </c>
      <c r="K407" s="6">
        <v>29.36</v>
      </c>
      <c r="L407" s="6">
        <v>29.95</v>
      </c>
      <c r="M407" s="9">
        <v>6</v>
      </c>
      <c r="N407" s="9">
        <v>6.14</v>
      </c>
      <c r="O407" s="6">
        <v>6</v>
      </c>
      <c r="Q407" s="6">
        <f t="shared" si="31"/>
        <v>6.4297194780391376</v>
      </c>
      <c r="R407" s="6">
        <v>620</v>
      </c>
      <c r="T407" s="10" t="s">
        <v>47</v>
      </c>
      <c r="U407" s="10"/>
      <c r="V407" s="10">
        <v>4</v>
      </c>
      <c r="W407" s="10"/>
      <c r="X407" s="11">
        <v>4.2999999999999997E-2</v>
      </c>
      <c r="Y407" s="11"/>
      <c r="Z407" s="11">
        <v>7.0999999999999994E-2</v>
      </c>
      <c r="AA407" s="11"/>
      <c r="AB407" s="11"/>
      <c r="AC407" s="11"/>
      <c r="AD407" s="11">
        <v>0.439</v>
      </c>
      <c r="AE407" s="11"/>
      <c r="AF407" s="11">
        <f t="shared" si="34"/>
        <v>0.48199999999999998</v>
      </c>
      <c r="AG407" s="6">
        <v>14</v>
      </c>
      <c r="AH407" s="6">
        <v>10</v>
      </c>
      <c r="AI407" s="12">
        <v>3.69</v>
      </c>
      <c r="AJ407" s="12"/>
      <c r="AK407" s="12"/>
      <c r="AL407" s="12"/>
      <c r="AN407" s="6">
        <v>-73.943669999999997</v>
      </c>
      <c r="AO407" s="6">
        <v>40.529670000000003</v>
      </c>
      <c r="AP407" s="6" t="s">
        <v>42</v>
      </c>
    </row>
    <row r="408" spans="1:42" s="6" customFormat="1" x14ac:dyDescent="0.35">
      <c r="A408" s="6" t="s">
        <v>89</v>
      </c>
      <c r="C408" s="7">
        <v>41836</v>
      </c>
      <c r="E408" s="6" t="s">
        <v>49</v>
      </c>
      <c r="M408" s="9"/>
      <c r="N408" s="9"/>
      <c r="T408" s="10"/>
      <c r="U408" s="10"/>
      <c r="V408" s="10"/>
      <c r="W408" s="10"/>
      <c r="X408" s="11"/>
      <c r="Y408" s="11"/>
      <c r="Z408" s="11"/>
      <c r="AA408" s="11"/>
      <c r="AB408" s="11"/>
      <c r="AC408" s="11"/>
      <c r="AD408" s="11"/>
      <c r="AE408" s="11"/>
      <c r="AF408" s="11">
        <f t="shared" si="34"/>
        <v>0</v>
      </c>
      <c r="AI408" s="12"/>
      <c r="AJ408" s="12"/>
      <c r="AK408" s="12"/>
      <c r="AL408" s="12"/>
      <c r="AM408" s="6" t="s">
        <v>45</v>
      </c>
      <c r="AN408" s="6">
        <v>-73.943669999999997</v>
      </c>
      <c r="AO408" s="6">
        <v>40.529670000000003</v>
      </c>
      <c r="AP408" s="6" t="s">
        <v>42</v>
      </c>
    </row>
    <row r="409" spans="1:42" s="6" customFormat="1" x14ac:dyDescent="0.35">
      <c r="A409" s="6" t="s">
        <v>79</v>
      </c>
      <c r="C409" s="7">
        <v>41842</v>
      </c>
      <c r="D409" s="8">
        <v>0.44166666666666665</v>
      </c>
      <c r="E409" s="6" t="s">
        <v>50</v>
      </c>
      <c r="F409" s="6">
        <v>22.28</v>
      </c>
      <c r="G409" s="6">
        <v>22.17</v>
      </c>
      <c r="H409" s="6">
        <v>17</v>
      </c>
      <c r="I409" s="6">
        <v>3</v>
      </c>
      <c r="J409" s="6">
        <v>15</v>
      </c>
      <c r="K409" s="6">
        <v>26.12</v>
      </c>
      <c r="L409" s="6">
        <v>28.45</v>
      </c>
      <c r="M409" s="9">
        <v>6.49</v>
      </c>
      <c r="N409" s="9">
        <v>6.37</v>
      </c>
      <c r="O409" s="6">
        <v>6</v>
      </c>
      <c r="Q409" s="6">
        <f t="shared" si="31"/>
        <v>2.3025850929940459</v>
      </c>
      <c r="R409" s="6">
        <v>10</v>
      </c>
      <c r="T409" s="10" t="s">
        <v>44</v>
      </c>
      <c r="U409" s="10"/>
      <c r="V409" s="10">
        <v>1</v>
      </c>
      <c r="W409" s="10"/>
      <c r="X409" s="11">
        <v>0.151</v>
      </c>
      <c r="Y409" s="11"/>
      <c r="Z409" s="11">
        <v>0.115</v>
      </c>
      <c r="AA409" s="11"/>
      <c r="AB409" s="11"/>
      <c r="AC409" s="11"/>
      <c r="AD409" s="11">
        <v>0.93</v>
      </c>
      <c r="AE409" s="11"/>
      <c r="AF409" s="11">
        <f t="shared" si="34"/>
        <v>1.081</v>
      </c>
      <c r="AG409" s="6">
        <v>9</v>
      </c>
      <c r="AH409" s="6">
        <v>10</v>
      </c>
      <c r="AI409" s="12">
        <v>2.9</v>
      </c>
      <c r="AJ409" s="12"/>
      <c r="AK409" s="12"/>
      <c r="AL409" s="12"/>
      <c r="AM409" s="6" t="s">
        <v>45</v>
      </c>
      <c r="AN409" s="6">
        <v>-73.943669999999997</v>
      </c>
      <c r="AO409" s="6">
        <v>40.529670000000003</v>
      </c>
      <c r="AP409" s="6" t="s">
        <v>42</v>
      </c>
    </row>
    <row r="410" spans="1:42" s="6" customFormat="1" x14ac:dyDescent="0.35">
      <c r="A410" s="6" t="s">
        <v>89</v>
      </c>
      <c r="C410" s="7">
        <v>41842</v>
      </c>
      <c r="D410" s="8">
        <v>0.45555555555555555</v>
      </c>
      <c r="E410" s="6" t="s">
        <v>50</v>
      </c>
      <c r="F410" s="6">
        <v>22.59</v>
      </c>
      <c r="G410" s="6">
        <v>22.2</v>
      </c>
      <c r="H410" s="6">
        <v>24</v>
      </c>
      <c r="I410" s="6">
        <v>4</v>
      </c>
      <c r="J410" s="6">
        <v>22</v>
      </c>
      <c r="K410" s="6">
        <v>27.79</v>
      </c>
      <c r="L410" s="6">
        <v>29.84</v>
      </c>
      <c r="M410" s="9">
        <v>7.09</v>
      </c>
      <c r="N410" s="9">
        <v>6.12</v>
      </c>
      <c r="O410" s="6">
        <v>6</v>
      </c>
      <c r="Q410" s="6">
        <f t="shared" si="31"/>
        <v>0</v>
      </c>
      <c r="R410" s="6">
        <v>1</v>
      </c>
      <c r="T410" s="10" t="s">
        <v>44</v>
      </c>
      <c r="U410" s="10"/>
      <c r="V410" s="10">
        <v>1</v>
      </c>
      <c r="W410" s="10"/>
      <c r="X410" s="11">
        <v>0.108</v>
      </c>
      <c r="Y410" s="11"/>
      <c r="Z410" s="11">
        <v>0.14000000000000001</v>
      </c>
      <c r="AA410" s="11"/>
      <c r="AB410" s="11"/>
      <c r="AC410" s="11"/>
      <c r="AD410" s="11">
        <v>0.98399999999999999</v>
      </c>
      <c r="AE410" s="11"/>
      <c r="AF410" s="11">
        <f t="shared" si="34"/>
        <v>1.0920000000000001</v>
      </c>
      <c r="AG410" s="6">
        <v>7</v>
      </c>
      <c r="AH410" s="6">
        <v>7</v>
      </c>
      <c r="AI410" s="12">
        <v>6.1</v>
      </c>
      <c r="AJ410" s="12"/>
      <c r="AK410" s="12"/>
      <c r="AL410" s="12"/>
      <c r="AN410" s="6">
        <v>-73.943669999999997</v>
      </c>
      <c r="AO410" s="6">
        <v>40.529670000000003</v>
      </c>
      <c r="AP410" s="6" t="s">
        <v>42</v>
      </c>
    </row>
    <row r="411" spans="1:42" s="6" customFormat="1" x14ac:dyDescent="0.35">
      <c r="A411" s="6" t="s">
        <v>40</v>
      </c>
      <c r="C411" s="7">
        <v>41843</v>
      </c>
      <c r="D411" s="8">
        <v>0.52777777777777779</v>
      </c>
      <c r="E411" s="6" t="s">
        <v>50</v>
      </c>
      <c r="F411" s="6">
        <v>24.43</v>
      </c>
      <c r="G411" s="6">
        <v>23.31</v>
      </c>
      <c r="H411" s="6">
        <v>19</v>
      </c>
      <c r="I411" s="6">
        <v>3</v>
      </c>
      <c r="J411" s="6">
        <v>14</v>
      </c>
      <c r="K411" s="6">
        <v>20.68</v>
      </c>
      <c r="L411" s="6">
        <v>22.77</v>
      </c>
      <c r="M411" s="9">
        <v>5.96</v>
      </c>
      <c r="N411" s="9">
        <v>5.59</v>
      </c>
      <c r="O411" s="6">
        <v>4</v>
      </c>
      <c r="Q411" s="6">
        <f t="shared" si="31"/>
        <v>1.9459101490553132</v>
      </c>
      <c r="R411" s="6">
        <v>7</v>
      </c>
      <c r="T411" s="10" t="s">
        <v>44</v>
      </c>
      <c r="U411" s="10"/>
      <c r="V411" s="10">
        <v>1</v>
      </c>
      <c r="W411" s="10"/>
      <c r="X411" s="11">
        <v>0.34499999999999997</v>
      </c>
      <c r="Y411" s="11"/>
      <c r="Z411" s="11">
        <v>0.33700000000000002</v>
      </c>
      <c r="AA411" s="11"/>
      <c r="AB411" s="11"/>
      <c r="AC411" s="11"/>
      <c r="AD411" s="11">
        <v>0.82799999999999996</v>
      </c>
      <c r="AE411" s="11"/>
      <c r="AF411" s="11">
        <f t="shared" si="34"/>
        <v>1.173</v>
      </c>
      <c r="AG411" s="6">
        <v>7</v>
      </c>
      <c r="AH411" s="6">
        <v>7</v>
      </c>
      <c r="AI411" s="12">
        <v>6.1</v>
      </c>
      <c r="AJ411" s="12"/>
      <c r="AK411" s="12"/>
      <c r="AL411" s="12"/>
      <c r="AN411" s="6">
        <v>-73.943669999999997</v>
      </c>
      <c r="AO411" s="6">
        <v>40.529670000000003</v>
      </c>
      <c r="AP411" s="6" t="s">
        <v>42</v>
      </c>
    </row>
    <row r="412" spans="1:42" s="6" customFormat="1" x14ac:dyDescent="0.35">
      <c r="A412" s="6" t="s">
        <v>72</v>
      </c>
      <c r="C412" s="7">
        <v>41843</v>
      </c>
      <c r="D412" s="8">
        <v>0.49722222222222223</v>
      </c>
      <c r="E412" s="6" t="s">
        <v>50</v>
      </c>
      <c r="F412" s="6">
        <v>22.97</v>
      </c>
      <c r="G412" s="6">
        <v>22.27</v>
      </c>
      <c r="H412" s="6">
        <v>19</v>
      </c>
      <c r="I412" s="6">
        <v>3</v>
      </c>
      <c r="J412" s="6">
        <v>13</v>
      </c>
      <c r="K412" s="6">
        <v>24.05</v>
      </c>
      <c r="L412" s="6">
        <v>24.96</v>
      </c>
      <c r="M412" s="9">
        <v>7.53</v>
      </c>
      <c r="N412" s="9">
        <v>7.9</v>
      </c>
      <c r="O412" s="6">
        <v>4</v>
      </c>
      <c r="Q412" s="6">
        <f t="shared" si="31"/>
        <v>1.6094379124341003</v>
      </c>
      <c r="R412" s="6">
        <v>5</v>
      </c>
      <c r="T412" s="10" t="s">
        <v>44</v>
      </c>
      <c r="U412" s="10"/>
      <c r="V412" s="10">
        <v>1</v>
      </c>
      <c r="W412" s="10"/>
      <c r="X412" s="11">
        <v>8.5000000000000006E-2</v>
      </c>
      <c r="Y412" s="11"/>
      <c r="Z412" s="11">
        <v>4.9000000000000002E-2</v>
      </c>
      <c r="AA412" s="11"/>
      <c r="AB412" s="11"/>
      <c r="AC412" s="11"/>
      <c r="AD412" s="11">
        <v>0.42699999999999999</v>
      </c>
      <c r="AE412" s="11"/>
      <c r="AF412" s="11">
        <f t="shared" si="34"/>
        <v>0.51200000000000001</v>
      </c>
      <c r="AG412" s="6">
        <v>8</v>
      </c>
      <c r="AH412" s="6">
        <v>7</v>
      </c>
      <c r="AI412" s="12">
        <v>19</v>
      </c>
      <c r="AJ412" s="12"/>
      <c r="AK412" s="12"/>
      <c r="AL412" s="12"/>
      <c r="AN412" s="6">
        <v>-73.943669999999997</v>
      </c>
      <c r="AO412" s="6">
        <v>40.529670000000003</v>
      </c>
      <c r="AP412" s="6" t="s">
        <v>42</v>
      </c>
    </row>
    <row r="413" spans="1:42" s="6" customFormat="1" x14ac:dyDescent="0.35">
      <c r="A413" s="6" t="s">
        <v>79</v>
      </c>
      <c r="C413" s="7">
        <v>41849</v>
      </c>
      <c r="D413" s="8">
        <v>0.4993055555555555</v>
      </c>
      <c r="E413" s="6" t="s">
        <v>49</v>
      </c>
      <c r="F413" s="6">
        <v>22.23</v>
      </c>
      <c r="G413" s="6">
        <v>21.63</v>
      </c>
      <c r="H413" s="6">
        <v>19</v>
      </c>
      <c r="I413" s="6">
        <v>3</v>
      </c>
      <c r="J413" s="6">
        <v>20</v>
      </c>
      <c r="K413" s="6">
        <v>29.37</v>
      </c>
      <c r="L413" s="6">
        <v>29.93</v>
      </c>
      <c r="M413" s="9">
        <v>6.48</v>
      </c>
      <c r="N413" s="9">
        <v>5.99</v>
      </c>
      <c r="O413" s="6">
        <v>9</v>
      </c>
      <c r="Q413" s="6">
        <f t="shared" si="31"/>
        <v>1.3862943611198906</v>
      </c>
      <c r="R413" s="6">
        <v>4</v>
      </c>
      <c r="T413" s="10" t="s">
        <v>44</v>
      </c>
      <c r="U413" s="10"/>
      <c r="V413" s="10">
        <v>2</v>
      </c>
      <c r="W413" s="10"/>
      <c r="X413" s="11">
        <v>5.1999999999999998E-2</v>
      </c>
      <c r="Y413" s="11"/>
      <c r="Z413" s="11">
        <v>7.4999999999999997E-2</v>
      </c>
      <c r="AA413" s="11"/>
      <c r="AB413" s="11"/>
      <c r="AC413" s="11"/>
      <c r="AD413" s="11">
        <v>0.37</v>
      </c>
      <c r="AE413" s="11"/>
      <c r="AF413" s="11">
        <f t="shared" si="34"/>
        <v>0.42199999999999999</v>
      </c>
      <c r="AG413" s="6">
        <v>31</v>
      </c>
      <c r="AH413" s="6">
        <v>19</v>
      </c>
      <c r="AI413" s="12">
        <v>5.3</v>
      </c>
      <c r="AJ413" s="12"/>
      <c r="AK413" s="12"/>
      <c r="AL413" s="12"/>
      <c r="AN413" s="6">
        <v>-73.943669999999997</v>
      </c>
      <c r="AO413" s="6">
        <v>40.529670000000003</v>
      </c>
      <c r="AP413" s="6" t="s">
        <v>42</v>
      </c>
    </row>
    <row r="414" spans="1:42" s="6" customFormat="1" x14ac:dyDescent="0.35">
      <c r="A414" s="6" t="s">
        <v>89</v>
      </c>
      <c r="C414" s="7">
        <v>41849</v>
      </c>
      <c r="D414" s="8">
        <v>0.52500000000000002</v>
      </c>
      <c r="E414" s="6" t="s">
        <v>49</v>
      </c>
      <c r="F414" s="6">
        <v>20.91</v>
      </c>
      <c r="G414" s="6">
        <v>18.649999999999999</v>
      </c>
      <c r="H414" s="6">
        <v>27</v>
      </c>
      <c r="I414" s="6">
        <v>3</v>
      </c>
      <c r="J414" s="6">
        <v>24</v>
      </c>
      <c r="K414" s="6">
        <v>30.16</v>
      </c>
      <c r="L414" s="6">
        <v>31.33</v>
      </c>
      <c r="M414" s="9">
        <v>6.55</v>
      </c>
      <c r="N414" s="9">
        <v>6.32</v>
      </c>
      <c r="O414" s="6">
        <v>12</v>
      </c>
      <c r="Q414" s="6">
        <f t="shared" si="31"/>
        <v>0.69314718055994529</v>
      </c>
      <c r="R414" s="6">
        <v>2</v>
      </c>
      <c r="T414" s="10" t="s">
        <v>44</v>
      </c>
      <c r="U414" s="10"/>
      <c r="V414" s="10">
        <v>2</v>
      </c>
      <c r="W414" s="10"/>
      <c r="X414" s="11">
        <v>5.1999999999999998E-2</v>
      </c>
      <c r="Y414" s="11"/>
      <c r="Z414" s="11">
        <v>3.9E-2</v>
      </c>
      <c r="AA414" s="11"/>
      <c r="AB414" s="11"/>
      <c r="AC414" s="11"/>
      <c r="AD414" s="11">
        <v>0.35799999999999998</v>
      </c>
      <c r="AE414" s="11"/>
      <c r="AF414" s="11">
        <f t="shared" si="34"/>
        <v>0.41</v>
      </c>
      <c r="AG414" s="6">
        <v>32</v>
      </c>
      <c r="AH414" s="6">
        <v>34</v>
      </c>
      <c r="AI414" s="12">
        <v>4.5999999999999996</v>
      </c>
      <c r="AJ414" s="12"/>
      <c r="AK414" s="12"/>
      <c r="AL414" s="12"/>
      <c r="AN414" s="6">
        <v>-73.943669999999997</v>
      </c>
      <c r="AO414" s="6">
        <v>40.529670000000003</v>
      </c>
      <c r="AP414" s="6" t="s">
        <v>42</v>
      </c>
    </row>
    <row r="415" spans="1:42" s="6" customFormat="1" x14ac:dyDescent="0.35">
      <c r="A415" s="6" t="s">
        <v>40</v>
      </c>
      <c r="C415" s="7">
        <v>41850</v>
      </c>
      <c r="D415" s="8">
        <v>0.52569444444444446</v>
      </c>
      <c r="E415" s="6" t="s">
        <v>50</v>
      </c>
      <c r="F415" s="6">
        <v>23.81</v>
      </c>
      <c r="G415" s="6">
        <v>22.81</v>
      </c>
      <c r="H415" s="6">
        <v>27</v>
      </c>
      <c r="I415" s="6">
        <v>3</v>
      </c>
      <c r="J415" s="6">
        <v>24</v>
      </c>
      <c r="K415" s="6">
        <v>22.79</v>
      </c>
      <c r="L415" s="6">
        <v>25.5</v>
      </c>
      <c r="M415" s="9">
        <v>5.59</v>
      </c>
      <c r="N415" s="9">
        <v>5.5</v>
      </c>
      <c r="O415" s="6">
        <v>3</v>
      </c>
      <c r="Q415" s="6">
        <f t="shared" si="31"/>
        <v>4.5849674786705723</v>
      </c>
      <c r="R415" s="6">
        <v>98</v>
      </c>
      <c r="T415" s="10"/>
      <c r="U415" s="10"/>
      <c r="V415" s="10">
        <v>1</v>
      </c>
      <c r="W415" s="10"/>
      <c r="X415" s="11">
        <v>0.35799999999999998</v>
      </c>
      <c r="Y415" s="11"/>
      <c r="Z415" s="11">
        <v>0.26800000000000002</v>
      </c>
      <c r="AA415" s="11"/>
      <c r="AB415" s="11"/>
      <c r="AC415" s="11"/>
      <c r="AD415" s="11">
        <v>0.85399999999999998</v>
      </c>
      <c r="AE415" s="11"/>
      <c r="AF415" s="11">
        <f t="shared" si="34"/>
        <v>1.212</v>
      </c>
      <c r="AG415" s="6">
        <v>19</v>
      </c>
      <c r="AH415" s="6">
        <v>17</v>
      </c>
      <c r="AI415" s="12">
        <v>23.7</v>
      </c>
      <c r="AJ415" s="12"/>
      <c r="AK415" s="12"/>
      <c r="AL415" s="12"/>
      <c r="AN415" s="6">
        <v>-73.943669999999997</v>
      </c>
      <c r="AO415" s="6">
        <v>40.529670000000003</v>
      </c>
      <c r="AP415" s="6" t="s">
        <v>42</v>
      </c>
    </row>
    <row r="416" spans="1:42" s="6" customFormat="1" x14ac:dyDescent="0.35">
      <c r="A416" s="6" t="s">
        <v>72</v>
      </c>
      <c r="C416" s="7">
        <v>41850</v>
      </c>
      <c r="D416" s="8">
        <v>0.49444444444444446</v>
      </c>
      <c r="E416" s="6" t="s">
        <v>50</v>
      </c>
      <c r="F416" s="6">
        <v>22.07</v>
      </c>
      <c r="G416" s="6">
        <v>22.12</v>
      </c>
      <c r="H416" s="6">
        <v>21</v>
      </c>
      <c r="I416" s="6">
        <v>3</v>
      </c>
      <c r="J416" s="6">
        <v>17</v>
      </c>
      <c r="K416" s="6">
        <v>25.07</v>
      </c>
      <c r="L416" s="6">
        <v>25.62</v>
      </c>
      <c r="M416" s="9">
        <v>6.21</v>
      </c>
      <c r="N416" s="9">
        <v>6.06</v>
      </c>
      <c r="O416" s="6">
        <v>6</v>
      </c>
      <c r="Q416" s="6">
        <f t="shared" si="31"/>
        <v>1.6094379124341003</v>
      </c>
      <c r="R416" s="6">
        <v>5</v>
      </c>
      <c r="T416" s="10" t="s">
        <v>44</v>
      </c>
      <c r="U416" s="10"/>
      <c r="V416" s="10">
        <v>1</v>
      </c>
      <c r="W416" s="10"/>
      <c r="X416" s="11">
        <v>0.17799999999999999</v>
      </c>
      <c r="Y416" s="11"/>
      <c r="Z416" s="11">
        <v>0.14199999999999999</v>
      </c>
      <c r="AA416" s="11"/>
      <c r="AB416" s="11"/>
      <c r="AC416" s="11"/>
      <c r="AD416" s="11">
        <v>0.40100000000000002</v>
      </c>
      <c r="AE416" s="11"/>
      <c r="AF416" s="11">
        <f t="shared" si="34"/>
        <v>0.57899999999999996</v>
      </c>
      <c r="AG416" s="6">
        <v>13</v>
      </c>
      <c r="AH416" s="6">
        <v>14</v>
      </c>
      <c r="AI416" s="12">
        <v>6.5</v>
      </c>
      <c r="AJ416" s="12"/>
      <c r="AK416" s="12"/>
      <c r="AL416" s="12"/>
      <c r="AN416" s="6">
        <v>-73.943669999999997</v>
      </c>
      <c r="AO416" s="6">
        <v>40.529670000000003</v>
      </c>
      <c r="AP416" s="6" t="s">
        <v>42</v>
      </c>
    </row>
    <row r="417" spans="1:42" s="6" customFormat="1" x14ac:dyDescent="0.35">
      <c r="A417" s="6" t="s">
        <v>100</v>
      </c>
      <c r="B417"/>
      <c r="C417" s="15">
        <v>41850</v>
      </c>
      <c r="D417"/>
      <c r="E417"/>
      <c r="F417"/>
      <c r="G417"/>
      <c r="H417"/>
      <c r="I417"/>
      <c r="J417"/>
      <c r="K417"/>
      <c r="L417"/>
      <c r="M417" s="18">
        <v>7.95</v>
      </c>
      <c r="N417" s="18">
        <v>6.91</v>
      </c>
      <c r="O417"/>
      <c r="P417"/>
      <c r="R417" s="19" t="s">
        <v>101</v>
      </c>
      <c r="S417"/>
      <c r="T417"/>
      <c r="U417"/>
      <c r="V417" s="19" t="s">
        <v>101</v>
      </c>
      <c r="W417"/>
      <c r="X417"/>
      <c r="Y417"/>
      <c r="Z417"/>
      <c r="AA417"/>
      <c r="AB417"/>
      <c r="AC417"/>
      <c r="AD417"/>
      <c r="AE417"/>
      <c r="AF417">
        <v>0.90170000000000006</v>
      </c>
      <c r="AG417"/>
      <c r="AH417"/>
      <c r="AI417" s="21">
        <v>10.5</v>
      </c>
      <c r="AJ417"/>
      <c r="AK417" s="12"/>
      <c r="AL417" s="12"/>
      <c r="AN417" s="6">
        <v>-73.943669999999997</v>
      </c>
      <c r="AO417" s="6">
        <v>40.529670000000003</v>
      </c>
      <c r="AP417" s="6" t="s">
        <v>42</v>
      </c>
    </row>
    <row r="418" spans="1:42" s="6" customFormat="1" x14ac:dyDescent="0.35">
      <c r="A418" s="6" t="s">
        <v>105</v>
      </c>
      <c r="B418"/>
      <c r="C418" s="15">
        <v>41850</v>
      </c>
      <c r="D418"/>
      <c r="E418"/>
      <c r="F418"/>
      <c r="G418"/>
      <c r="H418"/>
      <c r="I418"/>
      <c r="J418"/>
      <c r="K418"/>
      <c r="L418"/>
      <c r="M418" s="18">
        <v>6.61</v>
      </c>
      <c r="N418" s="18">
        <v>6.51</v>
      </c>
      <c r="O418"/>
      <c r="P418"/>
      <c r="R418" s="19" t="s">
        <v>101</v>
      </c>
      <c r="S418"/>
      <c r="T418"/>
      <c r="U418"/>
      <c r="V418" s="19" t="s">
        <v>101</v>
      </c>
      <c r="W418"/>
      <c r="X418"/>
      <c r="Y418"/>
      <c r="Z418"/>
      <c r="AA418"/>
      <c r="AB418"/>
      <c r="AC418"/>
      <c r="AD418"/>
      <c r="AE418"/>
      <c r="AF418" s="35">
        <v>0.89170000000000005</v>
      </c>
      <c r="AG418"/>
      <c r="AH418"/>
      <c r="AI418" s="21">
        <v>4.4400000000000004</v>
      </c>
      <c r="AJ418"/>
      <c r="AK418" s="12"/>
      <c r="AL418" s="12"/>
      <c r="AN418" s="6">
        <v>-73.943669999999997</v>
      </c>
      <c r="AO418" s="6">
        <v>40.529670000000003</v>
      </c>
      <c r="AP418" s="6" t="s">
        <v>42</v>
      </c>
    </row>
    <row r="419" spans="1:42" s="6" customFormat="1" x14ac:dyDescent="0.35">
      <c r="A419" s="6" t="s">
        <v>79</v>
      </c>
      <c r="C419" s="7">
        <v>41856</v>
      </c>
      <c r="D419" s="8">
        <v>0.44930555555555557</v>
      </c>
      <c r="E419" s="6" t="s">
        <v>50</v>
      </c>
      <c r="F419" s="6">
        <v>22.66</v>
      </c>
      <c r="G419" s="6">
        <v>22.44</v>
      </c>
      <c r="H419" s="6">
        <v>18</v>
      </c>
      <c r="I419" s="6">
        <v>3</v>
      </c>
      <c r="J419" s="6">
        <v>16</v>
      </c>
      <c r="K419" s="6">
        <v>25.85</v>
      </c>
      <c r="L419" s="6">
        <v>27.81</v>
      </c>
      <c r="M419" s="9">
        <v>6.72</v>
      </c>
      <c r="N419" s="9">
        <v>6.74</v>
      </c>
      <c r="O419" s="6">
        <v>6.5</v>
      </c>
      <c r="Q419" s="6">
        <f t="shared" si="31"/>
        <v>2.3025850929940459</v>
      </c>
      <c r="R419" s="6">
        <v>10</v>
      </c>
      <c r="T419" s="10" t="s">
        <v>44</v>
      </c>
      <c r="U419" s="10"/>
      <c r="V419" s="10">
        <v>1</v>
      </c>
      <c r="W419" s="10"/>
      <c r="X419" s="11">
        <v>0.16600000000000001</v>
      </c>
      <c r="Y419" s="11"/>
      <c r="Z419" s="11">
        <v>0.16600000000000001</v>
      </c>
      <c r="AA419" s="11"/>
      <c r="AB419" s="11"/>
      <c r="AC419" s="11"/>
      <c r="AD419" s="11">
        <v>0.35</v>
      </c>
      <c r="AE419" s="11"/>
      <c r="AF419" s="11">
        <f t="shared" ref="AF419:AF426" si="35">AD419+X419+Y419</f>
        <v>0.51600000000000001</v>
      </c>
      <c r="AG419" s="6">
        <v>8</v>
      </c>
      <c r="AH419" s="6">
        <v>8</v>
      </c>
      <c r="AI419" s="12">
        <v>8.56</v>
      </c>
      <c r="AJ419" s="12"/>
      <c r="AK419" s="12"/>
      <c r="AL419" s="12"/>
      <c r="AN419" s="6">
        <v>-73.943669999999997</v>
      </c>
      <c r="AO419" s="6">
        <v>40.529670000000003</v>
      </c>
      <c r="AP419" s="6" t="s">
        <v>42</v>
      </c>
    </row>
    <row r="420" spans="1:42" s="6" customFormat="1" x14ac:dyDescent="0.35">
      <c r="A420" s="6" t="s">
        <v>89</v>
      </c>
      <c r="C420" s="7">
        <v>41856</v>
      </c>
      <c r="D420" s="8">
        <v>0.46666666666666662</v>
      </c>
      <c r="E420" s="6" t="s">
        <v>50</v>
      </c>
      <c r="F420" s="6">
        <v>22.54</v>
      </c>
      <c r="G420" s="6">
        <v>22.18</v>
      </c>
      <c r="H420" s="6">
        <v>27</v>
      </c>
      <c r="I420" s="6">
        <v>3</v>
      </c>
      <c r="J420" s="6">
        <v>21</v>
      </c>
      <c r="K420" s="6">
        <v>29.22</v>
      </c>
      <c r="L420" s="6">
        <v>29.54</v>
      </c>
      <c r="M420" s="9">
        <v>6.65</v>
      </c>
      <c r="N420" s="9">
        <v>6.54</v>
      </c>
      <c r="O420" s="6">
        <v>11</v>
      </c>
      <c r="Q420" s="6">
        <f t="shared" si="31"/>
        <v>1.0986122886681098</v>
      </c>
      <c r="R420" s="6">
        <v>3</v>
      </c>
      <c r="T420" s="10" t="s">
        <v>44</v>
      </c>
      <c r="U420" s="10"/>
      <c r="V420" s="10">
        <v>1</v>
      </c>
      <c r="W420" s="10"/>
      <c r="X420" s="11">
        <v>4.2000000000000003E-2</v>
      </c>
      <c r="Y420" s="11"/>
      <c r="Z420" s="11">
        <v>0.13800000000000001</v>
      </c>
      <c r="AA420" s="11"/>
      <c r="AB420" s="11"/>
      <c r="AC420" s="11"/>
      <c r="AD420" s="11">
        <v>0.17799999999999999</v>
      </c>
      <c r="AE420" s="11"/>
      <c r="AF420" s="11">
        <f t="shared" si="35"/>
        <v>0.22</v>
      </c>
      <c r="AG420" s="6">
        <v>11</v>
      </c>
      <c r="AH420" s="6">
        <v>9</v>
      </c>
      <c r="AI420" s="12">
        <v>4.1399999999999997</v>
      </c>
      <c r="AJ420" s="12"/>
      <c r="AK420" s="12"/>
      <c r="AL420" s="12"/>
      <c r="AN420" s="6">
        <v>-73.943669999999997</v>
      </c>
      <c r="AO420" s="6">
        <v>40.529670000000003</v>
      </c>
      <c r="AP420" s="6" t="s">
        <v>42</v>
      </c>
    </row>
    <row r="421" spans="1:42" s="6" customFormat="1" x14ac:dyDescent="0.35">
      <c r="A421" s="6" t="s">
        <v>40</v>
      </c>
      <c r="C421" s="7">
        <v>41857</v>
      </c>
      <c r="D421" s="8">
        <v>0.52638888888888891</v>
      </c>
      <c r="E421" s="6" t="s">
        <v>50</v>
      </c>
      <c r="F421" s="6">
        <v>24.33</v>
      </c>
      <c r="G421" s="6">
        <v>23.95</v>
      </c>
      <c r="H421" s="6">
        <v>22</v>
      </c>
      <c r="I421" s="6">
        <v>3</v>
      </c>
      <c r="J421" s="6">
        <v>20</v>
      </c>
      <c r="K421" s="6">
        <v>23.49</v>
      </c>
      <c r="L421" s="6">
        <v>24.53</v>
      </c>
      <c r="M421" s="9">
        <v>5.53</v>
      </c>
      <c r="N421" s="9">
        <v>5.56</v>
      </c>
      <c r="O421" s="6">
        <v>4</v>
      </c>
      <c r="Q421" s="6">
        <f t="shared" si="31"/>
        <v>1.3862943611198906</v>
      </c>
      <c r="R421" s="6">
        <v>4</v>
      </c>
      <c r="T421" s="10" t="s">
        <v>44</v>
      </c>
      <c r="U421" s="10"/>
      <c r="V421" s="10">
        <v>1</v>
      </c>
      <c r="W421" s="10"/>
      <c r="X421" s="11">
        <v>0.34399999999999997</v>
      </c>
      <c r="Y421" s="11"/>
      <c r="Z421" s="11">
        <v>0.18099999999999999</v>
      </c>
      <c r="AA421" s="11"/>
      <c r="AB421" s="11"/>
      <c r="AC421" s="11"/>
      <c r="AD421" s="11">
        <v>0.499</v>
      </c>
      <c r="AE421" s="11"/>
      <c r="AF421" s="11">
        <f t="shared" si="35"/>
        <v>0.84299999999999997</v>
      </c>
      <c r="AG421" s="6">
        <v>16</v>
      </c>
      <c r="AH421" s="6">
        <v>18</v>
      </c>
      <c r="AI421" s="12">
        <v>19.8</v>
      </c>
      <c r="AJ421" s="12"/>
      <c r="AK421" s="12"/>
      <c r="AL421" s="12"/>
      <c r="AN421" s="6">
        <v>-73.943669999999997</v>
      </c>
      <c r="AO421" s="6">
        <v>40.529670000000003</v>
      </c>
      <c r="AP421" s="6" t="s">
        <v>42</v>
      </c>
    </row>
    <row r="422" spans="1:42" s="6" customFormat="1" x14ac:dyDescent="0.35">
      <c r="A422" s="6" t="s">
        <v>40</v>
      </c>
      <c r="B422" s="6" t="s">
        <v>41</v>
      </c>
      <c r="C422" s="7">
        <v>41857</v>
      </c>
      <c r="E422" s="6" t="s">
        <v>50</v>
      </c>
      <c r="M422" s="9">
        <v>5.47</v>
      </c>
      <c r="N422" s="9">
        <v>5.55</v>
      </c>
      <c r="O422" s="6">
        <v>4</v>
      </c>
      <c r="Q422" s="6">
        <f t="shared" si="31"/>
        <v>1.3862943611198906</v>
      </c>
      <c r="R422" s="6">
        <v>4</v>
      </c>
      <c r="T422" s="10" t="s">
        <v>44</v>
      </c>
      <c r="U422" s="10"/>
      <c r="V422" s="10">
        <v>1</v>
      </c>
      <c r="W422" s="10"/>
      <c r="X422" s="11">
        <v>0.33900000000000002</v>
      </c>
      <c r="Y422" s="11"/>
      <c r="Z422" s="11">
        <v>0.214</v>
      </c>
      <c r="AA422" s="11"/>
      <c r="AB422" s="11"/>
      <c r="AC422" s="11"/>
      <c r="AD422" s="11">
        <v>0.47199999999999998</v>
      </c>
      <c r="AE422" s="11"/>
      <c r="AF422" s="11">
        <f t="shared" si="35"/>
        <v>0.81099999999999994</v>
      </c>
      <c r="AG422" s="6">
        <v>17</v>
      </c>
      <c r="AH422" s="6">
        <v>17</v>
      </c>
      <c r="AI422" s="12">
        <v>13.1</v>
      </c>
      <c r="AJ422" s="12"/>
      <c r="AK422" s="12"/>
      <c r="AL422" s="12"/>
      <c r="AN422" s="6">
        <v>-73.943669999999997</v>
      </c>
      <c r="AO422" s="6">
        <v>40.529670000000003</v>
      </c>
      <c r="AP422" s="6" t="s">
        <v>42</v>
      </c>
    </row>
    <row r="423" spans="1:42" s="6" customFormat="1" x14ac:dyDescent="0.35">
      <c r="A423" s="6" t="s">
        <v>72</v>
      </c>
      <c r="C423" s="7">
        <v>41857</v>
      </c>
      <c r="D423" s="8">
        <v>0.49722222222222223</v>
      </c>
      <c r="E423" s="6" t="s">
        <v>50</v>
      </c>
      <c r="F423" s="6">
        <v>24.34</v>
      </c>
      <c r="G423" s="6">
        <v>23.21</v>
      </c>
      <c r="H423" s="6">
        <v>19</v>
      </c>
      <c r="I423" s="6">
        <v>3</v>
      </c>
      <c r="J423" s="6">
        <v>14</v>
      </c>
      <c r="K423" s="6">
        <v>24.82</v>
      </c>
      <c r="L423" s="6">
        <v>25.17</v>
      </c>
      <c r="M423" s="9">
        <v>9.51</v>
      </c>
      <c r="N423" s="9">
        <v>9.07</v>
      </c>
      <c r="O423" s="6">
        <v>2.5</v>
      </c>
      <c r="Q423" s="6">
        <f t="shared" si="31"/>
        <v>0</v>
      </c>
      <c r="R423" s="6">
        <v>1</v>
      </c>
      <c r="T423" s="10" t="s">
        <v>44</v>
      </c>
      <c r="U423" s="10"/>
      <c r="V423" s="10">
        <v>1</v>
      </c>
      <c r="W423" s="10"/>
      <c r="X423" s="11">
        <v>0.121</v>
      </c>
      <c r="Y423" s="11"/>
      <c r="Z423" s="11">
        <v>4.1000000000000002E-2</v>
      </c>
      <c r="AA423" s="11"/>
      <c r="AB423" s="11"/>
      <c r="AC423" s="11"/>
      <c r="AD423" s="11">
        <v>0.65100000000000002</v>
      </c>
      <c r="AE423" s="11"/>
      <c r="AF423" s="11">
        <f t="shared" si="35"/>
        <v>0.77200000000000002</v>
      </c>
      <c r="AG423" s="6">
        <v>18</v>
      </c>
      <c r="AH423" s="6">
        <v>20</v>
      </c>
      <c r="AI423" s="12">
        <v>60</v>
      </c>
      <c r="AJ423" s="12"/>
      <c r="AK423" s="12"/>
      <c r="AL423" s="12"/>
      <c r="AN423" s="6">
        <v>-73.943669999999997</v>
      </c>
      <c r="AO423" s="6">
        <v>40.529670000000003</v>
      </c>
      <c r="AP423" s="6" t="s">
        <v>42</v>
      </c>
    </row>
    <row r="424" spans="1:42" s="6" customFormat="1" x14ac:dyDescent="0.35">
      <c r="A424" s="6" t="s">
        <v>40</v>
      </c>
      <c r="B424" s="6" t="s">
        <v>41</v>
      </c>
      <c r="C424" s="7">
        <v>41864</v>
      </c>
      <c r="E424" s="6" t="s">
        <v>49</v>
      </c>
      <c r="M424" s="9">
        <v>5.27</v>
      </c>
      <c r="N424" s="9">
        <v>5.29</v>
      </c>
      <c r="O424" s="6">
        <v>2</v>
      </c>
      <c r="Q424" s="6">
        <f t="shared" si="31"/>
        <v>1.791759469228055</v>
      </c>
      <c r="R424" s="6">
        <v>6</v>
      </c>
      <c r="T424" s="10" t="s">
        <v>47</v>
      </c>
      <c r="U424" s="10"/>
      <c r="V424" s="10">
        <v>2</v>
      </c>
      <c r="W424" s="10"/>
      <c r="X424" s="11">
        <v>0.629</v>
      </c>
      <c r="Y424" s="11"/>
      <c r="Z424" s="11">
        <v>0.61</v>
      </c>
      <c r="AA424" s="11"/>
      <c r="AB424" s="11"/>
      <c r="AC424" s="11"/>
      <c r="AD424" s="11">
        <v>0.85399999999999998</v>
      </c>
      <c r="AE424" s="11"/>
      <c r="AF424" s="11">
        <f t="shared" si="35"/>
        <v>1.4830000000000001</v>
      </c>
      <c r="AG424" s="6">
        <v>37</v>
      </c>
      <c r="AH424" s="6">
        <v>34</v>
      </c>
      <c r="AI424" s="12">
        <v>11.2</v>
      </c>
      <c r="AJ424" s="12"/>
      <c r="AK424" s="12"/>
      <c r="AL424" s="12"/>
      <c r="AN424" s="6">
        <v>-73.943669999999997</v>
      </c>
      <c r="AO424" s="6">
        <v>40.529670000000003</v>
      </c>
      <c r="AP424" s="6" t="s">
        <v>42</v>
      </c>
    </row>
    <row r="425" spans="1:42" s="6" customFormat="1" x14ac:dyDescent="0.35">
      <c r="A425" s="6" t="s">
        <v>40</v>
      </c>
      <c r="C425" s="7">
        <v>41864</v>
      </c>
      <c r="D425" s="8">
        <v>0.56388888888888888</v>
      </c>
      <c r="E425" s="6" t="s">
        <v>49</v>
      </c>
      <c r="F425" s="6">
        <v>24.47</v>
      </c>
      <c r="G425" s="6">
        <v>24.16</v>
      </c>
      <c r="H425" s="6">
        <v>22</v>
      </c>
      <c r="I425" s="6">
        <v>3</v>
      </c>
      <c r="J425" s="6">
        <v>18</v>
      </c>
      <c r="K425" s="6">
        <v>23.37</v>
      </c>
      <c r="L425" s="6">
        <v>23.88</v>
      </c>
      <c r="M425" s="9">
        <v>5.49</v>
      </c>
      <c r="N425" s="9">
        <v>5.17</v>
      </c>
      <c r="O425" s="6">
        <v>1.5</v>
      </c>
      <c r="Q425" s="6">
        <f t="shared" si="31"/>
        <v>2.3978952727983707</v>
      </c>
      <c r="R425" s="6">
        <v>11</v>
      </c>
      <c r="T425" s="10" t="s">
        <v>47</v>
      </c>
      <c r="U425" s="10"/>
      <c r="V425" s="10">
        <v>2</v>
      </c>
      <c r="W425" s="10"/>
      <c r="X425" s="11">
        <v>0.38800000000000001</v>
      </c>
      <c r="Y425" s="11"/>
      <c r="Z425" s="11">
        <v>0.40899999999999997</v>
      </c>
      <c r="AA425" s="11"/>
      <c r="AB425" s="11"/>
      <c r="AC425" s="11"/>
      <c r="AD425" s="11">
        <v>0.81799999999999995</v>
      </c>
      <c r="AE425" s="11"/>
      <c r="AF425" s="11">
        <f t="shared" si="35"/>
        <v>1.206</v>
      </c>
      <c r="AG425" s="6">
        <v>36</v>
      </c>
      <c r="AH425" s="6">
        <v>42</v>
      </c>
      <c r="AI425" s="12">
        <v>13.7</v>
      </c>
      <c r="AJ425" s="12"/>
      <c r="AK425" s="12"/>
      <c r="AL425" s="12"/>
      <c r="AN425" s="6">
        <v>-73.943669999999997</v>
      </c>
      <c r="AO425" s="6">
        <v>40.529670000000003</v>
      </c>
      <c r="AP425" s="6" t="s">
        <v>42</v>
      </c>
    </row>
    <row r="426" spans="1:42" s="6" customFormat="1" x14ac:dyDescent="0.35">
      <c r="A426" s="6" t="s">
        <v>72</v>
      </c>
      <c r="C426" s="7">
        <v>41864</v>
      </c>
      <c r="D426" s="8">
        <v>0.52916666666666667</v>
      </c>
      <c r="E426" s="6" t="s">
        <v>49</v>
      </c>
      <c r="F426" s="6">
        <v>22.55</v>
      </c>
      <c r="G426" s="6">
        <v>22.36</v>
      </c>
      <c r="H426" s="6">
        <v>21</v>
      </c>
      <c r="I426" s="6">
        <v>3</v>
      </c>
      <c r="J426" s="6">
        <v>17</v>
      </c>
      <c r="K426" s="6">
        <v>26.9</v>
      </c>
      <c r="L426" s="6">
        <v>27</v>
      </c>
      <c r="M426" s="9">
        <v>5.98</v>
      </c>
      <c r="N426" s="9">
        <v>6.26</v>
      </c>
      <c r="O426" s="6">
        <v>2.5</v>
      </c>
      <c r="Q426" s="6">
        <f t="shared" si="31"/>
        <v>1.3862943611198906</v>
      </c>
      <c r="R426" s="6">
        <v>4</v>
      </c>
      <c r="T426" s="10" t="s">
        <v>44</v>
      </c>
      <c r="U426" s="10"/>
      <c r="V426" s="10">
        <v>2</v>
      </c>
      <c r="W426" s="10"/>
      <c r="X426" s="11">
        <v>0.151</v>
      </c>
      <c r="Y426" s="11"/>
      <c r="Z426" s="11">
        <v>0.20399999999999999</v>
      </c>
      <c r="AA426" s="11"/>
      <c r="AB426" s="11"/>
      <c r="AC426" s="11"/>
      <c r="AD426" s="11">
        <v>0.53400000000000003</v>
      </c>
      <c r="AE426" s="11"/>
      <c r="AF426" s="11">
        <f t="shared" si="35"/>
        <v>0.68500000000000005</v>
      </c>
      <c r="AG426" s="6">
        <v>48</v>
      </c>
      <c r="AH426" s="6">
        <v>41</v>
      </c>
      <c r="AI426" s="12">
        <v>8.84</v>
      </c>
      <c r="AJ426" s="12"/>
      <c r="AK426" s="12">
        <v>3.38</v>
      </c>
      <c r="AL426" s="12">
        <v>3.92</v>
      </c>
      <c r="AN426" s="6">
        <v>-73.943669999999997</v>
      </c>
      <c r="AO426" s="6">
        <v>40.529670000000003</v>
      </c>
      <c r="AP426" s="6" t="s">
        <v>42</v>
      </c>
    </row>
    <row r="427" spans="1:42" s="6" customFormat="1" x14ac:dyDescent="0.35">
      <c r="A427" s="6" t="s">
        <v>100</v>
      </c>
      <c r="B427"/>
      <c r="C427" s="14">
        <v>41865</v>
      </c>
      <c r="D427"/>
      <c r="E427"/>
      <c r="F427"/>
      <c r="G427"/>
      <c r="H427"/>
      <c r="I427"/>
      <c r="J427"/>
      <c r="K427"/>
      <c r="L427"/>
      <c r="M427" s="18">
        <v>5.68</v>
      </c>
      <c r="N427" s="18">
        <v>5.41</v>
      </c>
      <c r="O427"/>
      <c r="P427"/>
      <c r="R427" s="23"/>
      <c r="S427"/>
      <c r="T427"/>
      <c r="U427"/>
      <c r="V427" s="23">
        <v>4</v>
      </c>
      <c r="W427"/>
      <c r="X427"/>
      <c r="Y427"/>
      <c r="Z427"/>
      <c r="AA427"/>
      <c r="AB427"/>
      <c r="AC427"/>
      <c r="AD427"/>
      <c r="AE427"/>
      <c r="AF427">
        <v>1.0843</v>
      </c>
      <c r="AG427"/>
      <c r="AH427"/>
      <c r="AI427" s="21">
        <v>8.2899999999999991</v>
      </c>
      <c r="AJ427"/>
      <c r="AK427" s="12">
        <v>3.38</v>
      </c>
      <c r="AL427" s="12">
        <v>3.92</v>
      </c>
      <c r="AN427" s="6">
        <v>-73.943669999999997</v>
      </c>
      <c r="AO427" s="6">
        <v>40.529670000000003</v>
      </c>
      <c r="AP427" s="6" t="s">
        <v>42</v>
      </c>
    </row>
    <row r="428" spans="1:42" s="6" customFormat="1" x14ac:dyDescent="0.35">
      <c r="A428" s="6" t="s">
        <v>100</v>
      </c>
      <c r="B428"/>
      <c r="C428" s="14">
        <v>41865</v>
      </c>
      <c r="D428"/>
      <c r="E428"/>
      <c r="F428"/>
      <c r="G428"/>
      <c r="H428"/>
      <c r="I428"/>
      <c r="J428"/>
      <c r="K428"/>
      <c r="L428"/>
      <c r="M428" s="20" t="s">
        <v>101</v>
      </c>
      <c r="N428" s="20" t="s">
        <v>101</v>
      </c>
      <c r="O428"/>
      <c r="P428"/>
      <c r="R428" s="23"/>
      <c r="S428"/>
      <c r="T428"/>
      <c r="U428"/>
      <c r="V428" s="23">
        <v>4</v>
      </c>
      <c r="W428"/>
      <c r="X428"/>
      <c r="Y428"/>
      <c r="Z428"/>
      <c r="AA428"/>
      <c r="AB428"/>
      <c r="AC428"/>
      <c r="AD428"/>
      <c r="AE428"/>
      <c r="AF428">
        <v>1.0860000000000001</v>
      </c>
      <c r="AG428"/>
      <c r="AH428"/>
      <c r="AI428" s="21">
        <v>8.32</v>
      </c>
      <c r="AJ428"/>
      <c r="AK428" s="12"/>
      <c r="AL428" s="12"/>
      <c r="AM428" s="6" t="s">
        <v>90</v>
      </c>
      <c r="AN428" s="6">
        <v>-73.943667000000005</v>
      </c>
      <c r="AO428" s="6">
        <v>40.529667000000003</v>
      </c>
      <c r="AP428" s="6" t="s">
        <v>42</v>
      </c>
    </row>
    <row r="429" spans="1:42" s="6" customFormat="1" x14ac:dyDescent="0.35">
      <c r="A429" s="6" t="s">
        <v>105</v>
      </c>
      <c r="B429"/>
      <c r="C429" s="14">
        <v>41865</v>
      </c>
      <c r="D429"/>
      <c r="E429"/>
      <c r="F429"/>
      <c r="G429"/>
      <c r="H429"/>
      <c r="I429"/>
      <c r="J429"/>
      <c r="K429"/>
      <c r="L429"/>
      <c r="M429" s="18">
        <v>6.56</v>
      </c>
      <c r="N429" s="9">
        <v>6.3</v>
      </c>
      <c r="O429"/>
      <c r="P429"/>
      <c r="R429" s="23"/>
      <c r="S429"/>
      <c r="T429"/>
      <c r="U429"/>
      <c r="V429" s="23">
        <v>4</v>
      </c>
      <c r="W429"/>
      <c r="X429"/>
      <c r="Y429"/>
      <c r="Z429"/>
      <c r="AA429"/>
      <c r="AB429"/>
      <c r="AC429"/>
      <c r="AD429"/>
      <c r="AE429"/>
      <c r="AF429" s="35">
        <v>0.96930000000000005</v>
      </c>
      <c r="AG429"/>
      <c r="AH429"/>
      <c r="AI429" s="21">
        <v>9.15</v>
      </c>
      <c r="AJ429"/>
      <c r="AK429" s="12"/>
      <c r="AL429" s="12"/>
      <c r="AN429" s="6">
        <v>-73.943667000000005</v>
      </c>
      <c r="AO429" s="6">
        <v>40.529667000000003</v>
      </c>
      <c r="AP429" s="6" t="s">
        <v>42</v>
      </c>
    </row>
    <row r="430" spans="1:42" s="6" customFormat="1" x14ac:dyDescent="0.35">
      <c r="A430" s="6" t="s">
        <v>79</v>
      </c>
      <c r="C430" s="7">
        <v>41870</v>
      </c>
      <c r="D430" s="8">
        <v>0.44236111111111115</v>
      </c>
      <c r="E430" s="6" t="s">
        <v>50</v>
      </c>
      <c r="F430" s="6">
        <v>21.74</v>
      </c>
      <c r="G430" s="6">
        <v>21.32</v>
      </c>
      <c r="H430" s="6">
        <v>18</v>
      </c>
      <c r="I430" s="6">
        <v>3</v>
      </c>
      <c r="J430" s="6">
        <v>15</v>
      </c>
      <c r="K430" s="6">
        <v>27.81</v>
      </c>
      <c r="L430" s="6">
        <v>29.02</v>
      </c>
      <c r="M430" s="9">
        <v>5.51</v>
      </c>
      <c r="N430" s="9">
        <v>5.46</v>
      </c>
      <c r="O430" s="6">
        <v>6</v>
      </c>
      <c r="Q430" s="6">
        <f t="shared" si="31"/>
        <v>1.6094379124341003</v>
      </c>
      <c r="R430" s="6">
        <v>5</v>
      </c>
      <c r="T430" s="10" t="s">
        <v>44</v>
      </c>
      <c r="U430" s="10"/>
      <c r="V430" s="10">
        <v>1</v>
      </c>
      <c r="W430" s="10"/>
      <c r="X430" s="11">
        <v>0.128</v>
      </c>
      <c r="Y430" s="11"/>
      <c r="Z430" s="11">
        <v>0.191</v>
      </c>
      <c r="AA430" s="11"/>
      <c r="AB430" s="11"/>
      <c r="AC430" s="11"/>
      <c r="AD430" s="11">
        <v>0.27900000000000003</v>
      </c>
      <c r="AE430" s="11"/>
      <c r="AF430" s="11">
        <f t="shared" ref="AF430:AF435" si="36">AD430+X430+Y430</f>
        <v>0.40700000000000003</v>
      </c>
      <c r="AG430" s="6">
        <v>17</v>
      </c>
      <c r="AH430" s="6">
        <v>4</v>
      </c>
      <c r="AI430" s="12">
        <v>4.26</v>
      </c>
      <c r="AJ430" s="12"/>
      <c r="AK430" s="12"/>
      <c r="AL430" s="12"/>
      <c r="AN430" s="6">
        <v>-73.943667000000005</v>
      </c>
      <c r="AO430" s="6">
        <v>40.529667000000003</v>
      </c>
      <c r="AP430" s="6" t="s">
        <v>42</v>
      </c>
    </row>
    <row r="431" spans="1:42" s="6" customFormat="1" x14ac:dyDescent="0.35">
      <c r="A431" s="6" t="s">
        <v>89</v>
      </c>
      <c r="C431" s="7">
        <v>41870</v>
      </c>
      <c r="D431" s="8">
        <v>0.45833333333333331</v>
      </c>
      <c r="E431" s="6" t="s">
        <v>50</v>
      </c>
      <c r="F431" s="6">
        <v>21.23</v>
      </c>
      <c r="G431" s="6">
        <v>20.73</v>
      </c>
      <c r="H431" s="6">
        <v>24</v>
      </c>
      <c r="I431" s="6">
        <v>4</v>
      </c>
      <c r="J431" s="6">
        <v>22</v>
      </c>
      <c r="K431" s="6">
        <v>29.83</v>
      </c>
      <c r="L431" s="6">
        <v>30.3</v>
      </c>
      <c r="M431" s="9">
        <v>7.45</v>
      </c>
      <c r="N431" s="9">
        <v>5.78</v>
      </c>
      <c r="O431" s="6">
        <v>5.5</v>
      </c>
      <c r="Q431" s="6">
        <f t="shared" si="31"/>
        <v>1.3862943611198906</v>
      </c>
      <c r="R431" s="6">
        <v>4</v>
      </c>
      <c r="T431" s="10" t="s">
        <v>44</v>
      </c>
      <c r="U431" s="10"/>
      <c r="V431" s="10">
        <v>1</v>
      </c>
      <c r="W431" s="10"/>
      <c r="X431" s="11">
        <v>5.3999999999999999E-2</v>
      </c>
      <c r="Y431" s="11"/>
      <c r="Z431" s="11">
        <v>8.8999999999999996E-2</v>
      </c>
      <c r="AA431" s="11"/>
      <c r="AB431" s="11"/>
      <c r="AC431" s="11"/>
      <c r="AD431" s="11">
        <v>0.13200000000000001</v>
      </c>
      <c r="AE431" s="11"/>
      <c r="AF431" s="11">
        <f t="shared" si="36"/>
        <v>0.186</v>
      </c>
      <c r="AG431" s="6">
        <v>6</v>
      </c>
      <c r="AH431" s="6">
        <v>6</v>
      </c>
      <c r="AI431" s="12">
        <v>11.8</v>
      </c>
      <c r="AJ431" s="12"/>
      <c r="AK431" s="12"/>
      <c r="AL431" s="12"/>
      <c r="AM431" s="6" t="s">
        <v>82</v>
      </c>
      <c r="AN431" s="6">
        <v>-73.943667000000005</v>
      </c>
      <c r="AO431" s="6">
        <v>40.529667000000003</v>
      </c>
      <c r="AP431" s="6" t="s">
        <v>42</v>
      </c>
    </row>
    <row r="432" spans="1:42" s="6" customFormat="1" x14ac:dyDescent="0.35">
      <c r="A432" s="6" t="s">
        <v>40</v>
      </c>
      <c r="C432" s="7">
        <v>41871</v>
      </c>
      <c r="D432" s="8">
        <v>0.50694444444444442</v>
      </c>
      <c r="E432" s="6" t="s">
        <v>50</v>
      </c>
      <c r="F432" s="6">
        <v>24.51</v>
      </c>
      <c r="G432" s="6">
        <v>23.43</v>
      </c>
      <c r="H432" s="6">
        <v>24</v>
      </c>
      <c r="I432" s="6">
        <v>3</v>
      </c>
      <c r="J432" s="6">
        <v>19</v>
      </c>
      <c r="K432" s="6">
        <v>23.04</v>
      </c>
      <c r="L432" s="6">
        <v>24.76</v>
      </c>
      <c r="M432" s="9">
        <v>6.27</v>
      </c>
      <c r="N432" s="9">
        <v>5.43</v>
      </c>
      <c r="O432" s="6">
        <v>4</v>
      </c>
      <c r="Q432" s="6">
        <f t="shared" si="31"/>
        <v>3.7376696182833684</v>
      </c>
      <c r="R432" s="6">
        <v>42</v>
      </c>
      <c r="T432" s="10"/>
      <c r="U432" s="10"/>
      <c r="V432" s="10">
        <v>1</v>
      </c>
      <c r="W432" s="10"/>
      <c r="X432" s="11">
        <v>0.50800000000000001</v>
      </c>
      <c r="Y432" s="11"/>
      <c r="Z432" s="11">
        <v>0.34</v>
      </c>
      <c r="AA432" s="11"/>
      <c r="AB432" s="11"/>
      <c r="AC432" s="11"/>
      <c r="AD432" s="11">
        <v>0.66800000000000004</v>
      </c>
      <c r="AE432" s="11"/>
      <c r="AF432" s="11">
        <f t="shared" si="36"/>
        <v>1.1760000000000002</v>
      </c>
      <c r="AG432" s="6">
        <v>6</v>
      </c>
      <c r="AH432" s="6">
        <v>6</v>
      </c>
      <c r="AI432" s="12">
        <v>12.5</v>
      </c>
      <c r="AJ432" s="12"/>
      <c r="AK432" s="12"/>
      <c r="AL432" s="12"/>
      <c r="AM432" s="6" t="s">
        <v>83</v>
      </c>
      <c r="AN432" s="6">
        <v>-73.943667000000005</v>
      </c>
      <c r="AO432" s="6">
        <v>40.529667000000003</v>
      </c>
      <c r="AP432" s="6" t="s">
        <v>42</v>
      </c>
    </row>
    <row r="433" spans="1:42" s="6" customFormat="1" x14ac:dyDescent="0.35">
      <c r="A433" s="6" t="s">
        <v>72</v>
      </c>
      <c r="C433" s="7">
        <v>41871</v>
      </c>
      <c r="D433" s="8">
        <v>0.47638888888888892</v>
      </c>
      <c r="E433" s="6" t="s">
        <v>50</v>
      </c>
      <c r="F433" s="6">
        <v>23.7</v>
      </c>
      <c r="G433" s="6">
        <v>22.9</v>
      </c>
      <c r="H433" s="6">
        <v>18</v>
      </c>
      <c r="I433" s="6">
        <v>3</v>
      </c>
      <c r="J433" s="6">
        <v>14</v>
      </c>
      <c r="K433" s="6">
        <v>25.34</v>
      </c>
      <c r="L433" s="6">
        <v>25.8</v>
      </c>
      <c r="M433" s="9">
        <v>9.81</v>
      </c>
      <c r="N433" s="9">
        <v>8.23</v>
      </c>
      <c r="O433" s="6">
        <v>3.5</v>
      </c>
      <c r="Q433" s="6">
        <f t="shared" si="31"/>
        <v>4.0604430105464191</v>
      </c>
      <c r="R433" s="6">
        <v>58</v>
      </c>
      <c r="T433" s="10" t="s">
        <v>44</v>
      </c>
      <c r="U433" s="10"/>
      <c r="V433" s="10">
        <v>1</v>
      </c>
      <c r="W433" s="10"/>
      <c r="X433" s="11">
        <v>0.31</v>
      </c>
      <c r="Y433" s="11"/>
      <c r="Z433" s="11">
        <v>4.7E-2</v>
      </c>
      <c r="AA433" s="11"/>
      <c r="AB433" s="11"/>
      <c r="AC433" s="11"/>
      <c r="AD433" s="11">
        <v>0.42499999999999999</v>
      </c>
      <c r="AE433" s="11"/>
      <c r="AF433" s="11">
        <f t="shared" si="36"/>
        <v>0.73499999999999999</v>
      </c>
      <c r="AG433" s="6">
        <v>7</v>
      </c>
      <c r="AH433" s="6">
        <v>6</v>
      </c>
      <c r="AI433" s="12">
        <v>27.9</v>
      </c>
      <c r="AJ433" s="12"/>
      <c r="AK433" s="12"/>
      <c r="AL433" s="12"/>
      <c r="AN433" s="6">
        <v>-73.943667000000005</v>
      </c>
      <c r="AO433" s="6">
        <v>40.529667000000003</v>
      </c>
      <c r="AP433" s="6" t="s">
        <v>42</v>
      </c>
    </row>
    <row r="434" spans="1:42" s="6" customFormat="1" x14ac:dyDescent="0.35">
      <c r="A434" s="6" t="s">
        <v>79</v>
      </c>
      <c r="C434" s="7">
        <v>41877</v>
      </c>
      <c r="D434" s="8">
        <v>0.4548611111111111</v>
      </c>
      <c r="E434" s="6" t="s">
        <v>50</v>
      </c>
      <c r="F434" s="6">
        <v>23.72</v>
      </c>
      <c r="G434" s="6">
        <v>23.43</v>
      </c>
      <c r="H434" s="6">
        <v>21</v>
      </c>
      <c r="I434" s="6">
        <v>3</v>
      </c>
      <c r="J434" s="6">
        <v>20</v>
      </c>
      <c r="K434" s="6">
        <v>28.18</v>
      </c>
      <c r="L434" s="6">
        <v>29.22</v>
      </c>
      <c r="M434" s="9">
        <v>6.7</v>
      </c>
      <c r="N434" s="9">
        <v>6.35</v>
      </c>
      <c r="O434" s="6">
        <v>5.5</v>
      </c>
      <c r="Q434" s="6">
        <f t="shared" si="31"/>
        <v>2.3025850929940459</v>
      </c>
      <c r="R434" s="6">
        <v>10</v>
      </c>
      <c r="T434" s="10" t="s">
        <v>44</v>
      </c>
      <c r="U434" s="10"/>
      <c r="V434" s="10">
        <v>1</v>
      </c>
      <c r="W434" s="10"/>
      <c r="X434" s="11">
        <v>0.05</v>
      </c>
      <c r="Y434" s="11"/>
      <c r="Z434" s="11">
        <v>0.108</v>
      </c>
      <c r="AA434" s="11"/>
      <c r="AB434" s="11"/>
      <c r="AC434" s="11"/>
      <c r="AD434" s="11">
        <v>0.503</v>
      </c>
      <c r="AE434" s="11"/>
      <c r="AF434" s="11">
        <f t="shared" si="36"/>
        <v>0.55300000000000005</v>
      </c>
      <c r="AG434" s="6">
        <v>11</v>
      </c>
      <c r="AH434" s="6">
        <v>8</v>
      </c>
      <c r="AI434" s="12">
        <v>4.9800000000000004</v>
      </c>
      <c r="AJ434" s="12"/>
      <c r="AK434" s="12"/>
      <c r="AL434" s="12"/>
      <c r="AN434" s="6">
        <v>-73.943667000000005</v>
      </c>
      <c r="AO434" s="6">
        <v>40.529667000000003</v>
      </c>
      <c r="AP434" s="6" t="s">
        <v>42</v>
      </c>
    </row>
    <row r="435" spans="1:42" s="6" customFormat="1" x14ac:dyDescent="0.35">
      <c r="A435" s="6" t="s">
        <v>89</v>
      </c>
      <c r="C435" s="7">
        <v>41877</v>
      </c>
      <c r="D435" s="8">
        <v>0.4694444444444445</v>
      </c>
      <c r="E435" s="6" t="s">
        <v>50</v>
      </c>
      <c r="F435" s="6">
        <v>23.38</v>
      </c>
      <c r="G435" s="6">
        <v>23.15</v>
      </c>
      <c r="H435" s="6">
        <v>28</v>
      </c>
      <c r="I435" s="6">
        <v>3</v>
      </c>
      <c r="J435" s="6">
        <v>25</v>
      </c>
      <c r="K435" s="6">
        <v>30.03</v>
      </c>
      <c r="L435" s="6">
        <v>30.06</v>
      </c>
      <c r="M435" s="9">
        <v>7.64</v>
      </c>
      <c r="N435" s="9">
        <v>7.17</v>
      </c>
      <c r="O435" s="6">
        <v>8</v>
      </c>
      <c r="Q435" s="6">
        <f t="shared" si="31"/>
        <v>0</v>
      </c>
      <c r="R435" s="6">
        <v>1</v>
      </c>
      <c r="T435" s="10" t="s">
        <v>44</v>
      </c>
      <c r="U435" s="10"/>
      <c r="V435" s="10">
        <v>1</v>
      </c>
      <c r="W435" s="10"/>
      <c r="X435" s="11">
        <v>3.0000000000000001E-3</v>
      </c>
      <c r="Y435" s="11"/>
      <c r="Z435" s="11">
        <v>4.7E-2</v>
      </c>
      <c r="AA435" s="11"/>
      <c r="AB435" s="11"/>
      <c r="AC435" s="11"/>
      <c r="AD435" s="11">
        <v>0.44800000000000001</v>
      </c>
      <c r="AE435" s="11"/>
      <c r="AF435" s="11">
        <f t="shared" si="36"/>
        <v>0.45100000000000001</v>
      </c>
      <c r="AG435" s="6">
        <v>24</v>
      </c>
      <c r="AH435" s="6">
        <v>9</v>
      </c>
      <c r="AI435" s="12">
        <v>6.5</v>
      </c>
      <c r="AJ435" s="12"/>
      <c r="AK435" s="12"/>
      <c r="AL435" s="12"/>
      <c r="AM435" s="6" t="s">
        <v>84</v>
      </c>
      <c r="AN435" s="6">
        <v>-73.943667000000005</v>
      </c>
      <c r="AO435" s="6">
        <v>40.529667000000003</v>
      </c>
      <c r="AP435" s="6" t="s">
        <v>42</v>
      </c>
    </row>
    <row r="436" spans="1:42" s="6" customFormat="1" x14ac:dyDescent="0.35">
      <c r="A436" s="6" t="s">
        <v>100</v>
      </c>
      <c r="B436"/>
      <c r="C436" s="14">
        <v>41877</v>
      </c>
      <c r="D436"/>
      <c r="E436"/>
      <c r="F436"/>
      <c r="G436"/>
      <c r="H436"/>
      <c r="I436"/>
      <c r="J436"/>
      <c r="K436"/>
      <c r="L436"/>
      <c r="M436" s="18">
        <v>8.7799999999999994</v>
      </c>
      <c r="N436" s="18">
        <v>6.52</v>
      </c>
      <c r="O436"/>
      <c r="P436"/>
      <c r="Q436" s="6">
        <f t="shared" si="31"/>
        <v>1.3862943611198906</v>
      </c>
      <c r="R436" s="23">
        <v>4</v>
      </c>
      <c r="S436"/>
      <c r="T436"/>
      <c r="U436"/>
      <c r="V436" s="23">
        <v>2</v>
      </c>
      <c r="W436"/>
      <c r="X436"/>
      <c r="Y436"/>
      <c r="Z436"/>
      <c r="AA436"/>
      <c r="AB436"/>
      <c r="AC436"/>
      <c r="AD436"/>
      <c r="AE436"/>
      <c r="AF436">
        <v>0.91439999999999988</v>
      </c>
      <c r="AG436"/>
      <c r="AH436"/>
      <c r="AI436" s="21">
        <v>12.5</v>
      </c>
      <c r="AJ436"/>
      <c r="AK436" s="12"/>
      <c r="AL436" s="12"/>
      <c r="AN436" s="6">
        <v>-73.943667000000005</v>
      </c>
      <c r="AO436" s="6">
        <v>40.529667000000003</v>
      </c>
      <c r="AP436" s="6" t="s">
        <v>42</v>
      </c>
    </row>
    <row r="437" spans="1:42" s="6" customFormat="1" x14ac:dyDescent="0.35">
      <c r="A437" s="6" t="s">
        <v>105</v>
      </c>
      <c r="B437"/>
      <c r="C437" s="14">
        <v>41877</v>
      </c>
      <c r="D437"/>
      <c r="E437"/>
      <c r="F437"/>
      <c r="G437"/>
      <c r="H437"/>
      <c r="I437"/>
      <c r="J437"/>
      <c r="K437"/>
      <c r="L437"/>
      <c r="M437" s="18">
        <v>14.95</v>
      </c>
      <c r="N437" s="18">
        <v>12.28</v>
      </c>
      <c r="O437"/>
      <c r="P437"/>
      <c r="Q437" s="6">
        <f t="shared" si="31"/>
        <v>1.3862943611198906</v>
      </c>
      <c r="R437" s="23">
        <v>4</v>
      </c>
      <c r="S437"/>
      <c r="T437"/>
      <c r="U437"/>
      <c r="V437" s="23">
        <v>2</v>
      </c>
      <c r="W437"/>
      <c r="X437"/>
      <c r="Y437"/>
      <c r="Z437"/>
      <c r="AA437"/>
      <c r="AB437"/>
      <c r="AC437"/>
      <c r="AD437"/>
      <c r="AE437"/>
      <c r="AF437" s="35">
        <v>0.53890000000000005</v>
      </c>
      <c r="AG437"/>
      <c r="AH437"/>
      <c r="AI437" s="21">
        <v>9.74</v>
      </c>
      <c r="AJ437"/>
      <c r="AK437" s="12"/>
      <c r="AL437" s="12"/>
      <c r="AN437" s="6">
        <v>-73.943667000000005</v>
      </c>
      <c r="AO437" s="6">
        <v>40.529667000000003</v>
      </c>
      <c r="AP437" s="6" t="s">
        <v>42</v>
      </c>
    </row>
    <row r="438" spans="1:42" s="6" customFormat="1" x14ac:dyDescent="0.35">
      <c r="A438" s="6" t="s">
        <v>40</v>
      </c>
      <c r="C438" s="7">
        <v>41878</v>
      </c>
      <c r="D438" s="8">
        <v>0.52638888888888891</v>
      </c>
      <c r="E438" s="6" t="s">
        <v>50</v>
      </c>
      <c r="F438" s="6">
        <v>25.67</v>
      </c>
      <c r="G438" s="6">
        <v>24.29</v>
      </c>
      <c r="H438" s="6">
        <v>20</v>
      </c>
      <c r="I438" s="6">
        <v>3</v>
      </c>
      <c r="J438" s="6">
        <v>17</v>
      </c>
      <c r="K438" s="6">
        <v>22.62</v>
      </c>
      <c r="L438" s="6">
        <v>24.71</v>
      </c>
      <c r="M438" s="9">
        <v>7.64</v>
      </c>
      <c r="N438" s="9">
        <v>6.69</v>
      </c>
      <c r="O438" s="6">
        <v>3</v>
      </c>
      <c r="Q438" s="6">
        <f t="shared" si="31"/>
        <v>0</v>
      </c>
      <c r="R438" s="6">
        <v>1</v>
      </c>
      <c r="T438" s="10" t="s">
        <v>44</v>
      </c>
      <c r="U438" s="10"/>
      <c r="V438" s="10">
        <v>1</v>
      </c>
      <c r="W438" s="10"/>
      <c r="X438" s="11">
        <v>0.46899999999999997</v>
      </c>
      <c r="Y438" s="11"/>
      <c r="Z438" s="11">
        <v>0.20599999999999999</v>
      </c>
      <c r="AA438" s="11"/>
      <c r="AB438" s="11"/>
      <c r="AC438" s="11"/>
      <c r="AD438" s="11">
        <v>0.90100000000000002</v>
      </c>
      <c r="AE438" s="11"/>
      <c r="AF438" s="11">
        <f t="shared" ref="AF438:AF457" si="37">AD438+X438+Y438</f>
        <v>1.37</v>
      </c>
      <c r="AG438" s="6">
        <v>8</v>
      </c>
      <c r="AH438" s="6">
        <v>8</v>
      </c>
      <c r="AI438" s="12">
        <v>21.4</v>
      </c>
      <c r="AJ438" s="12"/>
      <c r="AK438" s="12"/>
      <c r="AL438" s="12"/>
      <c r="AM438" s="6" t="s">
        <v>45</v>
      </c>
      <c r="AN438" s="6">
        <v>-73.943667000000005</v>
      </c>
      <c r="AO438" s="6">
        <v>40.529667000000003</v>
      </c>
      <c r="AP438" s="6" t="s">
        <v>42</v>
      </c>
    </row>
    <row r="439" spans="1:42" s="6" customFormat="1" x14ac:dyDescent="0.35">
      <c r="A439" s="6" t="s">
        <v>40</v>
      </c>
      <c r="B439" s="6" t="s">
        <v>41</v>
      </c>
      <c r="C439" s="7">
        <v>41878</v>
      </c>
      <c r="E439" s="6" t="s">
        <v>50</v>
      </c>
      <c r="M439" s="9">
        <v>7.64</v>
      </c>
      <c r="N439" s="9">
        <v>6.9</v>
      </c>
      <c r="O439" s="6">
        <v>3.5</v>
      </c>
      <c r="Q439" s="6">
        <f t="shared" si="31"/>
        <v>0</v>
      </c>
      <c r="R439" s="6">
        <v>1</v>
      </c>
      <c r="T439" s="10" t="s">
        <v>44</v>
      </c>
      <c r="U439" s="10"/>
      <c r="V439" s="10">
        <v>1</v>
      </c>
      <c r="W439" s="10"/>
      <c r="X439" s="11">
        <v>0.48499999999999999</v>
      </c>
      <c r="Y439" s="11"/>
      <c r="Z439" s="11">
        <v>0.20399999999999999</v>
      </c>
      <c r="AA439" s="11"/>
      <c r="AB439" s="11"/>
      <c r="AC439" s="11"/>
      <c r="AD439" s="11">
        <v>0.93</v>
      </c>
      <c r="AE439" s="11"/>
      <c r="AF439" s="11">
        <f t="shared" si="37"/>
        <v>1.415</v>
      </c>
      <c r="AG439" s="6">
        <v>7</v>
      </c>
      <c r="AH439" s="6">
        <v>8</v>
      </c>
      <c r="AI439" s="12">
        <v>21.4</v>
      </c>
      <c r="AJ439" s="12"/>
      <c r="AK439" s="12"/>
      <c r="AL439" s="12"/>
      <c r="AM439" s="6" t="s">
        <v>45</v>
      </c>
      <c r="AN439" s="6">
        <v>-73.943667000000005</v>
      </c>
      <c r="AO439" s="6">
        <v>40.529667000000003</v>
      </c>
      <c r="AP439" s="6" t="s">
        <v>42</v>
      </c>
    </row>
    <row r="440" spans="1:42" s="6" customFormat="1" x14ac:dyDescent="0.35">
      <c r="A440" s="6" t="s">
        <v>72</v>
      </c>
      <c r="C440" s="7">
        <v>41878</v>
      </c>
      <c r="D440" s="8">
        <v>0.49374999999999997</v>
      </c>
      <c r="E440" s="6" t="s">
        <v>50</v>
      </c>
      <c r="F440" s="6">
        <v>23.46</v>
      </c>
      <c r="G440" s="6">
        <v>23.31</v>
      </c>
      <c r="H440" s="6">
        <v>21</v>
      </c>
      <c r="I440" s="6">
        <v>3</v>
      </c>
      <c r="J440" s="6">
        <v>15</v>
      </c>
      <c r="K440" s="6">
        <v>25.12</v>
      </c>
      <c r="L440" s="6">
        <v>25.16</v>
      </c>
      <c r="M440" s="9">
        <v>7.75</v>
      </c>
      <c r="N440" s="9">
        <v>7.66</v>
      </c>
      <c r="O440" s="6">
        <v>8</v>
      </c>
      <c r="Q440" s="6">
        <f t="shared" si="31"/>
        <v>1.0986122886681098</v>
      </c>
      <c r="R440" s="6">
        <v>3</v>
      </c>
      <c r="T440" s="10" t="s">
        <v>44</v>
      </c>
      <c r="U440" s="10"/>
      <c r="V440" s="10">
        <v>1</v>
      </c>
      <c r="W440" s="10"/>
      <c r="X440" s="11">
        <v>0.17499999999999999</v>
      </c>
      <c r="Y440" s="11"/>
      <c r="Z440" s="11">
        <v>0.27</v>
      </c>
      <c r="AA440" s="11"/>
      <c r="AB440" s="11"/>
      <c r="AC440" s="11"/>
      <c r="AD440" s="11">
        <v>0.55300000000000005</v>
      </c>
      <c r="AE440" s="11"/>
      <c r="AF440" s="11">
        <f t="shared" si="37"/>
        <v>0.72799999999999998</v>
      </c>
      <c r="AG440" s="6">
        <v>6</v>
      </c>
      <c r="AH440" s="6">
        <v>5</v>
      </c>
      <c r="AI440" s="12">
        <v>6.02</v>
      </c>
      <c r="AJ440" s="12"/>
      <c r="AK440" s="12"/>
      <c r="AL440" s="12"/>
      <c r="AN440" s="6">
        <v>-73.943667000000005</v>
      </c>
      <c r="AO440" s="6">
        <v>40.529667000000003</v>
      </c>
      <c r="AP440" s="6" t="s">
        <v>42</v>
      </c>
    </row>
    <row r="441" spans="1:42" s="6" customFormat="1" x14ac:dyDescent="0.35">
      <c r="A441" s="6" t="s">
        <v>79</v>
      </c>
      <c r="C441" s="7">
        <v>41885</v>
      </c>
      <c r="D441" s="8">
        <v>0.44791666666666669</v>
      </c>
      <c r="E441" s="6" t="s">
        <v>50</v>
      </c>
      <c r="F441" s="6">
        <v>23.24</v>
      </c>
      <c r="G441" s="6">
        <v>23.12</v>
      </c>
      <c r="H441" s="6">
        <v>19</v>
      </c>
      <c r="I441" s="6">
        <v>4</v>
      </c>
      <c r="J441" s="6">
        <v>16</v>
      </c>
      <c r="K441" s="6">
        <v>26.75</v>
      </c>
      <c r="L441" s="6">
        <v>27.76</v>
      </c>
      <c r="M441" s="9">
        <v>5.5</v>
      </c>
      <c r="N441" s="9">
        <v>5.4</v>
      </c>
      <c r="O441" s="6">
        <v>6</v>
      </c>
      <c r="Q441" s="6">
        <f t="shared" si="31"/>
        <v>3.2188758248682006</v>
      </c>
      <c r="R441" s="6">
        <v>25</v>
      </c>
      <c r="T441" s="10" t="s">
        <v>44</v>
      </c>
      <c r="U441" s="10"/>
      <c r="V441" s="10">
        <v>1</v>
      </c>
      <c r="W441" s="10"/>
      <c r="X441" s="11">
        <v>0.18</v>
      </c>
      <c r="Y441" s="11"/>
      <c r="Z441" s="11">
        <v>0.19500000000000001</v>
      </c>
      <c r="AA441" s="11"/>
      <c r="AB441" s="11"/>
      <c r="AC441" s="11"/>
      <c r="AD441" s="11">
        <v>0.33600000000000002</v>
      </c>
      <c r="AE441" s="11"/>
      <c r="AF441" s="11">
        <f t="shared" si="37"/>
        <v>0.51600000000000001</v>
      </c>
      <c r="AG441" s="6">
        <v>21</v>
      </c>
      <c r="AH441" s="6">
        <v>25</v>
      </c>
      <c r="AI441" s="12">
        <v>5.0999999999999996</v>
      </c>
      <c r="AJ441" s="12"/>
      <c r="AK441" s="12"/>
      <c r="AL441" s="12"/>
      <c r="AM441" s="6" t="s">
        <v>91</v>
      </c>
      <c r="AN441" s="6">
        <v>-73.943667000000005</v>
      </c>
      <c r="AO441" s="6">
        <v>40.529667000000003</v>
      </c>
      <c r="AP441" s="6" t="s">
        <v>42</v>
      </c>
    </row>
    <row r="442" spans="1:42" s="6" customFormat="1" x14ac:dyDescent="0.35">
      <c r="A442" s="6" t="s">
        <v>89</v>
      </c>
      <c r="C442" s="7">
        <v>41885</v>
      </c>
      <c r="D442" s="8">
        <v>0.46458333333333335</v>
      </c>
      <c r="E442" s="6" t="s">
        <v>50</v>
      </c>
      <c r="F442" s="6">
        <v>22.31</v>
      </c>
      <c r="G442" s="6">
        <v>21.36</v>
      </c>
      <c r="H442" s="6">
        <v>24</v>
      </c>
      <c r="I442" s="6">
        <v>3</v>
      </c>
      <c r="J442" s="6">
        <v>24</v>
      </c>
      <c r="K442" s="6">
        <v>30.24</v>
      </c>
      <c r="L442" s="6">
        <v>30.57</v>
      </c>
      <c r="M442" s="9">
        <v>4.67</v>
      </c>
      <c r="N442" s="9">
        <v>4.07</v>
      </c>
      <c r="O442" s="6">
        <v>11.5</v>
      </c>
      <c r="Q442" s="6">
        <f t="shared" si="31"/>
        <v>0.69314718055994529</v>
      </c>
      <c r="R442" s="6">
        <v>2</v>
      </c>
      <c r="T442" s="10" t="s">
        <v>44</v>
      </c>
      <c r="U442" s="10"/>
      <c r="V442" s="10">
        <v>1</v>
      </c>
      <c r="W442" s="10"/>
      <c r="X442" s="11">
        <v>2.5999999999999999E-2</v>
      </c>
      <c r="Y442" s="11"/>
      <c r="Z442" s="11">
        <v>5.8999999999999997E-2</v>
      </c>
      <c r="AA442" s="11"/>
      <c r="AB442" s="11"/>
      <c r="AC442" s="11"/>
      <c r="AD442" s="11">
        <v>0.36699999999999999</v>
      </c>
      <c r="AE442" s="11"/>
      <c r="AF442" s="11">
        <f t="shared" si="37"/>
        <v>0.39300000000000002</v>
      </c>
      <c r="AG442" s="6">
        <v>19</v>
      </c>
      <c r="AH442" s="6">
        <v>22</v>
      </c>
      <c r="AI442" s="12">
        <v>4.33</v>
      </c>
      <c r="AJ442" s="12"/>
      <c r="AK442" s="12"/>
      <c r="AL442" s="12"/>
      <c r="AN442" s="6">
        <v>-73.943667000000005</v>
      </c>
      <c r="AO442" s="6">
        <v>40.529667000000003</v>
      </c>
      <c r="AP442" s="6" t="s">
        <v>42</v>
      </c>
    </row>
    <row r="443" spans="1:42" s="6" customFormat="1" x14ac:dyDescent="0.35">
      <c r="A443" s="6" t="s">
        <v>79</v>
      </c>
      <c r="C443" s="7">
        <v>41891</v>
      </c>
      <c r="D443" s="8">
        <v>0.45624999999999999</v>
      </c>
      <c r="E443" s="6" t="s">
        <v>50</v>
      </c>
      <c r="F443" s="6">
        <v>22.06</v>
      </c>
      <c r="G443" s="6">
        <v>22.04</v>
      </c>
      <c r="H443" s="6">
        <v>20</v>
      </c>
      <c r="I443" s="6">
        <v>3</v>
      </c>
      <c r="J443" s="6">
        <v>20</v>
      </c>
      <c r="K443" s="6">
        <v>30.22</v>
      </c>
      <c r="L443" s="6">
        <v>30.23</v>
      </c>
      <c r="M443" s="9">
        <v>7.09</v>
      </c>
      <c r="N443" s="9">
        <v>6.48</v>
      </c>
      <c r="O443" s="6">
        <v>4</v>
      </c>
      <c r="Q443" s="6">
        <f t="shared" si="31"/>
        <v>0.69314718055994529</v>
      </c>
      <c r="R443" s="6">
        <v>2</v>
      </c>
      <c r="T443" s="10"/>
      <c r="U443" s="10"/>
      <c r="V443" s="10">
        <v>2</v>
      </c>
      <c r="W443" s="10"/>
      <c r="X443" s="11">
        <v>0.27400000000000002</v>
      </c>
      <c r="Y443" s="11"/>
      <c r="Z443" s="11">
        <v>0.216</v>
      </c>
      <c r="AA443" s="11"/>
      <c r="AB443" s="11"/>
      <c r="AC443" s="11"/>
      <c r="AD443" s="11">
        <v>0.34499999999999997</v>
      </c>
      <c r="AE443" s="11"/>
      <c r="AF443" s="11">
        <f t="shared" si="37"/>
        <v>0.61899999999999999</v>
      </c>
      <c r="AG443" s="6">
        <v>23</v>
      </c>
      <c r="AH443" s="6">
        <v>34</v>
      </c>
      <c r="AI443" s="12">
        <v>6.08</v>
      </c>
      <c r="AJ443" s="12"/>
      <c r="AK443" s="12"/>
      <c r="AL443" s="12"/>
      <c r="AN443" s="6">
        <v>-73.943667000000005</v>
      </c>
      <c r="AO443" s="6">
        <v>40.529667000000003</v>
      </c>
      <c r="AP443" s="6" t="s">
        <v>42</v>
      </c>
    </row>
    <row r="444" spans="1:42" s="6" customFormat="1" x14ac:dyDescent="0.35">
      <c r="A444" s="6" t="s">
        <v>40</v>
      </c>
      <c r="B444" s="6" t="s">
        <v>41</v>
      </c>
      <c r="C444" s="7">
        <v>41892</v>
      </c>
      <c r="E444" s="6" t="s">
        <v>50</v>
      </c>
      <c r="M444" s="9">
        <v>5.61</v>
      </c>
      <c r="N444" s="9">
        <v>5.18</v>
      </c>
      <c r="O444" s="6">
        <v>3</v>
      </c>
      <c r="Q444" s="6">
        <f t="shared" si="31"/>
        <v>0</v>
      </c>
      <c r="R444" s="6">
        <v>1</v>
      </c>
      <c r="T444" s="10" t="s">
        <v>47</v>
      </c>
      <c r="U444" s="10"/>
      <c r="V444" s="10">
        <v>2</v>
      </c>
      <c r="W444" s="10"/>
      <c r="X444" s="11">
        <v>0.39100000000000001</v>
      </c>
      <c r="Y444" s="11"/>
      <c r="Z444" s="11">
        <v>0.38300000000000001</v>
      </c>
      <c r="AA444" s="11"/>
      <c r="AB444" s="11"/>
      <c r="AC444" s="11"/>
      <c r="AD444" s="11">
        <v>0.60099999999999998</v>
      </c>
      <c r="AE444" s="11"/>
      <c r="AF444" s="11">
        <f t="shared" si="37"/>
        <v>0.99199999999999999</v>
      </c>
      <c r="AG444" s="6">
        <v>21</v>
      </c>
      <c r="AH444" s="6">
        <v>20</v>
      </c>
      <c r="AI444" s="12">
        <v>6.19</v>
      </c>
      <c r="AJ444" s="12"/>
      <c r="AK444" s="12"/>
      <c r="AL444" s="12"/>
      <c r="AN444" s="6">
        <v>-73.943667000000005</v>
      </c>
      <c r="AO444" s="6">
        <v>40.529667000000003</v>
      </c>
      <c r="AP444" s="6" t="s">
        <v>42</v>
      </c>
    </row>
    <row r="445" spans="1:42" s="6" customFormat="1" x14ac:dyDescent="0.35">
      <c r="A445" s="6" t="s">
        <v>40</v>
      </c>
      <c r="C445" s="7">
        <v>41892</v>
      </c>
      <c r="D445" s="8">
        <v>0.53055555555555556</v>
      </c>
      <c r="E445" s="6" t="s">
        <v>50</v>
      </c>
      <c r="F445" s="6">
        <v>23.7</v>
      </c>
      <c r="G445" s="6">
        <v>23.23</v>
      </c>
      <c r="H445" s="6">
        <v>28</v>
      </c>
      <c r="I445" s="6">
        <v>3</v>
      </c>
      <c r="J445" s="6">
        <v>24</v>
      </c>
      <c r="K445" s="6">
        <v>23.41</v>
      </c>
      <c r="L445" s="6">
        <v>24.5</v>
      </c>
      <c r="M445" s="9">
        <v>5.63</v>
      </c>
      <c r="N445" s="9">
        <v>5.15</v>
      </c>
      <c r="O445" s="6">
        <v>3.5</v>
      </c>
      <c r="Q445" s="6">
        <f t="shared" si="31"/>
        <v>1.6094379124341003</v>
      </c>
      <c r="R445" s="6">
        <v>5</v>
      </c>
      <c r="T445" s="10" t="s">
        <v>44</v>
      </c>
      <c r="U445" s="10"/>
      <c r="V445" s="10">
        <v>1</v>
      </c>
      <c r="W445" s="10"/>
      <c r="X445" s="11">
        <v>0.47599999999999998</v>
      </c>
      <c r="Y445" s="11"/>
      <c r="Z445" s="11">
        <v>0.38300000000000001</v>
      </c>
      <c r="AA445" s="11"/>
      <c r="AB445" s="11"/>
      <c r="AC445" s="11"/>
      <c r="AD445" s="11">
        <v>0.65500000000000003</v>
      </c>
      <c r="AE445" s="11"/>
      <c r="AF445" s="11">
        <f t="shared" si="37"/>
        <v>1.131</v>
      </c>
      <c r="AG445" s="6">
        <v>13</v>
      </c>
      <c r="AH445" s="6">
        <v>18</v>
      </c>
      <c r="AI445" s="12">
        <v>5.83</v>
      </c>
      <c r="AJ445" s="12"/>
      <c r="AK445" s="12">
        <v>1.54</v>
      </c>
      <c r="AL445" s="12"/>
      <c r="AM445" s="6" t="s">
        <v>53</v>
      </c>
      <c r="AN445" s="6">
        <v>-73.943667000000005</v>
      </c>
      <c r="AO445" s="6">
        <v>40.529667000000003</v>
      </c>
      <c r="AP445" s="6" t="s">
        <v>42</v>
      </c>
    </row>
    <row r="446" spans="1:42" s="6" customFormat="1" x14ac:dyDescent="0.35">
      <c r="A446" s="6" t="s">
        <v>72</v>
      </c>
      <c r="C446" s="7">
        <v>41892</v>
      </c>
      <c r="D446" s="8">
        <v>0.49444444444444446</v>
      </c>
      <c r="E446" s="6" t="s">
        <v>50</v>
      </c>
      <c r="H446" s="6">
        <v>21</v>
      </c>
      <c r="M446" s="9">
        <v>5.86</v>
      </c>
      <c r="N446" s="9">
        <v>5.88</v>
      </c>
      <c r="O446" s="6">
        <v>4</v>
      </c>
      <c r="Q446" s="6">
        <f t="shared" si="31"/>
        <v>0</v>
      </c>
      <c r="R446" s="6">
        <v>1</v>
      </c>
      <c r="T446" s="10"/>
      <c r="U446" s="10"/>
      <c r="V446" s="10">
        <v>1</v>
      </c>
      <c r="W446" s="10"/>
      <c r="X446" s="11">
        <v>0.17199999999999999</v>
      </c>
      <c r="Y446" s="11"/>
      <c r="Z446" s="11">
        <v>0.26700000000000002</v>
      </c>
      <c r="AA446" s="11"/>
      <c r="AB446" s="11"/>
      <c r="AC446" s="11"/>
      <c r="AD446" s="11">
        <v>0.34100000000000003</v>
      </c>
      <c r="AE446" s="11"/>
      <c r="AF446" s="11">
        <f t="shared" si="37"/>
        <v>0.51300000000000001</v>
      </c>
      <c r="AG446" s="6">
        <v>26</v>
      </c>
      <c r="AH446" s="6">
        <v>28</v>
      </c>
      <c r="AI446" s="12">
        <v>5.19</v>
      </c>
      <c r="AJ446" s="12"/>
      <c r="AK446" s="12">
        <v>3.46</v>
      </c>
      <c r="AL446" s="12"/>
      <c r="AM446" s="6" t="s">
        <v>92</v>
      </c>
      <c r="AN446" s="6">
        <v>-73.943667000000005</v>
      </c>
      <c r="AO446" s="6">
        <v>40.529667000000003</v>
      </c>
      <c r="AP446" s="6" t="s">
        <v>42</v>
      </c>
    </row>
    <row r="447" spans="1:42" s="6" customFormat="1" x14ac:dyDescent="0.35">
      <c r="A447" s="6" t="s">
        <v>79</v>
      </c>
      <c r="C447" s="7">
        <v>41898</v>
      </c>
      <c r="D447" s="8">
        <v>0.4548611111111111</v>
      </c>
      <c r="E447" s="6" t="s">
        <v>50</v>
      </c>
      <c r="F447" s="6">
        <v>20.81</v>
      </c>
      <c r="G447" s="6">
        <v>20.83</v>
      </c>
      <c r="H447" s="6">
        <v>20</v>
      </c>
      <c r="I447" s="6">
        <v>3</v>
      </c>
      <c r="J447" s="6">
        <v>13</v>
      </c>
      <c r="K447" s="6">
        <v>28.72</v>
      </c>
      <c r="L447" s="6">
        <v>28.77</v>
      </c>
      <c r="M447" s="9">
        <v>6.2</v>
      </c>
      <c r="N447" s="9">
        <v>6.05</v>
      </c>
      <c r="O447" s="6">
        <v>6</v>
      </c>
      <c r="Q447" s="6">
        <f t="shared" ref="Q447:Q461" si="38">LN(R447)</f>
        <v>2.7725887222397811</v>
      </c>
      <c r="R447" s="6">
        <v>16</v>
      </c>
      <c r="T447" s="10"/>
      <c r="U447" s="10"/>
      <c r="V447" s="10">
        <v>2</v>
      </c>
      <c r="W447" s="10"/>
      <c r="X447" s="11">
        <v>0.20200000000000001</v>
      </c>
      <c r="Y447" s="11"/>
      <c r="Z447" s="11">
        <v>0.222</v>
      </c>
      <c r="AA447" s="11"/>
      <c r="AB447" s="11"/>
      <c r="AC447" s="11"/>
      <c r="AD447" s="11">
        <v>0.48599999999999999</v>
      </c>
      <c r="AE447" s="11"/>
      <c r="AF447" s="11">
        <f t="shared" si="37"/>
        <v>0.68799999999999994</v>
      </c>
      <c r="AG447" s="6">
        <v>14</v>
      </c>
      <c r="AH447" s="6">
        <v>6</v>
      </c>
      <c r="AI447" s="12">
        <v>3.45</v>
      </c>
      <c r="AJ447" s="12"/>
      <c r="AK447" s="12">
        <v>3.12</v>
      </c>
      <c r="AL447" s="12"/>
      <c r="AM447" s="6" t="s">
        <v>53</v>
      </c>
      <c r="AN447" s="6">
        <v>-73.943667000000005</v>
      </c>
      <c r="AO447" s="6">
        <v>40.529667000000003</v>
      </c>
      <c r="AP447" s="6" t="s">
        <v>42</v>
      </c>
    </row>
    <row r="448" spans="1:42" s="6" customFormat="1" x14ac:dyDescent="0.35">
      <c r="A448" s="6" t="s">
        <v>89</v>
      </c>
      <c r="C448" s="7">
        <v>41898</v>
      </c>
      <c r="D448" s="8">
        <v>0.47152777777777777</v>
      </c>
      <c r="E448" s="6" t="s">
        <v>50</v>
      </c>
      <c r="F448" s="6">
        <v>20.96</v>
      </c>
      <c r="G448" s="6">
        <v>21.09</v>
      </c>
      <c r="H448" s="6">
        <v>27</v>
      </c>
      <c r="I448" s="6">
        <v>3</v>
      </c>
      <c r="J448" s="6">
        <v>25</v>
      </c>
      <c r="K448" s="6">
        <v>30.11</v>
      </c>
      <c r="L448" s="6">
        <v>30.4</v>
      </c>
      <c r="M448" s="9">
        <v>5.84</v>
      </c>
      <c r="N448" s="9">
        <v>6.21</v>
      </c>
      <c r="O448" s="6">
        <v>9.5</v>
      </c>
      <c r="Q448" s="6">
        <f t="shared" si="38"/>
        <v>2.0794415416798357</v>
      </c>
      <c r="R448" s="6">
        <v>8</v>
      </c>
      <c r="T448" s="10"/>
      <c r="U448" s="10"/>
      <c r="V448" s="10">
        <v>1</v>
      </c>
      <c r="W448" s="10"/>
      <c r="X448" s="11">
        <v>5.3999999999999999E-2</v>
      </c>
      <c r="Y448" s="11"/>
      <c r="Z448" s="11">
        <v>0.153</v>
      </c>
      <c r="AA448" s="11"/>
      <c r="AB448" s="11"/>
      <c r="AC448" s="11"/>
      <c r="AD448" s="11">
        <v>0.183</v>
      </c>
      <c r="AE448" s="11"/>
      <c r="AF448" s="11">
        <f t="shared" si="37"/>
        <v>0.23699999999999999</v>
      </c>
      <c r="AG448" s="6">
        <v>10</v>
      </c>
      <c r="AH448" s="6">
        <v>10</v>
      </c>
      <c r="AI448" s="12">
        <v>2.72</v>
      </c>
      <c r="AJ448" s="12"/>
      <c r="AK448" s="12"/>
      <c r="AL448" s="12"/>
      <c r="AN448" s="6">
        <v>-73.943667000000005</v>
      </c>
      <c r="AO448" s="6">
        <v>40.529667000000003</v>
      </c>
      <c r="AP448" s="6" t="s">
        <v>42</v>
      </c>
    </row>
    <row r="449" spans="1:42" s="6" customFormat="1" x14ac:dyDescent="0.35">
      <c r="A449" s="6" t="s">
        <v>40</v>
      </c>
      <c r="C449" s="7">
        <v>41899</v>
      </c>
      <c r="D449" s="8">
        <v>0.51180555555555551</v>
      </c>
      <c r="E449" s="6" t="s">
        <v>49</v>
      </c>
      <c r="F449" s="6">
        <v>21.7</v>
      </c>
      <c r="G449" s="6">
        <v>21.29</v>
      </c>
      <c r="H449" s="6">
        <v>22</v>
      </c>
      <c r="I449" s="6">
        <v>3</v>
      </c>
      <c r="J449" s="6">
        <v>18</v>
      </c>
      <c r="K449" s="6">
        <v>24.64</v>
      </c>
      <c r="L449" s="6">
        <v>26.01</v>
      </c>
      <c r="M449" s="9">
        <v>6.26</v>
      </c>
      <c r="N449" s="9">
        <v>5.77</v>
      </c>
      <c r="O449" s="6">
        <v>6</v>
      </c>
      <c r="Q449" s="6">
        <f t="shared" si="38"/>
        <v>1.3862943611198906</v>
      </c>
      <c r="R449" s="6">
        <v>4</v>
      </c>
      <c r="T449" s="10" t="s">
        <v>44</v>
      </c>
      <c r="U449" s="10"/>
      <c r="V449" s="10">
        <v>2</v>
      </c>
      <c r="W449" s="10"/>
      <c r="X449" s="11">
        <v>0.5</v>
      </c>
      <c r="Y449" s="11"/>
      <c r="Z449" s="11">
        <v>0.28299999999999997</v>
      </c>
      <c r="AA449" s="11"/>
      <c r="AB449" s="11"/>
      <c r="AC449" s="11"/>
      <c r="AD449" s="11">
        <v>0.68600000000000005</v>
      </c>
      <c r="AE449" s="11"/>
      <c r="AF449" s="11">
        <f t="shared" si="37"/>
        <v>1.1859999999999999</v>
      </c>
      <c r="AG449" s="6">
        <v>6</v>
      </c>
      <c r="AH449" s="6">
        <v>7</v>
      </c>
      <c r="AI449" s="12">
        <v>27.2</v>
      </c>
      <c r="AJ449" s="12"/>
      <c r="AK449" s="12"/>
      <c r="AL449" s="12"/>
      <c r="AN449" s="6">
        <v>-73.943667000000005</v>
      </c>
      <c r="AO449" s="6">
        <v>40.529667000000003</v>
      </c>
      <c r="AP449" s="6" t="s">
        <v>42</v>
      </c>
    </row>
    <row r="450" spans="1:42" s="6" customFormat="1" x14ac:dyDescent="0.35">
      <c r="A450" s="6" t="s">
        <v>40</v>
      </c>
      <c r="B450" s="6" t="s">
        <v>41</v>
      </c>
      <c r="C450" s="7">
        <v>41899</v>
      </c>
      <c r="E450" s="6" t="s">
        <v>49</v>
      </c>
      <c r="M450" s="9">
        <v>6.26</v>
      </c>
      <c r="N450" s="9">
        <v>5.75</v>
      </c>
      <c r="O450" s="6">
        <v>5</v>
      </c>
      <c r="Q450" s="6">
        <f t="shared" si="38"/>
        <v>1.0986122886681098</v>
      </c>
      <c r="R450" s="6">
        <v>3</v>
      </c>
      <c r="T450" s="10" t="s">
        <v>44</v>
      </c>
      <c r="U450" s="10"/>
      <c r="V450" s="10">
        <v>2</v>
      </c>
      <c r="W450" s="10"/>
      <c r="X450" s="11">
        <v>0.46300000000000002</v>
      </c>
      <c r="Y450" s="11"/>
      <c r="Z450" s="11">
        <v>0.28699999999999998</v>
      </c>
      <c r="AA450" s="11"/>
      <c r="AB450" s="11"/>
      <c r="AC450" s="11"/>
      <c r="AD450" s="11">
        <v>0.61</v>
      </c>
      <c r="AE450" s="11"/>
      <c r="AF450" s="11">
        <f t="shared" si="37"/>
        <v>1.073</v>
      </c>
      <c r="AG450" s="6">
        <v>6</v>
      </c>
      <c r="AH450" s="6">
        <v>6</v>
      </c>
      <c r="AI450" s="12">
        <v>27</v>
      </c>
      <c r="AJ450" s="12"/>
      <c r="AK450" s="12"/>
      <c r="AL450" s="12"/>
      <c r="AN450" s="6">
        <v>-73.943667000000005</v>
      </c>
      <c r="AO450" s="6">
        <v>40.529667000000003</v>
      </c>
      <c r="AP450" s="6" t="s">
        <v>42</v>
      </c>
    </row>
    <row r="451" spans="1:42" s="6" customFormat="1" x14ac:dyDescent="0.35">
      <c r="A451" s="6" t="s">
        <v>72</v>
      </c>
      <c r="C451" s="7">
        <v>41899</v>
      </c>
      <c r="D451" s="8">
        <v>0.48194444444444445</v>
      </c>
      <c r="E451" s="6" t="s">
        <v>49</v>
      </c>
      <c r="F451" s="6">
        <v>20.85</v>
      </c>
      <c r="G451" s="6">
        <v>20.68</v>
      </c>
      <c r="H451" s="6">
        <v>20</v>
      </c>
      <c r="I451" s="6">
        <v>3</v>
      </c>
      <c r="J451" s="6">
        <v>15</v>
      </c>
      <c r="K451" s="6">
        <v>26.71</v>
      </c>
      <c r="L451" s="6">
        <v>26.74</v>
      </c>
      <c r="M451" s="9">
        <v>6.84</v>
      </c>
      <c r="N451" s="9">
        <v>6.69</v>
      </c>
      <c r="O451" s="6">
        <v>10</v>
      </c>
      <c r="Q451" s="6">
        <f t="shared" si="38"/>
        <v>1.3862943611198906</v>
      </c>
      <c r="R451" s="6">
        <v>4</v>
      </c>
      <c r="T451" s="10" t="s">
        <v>47</v>
      </c>
      <c r="U451" s="10"/>
      <c r="V451" s="10">
        <v>4</v>
      </c>
      <c r="W451" s="10"/>
      <c r="X451" s="11">
        <v>0.27600000000000002</v>
      </c>
      <c r="Y451" s="11"/>
      <c r="Z451" s="11">
        <v>0.223</v>
      </c>
      <c r="AA451" s="11"/>
      <c r="AB451" s="11"/>
      <c r="AC451" s="11"/>
      <c r="AD451" s="11">
        <v>0.42199999999999999</v>
      </c>
      <c r="AE451" s="11"/>
      <c r="AF451" s="11">
        <f t="shared" si="37"/>
        <v>0.69799999999999995</v>
      </c>
      <c r="AG451" s="6">
        <v>6</v>
      </c>
      <c r="AH451" s="6">
        <v>8</v>
      </c>
      <c r="AI451" s="12">
        <v>5.03</v>
      </c>
      <c r="AJ451" s="12"/>
      <c r="AK451" s="12"/>
      <c r="AL451" s="12"/>
      <c r="AN451" s="6">
        <v>-73.943667000000005</v>
      </c>
      <c r="AO451" s="6">
        <v>40.529667000000003</v>
      </c>
      <c r="AP451" s="6" t="s">
        <v>42</v>
      </c>
    </row>
    <row r="452" spans="1:42" s="6" customFormat="1" x14ac:dyDescent="0.35">
      <c r="A452" s="6" t="s">
        <v>79</v>
      </c>
      <c r="C452" s="7">
        <v>41905</v>
      </c>
      <c r="D452" s="8">
        <v>0.45</v>
      </c>
      <c r="E452" s="6" t="s">
        <v>50</v>
      </c>
      <c r="F452" s="6">
        <v>20.309999999999999</v>
      </c>
      <c r="G452" s="6">
        <v>20.260000000000002</v>
      </c>
      <c r="H452" s="6">
        <v>18</v>
      </c>
      <c r="I452" s="6">
        <v>3</v>
      </c>
      <c r="J452" s="6">
        <v>17</v>
      </c>
      <c r="K452" s="6">
        <v>29.49</v>
      </c>
      <c r="L452" s="6">
        <v>29.72</v>
      </c>
      <c r="M452" s="9">
        <v>6.69</v>
      </c>
      <c r="N452" s="9">
        <v>6.59</v>
      </c>
      <c r="O452" s="6">
        <v>7</v>
      </c>
      <c r="Q452" s="6">
        <f t="shared" si="38"/>
        <v>0</v>
      </c>
      <c r="R452" s="6">
        <v>1</v>
      </c>
      <c r="T452" s="10" t="s">
        <v>44</v>
      </c>
      <c r="U452" s="10"/>
      <c r="V452" s="10">
        <v>1</v>
      </c>
      <c r="W452" s="10"/>
      <c r="X452" s="11">
        <v>7.9000000000000001E-2</v>
      </c>
      <c r="Y452" s="11"/>
      <c r="Z452" s="11">
        <v>0.183</v>
      </c>
      <c r="AA452" s="11"/>
      <c r="AB452" s="11"/>
      <c r="AC452" s="11"/>
      <c r="AD452" s="11">
        <v>0.46200000000000002</v>
      </c>
      <c r="AE452" s="11"/>
      <c r="AF452" s="11">
        <f t="shared" si="37"/>
        <v>0.54100000000000004</v>
      </c>
      <c r="AG452" s="6">
        <v>12</v>
      </c>
      <c r="AH452" s="6">
        <v>5</v>
      </c>
      <c r="AI452" s="12">
        <v>4.62</v>
      </c>
      <c r="AJ452" s="12"/>
      <c r="AK452" s="12"/>
      <c r="AL452" s="12"/>
      <c r="AM452" s="6" t="s">
        <v>85</v>
      </c>
      <c r="AN452" s="6">
        <v>-73.943667000000005</v>
      </c>
      <c r="AO452" s="6">
        <v>40.529667000000003</v>
      </c>
      <c r="AP452" s="6" t="s">
        <v>42</v>
      </c>
    </row>
    <row r="453" spans="1:42" s="6" customFormat="1" x14ac:dyDescent="0.35">
      <c r="A453" s="6" t="s">
        <v>89</v>
      </c>
      <c r="C453" s="7">
        <v>41905</v>
      </c>
      <c r="D453" s="8">
        <v>0.46597222222222223</v>
      </c>
      <c r="E453" s="6" t="s">
        <v>50</v>
      </c>
      <c r="F453" s="6">
        <v>20.239999999999998</v>
      </c>
      <c r="G453" s="6">
        <v>20.23</v>
      </c>
      <c r="H453" s="6">
        <v>24</v>
      </c>
      <c r="I453" s="6">
        <v>3</v>
      </c>
      <c r="J453" s="6">
        <v>19</v>
      </c>
      <c r="K453" s="6">
        <v>30.32</v>
      </c>
      <c r="L453" s="6">
        <v>30.57</v>
      </c>
      <c r="M453" s="9">
        <v>6.79</v>
      </c>
      <c r="N453" s="9">
        <v>6.76</v>
      </c>
      <c r="O453" s="6">
        <v>9</v>
      </c>
      <c r="Q453" s="6">
        <f t="shared" si="38"/>
        <v>0</v>
      </c>
      <c r="R453" s="6">
        <v>1</v>
      </c>
      <c r="T453" s="10" t="s">
        <v>44</v>
      </c>
      <c r="U453" s="10"/>
      <c r="V453" s="10">
        <v>1</v>
      </c>
      <c r="W453" s="10"/>
      <c r="X453" s="11">
        <v>4.9000000000000002E-2</v>
      </c>
      <c r="Y453" s="11"/>
      <c r="Z453" s="11">
        <v>8.2000000000000003E-2</v>
      </c>
      <c r="AA453" s="11"/>
      <c r="AB453" s="11"/>
      <c r="AC453" s="11"/>
      <c r="AD453" s="11">
        <v>0.28000000000000003</v>
      </c>
      <c r="AE453" s="11"/>
      <c r="AF453" s="11">
        <f t="shared" si="37"/>
        <v>0.32900000000000001</v>
      </c>
      <c r="AG453" s="6">
        <v>16</v>
      </c>
      <c r="AH453" s="6">
        <v>47</v>
      </c>
      <c r="AI453" s="12">
        <v>3.8</v>
      </c>
      <c r="AJ453" s="12"/>
      <c r="AK453" s="12"/>
      <c r="AL453" s="12"/>
      <c r="AN453" s="6">
        <v>-73.943667000000005</v>
      </c>
      <c r="AO453" s="6">
        <v>40.529667000000003</v>
      </c>
      <c r="AP453" s="6" t="s">
        <v>42</v>
      </c>
    </row>
    <row r="454" spans="1:42" s="6" customFormat="1" x14ac:dyDescent="0.35">
      <c r="A454" s="6" t="s">
        <v>40</v>
      </c>
      <c r="C454" s="7">
        <v>41906</v>
      </c>
      <c r="D454" s="8">
        <v>0.52222222222222225</v>
      </c>
      <c r="E454" s="6" t="s">
        <v>50</v>
      </c>
      <c r="F454" s="6">
        <v>20.6</v>
      </c>
      <c r="G454" s="6">
        <v>20.52</v>
      </c>
      <c r="H454" s="6">
        <v>25</v>
      </c>
      <c r="I454" s="6">
        <v>3</v>
      </c>
      <c r="J454" s="6">
        <v>17</v>
      </c>
      <c r="K454" s="6">
        <v>24.42</v>
      </c>
      <c r="L454" s="6">
        <v>24.78</v>
      </c>
      <c r="M454" s="9">
        <v>6</v>
      </c>
      <c r="N454" s="9">
        <v>5.55</v>
      </c>
      <c r="O454" s="6">
        <v>3.5</v>
      </c>
      <c r="Q454" s="6">
        <f t="shared" si="38"/>
        <v>0.69314718055994529</v>
      </c>
      <c r="R454" s="6">
        <v>2</v>
      </c>
      <c r="T454" s="10" t="s">
        <v>44</v>
      </c>
      <c r="U454" s="10"/>
      <c r="V454" s="10">
        <v>1</v>
      </c>
      <c r="W454" s="10"/>
      <c r="X454" s="11">
        <v>0.40400000000000003</v>
      </c>
      <c r="Y454" s="11"/>
      <c r="Z454" s="11">
        <v>0.3</v>
      </c>
      <c r="AA454" s="11"/>
      <c r="AB454" s="11"/>
      <c r="AC454" s="11"/>
      <c r="AD454" s="11">
        <v>0.77600000000000002</v>
      </c>
      <c r="AE454" s="11"/>
      <c r="AF454" s="11">
        <f t="shared" si="37"/>
        <v>1.1800000000000002</v>
      </c>
      <c r="AG454" s="6">
        <v>9</v>
      </c>
      <c r="AH454" s="6">
        <v>12</v>
      </c>
      <c r="AI454" s="12">
        <v>6.5</v>
      </c>
      <c r="AJ454" s="12"/>
      <c r="AK454" s="12"/>
      <c r="AL454" s="12"/>
      <c r="AM454" s="6" t="s">
        <v>93</v>
      </c>
      <c r="AN454" s="6">
        <v>-73.943667000000005</v>
      </c>
      <c r="AO454" s="6">
        <v>40.529667000000003</v>
      </c>
      <c r="AP454" s="6" t="s">
        <v>42</v>
      </c>
    </row>
    <row r="455" spans="1:42" s="6" customFormat="1" x14ac:dyDescent="0.35">
      <c r="A455" s="6" t="s">
        <v>72</v>
      </c>
      <c r="C455" s="7">
        <v>41906</v>
      </c>
      <c r="D455" s="8">
        <v>0.48749999999999999</v>
      </c>
      <c r="E455" s="6" t="s">
        <v>50</v>
      </c>
      <c r="F455" s="6">
        <v>20.11</v>
      </c>
      <c r="G455" s="6">
        <v>20.09</v>
      </c>
      <c r="H455" s="6">
        <v>20</v>
      </c>
      <c r="I455" s="6">
        <v>3</v>
      </c>
      <c r="J455" s="6">
        <v>17</v>
      </c>
      <c r="K455" s="6">
        <v>25.9</v>
      </c>
      <c r="L455" s="6">
        <v>25.91</v>
      </c>
      <c r="M455" s="9">
        <v>5.73</v>
      </c>
      <c r="N455" s="9">
        <v>5.77</v>
      </c>
      <c r="O455" s="6">
        <v>6</v>
      </c>
      <c r="Q455" s="6">
        <f t="shared" si="38"/>
        <v>0</v>
      </c>
      <c r="R455" s="6">
        <v>1</v>
      </c>
      <c r="T455" s="10" t="s">
        <v>44</v>
      </c>
      <c r="U455" s="10"/>
      <c r="V455" s="10">
        <v>1</v>
      </c>
      <c r="W455" s="10"/>
      <c r="X455" s="11">
        <v>0.22900000000000001</v>
      </c>
      <c r="Y455" s="11"/>
      <c r="Z455" s="11">
        <v>0.17299999999999999</v>
      </c>
      <c r="AA455" s="11"/>
      <c r="AB455" s="11"/>
      <c r="AC455" s="11"/>
      <c r="AD455" s="11">
        <v>0.374</v>
      </c>
      <c r="AE455" s="11"/>
      <c r="AF455" s="11">
        <f t="shared" si="37"/>
        <v>0.60299999999999998</v>
      </c>
      <c r="AG455" s="6">
        <v>4</v>
      </c>
      <c r="AH455" s="6">
        <v>14</v>
      </c>
      <c r="AI455" s="12">
        <v>12.5</v>
      </c>
      <c r="AJ455" s="12"/>
      <c r="AK455" s="12"/>
      <c r="AL455" s="12"/>
      <c r="AN455" s="6">
        <v>-73.943667000000005</v>
      </c>
      <c r="AO455" s="6">
        <v>40.529667000000003</v>
      </c>
      <c r="AP455" s="6" t="s">
        <v>42</v>
      </c>
    </row>
    <row r="456" spans="1:42" s="6" customFormat="1" x14ac:dyDescent="0.35">
      <c r="A456" s="6" t="s">
        <v>79</v>
      </c>
      <c r="C456" s="7">
        <v>41912</v>
      </c>
      <c r="D456" s="8">
        <v>0.45069444444444445</v>
      </c>
      <c r="E456" s="6" t="s">
        <v>50</v>
      </c>
      <c r="F456" s="6">
        <v>20.29</v>
      </c>
      <c r="G456" s="6">
        <v>20.2</v>
      </c>
      <c r="H456" s="6">
        <v>20</v>
      </c>
      <c r="I456" s="6">
        <v>3</v>
      </c>
      <c r="J456" s="6">
        <v>19</v>
      </c>
      <c r="K456" s="6">
        <v>28.96</v>
      </c>
      <c r="L456" s="6">
        <v>30.18</v>
      </c>
      <c r="M456" s="9">
        <v>6.22</v>
      </c>
      <c r="N456" s="9">
        <v>6.21</v>
      </c>
      <c r="O456" s="6">
        <v>7.5</v>
      </c>
      <c r="Q456" s="6">
        <f t="shared" si="38"/>
        <v>1.6094379124341003</v>
      </c>
      <c r="R456" s="6">
        <v>5</v>
      </c>
      <c r="T456" s="10" t="s">
        <v>44</v>
      </c>
      <c r="U456" s="10"/>
      <c r="V456" s="10">
        <v>1</v>
      </c>
      <c r="W456" s="10"/>
      <c r="X456" s="11">
        <v>0.10299999999999999</v>
      </c>
      <c r="Y456" s="11"/>
      <c r="Z456" s="11">
        <v>0.31900000000000001</v>
      </c>
      <c r="AA456" s="11"/>
      <c r="AB456" s="11"/>
      <c r="AC456" s="11"/>
      <c r="AD456" s="11">
        <v>0.34399999999999997</v>
      </c>
      <c r="AE456" s="11"/>
      <c r="AF456" s="11">
        <f t="shared" si="37"/>
        <v>0.44699999999999995</v>
      </c>
      <c r="AG456" s="6">
        <v>20</v>
      </c>
      <c r="AH456" s="6">
        <v>34</v>
      </c>
      <c r="AI456" s="12">
        <v>3.42</v>
      </c>
      <c r="AJ456" s="12"/>
      <c r="AK456" s="12"/>
      <c r="AL456" s="12"/>
      <c r="AN456" s="6">
        <v>-73.943667000000005</v>
      </c>
      <c r="AO456" s="6">
        <v>40.529667000000003</v>
      </c>
      <c r="AP456" s="6" t="s">
        <v>42</v>
      </c>
    </row>
    <row r="457" spans="1:42" s="6" customFormat="1" x14ac:dyDescent="0.35">
      <c r="A457" s="6" t="s">
        <v>89</v>
      </c>
      <c r="C457" s="7">
        <v>41912</v>
      </c>
      <c r="D457" s="8">
        <v>0.46666666666666662</v>
      </c>
      <c r="E457" s="6" t="s">
        <v>50</v>
      </c>
      <c r="F457" s="6">
        <v>19.68</v>
      </c>
      <c r="G457" s="6">
        <v>19.55</v>
      </c>
      <c r="H457" s="6">
        <v>28</v>
      </c>
      <c r="I457" s="6">
        <v>4</v>
      </c>
      <c r="J457" s="6">
        <v>26</v>
      </c>
      <c r="K457" s="6">
        <v>31.16</v>
      </c>
      <c r="L457" s="6">
        <v>31.25</v>
      </c>
      <c r="M457" s="9">
        <v>6.04</v>
      </c>
      <c r="N457" s="9">
        <v>5.47</v>
      </c>
      <c r="O457" s="6">
        <v>14</v>
      </c>
      <c r="Q457" s="6">
        <f t="shared" si="38"/>
        <v>0</v>
      </c>
      <c r="R457" s="6">
        <v>1</v>
      </c>
      <c r="T457" s="10" t="s">
        <v>44</v>
      </c>
      <c r="U457" s="10"/>
      <c r="V457" s="10">
        <v>1</v>
      </c>
      <c r="W457" s="10"/>
      <c r="X457" s="11">
        <v>3.2000000000000001E-2</v>
      </c>
      <c r="Y457" s="11"/>
      <c r="Z457" s="11">
        <v>0.126</v>
      </c>
      <c r="AA457" s="11"/>
      <c r="AB457" s="11"/>
      <c r="AC457" s="11"/>
      <c r="AD457" s="11">
        <v>0.14299999999999999</v>
      </c>
      <c r="AE457" s="11"/>
      <c r="AF457" s="11">
        <f t="shared" si="37"/>
        <v>0.17499999999999999</v>
      </c>
      <c r="AG457" s="6">
        <v>38</v>
      </c>
      <c r="AH457" s="6">
        <v>20</v>
      </c>
      <c r="AI457" s="12">
        <v>2.85</v>
      </c>
      <c r="AJ457" s="12"/>
      <c r="AK457" s="12"/>
      <c r="AL457" s="12"/>
      <c r="AN457" s="6">
        <v>-73.943667000000005</v>
      </c>
      <c r="AO457" s="6">
        <v>40.529667000000003</v>
      </c>
      <c r="AP457" s="6" t="s">
        <v>42</v>
      </c>
    </row>
    <row r="458" spans="1:42" s="6" customFormat="1" x14ac:dyDescent="0.35">
      <c r="A458" s="6" t="s">
        <v>79</v>
      </c>
      <c r="C458" s="7">
        <v>42157</v>
      </c>
      <c r="D458" s="8">
        <v>0.46111111111111108</v>
      </c>
      <c r="E458" s="6" t="s">
        <v>49</v>
      </c>
      <c r="F458" s="6">
        <v>14.77</v>
      </c>
      <c r="G458" s="6">
        <v>14.76</v>
      </c>
      <c r="H458" s="6">
        <v>18</v>
      </c>
      <c r="I458" s="6">
        <v>3</v>
      </c>
      <c r="J458" s="6">
        <v>16</v>
      </c>
      <c r="K458" s="6">
        <v>30.59</v>
      </c>
      <c r="L458" s="6">
        <v>30.64</v>
      </c>
      <c r="M458" s="9">
        <v>7.66</v>
      </c>
      <c r="N458" s="9">
        <v>7.7</v>
      </c>
      <c r="O458" s="6">
        <v>4</v>
      </c>
      <c r="Q458" s="6">
        <f t="shared" si="38"/>
        <v>4.3820266346738812</v>
      </c>
      <c r="R458" s="6">
        <v>80</v>
      </c>
      <c r="T458" s="10" t="s">
        <v>47</v>
      </c>
      <c r="U458" s="10"/>
      <c r="V458" s="10">
        <v>4</v>
      </c>
      <c r="W458" s="10"/>
      <c r="X458" s="11">
        <v>1.7999999999999999E-2</v>
      </c>
      <c r="Y458" s="11"/>
      <c r="Z458" s="11">
        <v>0.20499999999999999</v>
      </c>
      <c r="AA458" s="11"/>
      <c r="AB458" s="11"/>
      <c r="AC458" s="11"/>
      <c r="AD458" s="11">
        <v>0.33700000000000002</v>
      </c>
      <c r="AE458" s="11"/>
      <c r="AF458" s="11">
        <f t="shared" ref="AF458:AF460" si="39">AD458+X458+Y458</f>
        <v>0.35500000000000004</v>
      </c>
      <c r="AG458" s="6">
        <v>18</v>
      </c>
      <c r="AH458" s="6">
        <v>11</v>
      </c>
      <c r="AI458" s="12">
        <v>0.84</v>
      </c>
      <c r="AJ458" s="12"/>
      <c r="AK458" s="12"/>
      <c r="AL458" s="12"/>
      <c r="AM458" s="6" t="s">
        <v>94</v>
      </c>
      <c r="AN458" s="6">
        <v>-73.943667000000005</v>
      </c>
      <c r="AO458" s="6">
        <v>40.529667000000003</v>
      </c>
      <c r="AP458" s="6" t="s">
        <v>42</v>
      </c>
    </row>
    <row r="459" spans="1:42" s="6" customFormat="1" x14ac:dyDescent="0.35">
      <c r="A459" s="6" t="s">
        <v>40</v>
      </c>
      <c r="C459" s="7">
        <v>42158</v>
      </c>
      <c r="D459" s="8">
        <v>0.52152777777777781</v>
      </c>
      <c r="E459" s="6" t="s">
        <v>49</v>
      </c>
      <c r="F459" s="6">
        <v>19.11</v>
      </c>
      <c r="G459" s="6">
        <v>18.45</v>
      </c>
      <c r="H459" s="6">
        <v>18.8</v>
      </c>
      <c r="I459" s="6">
        <v>3</v>
      </c>
      <c r="J459" s="6">
        <v>17</v>
      </c>
      <c r="K459" s="6">
        <v>18.399999999999999</v>
      </c>
      <c r="L459" s="6">
        <v>24.09</v>
      </c>
      <c r="M459" s="9">
        <v>7.3</v>
      </c>
      <c r="N459" s="9">
        <v>6.35</v>
      </c>
      <c r="O459" s="6">
        <v>2.5</v>
      </c>
      <c r="Q459" s="6">
        <f t="shared" si="38"/>
        <v>4.4543472962535073</v>
      </c>
      <c r="R459" s="6">
        <v>86</v>
      </c>
      <c r="T459" s="10" t="s">
        <v>47</v>
      </c>
      <c r="U459" s="10"/>
      <c r="V459" s="10">
        <v>6</v>
      </c>
      <c r="W459" s="10"/>
      <c r="X459" s="11">
        <v>0.40699999999999997</v>
      </c>
      <c r="Y459" s="11"/>
      <c r="Z459" s="11">
        <v>0.25700000000000001</v>
      </c>
      <c r="AA459" s="11"/>
      <c r="AB459" s="11"/>
      <c r="AC459" s="11"/>
      <c r="AD459" s="11">
        <v>0.80400000000000005</v>
      </c>
      <c r="AE459" s="11"/>
      <c r="AF459" s="11">
        <f t="shared" si="39"/>
        <v>1.2110000000000001</v>
      </c>
      <c r="AG459" s="6">
        <v>8</v>
      </c>
      <c r="AH459" s="6">
        <v>13</v>
      </c>
      <c r="AI459" s="12">
        <v>35.5</v>
      </c>
      <c r="AJ459" s="12"/>
      <c r="AK459" s="12"/>
      <c r="AL459" s="12"/>
      <c r="AN459" s="6">
        <v>-73.943667000000005</v>
      </c>
      <c r="AO459" s="6">
        <v>40.529667000000003</v>
      </c>
      <c r="AP459" s="6" t="s">
        <v>42</v>
      </c>
    </row>
    <row r="460" spans="1:42" s="6" customFormat="1" x14ac:dyDescent="0.35">
      <c r="A460" s="6" t="s">
        <v>72</v>
      </c>
      <c r="C460" s="7">
        <v>42158</v>
      </c>
      <c r="D460" s="8">
        <v>0.49027777777777781</v>
      </c>
      <c r="E460" s="6" t="s">
        <v>49</v>
      </c>
      <c r="F460" s="6">
        <v>16.18</v>
      </c>
      <c r="G460" s="6">
        <v>15.2</v>
      </c>
      <c r="H460" s="6">
        <v>20.8</v>
      </c>
      <c r="I460" s="6">
        <v>3</v>
      </c>
      <c r="J460" s="6">
        <v>16</v>
      </c>
      <c r="K460" s="6">
        <v>26.68</v>
      </c>
      <c r="L460" s="6">
        <v>26.76</v>
      </c>
      <c r="M460" s="9">
        <v>10.57</v>
      </c>
      <c r="N460" s="9">
        <v>9.5399999999999991</v>
      </c>
      <c r="O460" s="6">
        <v>3</v>
      </c>
      <c r="Q460" s="6">
        <f t="shared" si="38"/>
        <v>1.791759469228055</v>
      </c>
      <c r="R460" s="6">
        <v>6</v>
      </c>
      <c r="T460" s="10" t="s">
        <v>44</v>
      </c>
      <c r="U460" s="10"/>
      <c r="V460" s="10">
        <v>2</v>
      </c>
      <c r="W460" s="10"/>
      <c r="X460" s="11">
        <v>3.3000000000000002E-2</v>
      </c>
      <c r="Y460" s="11"/>
      <c r="Z460" s="11">
        <v>2.5000000000000001E-2</v>
      </c>
      <c r="AA460" s="11"/>
      <c r="AB460" s="11"/>
      <c r="AC460" s="11"/>
      <c r="AD460" s="11">
        <v>0.42099999999999999</v>
      </c>
      <c r="AE460" s="11"/>
      <c r="AF460" s="11">
        <f t="shared" si="39"/>
        <v>0.45399999999999996</v>
      </c>
      <c r="AG460" s="6">
        <v>24</v>
      </c>
      <c r="AH460" s="6">
        <v>12</v>
      </c>
      <c r="AI460" s="12">
        <v>45.7</v>
      </c>
      <c r="AJ460" s="12"/>
      <c r="AK460" s="12"/>
      <c r="AL460" s="12"/>
      <c r="AN460" s="6">
        <v>-73.943667000000005</v>
      </c>
      <c r="AO460" s="6">
        <v>40.529667000000003</v>
      </c>
      <c r="AP460" s="6" t="s">
        <v>42</v>
      </c>
    </row>
    <row r="461" spans="1:42" s="6" customFormat="1" x14ac:dyDescent="0.35">
      <c r="A461" s="6" t="s">
        <v>100</v>
      </c>
      <c r="B461"/>
      <c r="C461" s="14">
        <v>42159</v>
      </c>
      <c r="D461"/>
      <c r="E461"/>
      <c r="F461"/>
      <c r="G461"/>
      <c r="H461"/>
      <c r="I461"/>
      <c r="J461"/>
      <c r="K461"/>
      <c r="L461"/>
      <c r="M461" s="18">
        <v>11.73</v>
      </c>
      <c r="N461" s="18">
        <v>11.34</v>
      </c>
      <c r="O461"/>
      <c r="P461"/>
      <c r="Q461" s="6">
        <f t="shared" si="38"/>
        <v>1.3862943611198906</v>
      </c>
      <c r="R461" s="21">
        <v>4</v>
      </c>
      <c r="S461"/>
      <c r="T461"/>
      <c r="U461"/>
      <c r="V461" s="23"/>
      <c r="W461"/>
      <c r="X461"/>
      <c r="Y461"/>
      <c r="Z461"/>
      <c r="AA461"/>
      <c r="AB461"/>
      <c r="AC461"/>
      <c r="AD461"/>
      <c r="AE461"/>
      <c r="AF461">
        <v>0</v>
      </c>
      <c r="AG461"/>
      <c r="AH461"/>
      <c r="AI461" s="32">
        <v>11.1</v>
      </c>
      <c r="AJ461"/>
      <c r="AK461" s="12"/>
      <c r="AL461" s="12"/>
      <c r="AM461" s="6" t="s">
        <v>95</v>
      </c>
      <c r="AN461" s="6">
        <v>-73.943667000000005</v>
      </c>
      <c r="AO461" s="6">
        <v>40.529667000000003</v>
      </c>
      <c r="AP461" s="6" t="s">
        <v>42</v>
      </c>
    </row>
    <row r="462" spans="1:42" s="6" customFormat="1" x14ac:dyDescent="0.35">
      <c r="A462" s="6" t="s">
        <v>100</v>
      </c>
      <c r="B462"/>
      <c r="C462" s="14">
        <v>42159</v>
      </c>
      <c r="D462"/>
      <c r="E462"/>
      <c r="F462"/>
      <c r="G462"/>
      <c r="H462"/>
      <c r="I462"/>
      <c r="J462"/>
      <c r="K462"/>
      <c r="L462"/>
      <c r="M462" s="18" t="s">
        <v>102</v>
      </c>
      <c r="N462" s="18" t="s">
        <v>102</v>
      </c>
      <c r="O462"/>
      <c r="P462"/>
      <c r="R462" s="23"/>
      <c r="S462"/>
      <c r="T462"/>
      <c r="U462"/>
      <c r="V462" s="23"/>
      <c r="W462"/>
      <c r="X462"/>
      <c r="Y462"/>
      <c r="Z462"/>
      <c r="AA462"/>
      <c r="AB462"/>
      <c r="AC462"/>
      <c r="AD462"/>
      <c r="AE462"/>
      <c r="AF462">
        <v>0</v>
      </c>
      <c r="AG462"/>
      <c r="AH462"/>
      <c r="AI462" s="32">
        <v>8.23</v>
      </c>
      <c r="AJ462"/>
      <c r="AK462" s="12"/>
      <c r="AL462" s="12"/>
      <c r="AM462" s="6" t="s">
        <v>96</v>
      </c>
      <c r="AN462" s="6">
        <v>-73.943667000000005</v>
      </c>
      <c r="AO462" s="6">
        <v>40.529667000000003</v>
      </c>
      <c r="AP462" s="6" t="s">
        <v>42</v>
      </c>
    </row>
    <row r="463" spans="1:42" s="6" customFormat="1" x14ac:dyDescent="0.35">
      <c r="A463" s="6" t="s">
        <v>105</v>
      </c>
      <c r="B463"/>
      <c r="C463" s="14">
        <v>42159</v>
      </c>
      <c r="D463"/>
      <c r="E463"/>
      <c r="F463"/>
      <c r="G463"/>
      <c r="H463"/>
      <c r="I463"/>
      <c r="J463"/>
      <c r="K463"/>
      <c r="L463"/>
      <c r="M463" s="18">
        <v>12.88</v>
      </c>
      <c r="N463" s="18">
        <v>12.94</v>
      </c>
      <c r="O463"/>
      <c r="P463"/>
      <c r="R463" s="23"/>
      <c r="S463"/>
      <c r="T463"/>
      <c r="U463"/>
      <c r="V463" s="23">
        <v>4</v>
      </c>
      <c r="W463"/>
      <c r="X463"/>
      <c r="Y463"/>
      <c r="Z463"/>
      <c r="AA463"/>
      <c r="AB463"/>
      <c r="AC463"/>
      <c r="AD463"/>
      <c r="AE463"/>
      <c r="AF463" s="35"/>
      <c r="AG463"/>
      <c r="AH463"/>
      <c r="AI463" s="22">
        <v>29.6</v>
      </c>
      <c r="AJ463"/>
      <c r="AK463" s="12"/>
      <c r="AL463" s="12"/>
      <c r="AN463" s="6">
        <v>-73.943667000000005</v>
      </c>
      <c r="AO463" s="6">
        <v>40.529667000000003</v>
      </c>
      <c r="AP463" s="6" t="s">
        <v>42</v>
      </c>
    </row>
    <row r="464" spans="1:42" s="6" customFormat="1" x14ac:dyDescent="0.35">
      <c r="A464" s="6" t="s">
        <v>40</v>
      </c>
      <c r="C464" s="7">
        <v>42164</v>
      </c>
      <c r="D464" s="8">
        <v>0.54027777777777775</v>
      </c>
      <c r="E464" s="6" t="s">
        <v>50</v>
      </c>
      <c r="F464" s="6">
        <v>20.09</v>
      </c>
      <c r="G464" s="6">
        <v>18.059999999999999</v>
      </c>
      <c r="H464" s="6">
        <v>22</v>
      </c>
      <c r="I464" s="6">
        <v>3</v>
      </c>
      <c r="J464" s="6">
        <v>18</v>
      </c>
      <c r="K464" s="6">
        <v>22.4</v>
      </c>
      <c r="L464" s="6">
        <v>24.95</v>
      </c>
      <c r="M464" s="9">
        <v>8.83</v>
      </c>
      <c r="N464" s="9">
        <v>8.25</v>
      </c>
      <c r="O464" s="6">
        <v>2.5</v>
      </c>
      <c r="Q464" s="6">
        <f t="shared" ref="Q464:Q527" si="40">LN(R464)</f>
        <v>2.8903717578961645</v>
      </c>
      <c r="R464" s="6">
        <v>18</v>
      </c>
      <c r="T464" s="10" t="s">
        <v>44</v>
      </c>
      <c r="U464" s="10"/>
      <c r="V464" s="10">
        <v>1</v>
      </c>
      <c r="W464" s="10"/>
      <c r="X464" s="11">
        <v>0.26600000000000001</v>
      </c>
      <c r="Y464" s="11"/>
      <c r="Z464" s="11">
        <v>0.22</v>
      </c>
      <c r="AA464" s="11"/>
      <c r="AB464" s="11"/>
      <c r="AC464" s="11"/>
      <c r="AD464" s="11">
        <v>0.72299999999999998</v>
      </c>
      <c r="AE464" s="11"/>
      <c r="AF464" s="11">
        <f t="shared" ref="AF464:AF469" si="41">AD464+X464+Y464</f>
        <v>0.98899999999999999</v>
      </c>
      <c r="AG464" s="6">
        <v>10</v>
      </c>
      <c r="AH464" s="6">
        <v>10</v>
      </c>
      <c r="AI464" s="12">
        <v>38.200000000000003</v>
      </c>
      <c r="AJ464" s="12"/>
      <c r="AK464" s="12"/>
      <c r="AL464" s="12"/>
      <c r="AN464" s="6">
        <v>-73.943667000000005</v>
      </c>
      <c r="AO464" s="6">
        <v>40.529667000000003</v>
      </c>
      <c r="AP464" s="6" t="s">
        <v>42</v>
      </c>
    </row>
    <row r="465" spans="1:42" s="6" customFormat="1" x14ac:dyDescent="0.35">
      <c r="A465" s="6" t="s">
        <v>72</v>
      </c>
      <c r="C465" s="7">
        <v>42164</v>
      </c>
      <c r="D465" s="8">
        <v>0.51041666666666663</v>
      </c>
      <c r="E465" s="6" t="s">
        <v>50</v>
      </c>
      <c r="F465" s="6">
        <v>19.010000000000002</v>
      </c>
      <c r="G465" s="6">
        <v>16.84</v>
      </c>
      <c r="H465" s="6">
        <v>21</v>
      </c>
      <c r="I465" s="6">
        <v>3</v>
      </c>
      <c r="J465" s="6">
        <v>17</v>
      </c>
      <c r="K465" s="6">
        <v>25.46</v>
      </c>
      <c r="L465" s="6">
        <v>27</v>
      </c>
      <c r="M465" s="9">
        <v>6.02</v>
      </c>
      <c r="N465" s="9">
        <v>9.64</v>
      </c>
      <c r="O465" s="6">
        <v>2</v>
      </c>
      <c r="Q465" s="6">
        <f t="shared" si="40"/>
        <v>0.69314718055994529</v>
      </c>
      <c r="R465" s="6">
        <v>2</v>
      </c>
      <c r="T465" s="10" t="s">
        <v>44</v>
      </c>
      <c r="U465" s="10"/>
      <c r="V465" s="10">
        <v>1</v>
      </c>
      <c r="W465" s="10"/>
      <c r="X465" s="11">
        <v>2.5999999999999999E-2</v>
      </c>
      <c r="Y465" s="11"/>
      <c r="Z465" s="11">
        <v>7.5999999999999998E-2</v>
      </c>
      <c r="AA465" s="11"/>
      <c r="AB465" s="11"/>
      <c r="AC465" s="11"/>
      <c r="AD465" s="11">
        <v>0.58499999999999996</v>
      </c>
      <c r="AE465" s="11"/>
      <c r="AF465" s="11">
        <f t="shared" si="41"/>
        <v>0.61099999999999999</v>
      </c>
      <c r="AG465" s="6">
        <v>16</v>
      </c>
      <c r="AH465" s="6">
        <v>14</v>
      </c>
      <c r="AI465" s="12">
        <v>73.099999999999994</v>
      </c>
      <c r="AJ465" s="12"/>
      <c r="AK465" s="12"/>
      <c r="AL465" s="12"/>
      <c r="AM465" s="6" t="s">
        <v>88</v>
      </c>
      <c r="AN465" s="6">
        <v>-73.943667000000005</v>
      </c>
      <c r="AO465" s="6">
        <v>40.529667000000003</v>
      </c>
      <c r="AP465" s="6" t="s">
        <v>42</v>
      </c>
    </row>
    <row r="466" spans="1:42" s="6" customFormat="1" x14ac:dyDescent="0.35">
      <c r="A466" s="6" t="s">
        <v>79</v>
      </c>
      <c r="C466" s="7">
        <v>42166</v>
      </c>
      <c r="D466" s="8">
        <v>0.4465277777777778</v>
      </c>
      <c r="E466" s="6" t="s">
        <v>50</v>
      </c>
      <c r="F466" s="6">
        <v>18.09</v>
      </c>
      <c r="G466" s="6">
        <v>17.46</v>
      </c>
      <c r="H466" s="6">
        <v>17</v>
      </c>
      <c r="I466" s="6">
        <v>3</v>
      </c>
      <c r="J466" s="6">
        <v>13</v>
      </c>
      <c r="K466" s="6">
        <v>26.2</v>
      </c>
      <c r="L466" s="6">
        <v>28.7</v>
      </c>
      <c r="M466" s="9">
        <v>7.59</v>
      </c>
      <c r="N466" s="9">
        <v>7.48</v>
      </c>
      <c r="O466" s="6">
        <v>5.5</v>
      </c>
      <c r="Q466" s="6">
        <f t="shared" si="40"/>
        <v>2.3978952727983707</v>
      </c>
      <c r="R466" s="6">
        <v>11</v>
      </c>
      <c r="T466" s="10" t="s">
        <v>44</v>
      </c>
      <c r="U466" s="10"/>
      <c r="V466" s="10">
        <v>1</v>
      </c>
      <c r="W466" s="10"/>
      <c r="X466" s="11">
        <v>0.14399999999999999</v>
      </c>
      <c r="Y466" s="11"/>
      <c r="Z466" s="11">
        <v>0.20200000000000001</v>
      </c>
      <c r="AA466" s="11"/>
      <c r="AB466" s="11"/>
      <c r="AC466" s="11"/>
      <c r="AD466" s="11">
        <v>0.79400000000000004</v>
      </c>
      <c r="AE466" s="11"/>
      <c r="AF466" s="11">
        <f t="shared" si="41"/>
        <v>0.93800000000000006</v>
      </c>
      <c r="AG466" s="6">
        <v>24</v>
      </c>
      <c r="AH466" s="6">
        <v>13</v>
      </c>
      <c r="AI466" s="12">
        <v>4.01</v>
      </c>
      <c r="AJ466" s="12"/>
      <c r="AK466" s="12"/>
      <c r="AL466" s="12"/>
      <c r="AN466" s="6">
        <v>-73.943667000000005</v>
      </c>
      <c r="AO466" s="6">
        <v>40.529667000000003</v>
      </c>
      <c r="AP466" s="6" t="s">
        <v>42</v>
      </c>
    </row>
    <row r="467" spans="1:42" s="6" customFormat="1" x14ac:dyDescent="0.35">
      <c r="A467" s="6" t="s">
        <v>89</v>
      </c>
      <c r="C467" s="7">
        <v>42166</v>
      </c>
      <c r="D467" s="8">
        <v>0.46111111111111108</v>
      </c>
      <c r="E467" s="6" t="s">
        <v>50</v>
      </c>
      <c r="F467" s="6">
        <v>17.71</v>
      </c>
      <c r="G467" s="6">
        <v>16.55</v>
      </c>
      <c r="H467" s="6">
        <v>23</v>
      </c>
      <c r="I467" s="6">
        <v>3</v>
      </c>
      <c r="J467" s="6">
        <v>21</v>
      </c>
      <c r="K467" s="6">
        <v>30.17</v>
      </c>
      <c r="L467" s="6">
        <v>30.93</v>
      </c>
      <c r="M467" s="9">
        <v>8.26</v>
      </c>
      <c r="N467" s="9">
        <v>7.88</v>
      </c>
      <c r="O467" s="6">
        <v>4.5</v>
      </c>
      <c r="Q467" s="6">
        <f t="shared" si="40"/>
        <v>0.69314718055994529</v>
      </c>
      <c r="R467" s="6">
        <v>2</v>
      </c>
      <c r="T467" s="10" t="s">
        <v>44</v>
      </c>
      <c r="U467" s="10"/>
      <c r="V467" s="10">
        <v>1</v>
      </c>
      <c r="W467" s="10"/>
      <c r="X467" s="11">
        <v>2.4E-2</v>
      </c>
      <c r="Y467" s="11"/>
      <c r="Z467" s="11">
        <v>0.16300000000000001</v>
      </c>
      <c r="AA467" s="11"/>
      <c r="AB467" s="11"/>
      <c r="AC467" s="11"/>
      <c r="AD467" s="11">
        <v>0.57499999999999996</v>
      </c>
      <c r="AE467" s="11"/>
      <c r="AF467" s="11">
        <f t="shared" si="41"/>
        <v>0.59899999999999998</v>
      </c>
      <c r="AG467" s="6">
        <v>15</v>
      </c>
      <c r="AH467" s="6">
        <v>16</v>
      </c>
      <c r="AI467" s="12">
        <v>6.86</v>
      </c>
      <c r="AJ467" s="12"/>
      <c r="AK467" s="12"/>
      <c r="AL467" s="12"/>
      <c r="AN467" s="6">
        <v>-73.943667000000005</v>
      </c>
      <c r="AO467" s="6">
        <v>40.529667000000003</v>
      </c>
      <c r="AP467" s="6" t="s">
        <v>42</v>
      </c>
    </row>
    <row r="468" spans="1:42" s="6" customFormat="1" x14ac:dyDescent="0.35">
      <c r="A468" s="6" t="s">
        <v>40</v>
      </c>
      <c r="C468" s="7">
        <v>42172</v>
      </c>
      <c r="D468" s="8">
        <v>0.52013888888888882</v>
      </c>
      <c r="E468" s="6" t="s">
        <v>49</v>
      </c>
      <c r="F468" s="6">
        <v>23.41</v>
      </c>
      <c r="G468" s="6">
        <v>21.53</v>
      </c>
      <c r="H468" s="6">
        <v>25</v>
      </c>
      <c r="I468" s="6">
        <v>3</v>
      </c>
      <c r="J468" s="6">
        <v>24</v>
      </c>
      <c r="K468" s="6">
        <v>21.4</v>
      </c>
      <c r="L468" s="6">
        <v>25.28</v>
      </c>
      <c r="M468" s="9">
        <v>6.91</v>
      </c>
      <c r="N468" s="9">
        <v>6.22</v>
      </c>
      <c r="O468" s="6">
        <v>2</v>
      </c>
      <c r="Q468" s="6">
        <f t="shared" si="40"/>
        <v>3.0910424533583161</v>
      </c>
      <c r="R468" s="6">
        <v>22</v>
      </c>
      <c r="T468" s="10" t="s">
        <v>44</v>
      </c>
      <c r="U468" s="10"/>
      <c r="V468" s="10">
        <v>2</v>
      </c>
      <c r="W468" s="10"/>
      <c r="X468" s="11">
        <v>0.379</v>
      </c>
      <c r="Y468" s="11"/>
      <c r="Z468" s="11">
        <v>0.35599999999999998</v>
      </c>
      <c r="AA468" s="11"/>
      <c r="AB468" s="11"/>
      <c r="AC468" s="11"/>
      <c r="AD468" s="11">
        <v>0.75800000000000001</v>
      </c>
      <c r="AE468" s="11"/>
      <c r="AF468" s="11">
        <f t="shared" si="41"/>
        <v>1.137</v>
      </c>
      <c r="AG468" s="6">
        <v>22</v>
      </c>
      <c r="AH468" s="6">
        <v>23</v>
      </c>
      <c r="AI468" s="12">
        <v>16.100000000000001</v>
      </c>
      <c r="AJ468" s="12"/>
      <c r="AK468" s="12"/>
      <c r="AL468" s="12"/>
      <c r="AN468" s="6">
        <v>-73.943667000000005</v>
      </c>
      <c r="AO468" s="6">
        <v>40.529667000000003</v>
      </c>
      <c r="AP468" s="6" t="s">
        <v>42</v>
      </c>
    </row>
    <row r="469" spans="1:42" s="6" customFormat="1" x14ac:dyDescent="0.35">
      <c r="A469" s="6" t="s">
        <v>72</v>
      </c>
      <c r="C469" s="7">
        <v>42172</v>
      </c>
      <c r="D469" s="8">
        <v>0.48819444444444443</v>
      </c>
      <c r="E469" s="6" t="s">
        <v>49</v>
      </c>
      <c r="F469" s="6">
        <v>20.67</v>
      </c>
      <c r="G469" s="6">
        <v>19.79</v>
      </c>
      <c r="H469" s="6">
        <v>18</v>
      </c>
      <c r="I469" s="6">
        <v>3</v>
      </c>
      <c r="J469" s="6">
        <v>17</v>
      </c>
      <c r="K469" s="6">
        <v>25.53</v>
      </c>
      <c r="L469" s="6">
        <v>25.72</v>
      </c>
      <c r="M469" s="9">
        <v>8.7100000000000009</v>
      </c>
      <c r="N469" s="9">
        <v>8.0299999999999994</v>
      </c>
      <c r="O469" s="6">
        <v>2.5</v>
      </c>
      <c r="Q469" s="6">
        <f t="shared" si="40"/>
        <v>1.3862943611198906</v>
      </c>
      <c r="R469" s="6">
        <v>4</v>
      </c>
      <c r="T469" s="10" t="s">
        <v>44</v>
      </c>
      <c r="U469" s="10"/>
      <c r="V469" s="10">
        <v>2</v>
      </c>
      <c r="W469" s="10"/>
      <c r="X469" s="11">
        <v>0.16400000000000001</v>
      </c>
      <c r="Y469" s="11"/>
      <c r="Z469" s="11">
        <v>9.8000000000000004E-2</v>
      </c>
      <c r="AA469" s="11"/>
      <c r="AB469" s="11"/>
      <c r="AC469" s="11"/>
      <c r="AD469" s="11">
        <v>0.34399999999999997</v>
      </c>
      <c r="AE469" s="11"/>
      <c r="AF469" s="11">
        <f t="shared" si="41"/>
        <v>0.50800000000000001</v>
      </c>
      <c r="AG469" s="6">
        <v>21</v>
      </c>
      <c r="AH469" s="6">
        <v>29</v>
      </c>
      <c r="AI469" s="12">
        <v>19.3</v>
      </c>
      <c r="AJ469" s="12"/>
      <c r="AK469" s="12"/>
      <c r="AL469" s="12"/>
      <c r="AN469" s="6">
        <v>-73.943667000000005</v>
      </c>
      <c r="AO469" s="6">
        <v>40.529667000000003</v>
      </c>
      <c r="AP469" s="6" t="s">
        <v>42</v>
      </c>
    </row>
    <row r="470" spans="1:42" s="6" customFormat="1" x14ac:dyDescent="0.35">
      <c r="A470" s="6" t="s">
        <v>100</v>
      </c>
      <c r="B470"/>
      <c r="C470" s="14">
        <v>42172</v>
      </c>
      <c r="D470"/>
      <c r="E470"/>
      <c r="F470"/>
      <c r="G470"/>
      <c r="H470"/>
      <c r="I470"/>
      <c r="J470"/>
      <c r="K470"/>
      <c r="L470"/>
      <c r="M470" s="18">
        <v>8.0399999999999991</v>
      </c>
      <c r="N470" s="18">
        <v>7.85</v>
      </c>
      <c r="O470"/>
      <c r="P470"/>
      <c r="Q470" s="6">
        <f t="shared" si="40"/>
        <v>2.3025850929940459</v>
      </c>
      <c r="R470" s="21">
        <v>10</v>
      </c>
      <c r="S470"/>
      <c r="T470"/>
      <c r="U470"/>
      <c r="V470" s="23">
        <v>4</v>
      </c>
      <c r="W470"/>
      <c r="X470"/>
      <c r="Y470"/>
      <c r="Z470"/>
      <c r="AA470"/>
      <c r="AB470"/>
      <c r="AC470"/>
      <c r="AD470"/>
      <c r="AE470"/>
      <c r="AF470">
        <v>0</v>
      </c>
      <c r="AG470"/>
      <c r="AH470"/>
      <c r="AI470" s="16">
        <v>40.200000000000003</v>
      </c>
      <c r="AJ470"/>
      <c r="AK470" s="12"/>
      <c r="AL470" s="12"/>
      <c r="AN470" s="6">
        <v>-73.943667000000005</v>
      </c>
      <c r="AO470" s="6">
        <v>40.529667000000003</v>
      </c>
      <c r="AP470" s="6" t="s">
        <v>42</v>
      </c>
    </row>
    <row r="471" spans="1:42" s="6" customFormat="1" x14ac:dyDescent="0.35">
      <c r="A471" s="6" t="s">
        <v>105</v>
      </c>
      <c r="B471"/>
      <c r="C471" s="14">
        <v>42172</v>
      </c>
      <c r="D471"/>
      <c r="E471"/>
      <c r="F471"/>
      <c r="G471"/>
      <c r="H471"/>
      <c r="I471"/>
      <c r="J471"/>
      <c r="K471"/>
      <c r="L471"/>
      <c r="M471" s="18">
        <v>11.61</v>
      </c>
      <c r="N471" s="18">
        <v>8.49</v>
      </c>
      <c r="O471"/>
      <c r="P471"/>
      <c r="Q471" s="6">
        <f t="shared" si="40"/>
        <v>2.9957322735539909</v>
      </c>
      <c r="R471" s="21">
        <v>20</v>
      </c>
      <c r="S471"/>
      <c r="T471"/>
      <c r="U471"/>
      <c r="V471" s="22">
        <v>4</v>
      </c>
      <c r="W471"/>
      <c r="X471"/>
      <c r="Y471"/>
      <c r="Z471"/>
      <c r="AA471"/>
      <c r="AB471"/>
      <c r="AC471"/>
      <c r="AD471"/>
      <c r="AE471"/>
      <c r="AF471" s="35"/>
      <c r="AG471"/>
      <c r="AH471"/>
      <c r="AI471" s="22">
        <v>36.4</v>
      </c>
      <c r="AJ471"/>
      <c r="AK471" s="12"/>
      <c r="AL471" s="12"/>
      <c r="AN471" s="6">
        <v>-73.943667000000005</v>
      </c>
      <c r="AO471" s="6">
        <v>40.529667000000003</v>
      </c>
      <c r="AP471" s="6" t="s">
        <v>42</v>
      </c>
    </row>
    <row r="472" spans="1:42" s="6" customFormat="1" x14ac:dyDescent="0.35">
      <c r="A472" s="6" t="s">
        <v>79</v>
      </c>
      <c r="C472" s="7">
        <v>42173</v>
      </c>
      <c r="D472" s="8">
        <v>0.49374999999999997</v>
      </c>
      <c r="E472" s="6" t="s">
        <v>50</v>
      </c>
      <c r="F472" s="6">
        <v>19.53</v>
      </c>
      <c r="G472" s="6">
        <v>19.48</v>
      </c>
      <c r="H472" s="6">
        <v>19.600000000000001</v>
      </c>
      <c r="I472" s="6">
        <v>3</v>
      </c>
      <c r="J472" s="6">
        <v>12</v>
      </c>
      <c r="K472" s="6">
        <v>29.72</v>
      </c>
      <c r="L472" s="6">
        <v>29.69</v>
      </c>
      <c r="M472" s="9">
        <v>6.88</v>
      </c>
      <c r="N472" s="9">
        <v>7.08</v>
      </c>
      <c r="O472" s="6">
        <v>5.5</v>
      </c>
      <c r="Q472" s="6">
        <f t="shared" si="40"/>
        <v>1.3862943611198906</v>
      </c>
      <c r="R472" s="6">
        <v>4</v>
      </c>
      <c r="T472" s="10" t="s">
        <v>44</v>
      </c>
      <c r="U472" s="10"/>
      <c r="V472" s="10">
        <v>1</v>
      </c>
      <c r="W472" s="10"/>
      <c r="X472" s="11">
        <v>4.2999999999999997E-2</v>
      </c>
      <c r="Y472" s="11"/>
      <c r="Z472" s="11">
        <v>0.09</v>
      </c>
      <c r="AA472" s="11"/>
      <c r="AB472" s="11"/>
      <c r="AC472" s="11"/>
      <c r="AD472" s="11">
        <v>0.251</v>
      </c>
      <c r="AE472" s="11"/>
      <c r="AF472" s="11">
        <f t="shared" ref="AF472:AF478" si="42">AD472+X472+Y472</f>
        <v>0.29399999999999998</v>
      </c>
      <c r="AG472" s="6">
        <v>14</v>
      </c>
      <c r="AH472" s="6">
        <v>17</v>
      </c>
      <c r="AI472" s="12">
        <v>5.26</v>
      </c>
      <c r="AJ472" s="12"/>
      <c r="AK472" s="12"/>
      <c r="AL472" s="12"/>
      <c r="AN472" s="6">
        <v>-73.943667000000005</v>
      </c>
      <c r="AO472" s="6">
        <v>40.529667000000003</v>
      </c>
      <c r="AP472" s="6" t="s">
        <v>42</v>
      </c>
    </row>
    <row r="473" spans="1:42" s="6" customFormat="1" x14ac:dyDescent="0.35">
      <c r="A473" s="6" t="s">
        <v>40</v>
      </c>
      <c r="C473" s="7">
        <v>42179</v>
      </c>
      <c r="D473" s="8">
        <v>0.51944444444444449</v>
      </c>
      <c r="E473" s="6" t="s">
        <v>49</v>
      </c>
      <c r="F473" s="6">
        <v>23.36</v>
      </c>
      <c r="G473" s="6">
        <v>20.56</v>
      </c>
      <c r="H473" s="6">
        <v>25</v>
      </c>
      <c r="I473" s="6">
        <v>3</v>
      </c>
      <c r="J473" s="6">
        <v>23</v>
      </c>
      <c r="K473" s="6">
        <v>21.72</v>
      </c>
      <c r="L473" s="6">
        <v>25.8</v>
      </c>
      <c r="M473" s="9">
        <v>5.82</v>
      </c>
      <c r="N473" s="9">
        <v>5.04</v>
      </c>
      <c r="O473" s="6">
        <v>3</v>
      </c>
      <c r="Q473" s="6">
        <f t="shared" si="40"/>
        <v>1.791759469228055</v>
      </c>
      <c r="R473" s="6">
        <v>6</v>
      </c>
      <c r="T473" s="10" t="s">
        <v>44</v>
      </c>
      <c r="U473" s="10"/>
      <c r="V473" s="10">
        <v>2</v>
      </c>
      <c r="W473" s="10"/>
      <c r="X473" s="11">
        <v>0.39200000000000002</v>
      </c>
      <c r="Y473" s="11"/>
      <c r="Z473" s="11">
        <v>0.36399999999999999</v>
      </c>
      <c r="AA473" s="11"/>
      <c r="AB473" s="11"/>
      <c r="AC473" s="11"/>
      <c r="AD473" s="11">
        <v>0.90900000000000003</v>
      </c>
      <c r="AE473" s="11"/>
      <c r="AF473" s="11">
        <f t="shared" si="42"/>
        <v>1.3010000000000002</v>
      </c>
      <c r="AG473" s="6">
        <v>19</v>
      </c>
      <c r="AH473" s="6">
        <v>20</v>
      </c>
      <c r="AI473" s="12">
        <v>12.8</v>
      </c>
      <c r="AJ473" s="12"/>
      <c r="AK473" s="12"/>
      <c r="AL473" s="12"/>
      <c r="AM473" s="6" t="s">
        <v>97</v>
      </c>
      <c r="AN473" s="6">
        <v>-73.943667000000005</v>
      </c>
      <c r="AO473" s="6">
        <v>40.529667000000003</v>
      </c>
      <c r="AP473" s="6" t="s">
        <v>42</v>
      </c>
    </row>
    <row r="474" spans="1:42" s="6" customFormat="1" x14ac:dyDescent="0.35">
      <c r="A474" s="6" t="s">
        <v>72</v>
      </c>
      <c r="C474" s="7">
        <v>42179</v>
      </c>
      <c r="D474" s="8">
        <v>0.4916666666666667</v>
      </c>
      <c r="E474" s="6" t="s">
        <v>49</v>
      </c>
      <c r="F474" s="6">
        <v>22.18</v>
      </c>
      <c r="G474" s="6">
        <v>21.06</v>
      </c>
      <c r="H474" s="6">
        <v>18</v>
      </c>
      <c r="I474" s="6">
        <v>3</v>
      </c>
      <c r="J474" s="6">
        <v>16</v>
      </c>
      <c r="K474" s="6">
        <v>24.12</v>
      </c>
      <c r="L474" s="6">
        <v>25.35</v>
      </c>
      <c r="M474" s="9">
        <v>9.02</v>
      </c>
      <c r="N474" s="9">
        <v>8.66</v>
      </c>
      <c r="O474" s="6">
        <v>3</v>
      </c>
      <c r="Q474" s="6">
        <f t="shared" si="40"/>
        <v>1.3862943611198906</v>
      </c>
      <c r="R474" s="6">
        <v>4</v>
      </c>
      <c r="T474" s="10" t="s">
        <v>44</v>
      </c>
      <c r="U474" s="10"/>
      <c r="V474" s="10">
        <v>2</v>
      </c>
      <c r="W474" s="10"/>
      <c r="X474" s="11">
        <v>0.23100000000000001</v>
      </c>
      <c r="Y474" s="11"/>
      <c r="Z474" s="11">
        <v>8.1000000000000003E-2</v>
      </c>
      <c r="AA474" s="11"/>
      <c r="AB474" s="11"/>
      <c r="AC474" s="11"/>
      <c r="AD474" s="11">
        <v>0.53700000000000003</v>
      </c>
      <c r="AE474" s="11"/>
      <c r="AF474" s="11">
        <f t="shared" si="42"/>
        <v>0.76800000000000002</v>
      </c>
      <c r="AG474" s="6">
        <v>25</v>
      </c>
      <c r="AH474" s="6">
        <v>17</v>
      </c>
      <c r="AI474" s="12">
        <v>33</v>
      </c>
      <c r="AJ474" s="12"/>
      <c r="AK474" s="12"/>
      <c r="AL474" s="12"/>
      <c r="AN474" s="6">
        <v>-73.943667000000005</v>
      </c>
      <c r="AO474" s="6">
        <v>40.529667000000003</v>
      </c>
      <c r="AP474" s="6" t="s">
        <v>42</v>
      </c>
    </row>
    <row r="475" spans="1:42" s="6" customFormat="1" x14ac:dyDescent="0.35">
      <c r="A475" s="6" t="s">
        <v>79</v>
      </c>
      <c r="C475" s="7">
        <v>42180</v>
      </c>
      <c r="D475" s="8">
        <v>0.48194444444444445</v>
      </c>
      <c r="E475" s="6" t="s">
        <v>50</v>
      </c>
      <c r="F475" s="6">
        <v>20.39</v>
      </c>
      <c r="G475" s="6">
        <v>19.71</v>
      </c>
      <c r="H475" s="6">
        <v>17</v>
      </c>
      <c r="I475" s="6">
        <v>3</v>
      </c>
      <c r="J475" s="6">
        <v>16</v>
      </c>
      <c r="K475" s="6">
        <v>27.56</v>
      </c>
      <c r="L475" s="6">
        <v>29.38</v>
      </c>
      <c r="M475" s="9">
        <v>7.6</v>
      </c>
      <c r="N475" s="9">
        <v>7.67</v>
      </c>
      <c r="O475" s="6">
        <v>6</v>
      </c>
      <c r="Q475" s="6">
        <f t="shared" si="40"/>
        <v>1.791759469228055</v>
      </c>
      <c r="R475" s="6">
        <v>6</v>
      </c>
      <c r="T475" s="10" t="s">
        <v>44</v>
      </c>
      <c r="U475" s="10"/>
      <c r="V475" s="10">
        <v>1</v>
      </c>
      <c r="W475" s="10"/>
      <c r="X475" s="11">
        <v>0.13</v>
      </c>
      <c r="Y475" s="11"/>
      <c r="Z475" s="11">
        <v>0.25900000000000001</v>
      </c>
      <c r="AA475" s="11"/>
      <c r="AB475" s="11"/>
      <c r="AC475" s="11"/>
      <c r="AD475" s="11">
        <v>0.317</v>
      </c>
      <c r="AE475" s="11"/>
      <c r="AF475" s="11">
        <f t="shared" si="42"/>
        <v>0.44700000000000001</v>
      </c>
      <c r="AG475" s="6">
        <v>21</v>
      </c>
      <c r="AH475" s="6">
        <v>19</v>
      </c>
      <c r="AI475" s="12">
        <v>10.4</v>
      </c>
      <c r="AJ475" s="12"/>
      <c r="AK475" s="12"/>
      <c r="AL475" s="12"/>
      <c r="AN475" s="6">
        <v>-73.943667000000005</v>
      </c>
      <c r="AO475" s="6">
        <v>40.529667000000003</v>
      </c>
      <c r="AP475" s="6" t="s">
        <v>42</v>
      </c>
    </row>
    <row r="476" spans="1:42" s="6" customFormat="1" x14ac:dyDescent="0.35">
      <c r="A476" s="6" t="s">
        <v>89</v>
      </c>
      <c r="C476" s="7">
        <v>42180</v>
      </c>
      <c r="D476" s="8">
        <v>0.5</v>
      </c>
      <c r="E476" s="6" t="s">
        <v>50</v>
      </c>
      <c r="F476" s="6">
        <v>18.41</v>
      </c>
      <c r="G476" s="6">
        <v>16.34</v>
      </c>
      <c r="H476" s="6">
        <v>25</v>
      </c>
      <c r="I476" s="6">
        <v>3</v>
      </c>
      <c r="J476" s="6">
        <v>24</v>
      </c>
      <c r="K476" s="6">
        <v>30.8</v>
      </c>
      <c r="L476" s="6">
        <v>31.26</v>
      </c>
      <c r="M476" s="9">
        <v>7.86</v>
      </c>
      <c r="N476" s="9">
        <v>7.01</v>
      </c>
      <c r="O476" s="6">
        <v>5</v>
      </c>
      <c r="Q476" s="6">
        <f t="shared" si="40"/>
        <v>1.3862943611198906</v>
      </c>
      <c r="R476" s="6">
        <v>4</v>
      </c>
      <c r="T476" s="10" t="s">
        <v>44</v>
      </c>
      <c r="U476" s="10"/>
      <c r="V476" s="10">
        <v>1</v>
      </c>
      <c r="W476" s="10"/>
      <c r="X476" s="11">
        <v>1.7999999999999999E-2</v>
      </c>
      <c r="Y476" s="11"/>
      <c r="Z476" s="11">
        <v>0.13600000000000001</v>
      </c>
      <c r="AA476" s="11"/>
      <c r="AB476" s="11"/>
      <c r="AC476" s="11"/>
      <c r="AD476" s="11">
        <v>0.32200000000000001</v>
      </c>
      <c r="AE476" s="11"/>
      <c r="AF476" s="11">
        <f t="shared" si="42"/>
        <v>0.34</v>
      </c>
      <c r="AG476" s="6">
        <v>17</v>
      </c>
      <c r="AH476" s="6">
        <v>24</v>
      </c>
      <c r="AI476" s="12">
        <v>7.64</v>
      </c>
      <c r="AJ476" s="12"/>
      <c r="AK476" s="12"/>
      <c r="AL476" s="12"/>
      <c r="AN476" s="6">
        <v>-73.943667000000005</v>
      </c>
      <c r="AO476" s="6">
        <v>40.529667000000003</v>
      </c>
      <c r="AP476" s="6" t="s">
        <v>42</v>
      </c>
    </row>
    <row r="477" spans="1:42" s="6" customFormat="1" x14ac:dyDescent="0.35">
      <c r="A477" s="6" t="s">
        <v>79</v>
      </c>
      <c r="C477" s="7">
        <v>42185</v>
      </c>
      <c r="D477" s="8">
        <v>0.44861111111111113</v>
      </c>
      <c r="E477" s="6" t="s">
        <v>49</v>
      </c>
      <c r="F477" s="6">
        <v>20.12</v>
      </c>
      <c r="G477" s="6">
        <v>19.72</v>
      </c>
      <c r="H477" s="6">
        <v>17</v>
      </c>
      <c r="I477" s="6">
        <v>3</v>
      </c>
      <c r="J477" s="6">
        <v>15</v>
      </c>
      <c r="K477" s="6">
        <v>25.87</v>
      </c>
      <c r="L477" s="6">
        <v>28.27</v>
      </c>
      <c r="M477" s="9">
        <v>7.18</v>
      </c>
      <c r="N477" s="9">
        <v>6.95</v>
      </c>
      <c r="O477" s="6">
        <v>5</v>
      </c>
      <c r="Q477" s="6">
        <f t="shared" si="40"/>
        <v>0.69314718055994529</v>
      </c>
      <c r="R477" s="6">
        <v>2</v>
      </c>
      <c r="T477" s="10" t="s">
        <v>47</v>
      </c>
      <c r="U477" s="10"/>
      <c r="V477" s="10">
        <v>2</v>
      </c>
      <c r="W477" s="10"/>
      <c r="X477" s="11">
        <v>8.5999999999999993E-2</v>
      </c>
      <c r="Y477" s="11"/>
      <c r="Z477" s="11">
        <v>8.8999999999999996E-2</v>
      </c>
      <c r="AA477" s="11"/>
      <c r="AB477" s="11"/>
      <c r="AC477" s="11"/>
      <c r="AD477" s="11">
        <v>0.54700000000000004</v>
      </c>
      <c r="AE477" s="11"/>
      <c r="AF477" s="11">
        <f t="shared" si="42"/>
        <v>0.63300000000000001</v>
      </c>
      <c r="AG477" s="6">
        <v>11</v>
      </c>
      <c r="AH477" s="6">
        <v>8</v>
      </c>
      <c r="AI477" s="12">
        <v>6.74</v>
      </c>
      <c r="AJ477" s="12"/>
      <c r="AK477" s="12"/>
      <c r="AL477" s="12"/>
      <c r="AN477" s="6">
        <v>-73.943667000000005</v>
      </c>
      <c r="AO477" s="6">
        <v>40.529667000000003</v>
      </c>
      <c r="AP477" s="6" t="s">
        <v>42</v>
      </c>
    </row>
    <row r="478" spans="1:42" s="6" customFormat="1" x14ac:dyDescent="0.35">
      <c r="A478" s="6" t="s">
        <v>89</v>
      </c>
      <c r="C478" s="7">
        <v>42185</v>
      </c>
      <c r="D478" s="8">
        <v>0.46249999999999997</v>
      </c>
      <c r="E478" s="6" t="s">
        <v>49</v>
      </c>
      <c r="F478" s="6">
        <v>20.41</v>
      </c>
      <c r="G478" s="6">
        <v>19.63</v>
      </c>
      <c r="H478" s="6">
        <v>25</v>
      </c>
      <c r="I478" s="6">
        <v>4</v>
      </c>
      <c r="J478" s="6">
        <v>23</v>
      </c>
      <c r="K478" s="6">
        <v>27.48</v>
      </c>
      <c r="L478" s="6">
        <v>29.26</v>
      </c>
      <c r="M478" s="9">
        <v>7.48</v>
      </c>
      <c r="N478" s="9">
        <v>6.68</v>
      </c>
      <c r="O478" s="6">
        <v>5</v>
      </c>
      <c r="Q478" s="6">
        <f t="shared" si="40"/>
        <v>2.1972245773362196</v>
      </c>
      <c r="R478" s="6">
        <v>9</v>
      </c>
      <c r="T478" s="10" t="s">
        <v>44</v>
      </c>
      <c r="U478" s="10"/>
      <c r="V478" s="10">
        <v>2</v>
      </c>
      <c r="W478" s="10"/>
      <c r="X478" s="11">
        <v>5.7000000000000002E-2</v>
      </c>
      <c r="Y478" s="11"/>
      <c r="Z478" s="11">
        <v>7.8E-2</v>
      </c>
      <c r="AA478" s="11"/>
      <c r="AB478" s="11"/>
      <c r="AC478" s="11"/>
      <c r="AD478" s="11">
        <v>0.52400000000000002</v>
      </c>
      <c r="AE478" s="11"/>
      <c r="AF478" s="11">
        <f t="shared" si="42"/>
        <v>0.58100000000000007</v>
      </c>
      <c r="AG478" s="6">
        <v>10</v>
      </c>
      <c r="AH478" s="6">
        <v>5</v>
      </c>
      <c r="AI478" s="12">
        <v>7.38</v>
      </c>
      <c r="AJ478" s="12"/>
      <c r="AK478" s="12"/>
      <c r="AL478" s="12"/>
      <c r="AN478" s="6">
        <v>-73.943667000000005</v>
      </c>
      <c r="AO478" s="6">
        <v>40.529667000000003</v>
      </c>
      <c r="AP478" s="6" t="s">
        <v>42</v>
      </c>
    </row>
    <row r="479" spans="1:42" s="6" customFormat="1" x14ac:dyDescent="0.35">
      <c r="A479" s="6" t="s">
        <v>100</v>
      </c>
      <c r="B479"/>
      <c r="C479" s="14">
        <v>42185</v>
      </c>
      <c r="D479"/>
      <c r="E479"/>
      <c r="F479"/>
      <c r="G479"/>
      <c r="H479"/>
      <c r="I479"/>
      <c r="J479"/>
      <c r="K479"/>
      <c r="L479"/>
      <c r="M479" s="18">
        <v>8.8800000000000008</v>
      </c>
      <c r="N479" s="18">
        <v>8.65</v>
      </c>
      <c r="O479"/>
      <c r="P479"/>
      <c r="Q479" s="6">
        <f t="shared" si="40"/>
        <v>2.0794415416798357</v>
      </c>
      <c r="R479" s="21">
        <v>8</v>
      </c>
      <c r="S479"/>
      <c r="T479"/>
      <c r="U479"/>
      <c r="V479" s="23">
        <v>2</v>
      </c>
      <c r="W479"/>
      <c r="X479"/>
      <c r="Y479"/>
      <c r="Z479"/>
      <c r="AA479"/>
      <c r="AB479"/>
      <c r="AC479"/>
      <c r="AD479"/>
      <c r="AE479"/>
      <c r="AF479">
        <v>0</v>
      </c>
      <c r="AG479"/>
      <c r="AH479"/>
      <c r="AI479" s="16">
        <v>0.34899999999999998</v>
      </c>
      <c r="AJ479"/>
      <c r="AK479" s="12"/>
      <c r="AL479" s="12"/>
      <c r="AN479" s="6">
        <v>-73.943667000000005</v>
      </c>
      <c r="AO479" s="6">
        <v>40.529667000000003</v>
      </c>
      <c r="AP479" s="6" t="s">
        <v>42</v>
      </c>
    </row>
    <row r="480" spans="1:42" s="6" customFormat="1" x14ac:dyDescent="0.35">
      <c r="A480" s="6" t="s">
        <v>100</v>
      </c>
      <c r="B480"/>
      <c r="C480" s="14">
        <v>42185</v>
      </c>
      <c r="D480"/>
      <c r="E480"/>
      <c r="F480"/>
      <c r="G480"/>
      <c r="H480"/>
      <c r="I480"/>
      <c r="J480"/>
      <c r="K480"/>
      <c r="L480"/>
      <c r="M480" s="18" t="s">
        <v>102</v>
      </c>
      <c r="N480" s="18" t="s">
        <v>102</v>
      </c>
      <c r="O480"/>
      <c r="P480"/>
      <c r="Q480" s="6">
        <f t="shared" si="40"/>
        <v>2.3025850929940459</v>
      </c>
      <c r="R480" s="21">
        <v>10</v>
      </c>
      <c r="S480"/>
      <c r="T480"/>
      <c r="U480"/>
      <c r="V480" s="23">
        <v>2</v>
      </c>
      <c r="W480"/>
      <c r="X480"/>
      <c r="Y480"/>
      <c r="Z480"/>
      <c r="AA480"/>
      <c r="AB480"/>
      <c r="AC480"/>
      <c r="AD480"/>
      <c r="AE480"/>
      <c r="AF480">
        <v>0</v>
      </c>
      <c r="AG480"/>
      <c r="AH480"/>
      <c r="AI480" s="16">
        <v>0.34899999999999998</v>
      </c>
      <c r="AJ480"/>
      <c r="AK480" s="12"/>
      <c r="AL480" s="12"/>
      <c r="AN480" s="6">
        <v>-73.943667000000005</v>
      </c>
      <c r="AO480" s="6">
        <v>40.529667000000003</v>
      </c>
      <c r="AP480" s="6" t="s">
        <v>42</v>
      </c>
    </row>
    <row r="481" spans="1:42" s="6" customFormat="1" x14ac:dyDescent="0.35">
      <c r="A481" s="6" t="s">
        <v>105</v>
      </c>
      <c r="B481"/>
      <c r="C481" s="14">
        <v>42185</v>
      </c>
      <c r="D481"/>
      <c r="E481"/>
      <c r="F481"/>
      <c r="G481"/>
      <c r="H481"/>
      <c r="I481"/>
      <c r="J481"/>
      <c r="K481"/>
      <c r="L481"/>
      <c r="M481" s="18">
        <v>8.34</v>
      </c>
      <c r="N481" s="18">
        <v>8.24</v>
      </c>
      <c r="O481"/>
      <c r="P481"/>
      <c r="Q481" s="6">
        <f t="shared" si="40"/>
        <v>1.3862943611198906</v>
      </c>
      <c r="R481" s="23">
        <v>4</v>
      </c>
      <c r="S481"/>
      <c r="T481"/>
      <c r="U481"/>
      <c r="V481" s="23">
        <v>2</v>
      </c>
      <c r="W481"/>
      <c r="X481"/>
      <c r="Y481"/>
      <c r="Z481"/>
      <c r="AA481"/>
      <c r="AB481"/>
      <c r="AC481"/>
      <c r="AD481"/>
      <c r="AE481"/>
      <c r="AF481" s="35"/>
      <c r="AG481"/>
      <c r="AH481"/>
      <c r="AI481" s="22">
        <v>0.34899999999999998</v>
      </c>
      <c r="AJ481"/>
      <c r="AK481" s="12"/>
      <c r="AL481" s="12"/>
      <c r="AN481" s="6">
        <v>-73.943667000000005</v>
      </c>
      <c r="AO481" s="6">
        <v>40.529667000000003</v>
      </c>
      <c r="AP481" s="6" t="s">
        <v>42</v>
      </c>
    </row>
    <row r="482" spans="1:42" s="6" customFormat="1" x14ac:dyDescent="0.35">
      <c r="A482" s="6" t="s">
        <v>40</v>
      </c>
      <c r="C482" s="7">
        <v>42186</v>
      </c>
      <c r="D482" s="8">
        <v>0.52222222222222225</v>
      </c>
      <c r="E482" s="6" t="s">
        <v>49</v>
      </c>
      <c r="F482" s="6">
        <v>22.55</v>
      </c>
      <c r="G482" s="6">
        <v>21.99</v>
      </c>
      <c r="H482" s="6">
        <v>18</v>
      </c>
      <c r="I482" s="6">
        <v>3</v>
      </c>
      <c r="J482" s="6">
        <v>16</v>
      </c>
      <c r="K482" s="6">
        <v>21.3</v>
      </c>
      <c r="L482" s="6">
        <v>22.75</v>
      </c>
      <c r="M482" s="9">
        <v>6.4</v>
      </c>
      <c r="N482" s="9">
        <v>6.31</v>
      </c>
      <c r="O482" s="6">
        <v>3.5</v>
      </c>
      <c r="Q482" s="6">
        <f t="shared" si="40"/>
        <v>4.8202815656050371</v>
      </c>
      <c r="R482" s="6">
        <v>124</v>
      </c>
      <c r="T482" s="10" t="s">
        <v>47</v>
      </c>
      <c r="U482" s="10"/>
      <c r="V482" s="10">
        <v>20</v>
      </c>
      <c r="W482" s="10"/>
      <c r="X482" s="11">
        <v>0.35199999999999998</v>
      </c>
      <c r="Y482" s="11"/>
      <c r="Z482" s="11">
        <v>0.23400000000000001</v>
      </c>
      <c r="AA482" s="11"/>
      <c r="AB482" s="11"/>
      <c r="AC482" s="11"/>
      <c r="AD482" s="11">
        <v>0.88900000000000001</v>
      </c>
      <c r="AE482" s="11"/>
      <c r="AF482" s="11">
        <f>AD482+X482+Y482</f>
        <v>1.2410000000000001</v>
      </c>
      <c r="AG482" s="6">
        <v>7</v>
      </c>
      <c r="AH482" s="6">
        <v>11</v>
      </c>
      <c r="AI482" s="12">
        <v>21.9</v>
      </c>
      <c r="AJ482" s="12"/>
      <c r="AK482" s="12"/>
      <c r="AL482" s="12"/>
      <c r="AN482" s="6">
        <v>-73.943667000000005</v>
      </c>
      <c r="AO482" s="6">
        <v>40.529667000000003</v>
      </c>
      <c r="AP482" s="6" t="s">
        <v>42</v>
      </c>
    </row>
    <row r="483" spans="1:42" s="6" customFormat="1" x14ac:dyDescent="0.35">
      <c r="A483" s="6" t="s">
        <v>72</v>
      </c>
      <c r="C483" s="7">
        <v>42186</v>
      </c>
      <c r="D483" s="8">
        <v>0.48819444444444443</v>
      </c>
      <c r="E483" s="6" t="s">
        <v>49</v>
      </c>
      <c r="F483" s="6">
        <v>22.63</v>
      </c>
      <c r="G483" s="6">
        <v>20.89</v>
      </c>
      <c r="H483" s="6">
        <v>18</v>
      </c>
      <c r="I483" s="6">
        <v>4</v>
      </c>
      <c r="J483" s="6">
        <v>15</v>
      </c>
      <c r="K483" s="6">
        <v>23.4</v>
      </c>
      <c r="L483" s="6">
        <v>23.76</v>
      </c>
      <c r="M483" s="9">
        <v>10.89</v>
      </c>
      <c r="N483" s="9">
        <v>9.59</v>
      </c>
      <c r="O483" s="6">
        <v>1.5</v>
      </c>
      <c r="Q483" s="6">
        <f t="shared" si="40"/>
        <v>1.3862943611198906</v>
      </c>
      <c r="R483" s="6">
        <v>4</v>
      </c>
      <c r="T483" s="10" t="s">
        <v>44</v>
      </c>
      <c r="U483" s="10"/>
      <c r="V483" s="10">
        <v>2</v>
      </c>
      <c r="W483" s="10"/>
      <c r="X483" s="11">
        <v>5.3999999999999999E-2</v>
      </c>
      <c r="Y483" s="11"/>
      <c r="Z483" s="11">
        <v>4.5999999999999999E-2</v>
      </c>
      <c r="AA483" s="11"/>
      <c r="AB483" s="11"/>
      <c r="AC483" s="11"/>
      <c r="AD483" s="11">
        <v>0.71499999999999997</v>
      </c>
      <c r="AE483" s="11"/>
      <c r="AF483" s="11">
        <f>AD483+X483+Y483</f>
        <v>0.76900000000000002</v>
      </c>
      <c r="AG483" s="6">
        <v>21</v>
      </c>
      <c r="AH483" s="6">
        <v>17</v>
      </c>
      <c r="AI483" s="12">
        <v>53.4</v>
      </c>
      <c r="AJ483" s="12"/>
      <c r="AK483" s="12"/>
      <c r="AL483" s="12"/>
      <c r="AN483" s="6">
        <v>-73.943667000000005</v>
      </c>
      <c r="AO483" s="6">
        <v>40.529667000000003</v>
      </c>
      <c r="AP483" s="6" t="s">
        <v>42</v>
      </c>
    </row>
    <row r="484" spans="1:42" s="6" customFormat="1" x14ac:dyDescent="0.35">
      <c r="A484" s="6" t="s">
        <v>79</v>
      </c>
      <c r="C484" s="7">
        <v>42194</v>
      </c>
      <c r="D484" s="8">
        <v>0.43194444444444446</v>
      </c>
      <c r="E484" s="6" t="s">
        <v>49</v>
      </c>
      <c r="F484" s="6">
        <v>21.69</v>
      </c>
      <c r="G484" s="6">
        <v>20.9</v>
      </c>
      <c r="H484" s="6">
        <v>14</v>
      </c>
      <c r="I484" s="6">
        <v>3</v>
      </c>
      <c r="J484" s="6">
        <v>16</v>
      </c>
      <c r="K484" s="6">
        <v>24.47</v>
      </c>
      <c r="L484" s="6">
        <v>29.09</v>
      </c>
      <c r="M484" s="9">
        <v>6.55</v>
      </c>
      <c r="N484" s="9">
        <v>6.37</v>
      </c>
      <c r="O484" s="6">
        <v>4</v>
      </c>
      <c r="Q484" s="6">
        <f t="shared" si="40"/>
        <v>3.044522437723423</v>
      </c>
      <c r="R484" s="6">
        <v>21</v>
      </c>
      <c r="T484" s="10" t="s">
        <v>44</v>
      </c>
      <c r="U484" s="10"/>
      <c r="V484" s="10">
        <v>2</v>
      </c>
      <c r="W484" s="10"/>
      <c r="X484" s="11">
        <v>0.17100000000000001</v>
      </c>
      <c r="Y484" s="11"/>
      <c r="Z484" s="11">
        <v>0.17899999999999999</v>
      </c>
      <c r="AA484" s="11"/>
      <c r="AB484" s="11"/>
      <c r="AC484" s="11"/>
      <c r="AD484" s="11">
        <v>0.66500000000000004</v>
      </c>
      <c r="AE484" s="11"/>
      <c r="AF484" s="11">
        <f>AD484+X484+Y484</f>
        <v>0.83600000000000008</v>
      </c>
      <c r="AG484" s="6">
        <v>13</v>
      </c>
      <c r="AH484" s="6">
        <v>22</v>
      </c>
      <c r="AI484" s="12">
        <v>7.4</v>
      </c>
      <c r="AJ484" s="12"/>
      <c r="AK484" s="12"/>
      <c r="AL484" s="12"/>
      <c r="AN484" s="6">
        <v>-73.943667000000005</v>
      </c>
      <c r="AO484" s="6">
        <v>40.529667000000003</v>
      </c>
      <c r="AP484" s="6" t="s">
        <v>42</v>
      </c>
    </row>
    <row r="485" spans="1:42" s="6" customFormat="1" x14ac:dyDescent="0.35">
      <c r="A485" s="6" t="s">
        <v>89</v>
      </c>
      <c r="C485" s="7">
        <v>42194</v>
      </c>
      <c r="D485" s="8">
        <v>0.44861111111111113</v>
      </c>
      <c r="E485" s="6" t="s">
        <v>49</v>
      </c>
      <c r="F485" s="6">
        <v>20.8</v>
      </c>
      <c r="G485" s="6">
        <v>20.29</v>
      </c>
      <c r="H485" s="6">
        <v>23</v>
      </c>
      <c r="I485" s="6">
        <v>3</v>
      </c>
      <c r="J485" s="6">
        <v>22</v>
      </c>
      <c r="K485" s="6">
        <v>30.1</v>
      </c>
      <c r="L485" s="6">
        <v>30.63</v>
      </c>
      <c r="M485" s="9">
        <v>8.17</v>
      </c>
      <c r="N485" s="9">
        <v>8.0399999999999991</v>
      </c>
      <c r="O485" s="6">
        <v>4.5</v>
      </c>
      <c r="Q485" s="6">
        <f t="shared" si="40"/>
        <v>2.3025850929940459</v>
      </c>
      <c r="R485" s="6">
        <v>10</v>
      </c>
      <c r="T485" s="10" t="s">
        <v>47</v>
      </c>
      <c r="U485" s="10"/>
      <c r="V485" s="10">
        <v>20</v>
      </c>
      <c r="W485" s="10"/>
      <c r="X485" s="11">
        <v>1.7999999999999999E-2</v>
      </c>
      <c r="Y485" s="11"/>
      <c r="Z485" s="11">
        <v>2.1000000000000001E-2</v>
      </c>
      <c r="AA485" s="11"/>
      <c r="AB485" s="11"/>
      <c r="AC485" s="11"/>
      <c r="AD485" s="11">
        <v>0.36799999999999999</v>
      </c>
      <c r="AE485" s="11"/>
      <c r="AF485" s="11">
        <f>AD485+X485+Y485</f>
        <v>0.38600000000000001</v>
      </c>
      <c r="AG485" s="6">
        <v>11</v>
      </c>
      <c r="AH485" s="6">
        <v>8</v>
      </c>
      <c r="AI485" s="12">
        <v>9.06</v>
      </c>
      <c r="AJ485" s="12"/>
      <c r="AK485" s="12"/>
      <c r="AL485" s="12"/>
      <c r="AN485" s="6">
        <v>-73.943667000000005</v>
      </c>
      <c r="AO485" s="6">
        <v>40.529667000000003</v>
      </c>
      <c r="AP485" s="6" t="s">
        <v>42</v>
      </c>
    </row>
    <row r="486" spans="1:42" s="6" customFormat="1" x14ac:dyDescent="0.35">
      <c r="A486" s="6" t="s">
        <v>100</v>
      </c>
      <c r="B486"/>
      <c r="C486" s="14">
        <v>42194</v>
      </c>
      <c r="D486"/>
      <c r="E486"/>
      <c r="F486"/>
      <c r="G486"/>
      <c r="H486"/>
      <c r="I486"/>
      <c r="J486"/>
      <c r="K486"/>
      <c r="L486"/>
      <c r="M486" s="18">
        <v>6.43</v>
      </c>
      <c r="N486" s="9">
        <v>6.24</v>
      </c>
      <c r="O486"/>
      <c r="P486"/>
      <c r="R486" s="23"/>
      <c r="S486"/>
      <c r="T486"/>
      <c r="U486"/>
      <c r="V486" s="23">
        <v>4</v>
      </c>
      <c r="W486"/>
      <c r="X486"/>
      <c r="Y486"/>
      <c r="Z486"/>
      <c r="AA486"/>
      <c r="AB486"/>
      <c r="AC486"/>
      <c r="AD486"/>
      <c r="AE486"/>
      <c r="AF486">
        <v>0</v>
      </c>
      <c r="AG486"/>
      <c r="AH486"/>
      <c r="AI486" s="16">
        <v>0.34899999999999998</v>
      </c>
      <c r="AJ486"/>
      <c r="AK486" s="12"/>
      <c r="AL486" s="12"/>
      <c r="AN486" s="6">
        <v>-73.943667000000005</v>
      </c>
      <c r="AO486" s="6">
        <v>40.529667000000003</v>
      </c>
      <c r="AP486" s="6" t="s">
        <v>42</v>
      </c>
    </row>
    <row r="487" spans="1:42" s="6" customFormat="1" x14ac:dyDescent="0.35">
      <c r="A487" s="6" t="s">
        <v>105</v>
      </c>
      <c r="B487"/>
      <c r="C487" s="14">
        <v>42194</v>
      </c>
      <c r="D487"/>
      <c r="E487"/>
      <c r="F487"/>
      <c r="G487"/>
      <c r="H487"/>
      <c r="I487"/>
      <c r="J487"/>
      <c r="K487"/>
      <c r="L487"/>
      <c r="M487" s="18">
        <v>7.16</v>
      </c>
      <c r="N487" s="9">
        <v>7.26</v>
      </c>
      <c r="O487"/>
      <c r="P487"/>
      <c r="R487" s="23"/>
      <c r="S487"/>
      <c r="T487"/>
      <c r="U487"/>
      <c r="V487" s="23">
        <v>4</v>
      </c>
      <c r="W487"/>
      <c r="X487"/>
      <c r="Y487"/>
      <c r="Z487"/>
      <c r="AA487"/>
      <c r="AB487"/>
      <c r="AC487"/>
      <c r="AD487"/>
      <c r="AE487"/>
      <c r="AF487" s="35"/>
      <c r="AG487"/>
      <c r="AH487"/>
      <c r="AI487" s="22">
        <v>0.34899999999999998</v>
      </c>
      <c r="AJ487"/>
      <c r="AK487" s="12"/>
      <c r="AL487" s="12"/>
      <c r="AN487" s="6">
        <v>-73.943667000000005</v>
      </c>
      <c r="AO487" s="6">
        <v>40.529667000000003</v>
      </c>
      <c r="AP487" s="6" t="s">
        <v>42</v>
      </c>
    </row>
    <row r="488" spans="1:42" s="6" customFormat="1" x14ac:dyDescent="0.35">
      <c r="A488" s="6" t="s">
        <v>40</v>
      </c>
      <c r="C488" s="7">
        <v>42200</v>
      </c>
      <c r="D488" s="8">
        <v>0.57430555555555551</v>
      </c>
      <c r="E488" s="6" t="s">
        <v>50</v>
      </c>
      <c r="F488" s="6">
        <v>24.33</v>
      </c>
      <c r="G488" s="6">
        <v>24.18</v>
      </c>
      <c r="H488" s="6">
        <v>18</v>
      </c>
      <c r="I488" s="6">
        <v>3</v>
      </c>
      <c r="J488" s="6">
        <v>16</v>
      </c>
      <c r="K488" s="6">
        <v>22.25</v>
      </c>
      <c r="L488" s="6">
        <v>22.62</v>
      </c>
      <c r="M488" s="9">
        <v>6.43</v>
      </c>
      <c r="N488" s="9">
        <v>6.35</v>
      </c>
      <c r="O488" s="6">
        <v>2.5</v>
      </c>
      <c r="Q488" s="6">
        <f t="shared" si="40"/>
        <v>3.9512437185814275</v>
      </c>
      <c r="R488" s="6">
        <v>52</v>
      </c>
      <c r="T488" s="10"/>
      <c r="U488" s="10"/>
      <c r="V488" s="10">
        <v>5</v>
      </c>
      <c r="W488" s="10"/>
      <c r="X488" s="11">
        <v>0.33900000000000002</v>
      </c>
      <c r="Y488" s="11"/>
      <c r="Z488" s="11">
        <v>0.20499999999999999</v>
      </c>
      <c r="AA488" s="11"/>
      <c r="AB488" s="11"/>
      <c r="AC488" s="11"/>
      <c r="AD488" s="11">
        <v>0.85799999999999998</v>
      </c>
      <c r="AE488" s="11"/>
      <c r="AF488" s="11">
        <f>AD488+X488+Y488</f>
        <v>1.1970000000000001</v>
      </c>
      <c r="AG488" s="6">
        <v>17</v>
      </c>
      <c r="AH488" s="6">
        <v>47</v>
      </c>
      <c r="AI488" s="12">
        <v>35</v>
      </c>
      <c r="AJ488" s="12"/>
      <c r="AK488" s="12"/>
      <c r="AL488" s="12"/>
      <c r="AM488" s="6" t="s">
        <v>98</v>
      </c>
      <c r="AN488" s="6">
        <v>-73.943667000000005</v>
      </c>
      <c r="AO488" s="6">
        <v>40.529667000000003</v>
      </c>
      <c r="AP488" s="6" t="s">
        <v>42</v>
      </c>
    </row>
    <row r="489" spans="1:42" s="6" customFormat="1" x14ac:dyDescent="0.35">
      <c r="A489" s="6" t="s">
        <v>72</v>
      </c>
      <c r="C489" s="7">
        <v>42200</v>
      </c>
      <c r="D489" s="8">
        <v>0.60416666666666663</v>
      </c>
      <c r="E489" s="6" t="s">
        <v>50</v>
      </c>
      <c r="F489" s="6">
        <v>23.91</v>
      </c>
      <c r="G489" s="6">
        <v>22.3</v>
      </c>
      <c r="H489" s="6">
        <v>16</v>
      </c>
      <c r="I489" s="6">
        <v>4</v>
      </c>
      <c r="J489" s="6">
        <v>14</v>
      </c>
      <c r="K489" s="6">
        <v>23.79</v>
      </c>
      <c r="L489" s="6">
        <v>24.96</v>
      </c>
      <c r="M489" s="9">
        <v>8.6300000000000008</v>
      </c>
      <c r="N489" s="9">
        <v>7.62</v>
      </c>
      <c r="O489" s="6">
        <v>2.5</v>
      </c>
      <c r="Q489" s="6">
        <f t="shared" si="40"/>
        <v>1.6094379124341003</v>
      </c>
      <c r="R489" s="6">
        <v>5</v>
      </c>
      <c r="T489" s="10" t="s">
        <v>44</v>
      </c>
      <c r="U489" s="10"/>
      <c r="V489" s="10">
        <v>1</v>
      </c>
      <c r="W489" s="10"/>
      <c r="X489" s="11">
        <v>7.4999999999999997E-2</v>
      </c>
      <c r="Y489" s="11"/>
      <c r="Z489" s="11">
        <v>8.1000000000000003E-2</v>
      </c>
      <c r="AA489" s="11"/>
      <c r="AB489" s="11"/>
      <c r="AC489" s="11"/>
      <c r="AD489" s="11">
        <v>0.81</v>
      </c>
      <c r="AE489" s="11"/>
      <c r="AF489" s="11">
        <f>AD489+X489+Y489</f>
        <v>0.88500000000000001</v>
      </c>
      <c r="AG489" s="6">
        <v>21</v>
      </c>
      <c r="AH489" s="6">
        <v>36</v>
      </c>
      <c r="AI489" s="12">
        <v>148</v>
      </c>
      <c r="AJ489" s="12"/>
      <c r="AK489" s="12"/>
      <c r="AL489" s="12"/>
      <c r="AN489" s="6">
        <v>-73.943667000000005</v>
      </c>
      <c r="AO489" s="6">
        <v>40.529667000000003</v>
      </c>
      <c r="AP489" s="6" t="s">
        <v>42</v>
      </c>
    </row>
    <row r="490" spans="1:42" s="6" customFormat="1" x14ac:dyDescent="0.35">
      <c r="A490" s="6" t="s">
        <v>100</v>
      </c>
      <c r="B490"/>
      <c r="C490" s="14">
        <v>42205</v>
      </c>
      <c r="D490"/>
      <c r="E490"/>
      <c r="F490"/>
      <c r="G490"/>
      <c r="H490"/>
      <c r="I490"/>
      <c r="J490"/>
      <c r="K490"/>
      <c r="L490"/>
      <c r="M490" s="18">
        <v>8.18</v>
      </c>
      <c r="N490" s="18">
        <v>6.15</v>
      </c>
      <c r="O490"/>
      <c r="P490"/>
      <c r="R490" s="23"/>
      <c r="S490"/>
      <c r="T490"/>
      <c r="U490"/>
      <c r="V490" s="23">
        <v>2</v>
      </c>
      <c r="W490"/>
      <c r="X490"/>
      <c r="Y490"/>
      <c r="Z490"/>
      <c r="AA490"/>
      <c r="AB490"/>
      <c r="AC490"/>
      <c r="AD490"/>
      <c r="AE490"/>
      <c r="AF490">
        <v>0</v>
      </c>
      <c r="AG490"/>
      <c r="AH490"/>
      <c r="AI490" s="18" t="s">
        <v>102</v>
      </c>
      <c r="AJ490"/>
      <c r="AK490" s="12"/>
      <c r="AL490" s="12"/>
      <c r="AM490" s="6" t="s">
        <v>99</v>
      </c>
      <c r="AN490" s="6">
        <v>-73.943667000000005</v>
      </c>
      <c r="AO490" s="6">
        <v>40.529667000000003</v>
      </c>
      <c r="AP490" s="6" t="s">
        <v>42</v>
      </c>
    </row>
    <row r="491" spans="1:42" s="6" customFormat="1" x14ac:dyDescent="0.35">
      <c r="A491" s="6" t="s">
        <v>105</v>
      </c>
      <c r="B491"/>
      <c r="C491" s="14">
        <v>42205</v>
      </c>
      <c r="D491"/>
      <c r="E491"/>
      <c r="F491"/>
      <c r="G491"/>
      <c r="H491"/>
      <c r="I491"/>
      <c r="J491"/>
      <c r="K491"/>
      <c r="L491"/>
      <c r="M491" s="18">
        <v>11.39</v>
      </c>
      <c r="N491" s="18">
        <v>6.28</v>
      </c>
      <c r="O491"/>
      <c r="P491"/>
      <c r="R491" s="23"/>
      <c r="S491"/>
      <c r="T491"/>
      <c r="U491"/>
      <c r="V491" s="23">
        <v>2</v>
      </c>
      <c r="W491"/>
      <c r="X491"/>
      <c r="Y491"/>
      <c r="Z491"/>
      <c r="AA491"/>
      <c r="AB491"/>
      <c r="AC491"/>
      <c r="AD491"/>
      <c r="AE491"/>
      <c r="AF491" s="35"/>
      <c r="AG491"/>
      <c r="AH491"/>
      <c r="AI491" s="18" t="s">
        <v>102</v>
      </c>
      <c r="AJ491"/>
      <c r="AK491" s="12"/>
      <c r="AL491" s="12"/>
      <c r="AM491" s="6" t="s">
        <v>69</v>
      </c>
      <c r="AN491" s="6">
        <v>-73.943667000000005</v>
      </c>
      <c r="AO491" s="6">
        <v>40.529667000000003</v>
      </c>
      <c r="AP491" s="6" t="s">
        <v>42</v>
      </c>
    </row>
    <row r="492" spans="1:42" s="6" customFormat="1" x14ac:dyDescent="0.35">
      <c r="A492" s="6" t="s">
        <v>40</v>
      </c>
      <c r="C492" s="7">
        <v>42207</v>
      </c>
      <c r="D492" s="8">
        <v>0.52916666666666667</v>
      </c>
      <c r="E492" s="6" t="s">
        <v>50</v>
      </c>
      <c r="F492" s="6">
        <v>24.2</v>
      </c>
      <c r="G492" s="6">
        <v>22.72</v>
      </c>
      <c r="H492" s="6">
        <v>23</v>
      </c>
      <c r="I492" s="6">
        <v>3</v>
      </c>
      <c r="J492" s="6">
        <v>20</v>
      </c>
      <c r="K492" s="6">
        <v>23.41</v>
      </c>
      <c r="L492" s="6">
        <v>25.83</v>
      </c>
      <c r="M492" s="9">
        <v>6.66</v>
      </c>
      <c r="N492" s="9">
        <v>5.63</v>
      </c>
      <c r="O492" s="6">
        <v>3</v>
      </c>
      <c r="Q492" s="6">
        <f t="shared" si="40"/>
        <v>1.3862943611198906</v>
      </c>
      <c r="R492" s="6">
        <v>4</v>
      </c>
      <c r="T492" s="10" t="s">
        <v>44</v>
      </c>
      <c r="U492" s="10"/>
      <c r="V492" s="10">
        <v>1</v>
      </c>
      <c r="W492" s="10"/>
      <c r="X492" s="11">
        <v>0.28499999999999998</v>
      </c>
      <c r="Y492" s="11"/>
      <c r="Z492" s="11">
        <v>0.29499999999999998</v>
      </c>
      <c r="AA492" s="11"/>
      <c r="AB492" s="11"/>
      <c r="AC492" s="11"/>
      <c r="AD492" s="11">
        <v>0.77500000000000002</v>
      </c>
      <c r="AE492" s="11"/>
      <c r="AF492" s="11">
        <f t="shared" ref="AF492:AF499" si="43">AD492+X492+Y492</f>
        <v>1.06</v>
      </c>
      <c r="AG492" s="6">
        <v>31</v>
      </c>
      <c r="AH492" s="6">
        <v>28</v>
      </c>
      <c r="AI492" s="12">
        <v>25.7</v>
      </c>
      <c r="AJ492" s="12"/>
      <c r="AK492" s="12"/>
      <c r="AL492" s="12"/>
      <c r="AM492" s="6" t="s">
        <v>70</v>
      </c>
      <c r="AN492" s="6">
        <v>-73.943667000000005</v>
      </c>
      <c r="AO492" s="6">
        <v>40.529667000000003</v>
      </c>
      <c r="AP492" s="6" t="s">
        <v>42</v>
      </c>
    </row>
    <row r="493" spans="1:42" s="6" customFormat="1" x14ac:dyDescent="0.35">
      <c r="A493" s="6" t="s">
        <v>72</v>
      </c>
      <c r="C493" s="7">
        <v>42207</v>
      </c>
      <c r="D493" s="8">
        <v>0.4993055555555555</v>
      </c>
      <c r="E493" s="6" t="s">
        <v>50</v>
      </c>
      <c r="F493" s="6">
        <v>23.4</v>
      </c>
      <c r="G493" s="6">
        <v>23.06</v>
      </c>
      <c r="H493" s="6">
        <v>20</v>
      </c>
      <c r="I493" s="6">
        <v>3</v>
      </c>
      <c r="J493" s="6">
        <v>17</v>
      </c>
      <c r="K493" s="6">
        <v>25.35</v>
      </c>
      <c r="L493" s="6">
        <v>25.6</v>
      </c>
      <c r="M493" s="9">
        <v>9.0299999999999994</v>
      </c>
      <c r="N493" s="9">
        <v>8.07</v>
      </c>
      <c r="O493" s="6">
        <v>3</v>
      </c>
      <c r="Q493" s="6">
        <f t="shared" si="40"/>
        <v>0.69314718055994529</v>
      </c>
      <c r="R493" s="6">
        <v>2</v>
      </c>
      <c r="T493" s="10" t="s">
        <v>44</v>
      </c>
      <c r="U493" s="10"/>
      <c r="V493" s="10">
        <v>1</v>
      </c>
      <c r="W493" s="10"/>
      <c r="X493" s="11">
        <v>0.114</v>
      </c>
      <c r="Y493" s="11"/>
      <c r="Z493" s="11">
        <v>0.21299999999999999</v>
      </c>
      <c r="AA493" s="11"/>
      <c r="AB493" s="11"/>
      <c r="AC493" s="11"/>
      <c r="AD493" s="11">
        <v>0.95899999999999996</v>
      </c>
      <c r="AE493" s="11"/>
      <c r="AF493" s="11">
        <f t="shared" si="43"/>
        <v>1.073</v>
      </c>
      <c r="AG493" s="6">
        <v>21</v>
      </c>
      <c r="AH493" s="6">
        <v>25</v>
      </c>
      <c r="AI493" s="12">
        <v>31.8</v>
      </c>
      <c r="AJ493" s="12"/>
      <c r="AK493" s="12"/>
      <c r="AL493" s="12"/>
      <c r="AN493" s="6">
        <v>-73.943667000000005</v>
      </c>
      <c r="AO493" s="6">
        <v>40.529667000000003</v>
      </c>
      <c r="AP493" s="6" t="s">
        <v>42</v>
      </c>
    </row>
    <row r="494" spans="1:42" s="6" customFormat="1" x14ac:dyDescent="0.35">
      <c r="A494" s="6" t="s">
        <v>79</v>
      </c>
      <c r="C494" s="7">
        <v>42208</v>
      </c>
      <c r="D494" s="8">
        <v>0.43611111111111112</v>
      </c>
      <c r="E494" s="6" t="s">
        <v>50</v>
      </c>
      <c r="F494" s="6">
        <v>21.92</v>
      </c>
      <c r="G494" s="6">
        <v>21.45</v>
      </c>
      <c r="H494" s="6">
        <v>18.100000000000001</v>
      </c>
      <c r="I494" s="6">
        <v>3</v>
      </c>
      <c r="J494" s="6">
        <v>17</v>
      </c>
      <c r="K494" s="6">
        <v>28.06</v>
      </c>
      <c r="L494" s="6">
        <v>29.34</v>
      </c>
      <c r="M494" s="9">
        <v>6.4</v>
      </c>
      <c r="N494" s="9">
        <v>6.15</v>
      </c>
      <c r="O494" s="6">
        <v>4.5</v>
      </c>
      <c r="Q494" s="6">
        <f t="shared" si="40"/>
        <v>3.4657359027997265</v>
      </c>
      <c r="R494" s="6">
        <v>32</v>
      </c>
      <c r="T494" s="10" t="s">
        <v>44</v>
      </c>
      <c r="U494" s="10"/>
      <c r="V494" s="10">
        <v>1</v>
      </c>
      <c r="W494" s="10"/>
      <c r="X494" s="11">
        <v>6.9000000000000006E-2</v>
      </c>
      <c r="Y494" s="11"/>
      <c r="Z494" s="11">
        <v>0.16400000000000001</v>
      </c>
      <c r="AA494" s="11"/>
      <c r="AB494" s="11"/>
      <c r="AC494" s="11"/>
      <c r="AD494" s="11">
        <v>0.52900000000000003</v>
      </c>
      <c r="AE494" s="11"/>
      <c r="AF494" s="11">
        <f t="shared" si="43"/>
        <v>0.59800000000000009</v>
      </c>
      <c r="AG494" s="6">
        <v>23</v>
      </c>
      <c r="AH494" s="6">
        <v>28</v>
      </c>
      <c r="AI494" s="12">
        <v>11.1</v>
      </c>
      <c r="AJ494" s="12"/>
      <c r="AK494" s="12"/>
      <c r="AL494" s="12"/>
      <c r="AN494" s="6">
        <v>-73.943667000000005</v>
      </c>
      <c r="AO494" s="6">
        <v>40.529667000000003</v>
      </c>
      <c r="AP494" s="6" t="s">
        <v>42</v>
      </c>
    </row>
    <row r="495" spans="1:42" s="6" customFormat="1" x14ac:dyDescent="0.35">
      <c r="A495" s="6" t="s">
        <v>89</v>
      </c>
      <c r="C495" s="7">
        <v>42208</v>
      </c>
      <c r="D495" s="8">
        <v>0.44930555555555557</v>
      </c>
      <c r="E495" s="6" t="s">
        <v>50</v>
      </c>
      <c r="F495" s="6">
        <v>21.64</v>
      </c>
      <c r="G495" s="6">
        <v>18.37</v>
      </c>
      <c r="H495" s="6">
        <v>24.6</v>
      </c>
      <c r="I495" s="6">
        <v>3</v>
      </c>
      <c r="J495" s="6">
        <v>23</v>
      </c>
      <c r="K495" s="6">
        <v>30.34</v>
      </c>
      <c r="L495" s="6">
        <v>31.55</v>
      </c>
      <c r="M495" s="9">
        <v>7.45</v>
      </c>
      <c r="N495" s="9">
        <v>4.84</v>
      </c>
      <c r="O495" s="6">
        <v>5</v>
      </c>
      <c r="Q495" s="6">
        <f t="shared" si="40"/>
        <v>2.3978952727983707</v>
      </c>
      <c r="R495" s="6">
        <v>11</v>
      </c>
      <c r="T495" s="10" t="s">
        <v>44</v>
      </c>
      <c r="U495" s="10"/>
      <c r="V495" s="10">
        <v>1</v>
      </c>
      <c r="W495" s="10"/>
      <c r="X495" s="11">
        <v>1.7999999999999999E-2</v>
      </c>
      <c r="Y495" s="11"/>
      <c r="Z495" s="11">
        <v>3.1E-2</v>
      </c>
      <c r="AA495" s="11"/>
      <c r="AB495" s="11"/>
      <c r="AC495" s="11"/>
      <c r="AD495" s="11">
        <v>0.504</v>
      </c>
      <c r="AE495" s="11"/>
      <c r="AF495" s="11">
        <f t="shared" si="43"/>
        <v>0.52200000000000002</v>
      </c>
      <c r="AG495" s="6">
        <v>41</v>
      </c>
      <c r="AH495" s="6">
        <v>21</v>
      </c>
      <c r="AI495" s="12">
        <v>6.17</v>
      </c>
      <c r="AJ495" s="12"/>
      <c r="AK495" s="12"/>
      <c r="AL495" s="12"/>
      <c r="AN495" s="6">
        <v>-73.943667000000005</v>
      </c>
      <c r="AO495" s="6">
        <v>40.529667000000003</v>
      </c>
      <c r="AP495" s="6" t="s">
        <v>42</v>
      </c>
    </row>
    <row r="496" spans="1:42" s="6" customFormat="1" x14ac:dyDescent="0.35">
      <c r="A496" s="6" t="s">
        <v>79</v>
      </c>
      <c r="C496" s="7">
        <v>42213</v>
      </c>
      <c r="D496" s="8">
        <v>0.4513888888888889</v>
      </c>
      <c r="E496" s="6" t="s">
        <v>50</v>
      </c>
      <c r="F496" s="6">
        <v>22.23</v>
      </c>
      <c r="G496" s="6">
        <v>21.74</v>
      </c>
      <c r="H496" s="6">
        <v>16</v>
      </c>
      <c r="I496" s="6">
        <v>3</v>
      </c>
      <c r="J496" s="6">
        <v>14</v>
      </c>
      <c r="K496" s="6">
        <v>27.98</v>
      </c>
      <c r="L496" s="6">
        <v>29.46</v>
      </c>
      <c r="M496" s="9">
        <v>5.42</v>
      </c>
      <c r="N496" s="9">
        <v>5.66</v>
      </c>
      <c r="O496" s="6">
        <v>6</v>
      </c>
      <c r="Q496" s="6">
        <f t="shared" si="40"/>
        <v>0.69314718055994529</v>
      </c>
      <c r="R496" s="6">
        <v>2</v>
      </c>
      <c r="T496" s="10" t="s">
        <v>44</v>
      </c>
      <c r="U496" s="10"/>
      <c r="V496" s="10">
        <v>1</v>
      </c>
      <c r="W496" s="10"/>
      <c r="X496" s="11">
        <v>3.5000000000000003E-2</v>
      </c>
      <c r="Y496" s="11"/>
      <c r="Z496" s="11">
        <v>0.122</v>
      </c>
      <c r="AA496" s="11"/>
      <c r="AB496" s="11"/>
      <c r="AC496" s="11"/>
      <c r="AD496" s="11">
        <v>0.48199999999999998</v>
      </c>
      <c r="AE496" s="11"/>
      <c r="AF496" s="11">
        <f t="shared" si="43"/>
        <v>0.51700000000000002</v>
      </c>
      <c r="AG496" s="6">
        <v>19</v>
      </c>
      <c r="AH496" s="6">
        <v>13</v>
      </c>
      <c r="AI496" s="12">
        <v>9.76</v>
      </c>
      <c r="AJ496" s="12"/>
      <c r="AK496" s="12"/>
      <c r="AL496" s="12"/>
      <c r="AN496" s="6">
        <v>-73.943667000000005</v>
      </c>
      <c r="AO496" s="6">
        <v>40.529667000000003</v>
      </c>
      <c r="AP496" s="6" t="s">
        <v>42</v>
      </c>
    </row>
    <row r="497" spans="1:42" s="6" customFormat="1" x14ac:dyDescent="0.35">
      <c r="A497" s="6" t="s">
        <v>89</v>
      </c>
      <c r="C497" s="7">
        <v>42213</v>
      </c>
      <c r="D497" s="8">
        <v>0.46597222222222223</v>
      </c>
      <c r="E497" s="6" t="s">
        <v>50</v>
      </c>
      <c r="F497" s="6">
        <v>23.22</v>
      </c>
      <c r="G497" s="6">
        <v>21.51</v>
      </c>
      <c r="H497" s="6">
        <v>23</v>
      </c>
      <c r="I497" s="6">
        <v>3</v>
      </c>
      <c r="J497" s="6">
        <v>21</v>
      </c>
      <c r="K497" s="6">
        <v>29.18</v>
      </c>
      <c r="L497" s="6">
        <v>29.79</v>
      </c>
      <c r="M497" s="9">
        <v>6.1</v>
      </c>
      <c r="N497" s="9">
        <v>5.72</v>
      </c>
      <c r="O497" s="6">
        <v>3</v>
      </c>
      <c r="Q497" s="6">
        <f t="shared" si="40"/>
        <v>0</v>
      </c>
      <c r="R497" s="6">
        <v>1</v>
      </c>
      <c r="T497" s="10" t="s">
        <v>44</v>
      </c>
      <c r="U497" s="10"/>
      <c r="V497" s="10">
        <v>1</v>
      </c>
      <c r="W497" s="10"/>
      <c r="X497" s="11">
        <v>1.7999999999999999E-2</v>
      </c>
      <c r="Y497" s="11"/>
      <c r="Z497" s="11">
        <v>0.09</v>
      </c>
      <c r="AA497" s="11"/>
      <c r="AB497" s="11"/>
      <c r="AC497" s="11"/>
      <c r="AD497" s="11">
        <v>0.59699999999999998</v>
      </c>
      <c r="AE497" s="11"/>
      <c r="AF497" s="11">
        <f t="shared" si="43"/>
        <v>0.61499999999999999</v>
      </c>
      <c r="AG497" s="6">
        <v>26</v>
      </c>
      <c r="AH497" s="6">
        <v>46</v>
      </c>
      <c r="AI497" s="12">
        <v>19.399999999999999</v>
      </c>
      <c r="AJ497" s="12"/>
      <c r="AK497" s="12"/>
      <c r="AL497" s="12"/>
      <c r="AN497" s="6">
        <v>-73.943667000000005</v>
      </c>
      <c r="AO497" s="6">
        <v>40.529667000000003</v>
      </c>
      <c r="AP497" s="6" t="s">
        <v>42</v>
      </c>
    </row>
    <row r="498" spans="1:42" s="6" customFormat="1" x14ac:dyDescent="0.35">
      <c r="A498" s="6" t="s">
        <v>40</v>
      </c>
      <c r="C498" s="7">
        <v>42214</v>
      </c>
      <c r="D498" s="8">
        <v>0.52430555555555558</v>
      </c>
      <c r="E498" s="6" t="s">
        <v>50</v>
      </c>
      <c r="F498" s="6">
        <v>25.12</v>
      </c>
      <c r="G498" s="6">
        <v>24.27</v>
      </c>
      <c r="H498" s="6">
        <v>18</v>
      </c>
      <c r="I498" s="6">
        <v>3</v>
      </c>
      <c r="J498" s="6">
        <v>16</v>
      </c>
      <c r="K498" s="6">
        <v>24.85</v>
      </c>
      <c r="L498" s="6">
        <v>25.23</v>
      </c>
      <c r="M498" s="9">
        <v>7.43</v>
      </c>
      <c r="N498" s="9">
        <v>6.76</v>
      </c>
      <c r="O498" s="6">
        <v>3</v>
      </c>
      <c r="Q498" s="6">
        <f t="shared" si="40"/>
        <v>0</v>
      </c>
      <c r="R498" s="6">
        <v>1</v>
      </c>
      <c r="T498" s="10" t="s">
        <v>44</v>
      </c>
      <c r="U498" s="10"/>
      <c r="V498" s="10">
        <v>1</v>
      </c>
      <c r="W498" s="10"/>
      <c r="X498" s="11">
        <v>0.182</v>
      </c>
      <c r="Y498" s="11"/>
      <c r="Z498" s="11">
        <v>0.24399999999999999</v>
      </c>
      <c r="AA498" s="11"/>
      <c r="AB498" s="11"/>
      <c r="AC498" s="11"/>
      <c r="AD498" s="11">
        <v>0.65100000000000002</v>
      </c>
      <c r="AE498" s="11"/>
      <c r="AF498" s="11">
        <f t="shared" si="43"/>
        <v>0.83299999999999996</v>
      </c>
      <c r="AG498" s="6">
        <v>31</v>
      </c>
      <c r="AH498" s="6">
        <v>18</v>
      </c>
      <c r="AI498" s="12">
        <v>37.9</v>
      </c>
      <c r="AJ498" s="12"/>
      <c r="AK498" s="12"/>
      <c r="AL498" s="12"/>
      <c r="AN498" s="6">
        <v>-73.943667000000005</v>
      </c>
      <c r="AO498" s="6">
        <v>40.529667000000003</v>
      </c>
      <c r="AP498" s="6" t="s">
        <v>42</v>
      </c>
    </row>
    <row r="499" spans="1:42" s="6" customFormat="1" x14ac:dyDescent="0.35">
      <c r="A499" s="6" t="s">
        <v>72</v>
      </c>
      <c r="C499" s="7">
        <v>42214</v>
      </c>
      <c r="D499" s="8">
        <v>0.4909722222222222</v>
      </c>
      <c r="E499" s="6" t="s">
        <v>50</v>
      </c>
      <c r="F499" s="6">
        <v>26.35</v>
      </c>
      <c r="G499" s="6">
        <v>22.9</v>
      </c>
      <c r="H499" s="6">
        <v>17</v>
      </c>
      <c r="I499" s="6">
        <v>3</v>
      </c>
      <c r="J499" s="6">
        <v>13</v>
      </c>
      <c r="K499" s="6">
        <v>25.49</v>
      </c>
      <c r="L499" s="6">
        <v>26.29</v>
      </c>
      <c r="M499" s="9">
        <v>8.76</v>
      </c>
      <c r="N499" s="9">
        <v>7.18</v>
      </c>
      <c r="O499" s="6">
        <v>3</v>
      </c>
      <c r="Q499" s="6">
        <f t="shared" si="40"/>
        <v>0</v>
      </c>
      <c r="R499" s="6">
        <v>1</v>
      </c>
      <c r="T499" s="10" t="s">
        <v>44</v>
      </c>
      <c r="U499" s="10"/>
      <c r="V499" s="10">
        <v>1</v>
      </c>
      <c r="W499" s="10"/>
      <c r="X499" s="11">
        <v>1.9E-2</v>
      </c>
      <c r="Y499" s="11"/>
      <c r="Z499" s="11">
        <v>7.2999999999999995E-2</v>
      </c>
      <c r="AA499" s="11"/>
      <c r="AB499" s="11"/>
      <c r="AC499" s="11"/>
      <c r="AD499" s="11">
        <v>0.88500000000000001</v>
      </c>
      <c r="AE499" s="11"/>
      <c r="AF499" s="11">
        <f t="shared" si="43"/>
        <v>0.90400000000000003</v>
      </c>
      <c r="AG499" s="6">
        <v>53</v>
      </c>
      <c r="AH499" s="6">
        <v>23</v>
      </c>
      <c r="AI499" s="12">
        <v>39.5</v>
      </c>
      <c r="AJ499" s="12"/>
      <c r="AK499" s="12"/>
      <c r="AL499" s="12"/>
      <c r="AN499" s="6">
        <v>-73.943667000000005</v>
      </c>
      <c r="AO499" s="6">
        <v>40.529667000000003</v>
      </c>
      <c r="AP499" s="6" t="s">
        <v>42</v>
      </c>
    </row>
    <row r="500" spans="1:42" s="6" customFormat="1" x14ac:dyDescent="0.35">
      <c r="A500" s="6" t="s">
        <v>100</v>
      </c>
      <c r="B500"/>
      <c r="C500" s="14">
        <v>42214</v>
      </c>
      <c r="D500"/>
      <c r="E500"/>
      <c r="F500"/>
      <c r="G500"/>
      <c r="H500"/>
      <c r="I500"/>
      <c r="J500"/>
      <c r="K500"/>
      <c r="L500"/>
      <c r="M500" s="18">
        <v>12.8</v>
      </c>
      <c r="N500" s="18">
        <v>8.5299999999999994</v>
      </c>
      <c r="O500"/>
      <c r="P500"/>
      <c r="R500" s="23"/>
      <c r="S500"/>
      <c r="T500"/>
      <c r="U500"/>
      <c r="V500" s="23">
        <v>2</v>
      </c>
      <c r="W500"/>
      <c r="X500"/>
      <c r="Y500"/>
      <c r="Z500"/>
      <c r="AA500"/>
      <c r="AB500"/>
      <c r="AC500"/>
      <c r="AD500"/>
      <c r="AE500"/>
      <c r="AF500">
        <v>0</v>
      </c>
      <c r="AG500"/>
      <c r="AH500"/>
      <c r="AI500" s="16">
        <v>18.5</v>
      </c>
      <c r="AJ500"/>
      <c r="AK500" s="12"/>
      <c r="AL500" s="12"/>
      <c r="AN500" s="6">
        <v>-73.943667000000005</v>
      </c>
      <c r="AO500" s="6">
        <v>40.529667000000003</v>
      </c>
      <c r="AP500" s="6" t="s">
        <v>42</v>
      </c>
    </row>
    <row r="501" spans="1:42" s="6" customFormat="1" x14ac:dyDescent="0.35">
      <c r="A501" s="6" t="s">
        <v>105</v>
      </c>
      <c r="B501"/>
      <c r="C501" s="14">
        <v>42214</v>
      </c>
      <c r="D501"/>
      <c r="E501"/>
      <c r="F501"/>
      <c r="G501"/>
      <c r="H501"/>
      <c r="I501"/>
      <c r="J501"/>
      <c r="K501"/>
      <c r="L501"/>
      <c r="M501" s="18">
        <v>8.59</v>
      </c>
      <c r="N501" s="18">
        <v>6.42</v>
      </c>
      <c r="O501"/>
      <c r="P501"/>
      <c r="R501" s="23"/>
      <c r="S501"/>
      <c r="T501"/>
      <c r="U501"/>
      <c r="V501" s="23">
        <v>2</v>
      </c>
      <c r="W501"/>
      <c r="X501"/>
      <c r="Y501"/>
      <c r="Z501"/>
      <c r="AA501"/>
      <c r="AB501"/>
      <c r="AC501"/>
      <c r="AD501"/>
      <c r="AE501"/>
      <c r="AF501" s="35"/>
      <c r="AG501"/>
      <c r="AH501"/>
      <c r="AI501" s="22">
        <v>19.899999999999999</v>
      </c>
      <c r="AJ501"/>
      <c r="AK501" s="12"/>
      <c r="AL501" s="12"/>
      <c r="AN501" s="6">
        <v>-73.943667000000005</v>
      </c>
      <c r="AO501" s="6">
        <v>40.529667000000003</v>
      </c>
      <c r="AP501" s="6" t="s">
        <v>42</v>
      </c>
    </row>
    <row r="502" spans="1:42" s="6" customFormat="1" x14ac:dyDescent="0.35">
      <c r="A502" s="6" t="s">
        <v>40</v>
      </c>
      <c r="C502" s="7">
        <v>42221</v>
      </c>
      <c r="D502" s="8">
        <v>0.53680555555555554</v>
      </c>
      <c r="E502" s="6" t="s">
        <v>50</v>
      </c>
      <c r="F502" s="6">
        <v>25.1</v>
      </c>
      <c r="G502" s="6">
        <v>23.98</v>
      </c>
      <c r="H502" s="6">
        <v>24</v>
      </c>
      <c r="I502" s="6">
        <v>3</v>
      </c>
      <c r="J502" s="6">
        <v>22</v>
      </c>
      <c r="K502" s="6">
        <v>25.6</v>
      </c>
      <c r="L502" s="6">
        <v>27.05</v>
      </c>
      <c r="M502" s="9">
        <v>6.63</v>
      </c>
      <c r="N502" s="9">
        <v>7.13</v>
      </c>
      <c r="O502" s="6">
        <v>4</v>
      </c>
      <c r="Q502" s="6">
        <f t="shared" si="40"/>
        <v>0.69314718055994529</v>
      </c>
      <c r="R502" s="6">
        <v>2</v>
      </c>
      <c r="T502" s="10" t="s">
        <v>44</v>
      </c>
      <c r="U502" s="10"/>
      <c r="V502" s="10">
        <v>1</v>
      </c>
      <c r="W502" s="10"/>
      <c r="X502" s="11">
        <v>0.20899999999999999</v>
      </c>
      <c r="Y502" s="11"/>
      <c r="Z502" s="11">
        <v>0.14499999999999999</v>
      </c>
      <c r="AA502" s="11"/>
      <c r="AB502" s="11"/>
      <c r="AC502" s="11"/>
      <c r="AD502" s="11">
        <v>0.28299999999999997</v>
      </c>
      <c r="AE502" s="11"/>
      <c r="AF502" s="11">
        <f t="shared" ref="AF502:AF509" si="44">AD502+X502+Y502</f>
        <v>0.49199999999999999</v>
      </c>
      <c r="AG502" s="6">
        <v>11</v>
      </c>
      <c r="AH502" s="6">
        <v>31</v>
      </c>
      <c r="AI502" s="12">
        <v>18.7</v>
      </c>
      <c r="AJ502" s="12"/>
      <c r="AK502" s="12"/>
      <c r="AL502" s="12"/>
      <c r="AN502" s="6">
        <v>-73.943667000000005</v>
      </c>
      <c r="AO502" s="6">
        <v>40.529667000000003</v>
      </c>
      <c r="AP502" s="6" t="s">
        <v>42</v>
      </c>
    </row>
    <row r="503" spans="1:42" s="6" customFormat="1" x14ac:dyDescent="0.35">
      <c r="A503" s="6" t="s">
        <v>72</v>
      </c>
      <c r="C503" s="7">
        <v>42221</v>
      </c>
      <c r="D503" s="8">
        <v>0.56666666666666665</v>
      </c>
      <c r="E503" s="6" t="s">
        <v>50</v>
      </c>
      <c r="F503" s="6">
        <v>23.08</v>
      </c>
      <c r="G503" s="6">
        <v>22.45</v>
      </c>
      <c r="H503" s="6">
        <v>21</v>
      </c>
      <c r="I503" s="6">
        <v>3</v>
      </c>
      <c r="J503" s="6">
        <v>18</v>
      </c>
      <c r="K503" s="6">
        <v>27.75</v>
      </c>
      <c r="L503" s="6">
        <v>28.32</v>
      </c>
      <c r="M503" s="9">
        <v>7.52</v>
      </c>
      <c r="N503" s="9">
        <v>7.46</v>
      </c>
      <c r="O503" s="6">
        <v>4</v>
      </c>
      <c r="Q503" s="6">
        <f t="shared" si="40"/>
        <v>0</v>
      </c>
      <c r="R503" s="6">
        <v>1</v>
      </c>
      <c r="T503" s="10" t="s">
        <v>44</v>
      </c>
      <c r="U503" s="10"/>
      <c r="V503" s="10">
        <v>1</v>
      </c>
      <c r="W503" s="10"/>
      <c r="X503" s="11">
        <v>0.1</v>
      </c>
      <c r="Y503" s="11"/>
      <c r="Z503" s="11">
        <v>0.16</v>
      </c>
      <c r="AA503" s="11"/>
      <c r="AB503" s="11"/>
      <c r="AC503" s="11"/>
      <c r="AD503" s="11">
        <v>0.40400000000000003</v>
      </c>
      <c r="AE503" s="11"/>
      <c r="AF503" s="11">
        <f t="shared" si="44"/>
        <v>0.504</v>
      </c>
      <c r="AG503" s="6">
        <v>9</v>
      </c>
      <c r="AH503" s="6">
        <v>12</v>
      </c>
      <c r="AI503" s="12">
        <v>17.2</v>
      </c>
      <c r="AJ503" s="12"/>
      <c r="AK503" s="12"/>
      <c r="AL503" s="12"/>
      <c r="AN503" s="6">
        <v>-73.943667000000005</v>
      </c>
      <c r="AO503" s="6">
        <v>40.529667000000003</v>
      </c>
      <c r="AP503" s="6" t="s">
        <v>42</v>
      </c>
    </row>
    <row r="504" spans="1:42" s="6" customFormat="1" x14ac:dyDescent="0.35">
      <c r="A504" s="6" t="s">
        <v>79</v>
      </c>
      <c r="C504" s="7">
        <v>42222</v>
      </c>
      <c r="D504" s="8">
        <v>0.44861111111111113</v>
      </c>
      <c r="E504" s="6" t="s">
        <v>50</v>
      </c>
      <c r="F504" s="6">
        <v>21.74</v>
      </c>
      <c r="G504" s="6">
        <v>21.27</v>
      </c>
      <c r="H504" s="6">
        <v>18.399999999999999</v>
      </c>
      <c r="I504" s="6">
        <v>4</v>
      </c>
      <c r="J504" s="6">
        <v>18</v>
      </c>
      <c r="K504" s="6">
        <v>29.63</v>
      </c>
      <c r="L504" s="6">
        <v>30.63</v>
      </c>
      <c r="M504" s="9">
        <v>6.87</v>
      </c>
      <c r="N504" s="9">
        <v>6.38</v>
      </c>
      <c r="O504" s="6">
        <v>5</v>
      </c>
      <c r="Q504" s="6">
        <f t="shared" si="40"/>
        <v>2.9444389791664403</v>
      </c>
      <c r="R504" s="6">
        <v>19</v>
      </c>
      <c r="T504" s="10" t="s">
        <v>44</v>
      </c>
      <c r="U504" s="10"/>
      <c r="V504" s="10">
        <v>1</v>
      </c>
      <c r="W504" s="10"/>
      <c r="X504" s="11">
        <v>0.03</v>
      </c>
      <c r="Y504" s="11"/>
      <c r="Z504" s="11">
        <v>1.4999999999999999E-2</v>
      </c>
      <c r="AA504" s="11"/>
      <c r="AB504" s="11"/>
      <c r="AC504" s="11"/>
      <c r="AD504" s="11">
        <v>4.2999999999999997E-2</v>
      </c>
      <c r="AE504" s="11"/>
      <c r="AF504" s="11">
        <f t="shared" si="44"/>
        <v>7.2999999999999995E-2</v>
      </c>
      <c r="AG504" s="6">
        <v>12</v>
      </c>
      <c r="AH504" s="6">
        <v>11</v>
      </c>
      <c r="AI504" s="12">
        <v>14.3</v>
      </c>
      <c r="AJ504" s="12"/>
      <c r="AK504" s="12"/>
      <c r="AL504" s="12"/>
      <c r="AN504" s="6">
        <v>-73.943667000000005</v>
      </c>
      <c r="AO504" s="6">
        <v>40.529667000000003</v>
      </c>
      <c r="AP504" s="6" t="s">
        <v>42</v>
      </c>
    </row>
    <row r="505" spans="1:42" s="6" customFormat="1" x14ac:dyDescent="0.35">
      <c r="A505" s="6" t="s">
        <v>89</v>
      </c>
      <c r="C505" s="7">
        <v>42222</v>
      </c>
      <c r="D505" s="8">
        <v>0.46388888888888885</v>
      </c>
      <c r="E505" s="6" t="s">
        <v>50</v>
      </c>
      <c r="F505" s="6">
        <v>19.59</v>
      </c>
      <c r="G505" s="6">
        <v>18.66</v>
      </c>
      <c r="H505" s="6">
        <v>26.5</v>
      </c>
      <c r="I505" s="6">
        <v>3</v>
      </c>
      <c r="J505" s="6">
        <v>24</v>
      </c>
      <c r="K505" s="6">
        <v>31.63</v>
      </c>
      <c r="L505" s="6">
        <v>31.82</v>
      </c>
      <c r="M505" s="9">
        <v>6.38</v>
      </c>
      <c r="N505" s="9">
        <v>5.93</v>
      </c>
      <c r="O505" s="6">
        <v>7</v>
      </c>
      <c r="Q505" s="6">
        <f t="shared" si="40"/>
        <v>2.4849066497880004</v>
      </c>
      <c r="R505" s="6">
        <v>12</v>
      </c>
      <c r="T505" s="10" t="s">
        <v>44</v>
      </c>
      <c r="U505" s="10"/>
      <c r="V505" s="10">
        <v>1</v>
      </c>
      <c r="W505" s="10"/>
      <c r="X505" s="11">
        <v>1.7999999999999999E-2</v>
      </c>
      <c r="Y505" s="11"/>
      <c r="Z505" s="11">
        <v>0.16900000000000001</v>
      </c>
      <c r="AA505" s="11"/>
      <c r="AB505" s="11"/>
      <c r="AC505" s="11"/>
      <c r="AD505" s="11">
        <v>0.32100000000000001</v>
      </c>
      <c r="AE505" s="11"/>
      <c r="AF505" s="11">
        <f t="shared" si="44"/>
        <v>0.33900000000000002</v>
      </c>
      <c r="AG505" s="6">
        <v>9</v>
      </c>
      <c r="AH505" s="6">
        <v>9</v>
      </c>
      <c r="AI505" s="12">
        <v>6.1</v>
      </c>
      <c r="AJ505" s="12"/>
      <c r="AK505" s="12"/>
      <c r="AL505" s="12"/>
      <c r="AN505" s="6">
        <v>-73.943667000000005</v>
      </c>
      <c r="AO505" s="6">
        <v>40.529667000000003</v>
      </c>
      <c r="AP505" s="6" t="s">
        <v>42</v>
      </c>
    </row>
    <row r="506" spans="1:42" s="6" customFormat="1" x14ac:dyDescent="0.35">
      <c r="A506" s="6" t="s">
        <v>40</v>
      </c>
      <c r="C506" s="7">
        <v>42227</v>
      </c>
      <c r="D506" s="8">
        <v>0.57291666666666663</v>
      </c>
      <c r="E506" s="6" t="s">
        <v>49</v>
      </c>
      <c r="F506" s="6">
        <v>25.16</v>
      </c>
      <c r="G506" s="6">
        <v>24.95</v>
      </c>
      <c r="H506" s="6">
        <v>19</v>
      </c>
      <c r="I506" s="6">
        <v>3</v>
      </c>
      <c r="J506" s="6">
        <v>16</v>
      </c>
      <c r="K506" s="6">
        <v>24.31</v>
      </c>
      <c r="L506" s="6">
        <v>25.63</v>
      </c>
      <c r="M506" s="9">
        <v>6.25</v>
      </c>
      <c r="N506" s="9">
        <v>5.86</v>
      </c>
      <c r="O506" s="6">
        <v>3.5</v>
      </c>
      <c r="Q506" s="6">
        <f t="shared" si="40"/>
        <v>4.6443908991413725</v>
      </c>
      <c r="R506" s="6">
        <v>104</v>
      </c>
      <c r="T506" s="10" t="s">
        <v>47</v>
      </c>
      <c r="U506" s="10"/>
      <c r="V506" s="10">
        <v>18</v>
      </c>
      <c r="W506" s="10"/>
      <c r="X506" s="11">
        <v>0.249</v>
      </c>
      <c r="Y506" s="11"/>
      <c r="Z506" s="11">
        <v>0.18099999999999999</v>
      </c>
      <c r="AA506" s="11"/>
      <c r="AB506" s="11"/>
      <c r="AC506" s="11"/>
      <c r="AD506" s="11">
        <v>0.53200000000000003</v>
      </c>
      <c r="AE506" s="11"/>
      <c r="AF506" s="11">
        <f t="shared" si="44"/>
        <v>0.78100000000000003</v>
      </c>
      <c r="AG506" s="6">
        <v>26</v>
      </c>
      <c r="AH506" s="6">
        <v>30</v>
      </c>
      <c r="AI506" s="12">
        <v>16.100000000000001</v>
      </c>
      <c r="AJ506" s="12"/>
      <c r="AK506" s="12"/>
      <c r="AL506" s="12"/>
      <c r="AN506" s="6">
        <v>-73.943667000000005</v>
      </c>
      <c r="AO506" s="6">
        <v>40.529667000000003</v>
      </c>
      <c r="AP506" s="6" t="s">
        <v>42</v>
      </c>
    </row>
    <row r="507" spans="1:42" s="6" customFormat="1" x14ac:dyDescent="0.35">
      <c r="A507" s="6" t="s">
        <v>72</v>
      </c>
      <c r="C507" s="7">
        <v>42227</v>
      </c>
      <c r="D507" s="8">
        <v>0.60416666666666663</v>
      </c>
      <c r="E507" s="6" t="s">
        <v>49</v>
      </c>
      <c r="F507" s="6">
        <v>23.68</v>
      </c>
      <c r="G507" s="6">
        <v>23.62</v>
      </c>
      <c r="H507" s="6">
        <v>19</v>
      </c>
      <c r="I507" s="6">
        <v>3</v>
      </c>
      <c r="J507" s="6">
        <v>16</v>
      </c>
      <c r="K507" s="6">
        <v>27.67</v>
      </c>
      <c r="L507" s="6">
        <v>27.67</v>
      </c>
      <c r="M507" s="9">
        <v>8.08</v>
      </c>
      <c r="N507" s="9">
        <v>7.66</v>
      </c>
      <c r="O507" s="6">
        <v>3</v>
      </c>
      <c r="Q507" s="6">
        <f t="shared" si="40"/>
        <v>2.0794415416798357</v>
      </c>
      <c r="R507" s="6">
        <v>8</v>
      </c>
      <c r="T507" s="10" t="s">
        <v>44</v>
      </c>
      <c r="U507" s="10"/>
      <c r="V507" s="10">
        <v>2</v>
      </c>
      <c r="W507" s="10"/>
      <c r="X507" s="11">
        <v>4.3999999999999997E-2</v>
      </c>
      <c r="Y507" s="11"/>
      <c r="Z507" s="11">
        <v>0.19</v>
      </c>
      <c r="AA507" s="11"/>
      <c r="AB507" s="11"/>
      <c r="AC507" s="11"/>
      <c r="AD507" s="11">
        <v>0.54200000000000004</v>
      </c>
      <c r="AE507" s="11"/>
      <c r="AF507" s="11">
        <f t="shared" si="44"/>
        <v>0.58600000000000008</v>
      </c>
      <c r="AG507" s="6">
        <v>42</v>
      </c>
      <c r="AH507" s="6">
        <v>24</v>
      </c>
      <c r="AI507" s="12">
        <v>12.8</v>
      </c>
      <c r="AJ507" s="12"/>
      <c r="AK507" s="12"/>
      <c r="AL507" s="12"/>
      <c r="AN507" s="6">
        <v>-73.943667000000005</v>
      </c>
      <c r="AO507" s="6">
        <v>40.529667000000003</v>
      </c>
      <c r="AP507" s="6" t="s">
        <v>42</v>
      </c>
    </row>
    <row r="508" spans="1:42" s="6" customFormat="1" x14ac:dyDescent="0.35">
      <c r="A508" s="6" t="s">
        <v>79</v>
      </c>
      <c r="C508" s="7">
        <v>42228</v>
      </c>
      <c r="D508" s="8">
        <v>0.49583333333333335</v>
      </c>
      <c r="E508" s="6" t="s">
        <v>49</v>
      </c>
      <c r="F508" s="6">
        <v>23.23</v>
      </c>
      <c r="G508" s="6">
        <v>22.95</v>
      </c>
      <c r="H508" s="6">
        <v>17</v>
      </c>
      <c r="I508" s="6">
        <v>3</v>
      </c>
      <c r="J508" s="6">
        <v>16</v>
      </c>
      <c r="K508" s="6">
        <v>29.11</v>
      </c>
      <c r="L508" s="6">
        <v>29.3</v>
      </c>
      <c r="M508" s="9">
        <v>6.04</v>
      </c>
      <c r="N508" s="9">
        <v>5.82</v>
      </c>
      <c r="O508" s="6">
        <v>3</v>
      </c>
      <c r="Q508" s="6">
        <f t="shared" si="40"/>
        <v>3.784189633918261</v>
      </c>
      <c r="R508" s="6">
        <v>44</v>
      </c>
      <c r="T508" s="10" t="s">
        <v>47</v>
      </c>
      <c r="U508" s="10"/>
      <c r="V508" s="10">
        <v>12</v>
      </c>
      <c r="W508" s="10"/>
      <c r="X508" s="11">
        <v>8.2000000000000003E-2</v>
      </c>
      <c r="Y508" s="11"/>
      <c r="Z508" s="11">
        <v>0.48299999999999998</v>
      </c>
      <c r="AA508" s="11"/>
      <c r="AB508" s="11"/>
      <c r="AC508" s="11"/>
      <c r="AD508" s="11">
        <v>0.56599999999999995</v>
      </c>
      <c r="AE508" s="11"/>
      <c r="AF508" s="11">
        <f t="shared" si="44"/>
        <v>0.64799999999999991</v>
      </c>
      <c r="AG508" s="6">
        <v>25</v>
      </c>
      <c r="AH508" s="6">
        <v>17</v>
      </c>
      <c r="AI508" s="12">
        <v>8.8800000000000008</v>
      </c>
      <c r="AJ508" s="12"/>
      <c r="AK508" s="12"/>
      <c r="AL508" s="12"/>
      <c r="AN508" s="6">
        <v>-73.943667000000005</v>
      </c>
      <c r="AO508" s="6">
        <v>40.529667000000003</v>
      </c>
      <c r="AP508" s="6" t="s">
        <v>42</v>
      </c>
    </row>
    <row r="509" spans="1:42" s="6" customFormat="1" x14ac:dyDescent="0.35">
      <c r="A509" s="6" t="s">
        <v>89</v>
      </c>
      <c r="C509" s="7">
        <v>42228</v>
      </c>
      <c r="D509" s="8">
        <v>0.51527777777777783</v>
      </c>
      <c r="E509" s="6" t="s">
        <v>49</v>
      </c>
      <c r="F509" s="6">
        <v>23.56</v>
      </c>
      <c r="G509" s="6">
        <v>23.36</v>
      </c>
      <c r="H509" s="6">
        <v>23</v>
      </c>
      <c r="I509" s="6">
        <v>3</v>
      </c>
      <c r="J509" s="6">
        <v>21</v>
      </c>
      <c r="K509" s="6">
        <v>30.35</v>
      </c>
      <c r="L509" s="6">
        <v>30.49</v>
      </c>
      <c r="M509" s="9">
        <v>6.52</v>
      </c>
      <c r="N509" s="9">
        <v>6.32</v>
      </c>
      <c r="O509" s="6">
        <v>3</v>
      </c>
      <c r="Q509" s="6">
        <f t="shared" si="40"/>
        <v>4.1588830833596715</v>
      </c>
      <c r="R509" s="6">
        <v>64</v>
      </c>
      <c r="T509" s="10" t="s">
        <v>47</v>
      </c>
      <c r="U509" s="10"/>
      <c r="V509" s="10">
        <v>14</v>
      </c>
      <c r="W509" s="10"/>
      <c r="X509" s="11">
        <v>2.8000000000000001E-2</v>
      </c>
      <c r="Y509" s="11"/>
      <c r="Z509" s="11">
        <v>0.40200000000000002</v>
      </c>
      <c r="AA509" s="11"/>
      <c r="AB509" s="11"/>
      <c r="AC509" s="11"/>
      <c r="AD509" s="11">
        <v>0.56999999999999995</v>
      </c>
      <c r="AE509" s="11"/>
      <c r="AF509" s="11">
        <f t="shared" si="44"/>
        <v>0.59799999999999998</v>
      </c>
      <c r="AG509" s="6">
        <v>22</v>
      </c>
      <c r="AH509" s="6">
        <v>25</v>
      </c>
      <c r="AI509" s="12">
        <v>16.7</v>
      </c>
      <c r="AJ509" s="12"/>
      <c r="AK509" s="12"/>
      <c r="AL509" s="12"/>
      <c r="AN509" s="6">
        <v>-73.943667000000005</v>
      </c>
      <c r="AO509" s="6">
        <v>40.529667000000003</v>
      </c>
      <c r="AP509" s="6" t="s">
        <v>42</v>
      </c>
    </row>
    <row r="510" spans="1:42" s="6" customFormat="1" x14ac:dyDescent="0.35">
      <c r="A510" s="6" t="s">
        <v>100</v>
      </c>
      <c r="B510"/>
      <c r="C510" s="14">
        <v>42228</v>
      </c>
      <c r="D510"/>
      <c r="E510"/>
      <c r="F510"/>
      <c r="G510"/>
      <c r="H510"/>
      <c r="I510"/>
      <c r="J510"/>
      <c r="K510"/>
      <c r="L510"/>
      <c r="M510" s="18">
        <v>6.05</v>
      </c>
      <c r="N510" s="18">
        <v>5.17</v>
      </c>
      <c r="O510"/>
      <c r="P510"/>
      <c r="Q510" s="6">
        <f t="shared" si="40"/>
        <v>2.3025850929940459</v>
      </c>
      <c r="R510" s="21">
        <v>10</v>
      </c>
      <c r="S510"/>
      <c r="T510"/>
      <c r="U510"/>
      <c r="V510" s="23">
        <v>2</v>
      </c>
      <c r="W510"/>
      <c r="X510"/>
      <c r="Y510"/>
      <c r="Z510"/>
      <c r="AA510"/>
      <c r="AB510"/>
      <c r="AC510"/>
      <c r="AD510"/>
      <c r="AE510"/>
      <c r="AF510">
        <v>0</v>
      </c>
      <c r="AG510"/>
      <c r="AH510"/>
      <c r="AI510" s="16">
        <v>1.31</v>
      </c>
      <c r="AJ510"/>
      <c r="AK510" s="12"/>
      <c r="AL510" s="12"/>
      <c r="AN510" s="6">
        <v>-73.943667000000005</v>
      </c>
      <c r="AO510" s="6">
        <v>40.529667000000003</v>
      </c>
      <c r="AP510" s="6" t="s">
        <v>42</v>
      </c>
    </row>
    <row r="511" spans="1:42" s="6" customFormat="1" x14ac:dyDescent="0.35">
      <c r="A511" s="6" t="s">
        <v>105</v>
      </c>
      <c r="B511"/>
      <c r="C511" s="14">
        <v>42228</v>
      </c>
      <c r="D511"/>
      <c r="E511"/>
      <c r="F511"/>
      <c r="G511"/>
      <c r="H511"/>
      <c r="I511"/>
      <c r="J511"/>
      <c r="K511"/>
      <c r="L511"/>
      <c r="M511" s="18">
        <v>7.84</v>
      </c>
      <c r="N511" s="18">
        <v>7.66</v>
      </c>
      <c r="O511"/>
      <c r="P511"/>
      <c r="R511" s="23"/>
      <c r="S511"/>
      <c r="T511"/>
      <c r="U511"/>
      <c r="V511" s="23">
        <v>2</v>
      </c>
      <c r="W511"/>
      <c r="X511"/>
      <c r="Y511"/>
      <c r="Z511"/>
      <c r="AA511"/>
      <c r="AB511"/>
      <c r="AC511"/>
      <c r="AD511"/>
      <c r="AE511"/>
      <c r="AF511" s="35"/>
      <c r="AG511"/>
      <c r="AH511"/>
      <c r="AI511" s="22">
        <v>0.73</v>
      </c>
      <c r="AJ511"/>
      <c r="AK511" s="12"/>
      <c r="AL511" s="12"/>
      <c r="AN511" s="6">
        <v>-73.943667000000005</v>
      </c>
      <c r="AO511" s="6">
        <v>40.529667000000003</v>
      </c>
      <c r="AP511" s="6" t="s">
        <v>42</v>
      </c>
    </row>
    <row r="512" spans="1:42" s="6" customFormat="1" x14ac:dyDescent="0.35">
      <c r="A512" s="6" t="s">
        <v>40</v>
      </c>
      <c r="C512" s="7">
        <v>42235</v>
      </c>
      <c r="D512" s="8">
        <v>0.52569444444444446</v>
      </c>
      <c r="E512" s="6" t="s">
        <v>50</v>
      </c>
      <c r="F512" s="6">
        <v>26.56</v>
      </c>
      <c r="G512" s="6">
        <v>25.33</v>
      </c>
      <c r="H512" s="6">
        <v>22</v>
      </c>
      <c r="I512" s="6">
        <v>3</v>
      </c>
      <c r="J512" s="6">
        <v>20</v>
      </c>
      <c r="K512" s="6">
        <v>25.28</v>
      </c>
      <c r="L512" s="6">
        <v>26.72</v>
      </c>
      <c r="M512" s="9">
        <v>7.88</v>
      </c>
      <c r="N512" s="9">
        <v>8.19</v>
      </c>
      <c r="O512" s="6">
        <v>3</v>
      </c>
      <c r="Q512" s="6">
        <f t="shared" si="40"/>
        <v>3.3672958299864741</v>
      </c>
      <c r="R512" s="6">
        <v>29</v>
      </c>
      <c r="T512" s="10" t="s">
        <v>44</v>
      </c>
      <c r="U512" s="10"/>
      <c r="V512" s="10">
        <v>1</v>
      </c>
      <c r="W512" s="10"/>
      <c r="X512" s="11">
        <v>0.33700000000000002</v>
      </c>
      <c r="Y512" s="11"/>
      <c r="Z512" s="11">
        <v>0.17</v>
      </c>
      <c r="AA512" s="11"/>
      <c r="AB512" s="11"/>
      <c r="AC512" s="11"/>
      <c r="AD512" s="11">
        <v>0.66500000000000004</v>
      </c>
      <c r="AE512" s="11"/>
      <c r="AF512" s="11">
        <f>AD512+X512+Y512</f>
        <v>1.002</v>
      </c>
      <c r="AG512" s="6">
        <v>34</v>
      </c>
      <c r="AH512" s="6">
        <v>13</v>
      </c>
      <c r="AI512" s="12">
        <v>33.700000000000003</v>
      </c>
      <c r="AJ512" s="12"/>
      <c r="AK512" s="12"/>
      <c r="AL512" s="12"/>
      <c r="AN512" s="6">
        <v>-73.943667000000005</v>
      </c>
      <c r="AO512" s="6">
        <v>40.529667000000003</v>
      </c>
      <c r="AP512" s="6" t="s">
        <v>42</v>
      </c>
    </row>
    <row r="513" spans="1:42" s="6" customFormat="1" x14ac:dyDescent="0.35">
      <c r="A513" s="6" t="s">
        <v>72</v>
      </c>
      <c r="C513" s="7">
        <v>42235</v>
      </c>
      <c r="D513" s="8">
        <v>0.49513888888888885</v>
      </c>
      <c r="E513" s="6" t="s">
        <v>50</v>
      </c>
      <c r="F513" s="6">
        <v>24.21</v>
      </c>
      <c r="G513" s="6">
        <v>23.97</v>
      </c>
      <c r="H513" s="6">
        <v>20</v>
      </c>
      <c r="I513" s="6">
        <v>3</v>
      </c>
      <c r="J513" s="6">
        <v>18</v>
      </c>
      <c r="K513" s="6">
        <v>27.79</v>
      </c>
      <c r="L513" s="6">
        <v>27.98</v>
      </c>
      <c r="M513" s="9">
        <v>6.55</v>
      </c>
      <c r="N513" s="9">
        <v>6.69</v>
      </c>
      <c r="O513" s="6">
        <v>3.5</v>
      </c>
      <c r="Q513" s="6">
        <f t="shared" si="40"/>
        <v>0.69314718055994529</v>
      </c>
      <c r="R513" s="6">
        <v>2</v>
      </c>
      <c r="T513" s="10" t="s">
        <v>44</v>
      </c>
      <c r="U513" s="10"/>
      <c r="V513" s="10">
        <v>1</v>
      </c>
      <c r="W513" s="10"/>
      <c r="X513" s="11">
        <v>0.153</v>
      </c>
      <c r="Y513" s="11"/>
      <c r="Z513" s="11">
        <v>0.17499999999999999</v>
      </c>
      <c r="AA513" s="11"/>
      <c r="AB513" s="11"/>
      <c r="AC513" s="11"/>
      <c r="AD513" s="11">
        <v>0.52100000000000002</v>
      </c>
      <c r="AE513" s="11"/>
      <c r="AF513" s="11">
        <f>AD513+X513+Y513</f>
        <v>0.67400000000000004</v>
      </c>
      <c r="AG513" s="6">
        <v>26</v>
      </c>
      <c r="AH513" s="6">
        <v>17</v>
      </c>
      <c r="AI513" s="12">
        <v>13.8</v>
      </c>
      <c r="AJ513" s="12"/>
      <c r="AK513" s="12"/>
      <c r="AL513" s="12"/>
      <c r="AN513" s="6">
        <v>-73.943667000000005</v>
      </c>
      <c r="AO513" s="6">
        <v>40.529667000000003</v>
      </c>
      <c r="AP513" s="6" t="s">
        <v>42</v>
      </c>
    </row>
    <row r="514" spans="1:42" s="6" customFormat="1" x14ac:dyDescent="0.35">
      <c r="A514" s="6" t="s">
        <v>100</v>
      </c>
      <c r="B514"/>
      <c r="C514" s="14">
        <v>42235</v>
      </c>
      <c r="D514"/>
      <c r="E514"/>
      <c r="F514"/>
      <c r="G514"/>
      <c r="H514"/>
      <c r="I514"/>
      <c r="J514"/>
      <c r="K514"/>
      <c r="L514"/>
      <c r="M514" s="18">
        <v>8.17</v>
      </c>
      <c r="N514" s="18">
        <v>5.67</v>
      </c>
      <c r="O514"/>
      <c r="P514"/>
      <c r="R514" s="23"/>
      <c r="S514"/>
      <c r="T514"/>
      <c r="U514"/>
      <c r="V514" s="16" t="s">
        <v>102</v>
      </c>
      <c r="W514"/>
      <c r="X514"/>
      <c r="Y514"/>
      <c r="Z514"/>
      <c r="AA514"/>
      <c r="AB514"/>
      <c r="AC514"/>
      <c r="AD514"/>
      <c r="AE514"/>
      <c r="AF514">
        <v>0</v>
      </c>
      <c r="AG514"/>
      <c r="AH514"/>
      <c r="AI514" s="16">
        <v>20.3</v>
      </c>
      <c r="AJ514"/>
      <c r="AK514" s="12"/>
      <c r="AL514" s="12"/>
      <c r="AN514" s="6">
        <v>-73.943667000000005</v>
      </c>
      <c r="AO514" s="6">
        <v>40.529667000000003</v>
      </c>
      <c r="AP514" s="6" t="s">
        <v>42</v>
      </c>
    </row>
    <row r="515" spans="1:42" s="6" customFormat="1" x14ac:dyDescent="0.35">
      <c r="A515" s="6" t="s">
        <v>105</v>
      </c>
      <c r="B515"/>
      <c r="C515" s="14">
        <v>42235</v>
      </c>
      <c r="D515"/>
      <c r="E515"/>
      <c r="F515"/>
      <c r="G515"/>
      <c r="H515"/>
      <c r="I515"/>
      <c r="J515"/>
      <c r="K515"/>
      <c r="L515"/>
      <c r="M515" s="18">
        <v>8.99</v>
      </c>
      <c r="N515" s="18">
        <v>9.1999999999999993</v>
      </c>
      <c r="O515"/>
      <c r="P515"/>
      <c r="R515" s="23"/>
      <c r="S515"/>
      <c r="T515"/>
      <c r="U515"/>
      <c r="V515" s="16" t="s">
        <v>102</v>
      </c>
      <c r="W515"/>
      <c r="X515"/>
      <c r="Y515"/>
      <c r="Z515"/>
      <c r="AA515"/>
      <c r="AB515"/>
      <c r="AC515"/>
      <c r="AD515"/>
      <c r="AE515"/>
      <c r="AF515" s="35"/>
      <c r="AG515"/>
      <c r="AH515"/>
      <c r="AI515" s="22">
        <v>37.200000000000003</v>
      </c>
      <c r="AJ515"/>
      <c r="AK515" s="12"/>
      <c r="AL515" s="12"/>
      <c r="AN515" s="6">
        <v>-73.943667000000005</v>
      </c>
      <c r="AO515" s="6">
        <v>40.529667000000003</v>
      </c>
      <c r="AP515" s="6" t="s">
        <v>42</v>
      </c>
    </row>
    <row r="516" spans="1:42" s="6" customFormat="1" x14ac:dyDescent="0.35">
      <c r="A516" s="6" t="s">
        <v>79</v>
      </c>
      <c r="C516" s="7">
        <v>42236</v>
      </c>
      <c r="D516" s="8">
        <v>0.48055555555555557</v>
      </c>
      <c r="E516" s="6" t="s">
        <v>50</v>
      </c>
      <c r="F516" s="6">
        <v>23.99</v>
      </c>
      <c r="G516" s="6">
        <v>23.25</v>
      </c>
      <c r="H516" s="6">
        <v>19</v>
      </c>
      <c r="I516" s="6">
        <v>4</v>
      </c>
      <c r="J516" s="6">
        <v>18</v>
      </c>
      <c r="K516" s="6">
        <v>30.14</v>
      </c>
      <c r="L516" s="6">
        <v>30.87</v>
      </c>
      <c r="M516" s="9">
        <v>6.17</v>
      </c>
      <c r="N516" s="9">
        <v>5.97</v>
      </c>
      <c r="O516" s="6">
        <v>4.5</v>
      </c>
      <c r="Q516" s="6">
        <f t="shared" si="40"/>
        <v>0</v>
      </c>
      <c r="R516" s="6">
        <v>1</v>
      </c>
      <c r="T516" s="10" t="s">
        <v>44</v>
      </c>
      <c r="U516" s="10"/>
      <c r="V516" s="10">
        <v>1</v>
      </c>
      <c r="W516" s="10"/>
      <c r="X516" s="11">
        <v>0.06</v>
      </c>
      <c r="Y516" s="11"/>
      <c r="Z516" s="11">
        <v>0.13200000000000001</v>
      </c>
      <c r="AA516" s="11"/>
      <c r="AB516" s="11"/>
      <c r="AC516" s="11"/>
      <c r="AD516" s="11">
        <v>0.34399999999999997</v>
      </c>
      <c r="AE516" s="11"/>
      <c r="AF516" s="11">
        <f t="shared" ref="AF516:AF521" si="45">AD516+X516+Y516</f>
        <v>0.40399999999999997</v>
      </c>
      <c r="AG516" s="6">
        <v>16</v>
      </c>
      <c r="AH516" s="6">
        <v>18</v>
      </c>
      <c r="AI516" s="12">
        <v>14.3</v>
      </c>
      <c r="AJ516" s="12"/>
      <c r="AK516" s="12"/>
      <c r="AL516" s="12"/>
      <c r="AN516" s="6">
        <v>-73.943667000000005</v>
      </c>
      <c r="AO516" s="6">
        <v>40.529667000000003</v>
      </c>
      <c r="AP516" s="6" t="s">
        <v>42</v>
      </c>
    </row>
    <row r="517" spans="1:42" s="6" customFormat="1" x14ac:dyDescent="0.35">
      <c r="A517" s="6" t="s">
        <v>89</v>
      </c>
      <c r="C517" s="7">
        <v>42236</v>
      </c>
      <c r="D517" s="8">
        <v>0.4993055555555555</v>
      </c>
      <c r="E517" s="6" t="s">
        <v>50</v>
      </c>
      <c r="F517" s="6">
        <v>24.2</v>
      </c>
      <c r="G517" s="6">
        <v>22.93</v>
      </c>
      <c r="H517" s="6">
        <v>28</v>
      </c>
      <c r="I517" s="6">
        <v>4</v>
      </c>
      <c r="J517" s="6">
        <v>25</v>
      </c>
      <c r="K517" s="6">
        <v>30.22</v>
      </c>
      <c r="L517" s="6">
        <v>30.88</v>
      </c>
      <c r="M517" s="9">
        <v>8.84</v>
      </c>
      <c r="N517" s="9">
        <v>7.19</v>
      </c>
      <c r="O517" s="6">
        <v>3</v>
      </c>
      <c r="Q517" s="6">
        <f t="shared" si="40"/>
        <v>0</v>
      </c>
      <c r="R517" s="6">
        <v>1</v>
      </c>
      <c r="T517" s="10" t="s">
        <v>44</v>
      </c>
      <c r="U517" s="10"/>
      <c r="V517" s="10">
        <v>1</v>
      </c>
      <c r="W517" s="10"/>
      <c r="X517" s="11">
        <v>0.02</v>
      </c>
      <c r="Y517" s="11"/>
      <c r="Z517" s="11">
        <v>3.5000000000000003E-2</v>
      </c>
      <c r="AA517" s="11"/>
      <c r="AB517" s="11"/>
      <c r="AC517" s="11"/>
      <c r="AD517" s="11">
        <v>0.26700000000000002</v>
      </c>
      <c r="AE517" s="11"/>
      <c r="AF517" s="11">
        <f t="shared" si="45"/>
        <v>0.28700000000000003</v>
      </c>
      <c r="AG517" s="6">
        <v>15</v>
      </c>
      <c r="AH517" s="6">
        <v>21</v>
      </c>
      <c r="AI517" s="12">
        <v>20</v>
      </c>
      <c r="AJ517" s="12"/>
      <c r="AK517" s="12"/>
      <c r="AL517" s="12"/>
      <c r="AN517" s="6">
        <v>-73.943667000000005</v>
      </c>
      <c r="AO517" s="6">
        <v>40.529667000000003</v>
      </c>
      <c r="AP517" s="6" t="s">
        <v>42</v>
      </c>
    </row>
    <row r="518" spans="1:42" s="6" customFormat="1" x14ac:dyDescent="0.35">
      <c r="A518" s="6" t="s">
        <v>79</v>
      </c>
      <c r="C518" s="7">
        <v>42241</v>
      </c>
      <c r="D518" s="8">
        <v>0.44722222222222219</v>
      </c>
      <c r="E518" s="6" t="s">
        <v>50</v>
      </c>
      <c r="F518" s="6">
        <v>24.77</v>
      </c>
      <c r="G518" s="6">
        <v>24.46</v>
      </c>
      <c r="H518" s="6">
        <v>16</v>
      </c>
      <c r="I518" s="6">
        <v>3</v>
      </c>
      <c r="J518" s="6">
        <v>14</v>
      </c>
      <c r="K518" s="6">
        <v>27.57</v>
      </c>
      <c r="L518" s="6">
        <v>28.86</v>
      </c>
      <c r="M518" s="9">
        <v>5.66</v>
      </c>
      <c r="N518" s="9">
        <v>5.48</v>
      </c>
      <c r="O518" s="6">
        <v>4</v>
      </c>
      <c r="Q518" s="6">
        <f t="shared" si="40"/>
        <v>0.69314718055994529</v>
      </c>
      <c r="R518" s="6">
        <v>2</v>
      </c>
      <c r="T518" s="10" t="s">
        <v>44</v>
      </c>
      <c r="U518" s="10"/>
      <c r="V518" s="10">
        <v>1</v>
      </c>
      <c r="W518" s="10"/>
      <c r="X518" s="11">
        <v>0.14299999999999999</v>
      </c>
      <c r="Y518" s="11"/>
      <c r="Z518" s="11">
        <v>0.17799999999999999</v>
      </c>
      <c r="AA518" s="11"/>
      <c r="AB518" s="11"/>
      <c r="AC518" s="11"/>
      <c r="AD518" s="11">
        <v>0.38600000000000001</v>
      </c>
      <c r="AE518" s="11"/>
      <c r="AF518" s="11">
        <f t="shared" si="45"/>
        <v>0.52900000000000003</v>
      </c>
      <c r="AG518" s="6">
        <v>7</v>
      </c>
      <c r="AH518" s="6">
        <v>7</v>
      </c>
      <c r="AI518" s="12">
        <v>7.43</v>
      </c>
      <c r="AJ518" s="12"/>
      <c r="AK518" s="12"/>
      <c r="AL518" s="12"/>
      <c r="AN518" s="6">
        <v>-73.943667000000005</v>
      </c>
      <c r="AO518" s="6">
        <v>40.529667000000003</v>
      </c>
      <c r="AP518" s="6" t="s">
        <v>42</v>
      </c>
    </row>
    <row r="519" spans="1:42" s="6" customFormat="1" x14ac:dyDescent="0.35">
      <c r="A519" s="6" t="s">
        <v>89</v>
      </c>
      <c r="C519" s="7">
        <v>42241</v>
      </c>
      <c r="D519" s="8">
        <v>0.46249999999999997</v>
      </c>
      <c r="E519" s="6" t="s">
        <v>50</v>
      </c>
      <c r="F519" s="6">
        <v>24.9</v>
      </c>
      <c r="G519" s="6">
        <v>24.82</v>
      </c>
      <c r="H519" s="6">
        <v>24</v>
      </c>
      <c r="I519" s="6">
        <v>3</v>
      </c>
      <c r="J519" s="6">
        <v>21</v>
      </c>
      <c r="K519" s="6">
        <v>29.98</v>
      </c>
      <c r="L519" s="6">
        <v>30.47</v>
      </c>
      <c r="M519" s="9">
        <v>5.36</v>
      </c>
      <c r="N519" s="9">
        <v>5.14</v>
      </c>
      <c r="O519" s="6">
        <v>3</v>
      </c>
      <c r="Q519" s="6">
        <f t="shared" si="40"/>
        <v>1.791759469228055</v>
      </c>
      <c r="R519" s="6">
        <v>6</v>
      </c>
      <c r="T519" s="10" t="s">
        <v>44</v>
      </c>
      <c r="U519" s="10"/>
      <c r="V519" s="10">
        <v>1</v>
      </c>
      <c r="W519" s="10"/>
      <c r="X519" s="11">
        <v>3.5999999999999997E-2</v>
      </c>
      <c r="Y519" s="11"/>
      <c r="Z519" s="11">
        <v>0.14599999999999999</v>
      </c>
      <c r="AA519" s="11"/>
      <c r="AB519" s="11"/>
      <c r="AC519" s="11"/>
      <c r="AD519" s="11">
        <v>0.51400000000000001</v>
      </c>
      <c r="AE519" s="11"/>
      <c r="AF519" s="11">
        <f t="shared" si="45"/>
        <v>0.55000000000000004</v>
      </c>
      <c r="AG519" s="6">
        <v>12</v>
      </c>
      <c r="AH519" s="6">
        <v>9</v>
      </c>
      <c r="AI519" s="12">
        <v>7.65</v>
      </c>
      <c r="AJ519" s="12"/>
      <c r="AK519" s="12">
        <v>8.8000000000000007</v>
      </c>
      <c r="AL519" s="12">
        <v>3.2</v>
      </c>
      <c r="AN519" s="6">
        <v>-73.943667000000005</v>
      </c>
      <c r="AO519" s="6">
        <v>40.529667000000003</v>
      </c>
      <c r="AP519" s="6" t="s">
        <v>42</v>
      </c>
    </row>
    <row r="520" spans="1:42" s="6" customFormat="1" x14ac:dyDescent="0.35">
      <c r="A520" s="6" t="s">
        <v>40</v>
      </c>
      <c r="C520" s="7">
        <v>42242</v>
      </c>
      <c r="D520" s="8">
        <v>0.5083333333333333</v>
      </c>
      <c r="E520" s="6" t="s">
        <v>50</v>
      </c>
      <c r="F520" s="6">
        <v>26.24</v>
      </c>
      <c r="G520" s="6">
        <v>25.98</v>
      </c>
      <c r="H520" s="6">
        <v>18</v>
      </c>
      <c r="I520" s="6">
        <v>3</v>
      </c>
      <c r="J520" s="6">
        <v>16</v>
      </c>
      <c r="K520" s="6">
        <v>25.2</v>
      </c>
      <c r="L520" s="6">
        <v>25.67</v>
      </c>
      <c r="M520" s="9">
        <v>6.66</v>
      </c>
      <c r="N520" s="9">
        <v>6.35</v>
      </c>
      <c r="O520" s="6">
        <v>3</v>
      </c>
      <c r="Q520" s="6">
        <f t="shared" si="40"/>
        <v>1.6094379124341003</v>
      </c>
      <c r="R520" s="6">
        <v>5</v>
      </c>
      <c r="T520" s="10" t="s">
        <v>44</v>
      </c>
      <c r="U520" s="10"/>
      <c r="V520" s="10">
        <v>1</v>
      </c>
      <c r="W520" s="10"/>
      <c r="X520" s="11">
        <v>0.35399999999999998</v>
      </c>
      <c r="Y520" s="11"/>
      <c r="Z520" s="11">
        <v>0.13500000000000001</v>
      </c>
      <c r="AA520" s="11"/>
      <c r="AB520" s="11"/>
      <c r="AC520" s="11"/>
      <c r="AD520" s="11">
        <v>0.84399999999999997</v>
      </c>
      <c r="AE520" s="11"/>
      <c r="AF520" s="11">
        <f t="shared" si="45"/>
        <v>1.198</v>
      </c>
      <c r="AG520" s="6">
        <v>20</v>
      </c>
      <c r="AH520" s="6">
        <v>6</v>
      </c>
      <c r="AI520" s="12">
        <v>11.4</v>
      </c>
      <c r="AJ520" s="12"/>
      <c r="AK520" s="12"/>
      <c r="AL520" s="12"/>
      <c r="AN520" s="6">
        <v>-73.943667000000005</v>
      </c>
      <c r="AO520" s="6">
        <v>40.529667000000003</v>
      </c>
      <c r="AP520" s="6" t="s">
        <v>42</v>
      </c>
    </row>
    <row r="521" spans="1:42" s="6" customFormat="1" x14ac:dyDescent="0.35">
      <c r="A521" s="6" t="s">
        <v>72</v>
      </c>
      <c r="C521" s="7">
        <v>42242</v>
      </c>
      <c r="D521" s="8">
        <v>0.47361111111111115</v>
      </c>
      <c r="E521" s="6" t="s">
        <v>50</v>
      </c>
      <c r="F521" s="6">
        <v>25.41</v>
      </c>
      <c r="G521" s="6">
        <v>24.78</v>
      </c>
      <c r="H521" s="6">
        <v>16</v>
      </c>
      <c r="I521" s="6">
        <v>3</v>
      </c>
      <c r="J521" s="6">
        <v>13</v>
      </c>
      <c r="K521" s="6">
        <v>26.98</v>
      </c>
      <c r="L521" s="6">
        <v>27.16</v>
      </c>
      <c r="M521" s="9">
        <v>7.41</v>
      </c>
      <c r="N521" s="9">
        <v>7.49</v>
      </c>
      <c r="O521" s="6">
        <v>2</v>
      </c>
      <c r="Q521" s="6">
        <f t="shared" si="40"/>
        <v>0</v>
      </c>
      <c r="R521" s="6">
        <v>1</v>
      </c>
      <c r="T521" s="10" t="s">
        <v>44</v>
      </c>
      <c r="U521" s="10"/>
      <c r="V521" s="10">
        <v>1</v>
      </c>
      <c r="W521" s="10"/>
      <c r="X521" s="11">
        <v>0.104</v>
      </c>
      <c r="Y521" s="11"/>
      <c r="Z521" s="11">
        <v>4.3999999999999997E-2</v>
      </c>
      <c r="AA521" s="11"/>
      <c r="AB521" s="11"/>
      <c r="AC521" s="11"/>
      <c r="AD521" s="11">
        <v>0.872</v>
      </c>
      <c r="AE521" s="11"/>
      <c r="AF521" s="11">
        <f t="shared" si="45"/>
        <v>0.97599999999999998</v>
      </c>
      <c r="AG521" s="6">
        <v>24</v>
      </c>
      <c r="AH521" s="6">
        <v>17</v>
      </c>
      <c r="AI521" s="12">
        <v>12</v>
      </c>
      <c r="AJ521" s="12"/>
      <c r="AK521" s="12"/>
      <c r="AL521" s="12"/>
      <c r="AN521" s="6">
        <v>-73.943667000000005</v>
      </c>
      <c r="AO521" s="6">
        <v>40.529667000000003</v>
      </c>
      <c r="AP521" s="6" t="s">
        <v>42</v>
      </c>
    </row>
    <row r="522" spans="1:42" s="6" customFormat="1" x14ac:dyDescent="0.35">
      <c r="A522" s="6" t="s">
        <v>100</v>
      </c>
      <c r="B522"/>
      <c r="C522" s="14">
        <v>42242</v>
      </c>
      <c r="D522"/>
      <c r="E522"/>
      <c r="F522"/>
      <c r="G522"/>
      <c r="H522"/>
      <c r="I522"/>
      <c r="J522"/>
      <c r="K522"/>
      <c r="L522"/>
      <c r="M522" s="18">
        <v>9.18</v>
      </c>
      <c r="N522" s="18">
        <v>8.32</v>
      </c>
      <c r="O522"/>
      <c r="P522"/>
      <c r="R522" s="23"/>
      <c r="S522"/>
      <c r="T522"/>
      <c r="U522"/>
      <c r="V522" s="23">
        <v>2</v>
      </c>
      <c r="W522"/>
      <c r="X522"/>
      <c r="Y522"/>
      <c r="Z522"/>
      <c r="AA522"/>
      <c r="AB522"/>
      <c r="AC522"/>
      <c r="AD522"/>
      <c r="AE522"/>
      <c r="AF522">
        <v>0</v>
      </c>
      <c r="AG522"/>
      <c r="AH522"/>
      <c r="AI522" s="16">
        <v>27.9</v>
      </c>
      <c r="AJ522"/>
      <c r="AK522" s="12"/>
      <c r="AL522" s="12"/>
      <c r="AN522" s="6">
        <v>-73.943667000000005</v>
      </c>
      <c r="AO522" s="6">
        <v>40.529667000000003</v>
      </c>
      <c r="AP522" s="6" t="s">
        <v>42</v>
      </c>
    </row>
    <row r="523" spans="1:42" s="6" customFormat="1" x14ac:dyDescent="0.35">
      <c r="A523" s="6" t="s">
        <v>105</v>
      </c>
      <c r="B523"/>
      <c r="C523" s="14">
        <v>42242</v>
      </c>
      <c r="D523"/>
      <c r="E523"/>
      <c r="F523"/>
      <c r="G523"/>
      <c r="H523"/>
      <c r="I523"/>
      <c r="J523"/>
      <c r="K523"/>
      <c r="L523"/>
      <c r="M523" s="18">
        <v>9.23</v>
      </c>
      <c r="N523" s="18">
        <v>8.83</v>
      </c>
      <c r="O523"/>
      <c r="P523"/>
      <c r="R523" s="23"/>
      <c r="S523"/>
      <c r="T523"/>
      <c r="U523"/>
      <c r="V523" s="22">
        <v>2</v>
      </c>
      <c r="W523"/>
      <c r="X523"/>
      <c r="Y523"/>
      <c r="Z523"/>
      <c r="AA523"/>
      <c r="AB523"/>
      <c r="AC523"/>
      <c r="AD523"/>
      <c r="AE523"/>
      <c r="AF523" s="35"/>
      <c r="AG523"/>
      <c r="AH523"/>
      <c r="AI523" s="22">
        <v>37.200000000000003</v>
      </c>
      <c r="AJ523"/>
      <c r="AK523" s="12">
        <v>4.0999999999999996</v>
      </c>
      <c r="AL523" s="12"/>
      <c r="AN523" s="6">
        <v>-73.943667000000005</v>
      </c>
      <c r="AO523" s="6">
        <v>40.529667000000003</v>
      </c>
      <c r="AP523" s="6" t="s">
        <v>42</v>
      </c>
    </row>
    <row r="524" spans="1:42" s="6" customFormat="1" x14ac:dyDescent="0.35">
      <c r="A524" s="6" t="s">
        <v>105</v>
      </c>
      <c r="B524"/>
      <c r="C524" s="14">
        <v>42242</v>
      </c>
      <c r="D524"/>
      <c r="E524"/>
      <c r="F524"/>
      <c r="G524"/>
      <c r="H524"/>
      <c r="I524"/>
      <c r="J524"/>
      <c r="K524"/>
      <c r="L524"/>
      <c r="M524" s="18" t="s">
        <v>102</v>
      </c>
      <c r="N524" s="18" t="s">
        <v>102</v>
      </c>
      <c r="O524"/>
      <c r="P524"/>
      <c r="R524" s="23"/>
      <c r="S524"/>
      <c r="T524"/>
      <c r="U524"/>
      <c r="V524" s="23">
        <v>2</v>
      </c>
      <c r="W524"/>
      <c r="X524"/>
      <c r="Y524"/>
      <c r="Z524"/>
      <c r="AA524"/>
      <c r="AB524"/>
      <c r="AC524"/>
      <c r="AD524"/>
      <c r="AE524"/>
      <c r="AF524" s="35"/>
      <c r="AG524"/>
      <c r="AH524"/>
      <c r="AI524" s="22">
        <v>34.9</v>
      </c>
      <c r="AJ524"/>
      <c r="AK524" s="12"/>
      <c r="AL524" s="12"/>
      <c r="AN524" s="6">
        <v>-73.943667000000005</v>
      </c>
      <c r="AO524" s="6">
        <v>40.529667000000003</v>
      </c>
      <c r="AP524" s="6" t="s">
        <v>42</v>
      </c>
    </row>
    <row r="525" spans="1:42" s="6" customFormat="1" x14ac:dyDescent="0.35">
      <c r="A525" s="6" t="s">
        <v>40</v>
      </c>
      <c r="C525" s="7">
        <v>42249</v>
      </c>
      <c r="D525" s="8">
        <v>0.56041666666666667</v>
      </c>
      <c r="E525" s="6" t="s">
        <v>50</v>
      </c>
      <c r="F525" s="6">
        <v>26.17</v>
      </c>
      <c r="G525" s="6">
        <v>25.09</v>
      </c>
      <c r="H525" s="6">
        <v>27</v>
      </c>
      <c r="I525" s="6">
        <v>3</v>
      </c>
      <c r="J525" s="6">
        <v>23</v>
      </c>
      <c r="K525" s="6">
        <v>25.22</v>
      </c>
      <c r="L525" s="6">
        <v>27.05</v>
      </c>
      <c r="M525" s="9">
        <v>4.16</v>
      </c>
      <c r="N525" s="9">
        <v>4.5599999999999996</v>
      </c>
      <c r="O525" s="6">
        <v>4.5</v>
      </c>
      <c r="Q525" s="6">
        <f t="shared" si="40"/>
        <v>0</v>
      </c>
      <c r="R525" s="6">
        <v>1</v>
      </c>
      <c r="T525" s="10" t="s">
        <v>44</v>
      </c>
      <c r="U525" s="10"/>
      <c r="V525" s="10">
        <v>1</v>
      </c>
      <c r="W525" s="10"/>
      <c r="X525" s="11">
        <v>0.38900000000000001</v>
      </c>
      <c r="Y525" s="11"/>
      <c r="Z525" s="11">
        <v>0.35399999999999998</v>
      </c>
      <c r="AA525" s="11"/>
      <c r="AB525" s="11"/>
      <c r="AC525" s="11"/>
      <c r="AD525" s="11">
        <v>0.46100000000000002</v>
      </c>
      <c r="AE525" s="11"/>
      <c r="AF525" s="11">
        <f>AD525+X525+Y525</f>
        <v>0.85000000000000009</v>
      </c>
      <c r="AG525" s="6">
        <v>6</v>
      </c>
      <c r="AH525" s="6">
        <v>6</v>
      </c>
      <c r="AI525" s="12">
        <v>3.45</v>
      </c>
      <c r="AJ525" s="12"/>
      <c r="AK525" s="12"/>
      <c r="AL525" s="12"/>
      <c r="AN525" s="6">
        <v>-73.943667000000005</v>
      </c>
      <c r="AO525" s="6">
        <v>40.529667000000003</v>
      </c>
      <c r="AP525" s="6" t="s">
        <v>42</v>
      </c>
    </row>
    <row r="526" spans="1:42" s="6" customFormat="1" x14ac:dyDescent="0.35">
      <c r="A526" s="6" t="s">
        <v>72</v>
      </c>
      <c r="C526" s="7">
        <v>42249</v>
      </c>
      <c r="D526" s="8">
        <v>0.52916666666666667</v>
      </c>
      <c r="E526" s="6" t="s">
        <v>50</v>
      </c>
      <c r="F526" s="6">
        <v>24.44</v>
      </c>
      <c r="G526" s="6">
        <v>23.51</v>
      </c>
      <c r="H526" s="6">
        <v>21</v>
      </c>
      <c r="I526" s="6">
        <v>3</v>
      </c>
      <c r="J526" s="6">
        <v>18</v>
      </c>
      <c r="K526" s="6">
        <v>28.39</v>
      </c>
      <c r="L526" s="6">
        <v>28.67</v>
      </c>
      <c r="M526" s="9">
        <v>5.54</v>
      </c>
      <c r="N526" s="9">
        <v>5.38</v>
      </c>
      <c r="O526" s="6">
        <v>4</v>
      </c>
      <c r="Q526" s="6">
        <f t="shared" si="40"/>
        <v>0</v>
      </c>
      <c r="R526" s="6">
        <v>1</v>
      </c>
      <c r="T526" s="10" t="s">
        <v>44</v>
      </c>
      <c r="U526" s="10"/>
      <c r="V526" s="10">
        <v>1</v>
      </c>
      <c r="W526" s="10"/>
      <c r="X526" s="11">
        <v>0.16700000000000001</v>
      </c>
      <c r="Y526" s="11"/>
      <c r="Z526" s="11">
        <v>0.26700000000000002</v>
      </c>
      <c r="AA526" s="11"/>
      <c r="AB526" s="11"/>
      <c r="AC526" s="11"/>
      <c r="AD526" s="11">
        <v>0.44400000000000001</v>
      </c>
      <c r="AE526" s="11"/>
      <c r="AF526" s="11">
        <f>AD526+X526+Y526</f>
        <v>0.61099999999999999</v>
      </c>
      <c r="AG526" s="6">
        <v>9</v>
      </c>
      <c r="AH526" s="6">
        <v>9</v>
      </c>
      <c r="AI526" s="12">
        <v>5.23</v>
      </c>
      <c r="AJ526" s="12"/>
      <c r="AK526" s="12"/>
      <c r="AL526" s="12"/>
      <c r="AN526" s="6">
        <v>-73.943667000000005</v>
      </c>
      <c r="AO526" s="6">
        <v>40.529667000000003</v>
      </c>
      <c r="AP526" s="6" t="s">
        <v>42</v>
      </c>
    </row>
    <row r="527" spans="1:42" s="6" customFormat="1" x14ac:dyDescent="0.35">
      <c r="A527" s="6" t="s">
        <v>100</v>
      </c>
      <c r="B527"/>
      <c r="C527" s="14">
        <v>42249</v>
      </c>
      <c r="D527"/>
      <c r="E527"/>
      <c r="F527"/>
      <c r="G527"/>
      <c r="H527"/>
      <c r="I527"/>
      <c r="J527"/>
      <c r="K527"/>
      <c r="L527"/>
      <c r="M527" s="18">
        <v>6.06</v>
      </c>
      <c r="N527" s="18">
        <v>6.6</v>
      </c>
      <c r="O527"/>
      <c r="P527"/>
      <c r="Q527" s="6">
        <f t="shared" si="40"/>
        <v>1.3862943611198906</v>
      </c>
      <c r="R527" s="23">
        <v>4</v>
      </c>
      <c r="S527"/>
      <c r="T527"/>
      <c r="U527"/>
      <c r="V527" s="23">
        <v>2</v>
      </c>
      <c r="W527"/>
      <c r="X527"/>
      <c r="Y527"/>
      <c r="Z527"/>
      <c r="AA527"/>
      <c r="AB527"/>
      <c r="AC527"/>
      <c r="AD527"/>
      <c r="AE527"/>
      <c r="AF527">
        <v>0</v>
      </c>
      <c r="AG527"/>
      <c r="AH527"/>
      <c r="AI527" s="16">
        <v>4.42</v>
      </c>
      <c r="AJ527"/>
      <c r="AK527" s="12"/>
      <c r="AL527" s="12"/>
      <c r="AN527" s="6">
        <v>-73.943667000000005</v>
      </c>
      <c r="AO527" s="6">
        <v>40.529667000000003</v>
      </c>
      <c r="AP527" s="6" t="s">
        <v>42</v>
      </c>
    </row>
    <row r="528" spans="1:42" s="6" customFormat="1" x14ac:dyDescent="0.35">
      <c r="A528" s="6" t="s">
        <v>105</v>
      </c>
      <c r="B528"/>
      <c r="C528" s="14">
        <v>42249</v>
      </c>
      <c r="D528"/>
      <c r="E528"/>
      <c r="F528"/>
      <c r="G528"/>
      <c r="H528"/>
      <c r="I528"/>
      <c r="J528"/>
      <c r="K528"/>
      <c r="L528"/>
      <c r="M528" s="18">
        <v>6.46</v>
      </c>
      <c r="N528" s="18">
        <v>5.85</v>
      </c>
      <c r="O528"/>
      <c r="P528"/>
      <c r="Q528" s="6">
        <f t="shared" ref="Q528:Q544" si="46">LN(R528)</f>
        <v>1.3862943611198906</v>
      </c>
      <c r="R528" s="23">
        <v>4</v>
      </c>
      <c r="S528"/>
      <c r="T528"/>
      <c r="U528"/>
      <c r="V528" s="23">
        <v>2</v>
      </c>
      <c r="W528"/>
      <c r="X528"/>
      <c r="Y528"/>
      <c r="Z528"/>
      <c r="AA528"/>
      <c r="AB528"/>
      <c r="AC528"/>
      <c r="AD528"/>
      <c r="AE528"/>
      <c r="AF528" s="35"/>
      <c r="AG528"/>
      <c r="AH528"/>
      <c r="AI528" s="22">
        <v>15.5</v>
      </c>
      <c r="AJ528"/>
      <c r="AK528" s="12"/>
      <c r="AL528" s="12"/>
      <c r="AN528" s="6">
        <v>-73.943667000000005</v>
      </c>
      <c r="AO528" s="6">
        <v>40.529667000000003</v>
      </c>
      <c r="AP528" s="6" t="s">
        <v>42</v>
      </c>
    </row>
    <row r="529" spans="1:42" s="6" customFormat="1" x14ac:dyDescent="0.35">
      <c r="A529" s="6" t="s">
        <v>79</v>
      </c>
      <c r="C529" s="7">
        <v>42250</v>
      </c>
      <c r="D529" s="8">
        <v>0.46180555555555558</v>
      </c>
      <c r="E529" s="6" t="s">
        <v>50</v>
      </c>
      <c r="F529" s="6">
        <v>23.54</v>
      </c>
      <c r="G529" s="6">
        <v>23.27</v>
      </c>
      <c r="H529" s="6">
        <v>21</v>
      </c>
      <c r="I529" s="6">
        <v>3</v>
      </c>
      <c r="J529" s="6">
        <v>20</v>
      </c>
      <c r="K529" s="6">
        <v>30.33</v>
      </c>
      <c r="L529" s="6">
        <v>30.77</v>
      </c>
      <c r="M529" s="9">
        <v>7.2</v>
      </c>
      <c r="N529" s="9">
        <v>6.08</v>
      </c>
      <c r="O529" s="6">
        <v>3</v>
      </c>
      <c r="Q529" s="6">
        <f t="shared" si="46"/>
        <v>2.6390573296152584</v>
      </c>
      <c r="R529" s="6">
        <v>14</v>
      </c>
      <c r="T529" s="10"/>
      <c r="U529" s="10"/>
      <c r="V529" s="10">
        <v>2</v>
      </c>
      <c r="W529" s="10"/>
      <c r="X529" s="11">
        <v>4.3999999999999997E-2</v>
      </c>
      <c r="Y529" s="11"/>
      <c r="Z529" s="11">
        <v>6.7000000000000004E-2</v>
      </c>
      <c r="AA529" s="11"/>
      <c r="AB529" s="11"/>
      <c r="AC529" s="11"/>
      <c r="AD529" s="11">
        <v>0.623</v>
      </c>
      <c r="AE529" s="11"/>
      <c r="AF529" s="11">
        <f t="shared" ref="AF529:AF534" si="47">AD529+X529+Y529</f>
        <v>0.66700000000000004</v>
      </c>
      <c r="AG529" s="6">
        <v>19</v>
      </c>
      <c r="AH529" s="6">
        <v>7</v>
      </c>
      <c r="AI529" s="12">
        <v>8.8000000000000007</v>
      </c>
      <c r="AJ529" s="12"/>
      <c r="AK529" s="12"/>
      <c r="AL529" s="12"/>
      <c r="AN529" s="6">
        <v>-73.943667000000005</v>
      </c>
      <c r="AO529" s="6">
        <v>40.529667000000003</v>
      </c>
      <c r="AP529" s="6" t="s">
        <v>42</v>
      </c>
    </row>
    <row r="530" spans="1:42" s="6" customFormat="1" x14ac:dyDescent="0.35">
      <c r="A530" s="6" t="s">
        <v>89</v>
      </c>
      <c r="C530" s="7">
        <v>42250</v>
      </c>
      <c r="D530" s="8">
        <v>0.47847222222222219</v>
      </c>
      <c r="E530" s="6" t="s">
        <v>50</v>
      </c>
      <c r="F530" s="6">
        <v>24.75</v>
      </c>
      <c r="G530" s="6">
        <v>20.420000000000002</v>
      </c>
      <c r="H530" s="6">
        <v>28</v>
      </c>
      <c r="I530" s="6">
        <v>3</v>
      </c>
      <c r="J530" s="6">
        <v>26</v>
      </c>
      <c r="K530" s="6">
        <v>30.91</v>
      </c>
      <c r="L530" s="6">
        <v>31.55</v>
      </c>
      <c r="M530" s="9">
        <v>8.14</v>
      </c>
      <c r="N530" s="9">
        <v>5.65</v>
      </c>
      <c r="O530" s="6">
        <v>3</v>
      </c>
      <c r="Q530" s="6">
        <f t="shared" si="46"/>
        <v>1.3862943611198906</v>
      </c>
      <c r="R530" s="6">
        <v>4</v>
      </c>
      <c r="T530" s="10"/>
      <c r="U530" s="10"/>
      <c r="V530" s="10">
        <v>3</v>
      </c>
      <c r="W530" s="10"/>
      <c r="X530" s="11">
        <v>1.7999999999999999E-2</v>
      </c>
      <c r="Y530" s="11"/>
      <c r="Z530" s="11">
        <v>2.4E-2</v>
      </c>
      <c r="AA530" s="11"/>
      <c r="AB530" s="11"/>
      <c r="AC530" s="11"/>
      <c r="AD530" s="11">
        <v>0.50900000000000001</v>
      </c>
      <c r="AE530" s="11"/>
      <c r="AF530" s="11">
        <f t="shared" si="47"/>
        <v>0.52700000000000002</v>
      </c>
      <c r="AG530" s="6">
        <v>14</v>
      </c>
      <c r="AH530" s="6">
        <v>11</v>
      </c>
      <c r="AI530" s="12">
        <v>3.81</v>
      </c>
      <c r="AJ530" s="12"/>
      <c r="AK530" s="12"/>
      <c r="AL530" s="12"/>
      <c r="AN530" s="6">
        <v>-73.943667000000005</v>
      </c>
      <c r="AO530" s="6">
        <v>40.529667000000003</v>
      </c>
      <c r="AP530" s="6" t="s">
        <v>42</v>
      </c>
    </row>
    <row r="531" spans="1:42" s="6" customFormat="1" x14ac:dyDescent="0.35">
      <c r="A531" s="6" t="s">
        <v>79</v>
      </c>
      <c r="C531" s="7">
        <v>42256</v>
      </c>
      <c r="D531" s="8">
        <v>0.44513888888888892</v>
      </c>
      <c r="E531" s="6" t="s">
        <v>50</v>
      </c>
      <c r="F531" s="6">
        <v>24.44</v>
      </c>
      <c r="G531" s="6">
        <v>24.32</v>
      </c>
      <c r="H531" s="6">
        <v>17</v>
      </c>
      <c r="I531" s="6">
        <v>4</v>
      </c>
      <c r="J531" s="6">
        <v>14</v>
      </c>
      <c r="K531" s="6">
        <v>29.5</v>
      </c>
      <c r="L531" s="6">
        <v>30.06</v>
      </c>
      <c r="M531" s="9">
        <v>6.59</v>
      </c>
      <c r="N531" s="9">
        <v>6.75</v>
      </c>
      <c r="O531" s="6">
        <v>2.5</v>
      </c>
      <c r="Q531" s="6">
        <f t="shared" si="46"/>
        <v>2.7725887222397811</v>
      </c>
      <c r="R531" s="6">
        <v>16</v>
      </c>
      <c r="T531" s="10" t="s">
        <v>44</v>
      </c>
      <c r="U531" s="10"/>
      <c r="V531" s="10">
        <v>1</v>
      </c>
      <c r="W531" s="10"/>
      <c r="X531" s="11">
        <v>9.8000000000000004E-2</v>
      </c>
      <c r="Y531" s="11"/>
      <c r="Z531" s="11">
        <v>0.11899999999999999</v>
      </c>
      <c r="AA531" s="11"/>
      <c r="AB531" s="11"/>
      <c r="AC531" s="11"/>
      <c r="AD531" s="11">
        <v>0.53500000000000003</v>
      </c>
      <c r="AE531" s="11"/>
      <c r="AF531" s="11">
        <f t="shared" si="47"/>
        <v>0.63300000000000001</v>
      </c>
      <c r="AG531" s="6">
        <v>17</v>
      </c>
      <c r="AH531" s="6">
        <v>21</v>
      </c>
      <c r="AI531" s="12">
        <v>15.8</v>
      </c>
      <c r="AJ531" s="12"/>
      <c r="AK531" s="12"/>
      <c r="AL531" s="12"/>
      <c r="AN531" s="6">
        <v>-73.943667000000005</v>
      </c>
      <c r="AO531" s="6">
        <v>40.529667000000003</v>
      </c>
      <c r="AP531" s="6" t="s">
        <v>42</v>
      </c>
    </row>
    <row r="532" spans="1:42" s="6" customFormat="1" x14ac:dyDescent="0.35">
      <c r="A532" s="6" t="s">
        <v>89</v>
      </c>
      <c r="C532" s="7">
        <v>42256</v>
      </c>
      <c r="D532" s="8">
        <v>0.46180555555555558</v>
      </c>
      <c r="E532" s="6" t="s">
        <v>50</v>
      </c>
      <c r="F532" s="6">
        <v>24.85</v>
      </c>
      <c r="G532" s="6">
        <v>24.39</v>
      </c>
      <c r="H532" s="6">
        <v>23</v>
      </c>
      <c r="I532" s="6">
        <v>3</v>
      </c>
      <c r="J532" s="6">
        <v>19</v>
      </c>
      <c r="K532" s="6">
        <v>30.27</v>
      </c>
      <c r="L532" s="6">
        <v>30.57</v>
      </c>
      <c r="M532" s="9">
        <v>7.97</v>
      </c>
      <c r="N532" s="9">
        <v>7.19</v>
      </c>
      <c r="O532" s="6">
        <v>2.5</v>
      </c>
      <c r="Q532" s="6">
        <f t="shared" si="46"/>
        <v>0</v>
      </c>
      <c r="R532" s="6">
        <v>1</v>
      </c>
      <c r="T532" s="10" t="s">
        <v>44</v>
      </c>
      <c r="U532" s="10"/>
      <c r="V532" s="10">
        <v>1</v>
      </c>
      <c r="W532" s="10"/>
      <c r="X532" s="11">
        <v>3.2000000000000001E-2</v>
      </c>
      <c r="Y532" s="11"/>
      <c r="Z532" s="11">
        <v>2.9000000000000001E-2</v>
      </c>
      <c r="AA532" s="11"/>
      <c r="AB532" s="11"/>
      <c r="AC532" s="11"/>
      <c r="AD532" s="11">
        <v>0.55100000000000005</v>
      </c>
      <c r="AE532" s="11"/>
      <c r="AF532" s="11">
        <f t="shared" si="47"/>
        <v>0.58300000000000007</v>
      </c>
      <c r="AG532" s="6">
        <v>38</v>
      </c>
      <c r="AH532" s="6">
        <v>34</v>
      </c>
      <c r="AI532" s="12">
        <v>16.3</v>
      </c>
      <c r="AJ532" s="12"/>
      <c r="AK532" s="12"/>
      <c r="AL532" s="12"/>
      <c r="AN532" s="6">
        <v>-73.943667000000005</v>
      </c>
      <c r="AO532" s="6">
        <v>40.529667000000003</v>
      </c>
      <c r="AP532" s="6" t="s">
        <v>42</v>
      </c>
    </row>
    <row r="533" spans="1:42" s="6" customFormat="1" x14ac:dyDescent="0.35">
      <c r="A533" s="6" t="s">
        <v>40</v>
      </c>
      <c r="C533" s="7">
        <v>42263</v>
      </c>
      <c r="D533" s="8">
        <v>0.55763888888888891</v>
      </c>
      <c r="E533" s="6" t="s">
        <v>50</v>
      </c>
      <c r="F533" s="6">
        <v>24.49</v>
      </c>
      <c r="G533" s="6">
        <v>23.25</v>
      </c>
      <c r="H533" s="6">
        <v>21</v>
      </c>
      <c r="I533" s="6">
        <v>3</v>
      </c>
      <c r="J533" s="6">
        <v>19</v>
      </c>
      <c r="K533" s="6">
        <v>24.26</v>
      </c>
      <c r="L533" s="6">
        <v>26.72</v>
      </c>
      <c r="M533" s="9">
        <v>5.3</v>
      </c>
      <c r="N533" s="9">
        <v>5.14</v>
      </c>
      <c r="O533" s="6">
        <v>4</v>
      </c>
      <c r="Q533" s="6">
        <f t="shared" si="46"/>
        <v>1.3862943611198906</v>
      </c>
      <c r="R533" s="6">
        <v>4</v>
      </c>
      <c r="T533" s="10" t="s">
        <v>44</v>
      </c>
      <c r="U533" s="10"/>
      <c r="V533" s="10">
        <v>1</v>
      </c>
      <c r="W533" s="10"/>
      <c r="X533" s="11">
        <v>0.48899999999999999</v>
      </c>
      <c r="Y533" s="11"/>
      <c r="Z533" s="11">
        <v>0.36799999999999999</v>
      </c>
      <c r="AA533" s="11"/>
      <c r="AB533" s="11"/>
      <c r="AC533" s="11"/>
      <c r="AD533" s="11">
        <v>0.59199999999999997</v>
      </c>
      <c r="AE533" s="11"/>
      <c r="AF533" s="11">
        <f t="shared" si="47"/>
        <v>1.081</v>
      </c>
      <c r="AG533" s="6">
        <v>5</v>
      </c>
      <c r="AH533" s="6">
        <v>13</v>
      </c>
      <c r="AI533" s="12">
        <v>6.5</v>
      </c>
      <c r="AJ533" s="12"/>
      <c r="AK533" s="12"/>
      <c r="AL533" s="12"/>
      <c r="AN533" s="6">
        <v>-73.943667000000005</v>
      </c>
      <c r="AO533" s="6">
        <v>40.529667000000003</v>
      </c>
      <c r="AP533" s="6" t="s">
        <v>42</v>
      </c>
    </row>
    <row r="534" spans="1:42" s="6" customFormat="1" x14ac:dyDescent="0.35">
      <c r="A534" s="6" t="s">
        <v>72</v>
      </c>
      <c r="C534" s="7">
        <v>42263</v>
      </c>
      <c r="D534" s="8">
        <v>0.52638888888888891</v>
      </c>
      <c r="E534" s="6" t="s">
        <v>50</v>
      </c>
      <c r="F534" s="6">
        <v>23.32</v>
      </c>
      <c r="G534" s="6">
        <v>22.77</v>
      </c>
      <c r="H534" s="6">
        <v>20</v>
      </c>
      <c r="I534" s="6">
        <v>3</v>
      </c>
      <c r="J534" s="6">
        <v>16</v>
      </c>
      <c r="K534" s="6">
        <v>27.21</v>
      </c>
      <c r="L534" s="6">
        <v>27.9</v>
      </c>
      <c r="M534" s="9">
        <v>6.44</v>
      </c>
      <c r="N534" s="9">
        <v>6.31</v>
      </c>
      <c r="O534" s="6">
        <v>4</v>
      </c>
      <c r="Q534" s="6">
        <f t="shared" si="46"/>
        <v>0</v>
      </c>
      <c r="R534" s="6">
        <v>1</v>
      </c>
      <c r="T534" s="10" t="s">
        <v>44</v>
      </c>
      <c r="U534" s="10"/>
      <c r="V534" s="10">
        <v>1</v>
      </c>
      <c r="W534" s="10"/>
      <c r="X534" s="11">
        <v>0.27200000000000002</v>
      </c>
      <c r="Y534" s="11"/>
      <c r="Z534" s="11">
        <v>0.24399999999999999</v>
      </c>
      <c r="AA534" s="11"/>
      <c r="AB534" s="11"/>
      <c r="AC534" s="11"/>
      <c r="AD534" s="11">
        <v>0.42499999999999999</v>
      </c>
      <c r="AE534" s="11"/>
      <c r="AF534" s="11">
        <f t="shared" si="47"/>
        <v>0.69700000000000006</v>
      </c>
      <c r="AG534" s="6">
        <v>3</v>
      </c>
      <c r="AH534" s="6">
        <v>10</v>
      </c>
      <c r="AI534" s="12">
        <v>6.9</v>
      </c>
      <c r="AJ534" s="12"/>
      <c r="AK534" s="12"/>
      <c r="AL534" s="12"/>
      <c r="AN534" s="6">
        <v>-73.943667000000005</v>
      </c>
      <c r="AO534" s="6">
        <v>40.529667000000003</v>
      </c>
      <c r="AP534" s="6" t="s">
        <v>42</v>
      </c>
    </row>
    <row r="535" spans="1:42" s="6" customFormat="1" x14ac:dyDescent="0.35">
      <c r="A535" s="6" t="s">
        <v>100</v>
      </c>
      <c r="B535"/>
      <c r="C535" s="14">
        <v>42263</v>
      </c>
      <c r="D535"/>
      <c r="E535"/>
      <c r="F535"/>
      <c r="G535"/>
      <c r="H535"/>
      <c r="I535"/>
      <c r="J535"/>
      <c r="K535"/>
      <c r="L535"/>
      <c r="M535" s="18">
        <v>6.5</v>
      </c>
      <c r="N535" s="18">
        <v>5.91</v>
      </c>
      <c r="O535"/>
      <c r="P535"/>
      <c r="R535" s="23"/>
      <c r="S535"/>
      <c r="T535"/>
      <c r="U535"/>
      <c r="V535" s="23">
        <v>2</v>
      </c>
      <c r="W535"/>
      <c r="X535"/>
      <c r="Y535"/>
      <c r="Z535"/>
      <c r="AA535"/>
      <c r="AB535"/>
      <c r="AC535"/>
      <c r="AD535"/>
      <c r="AE535"/>
      <c r="AF535">
        <v>0</v>
      </c>
      <c r="AG535"/>
      <c r="AH535"/>
      <c r="AI535" s="16">
        <v>10.3</v>
      </c>
      <c r="AJ535"/>
      <c r="AK535" s="12"/>
      <c r="AL535" s="12"/>
      <c r="AN535" s="6">
        <v>-73.943667000000005</v>
      </c>
      <c r="AO535" s="6">
        <v>40.529667000000003</v>
      </c>
      <c r="AP535" s="6" t="s">
        <v>42</v>
      </c>
    </row>
    <row r="536" spans="1:42" s="6" customFormat="1" x14ac:dyDescent="0.35">
      <c r="A536" s="6" t="s">
        <v>105</v>
      </c>
      <c r="B536"/>
      <c r="C536" s="14">
        <v>42263</v>
      </c>
      <c r="D536"/>
      <c r="E536"/>
      <c r="F536"/>
      <c r="G536"/>
      <c r="H536"/>
      <c r="I536"/>
      <c r="J536"/>
      <c r="K536"/>
      <c r="L536"/>
      <c r="M536" s="18">
        <v>7.5</v>
      </c>
      <c r="N536" s="18">
        <v>7.31</v>
      </c>
      <c r="O536"/>
      <c r="P536"/>
      <c r="R536" s="23"/>
      <c r="S536"/>
      <c r="T536"/>
      <c r="U536"/>
      <c r="V536" s="23">
        <v>2</v>
      </c>
      <c r="W536"/>
      <c r="X536"/>
      <c r="Y536"/>
      <c r="Z536"/>
      <c r="AA536"/>
      <c r="AB536"/>
      <c r="AC536"/>
      <c r="AD536"/>
      <c r="AE536"/>
      <c r="AF536" s="35"/>
      <c r="AG536"/>
      <c r="AH536"/>
      <c r="AI536" s="22">
        <v>18.5</v>
      </c>
      <c r="AJ536"/>
      <c r="AK536" s="12"/>
      <c r="AL536" s="12"/>
      <c r="AN536" s="6">
        <v>-73.943667000000005</v>
      </c>
      <c r="AO536" s="6">
        <v>40.529667000000003</v>
      </c>
      <c r="AP536" s="6" t="s">
        <v>42</v>
      </c>
    </row>
    <row r="537" spans="1:42" s="6" customFormat="1" x14ac:dyDescent="0.35">
      <c r="A537" s="6" t="s">
        <v>79</v>
      </c>
      <c r="C537" s="7">
        <v>42264</v>
      </c>
      <c r="D537" s="8">
        <v>0.45208333333333334</v>
      </c>
      <c r="E537" s="6" t="s">
        <v>50</v>
      </c>
      <c r="F537" s="6">
        <v>21.63</v>
      </c>
      <c r="G537" s="6">
        <v>20.89</v>
      </c>
      <c r="H537" s="6">
        <v>20.399999999999999</v>
      </c>
      <c r="I537" s="6">
        <v>3</v>
      </c>
      <c r="J537" s="6">
        <v>18</v>
      </c>
      <c r="K537" s="6">
        <v>30.29</v>
      </c>
      <c r="L537" s="6">
        <v>30.96</v>
      </c>
      <c r="M537" s="9">
        <v>6.76</v>
      </c>
      <c r="N537" s="9">
        <v>6.54</v>
      </c>
      <c r="O537" s="6">
        <v>5</v>
      </c>
      <c r="Q537" s="6">
        <f t="shared" si="46"/>
        <v>1.6094379124341003</v>
      </c>
      <c r="R537" s="6">
        <v>5</v>
      </c>
      <c r="T537" s="10" t="s">
        <v>44</v>
      </c>
      <c r="U537" s="10"/>
      <c r="V537" s="10">
        <v>1</v>
      </c>
      <c r="W537" s="10"/>
      <c r="X537" s="11">
        <v>6.5000000000000002E-2</v>
      </c>
      <c r="Y537" s="11"/>
      <c r="Z537" s="11">
        <v>0.08</v>
      </c>
      <c r="AA537" s="11"/>
      <c r="AB537" s="11"/>
      <c r="AC537" s="11"/>
      <c r="AD537" s="11">
        <v>0.40899999999999997</v>
      </c>
      <c r="AE537" s="11"/>
      <c r="AF537" s="11">
        <f>AD537+X537+Y537</f>
        <v>0.47399999999999998</v>
      </c>
      <c r="AG537" s="6">
        <v>38</v>
      </c>
      <c r="AH537" s="6">
        <v>27</v>
      </c>
      <c r="AI537" s="12">
        <v>8.7200000000000006</v>
      </c>
      <c r="AJ537" s="12"/>
      <c r="AK537" s="12"/>
      <c r="AL537" s="12"/>
      <c r="AN537" s="6">
        <v>-73.943667000000005</v>
      </c>
      <c r="AO537" s="6">
        <v>40.529667000000003</v>
      </c>
      <c r="AP537" s="6" t="s">
        <v>42</v>
      </c>
    </row>
    <row r="538" spans="1:42" s="6" customFormat="1" x14ac:dyDescent="0.35">
      <c r="A538" s="6" t="s">
        <v>89</v>
      </c>
      <c r="C538" s="7">
        <v>42264</v>
      </c>
      <c r="D538" s="8">
        <v>0.46666666666666662</v>
      </c>
      <c r="E538" s="6" t="s">
        <v>50</v>
      </c>
      <c r="F538" s="6">
        <v>21.85</v>
      </c>
      <c r="G538" s="6">
        <v>19.47</v>
      </c>
      <c r="H538" s="6">
        <v>27</v>
      </c>
      <c r="I538" s="6">
        <v>3</v>
      </c>
      <c r="J538" s="6">
        <v>23</v>
      </c>
      <c r="K538" s="6">
        <v>30.52</v>
      </c>
      <c r="L538" s="6">
        <v>31.58</v>
      </c>
      <c r="M538" s="9">
        <v>6.4</v>
      </c>
      <c r="N538" s="9">
        <v>7.97</v>
      </c>
      <c r="O538" s="6">
        <v>4</v>
      </c>
      <c r="Q538" s="6">
        <f t="shared" si="46"/>
        <v>0</v>
      </c>
      <c r="R538" s="6">
        <v>1</v>
      </c>
      <c r="T538" s="10" t="s">
        <v>44</v>
      </c>
      <c r="U538" s="10"/>
      <c r="V538" s="10">
        <v>1</v>
      </c>
      <c r="W538" s="10"/>
      <c r="X538" s="11">
        <v>0.06</v>
      </c>
      <c r="Y538" s="11"/>
      <c r="Z538" s="11">
        <v>2.1000000000000001E-2</v>
      </c>
      <c r="AA538" s="11"/>
      <c r="AB538" s="11"/>
      <c r="AC538" s="11"/>
      <c r="AD538" s="11">
        <v>0.22700000000000001</v>
      </c>
      <c r="AE538" s="11"/>
      <c r="AF538" s="11">
        <f>AD538+X538+Y538</f>
        <v>0.28700000000000003</v>
      </c>
      <c r="AG538" s="6">
        <v>26</v>
      </c>
      <c r="AH538" s="6">
        <v>15</v>
      </c>
      <c r="AI538" s="12">
        <v>10</v>
      </c>
      <c r="AJ538" s="12"/>
      <c r="AK538" s="12"/>
      <c r="AL538" s="12"/>
      <c r="AN538" s="6">
        <v>-73.943667000000005</v>
      </c>
      <c r="AO538" s="6">
        <v>40.529667000000003</v>
      </c>
      <c r="AP538" s="6" t="s">
        <v>42</v>
      </c>
    </row>
    <row r="539" spans="1:42" s="6" customFormat="1" x14ac:dyDescent="0.35">
      <c r="A539" s="6" t="s">
        <v>40</v>
      </c>
      <c r="C539" s="7">
        <v>42270</v>
      </c>
      <c r="D539" s="8">
        <v>0.51874999999999993</v>
      </c>
      <c r="E539" s="6" t="s">
        <v>50</v>
      </c>
      <c r="F539" s="6">
        <v>22.4</v>
      </c>
      <c r="G539" s="6">
        <v>22.02</v>
      </c>
      <c r="H539" s="6">
        <v>24</v>
      </c>
      <c r="I539" s="6">
        <v>3</v>
      </c>
      <c r="J539" s="6">
        <v>22</v>
      </c>
      <c r="K539" s="6">
        <v>25.43</v>
      </c>
      <c r="L539" s="6">
        <v>25.86</v>
      </c>
      <c r="M539" s="9">
        <v>7.72</v>
      </c>
      <c r="N539" s="9">
        <v>6.09</v>
      </c>
      <c r="O539" s="6">
        <v>4</v>
      </c>
      <c r="Q539" s="6">
        <f t="shared" si="46"/>
        <v>0.69314718055994529</v>
      </c>
      <c r="R539" s="6">
        <v>2</v>
      </c>
      <c r="T539" s="10" t="s">
        <v>44</v>
      </c>
      <c r="U539" s="10"/>
      <c r="V539" s="10">
        <v>1</v>
      </c>
      <c r="W539" s="10"/>
      <c r="X539" s="11">
        <v>0.58699999999999997</v>
      </c>
      <c r="Y539" s="11"/>
      <c r="Z539" s="11">
        <v>0.186</v>
      </c>
      <c r="AA539" s="11"/>
      <c r="AB539" s="11"/>
      <c r="AC539" s="11"/>
      <c r="AD539" s="11">
        <v>0.90500000000000003</v>
      </c>
      <c r="AE539" s="11"/>
      <c r="AF539" s="11">
        <f>AD539+X539+Y539</f>
        <v>1.492</v>
      </c>
      <c r="AG539" s="6">
        <v>44</v>
      </c>
      <c r="AH539" s="6">
        <v>40</v>
      </c>
      <c r="AI539" s="12">
        <v>28.9</v>
      </c>
      <c r="AJ539" s="12"/>
      <c r="AK539" s="12"/>
      <c r="AL539" s="12"/>
      <c r="AN539" s="6">
        <v>-73.943667000000005</v>
      </c>
      <c r="AO539" s="6">
        <v>40.529667000000003</v>
      </c>
      <c r="AP539" s="6" t="s">
        <v>42</v>
      </c>
    </row>
    <row r="540" spans="1:42" s="6" customFormat="1" x14ac:dyDescent="0.35">
      <c r="A540" s="6" t="s">
        <v>72</v>
      </c>
      <c r="C540" s="7">
        <v>42270</v>
      </c>
      <c r="D540" s="8">
        <v>0.48749999999999999</v>
      </c>
      <c r="E540" s="6" t="s">
        <v>50</v>
      </c>
      <c r="F540" s="6">
        <v>21.13</v>
      </c>
      <c r="G540" s="6">
        <v>20.87</v>
      </c>
      <c r="H540" s="6">
        <v>18</v>
      </c>
      <c r="I540" s="6">
        <v>3</v>
      </c>
      <c r="J540" s="6">
        <v>16</v>
      </c>
      <c r="K540" s="6">
        <v>27.62</v>
      </c>
      <c r="L540" s="6">
        <v>27.64</v>
      </c>
      <c r="M540" s="9">
        <v>7.96</v>
      </c>
      <c r="N540" s="9">
        <v>6</v>
      </c>
      <c r="O540" s="6">
        <v>3.5</v>
      </c>
      <c r="Q540" s="6">
        <f t="shared" si="46"/>
        <v>0</v>
      </c>
      <c r="R540" s="6">
        <v>1</v>
      </c>
      <c r="T540" s="10" t="s">
        <v>44</v>
      </c>
      <c r="U540" s="10"/>
      <c r="V540" s="10">
        <v>1</v>
      </c>
      <c r="W540" s="10"/>
      <c r="X540" s="11">
        <v>0.27200000000000002</v>
      </c>
      <c r="Y540" s="11"/>
      <c r="Z540" s="11">
        <v>6.8000000000000005E-2</v>
      </c>
      <c r="AA540" s="11"/>
      <c r="AB540" s="11"/>
      <c r="AC540" s="11"/>
      <c r="AD540" s="11">
        <v>0.59699999999999998</v>
      </c>
      <c r="AE540" s="11"/>
      <c r="AF540" s="11">
        <f>AD540+X540+Y540</f>
        <v>0.86899999999999999</v>
      </c>
      <c r="AG540" s="6">
        <v>28</v>
      </c>
      <c r="AH540" s="6">
        <v>25</v>
      </c>
      <c r="AI540" s="12">
        <v>16.7</v>
      </c>
      <c r="AJ540" s="12"/>
      <c r="AK540" s="12"/>
      <c r="AL540" s="12"/>
      <c r="AN540" s="6">
        <v>-73.943667000000005</v>
      </c>
      <c r="AO540" s="6">
        <v>40.529667000000003</v>
      </c>
      <c r="AP540" s="6" t="s">
        <v>42</v>
      </c>
    </row>
    <row r="541" spans="1:42" s="6" customFormat="1" x14ac:dyDescent="0.35">
      <c r="A541" s="6" t="s">
        <v>79</v>
      </c>
      <c r="C541" s="7">
        <v>42271</v>
      </c>
      <c r="D541" s="8">
        <v>0.44861111111111113</v>
      </c>
      <c r="E541" s="6" t="s">
        <v>50</v>
      </c>
      <c r="F541" s="6">
        <v>21.13</v>
      </c>
      <c r="G541" s="6">
        <v>20.94</v>
      </c>
      <c r="H541" s="6">
        <v>17</v>
      </c>
      <c r="I541" s="6">
        <v>3</v>
      </c>
      <c r="J541" s="6">
        <v>17</v>
      </c>
      <c r="K541" s="6">
        <v>28.48</v>
      </c>
      <c r="L541" s="6">
        <v>29.13</v>
      </c>
      <c r="M541" s="9">
        <v>6.73</v>
      </c>
      <c r="N541" s="9">
        <v>6.86</v>
      </c>
      <c r="O541" s="6">
        <v>4.5</v>
      </c>
      <c r="Q541" s="6">
        <f t="shared" si="46"/>
        <v>2.9957322735539909</v>
      </c>
      <c r="R541" s="6">
        <v>20</v>
      </c>
      <c r="T541" s="10" t="s">
        <v>44</v>
      </c>
      <c r="U541" s="10"/>
      <c r="V541" s="10">
        <v>1</v>
      </c>
      <c r="W541" s="10"/>
      <c r="X541" s="11">
        <v>0.19600000000000001</v>
      </c>
      <c r="Y541" s="11"/>
      <c r="Z541" s="11">
        <v>0.107</v>
      </c>
      <c r="AA541" s="11"/>
      <c r="AB541" s="11"/>
      <c r="AC541" s="11"/>
      <c r="AD541" s="11">
        <v>0.52200000000000002</v>
      </c>
      <c r="AE541" s="11"/>
      <c r="AF541" s="11">
        <f>AD541+X541+Y541</f>
        <v>0.71799999999999997</v>
      </c>
      <c r="AG541" s="6">
        <v>15</v>
      </c>
      <c r="AH541" s="6">
        <v>20</v>
      </c>
      <c r="AI541" s="12">
        <v>10.6</v>
      </c>
      <c r="AJ541" s="12"/>
      <c r="AK541" s="12"/>
      <c r="AL541" s="12"/>
      <c r="AN541" s="6">
        <v>-73.943667000000005</v>
      </c>
      <c r="AO541" s="6">
        <v>40.529667000000003</v>
      </c>
      <c r="AP541" s="6" t="s">
        <v>42</v>
      </c>
    </row>
    <row r="542" spans="1:42" s="6" customFormat="1" x14ac:dyDescent="0.35">
      <c r="A542" s="6" t="s">
        <v>100</v>
      </c>
      <c r="B542"/>
      <c r="C542" s="14">
        <v>42271</v>
      </c>
      <c r="D542"/>
      <c r="E542"/>
      <c r="F542"/>
      <c r="G542"/>
      <c r="H542"/>
      <c r="I542"/>
      <c r="J542"/>
      <c r="K542"/>
      <c r="L542"/>
      <c r="M542" s="18">
        <v>10.43</v>
      </c>
      <c r="N542" s="18">
        <v>8.19</v>
      </c>
      <c r="O542"/>
      <c r="P542"/>
      <c r="Q542" s="6">
        <f t="shared" si="46"/>
        <v>0.69314718055994529</v>
      </c>
      <c r="R542" s="23">
        <v>2</v>
      </c>
      <c r="S542"/>
      <c r="T542"/>
      <c r="U542"/>
      <c r="V542" s="23">
        <v>4</v>
      </c>
      <c r="W542"/>
      <c r="X542"/>
      <c r="Y542"/>
      <c r="Z542"/>
      <c r="AA542"/>
      <c r="AB542"/>
      <c r="AC542"/>
      <c r="AD542"/>
      <c r="AE542"/>
      <c r="AF542">
        <v>0</v>
      </c>
      <c r="AG542"/>
      <c r="AH542"/>
      <c r="AI542" s="16">
        <v>66.400000000000006</v>
      </c>
      <c r="AJ542"/>
      <c r="AK542" s="12"/>
      <c r="AL542" s="12"/>
      <c r="AN542" s="6">
        <v>-73.943667000000005</v>
      </c>
      <c r="AO542" s="6">
        <v>40.529667000000003</v>
      </c>
      <c r="AP542" s="6" t="s">
        <v>42</v>
      </c>
    </row>
    <row r="543" spans="1:42" s="6" customFormat="1" x14ac:dyDescent="0.35">
      <c r="A543" s="6" t="s">
        <v>105</v>
      </c>
      <c r="B543"/>
      <c r="C543" s="14">
        <v>42271</v>
      </c>
      <c r="D543"/>
      <c r="E543"/>
      <c r="F543"/>
      <c r="G543"/>
      <c r="H543"/>
      <c r="I543"/>
      <c r="J543"/>
      <c r="K543"/>
      <c r="L543"/>
      <c r="M543" s="18">
        <v>7.4</v>
      </c>
      <c r="N543" s="18">
        <v>6.65</v>
      </c>
      <c r="O543"/>
      <c r="P543"/>
      <c r="Q543" s="6">
        <f t="shared" si="46"/>
        <v>0.69314718055994529</v>
      </c>
      <c r="R543" s="21">
        <v>2</v>
      </c>
      <c r="S543"/>
      <c r="T543"/>
      <c r="U543"/>
      <c r="V543" s="23">
        <v>4</v>
      </c>
      <c r="W543"/>
      <c r="X543"/>
      <c r="Y543"/>
      <c r="Z543"/>
      <c r="AA543"/>
      <c r="AB543"/>
      <c r="AC543"/>
      <c r="AD543"/>
      <c r="AE543"/>
      <c r="AF543" s="35"/>
      <c r="AG543"/>
      <c r="AH543"/>
      <c r="AI543" s="22">
        <v>29.9</v>
      </c>
      <c r="AJ543"/>
      <c r="AK543" s="12"/>
      <c r="AL543" s="12"/>
      <c r="AN543" s="6">
        <v>-73.943667000000005</v>
      </c>
      <c r="AO543" s="6">
        <v>40.529667000000003</v>
      </c>
      <c r="AP543" s="6" t="s">
        <v>42</v>
      </c>
    </row>
    <row r="544" spans="1:42" s="6" customFormat="1" x14ac:dyDescent="0.35">
      <c r="A544" s="6" t="s">
        <v>105</v>
      </c>
      <c r="B544"/>
      <c r="C544" s="14">
        <v>42271</v>
      </c>
      <c r="D544"/>
      <c r="E544"/>
      <c r="F544"/>
      <c r="G544"/>
      <c r="H544"/>
      <c r="I544"/>
      <c r="J544"/>
      <c r="K544"/>
      <c r="L544"/>
      <c r="M544" s="18" t="s">
        <v>102</v>
      </c>
      <c r="N544" s="18" t="s">
        <v>102</v>
      </c>
      <c r="O544"/>
      <c r="P544"/>
      <c r="Q544" s="6">
        <f t="shared" si="46"/>
        <v>0.69314718055994529</v>
      </c>
      <c r="R544" s="23">
        <v>2</v>
      </c>
      <c r="S544"/>
      <c r="T544"/>
      <c r="U544"/>
      <c r="V544" s="23">
        <v>4</v>
      </c>
      <c r="W544"/>
      <c r="X544"/>
      <c r="Y544"/>
      <c r="Z544"/>
      <c r="AA544"/>
      <c r="AB544"/>
      <c r="AC544"/>
      <c r="AD544"/>
      <c r="AE544"/>
      <c r="AF544" s="35"/>
      <c r="AG544"/>
      <c r="AH544"/>
      <c r="AI544" s="22">
        <v>31.2</v>
      </c>
      <c r="AJ544"/>
      <c r="AK544" s="12"/>
      <c r="AL544" s="12"/>
      <c r="AN544" s="6">
        <v>-73.943667000000005</v>
      </c>
      <c r="AO544" s="6">
        <v>40.529667000000003</v>
      </c>
      <c r="AP544" s="6" t="s">
        <v>42</v>
      </c>
    </row>
    <row r="545" spans="1:36" x14ac:dyDescent="0.35">
      <c r="A545" s="6" t="s">
        <v>40</v>
      </c>
      <c r="B545" s="6"/>
      <c r="C545" s="7">
        <v>42522</v>
      </c>
      <c r="D545" s="8">
        <v>0.52152777777777781</v>
      </c>
      <c r="E545" s="6" t="s">
        <v>49</v>
      </c>
      <c r="F545" s="6"/>
      <c r="G545" s="6"/>
      <c r="H545" s="6">
        <v>23</v>
      </c>
      <c r="I545" s="6"/>
      <c r="J545" s="6"/>
      <c r="K545" s="6"/>
      <c r="L545" s="6"/>
      <c r="M545" s="9">
        <v>7.27</v>
      </c>
      <c r="N545" s="9"/>
      <c r="O545" s="6">
        <v>3</v>
      </c>
      <c r="P545" s="6"/>
      <c r="Q545" s="6">
        <f t="shared" ref="Q545:Q600" si="48">LN(R545)</f>
        <v>2.9444389791664403</v>
      </c>
      <c r="R545" s="6">
        <v>19</v>
      </c>
      <c r="S545" s="6"/>
      <c r="T545" s="10" t="s">
        <v>44</v>
      </c>
      <c r="U545" s="10"/>
      <c r="V545" s="10">
        <v>2</v>
      </c>
      <c r="W545" s="10"/>
      <c r="X545" s="11">
        <v>0.45100000000000001</v>
      </c>
      <c r="Y545" s="11"/>
      <c r="Z545" s="11">
        <v>0.17599999999999999</v>
      </c>
      <c r="AA545" s="11"/>
      <c r="AB545" s="11"/>
      <c r="AC545" s="11"/>
      <c r="AD545" s="11">
        <v>0.72199999999999998</v>
      </c>
      <c r="AE545" s="11"/>
      <c r="AF545" s="11">
        <f t="shared" ref="AF545:AF558" si="49">AD545+X545+Y545</f>
        <v>1.173</v>
      </c>
      <c r="AG545" s="6">
        <v>7</v>
      </c>
      <c r="AH545" s="6"/>
      <c r="AI545" s="12">
        <v>21.3</v>
      </c>
      <c r="AJ545" s="12"/>
    </row>
    <row r="546" spans="1:36" x14ac:dyDescent="0.35">
      <c r="A546" s="6" t="s">
        <v>72</v>
      </c>
      <c r="B546" s="6"/>
      <c r="C546" s="7">
        <v>42522</v>
      </c>
      <c r="D546" s="8">
        <v>0.48888888888888887</v>
      </c>
      <c r="E546" s="6" t="s">
        <v>49</v>
      </c>
      <c r="F546" s="6"/>
      <c r="G546" s="6"/>
      <c r="H546" s="6">
        <v>16</v>
      </c>
      <c r="I546" s="6"/>
      <c r="J546" s="6"/>
      <c r="K546" s="6"/>
      <c r="L546" s="6"/>
      <c r="M546" s="9">
        <v>14.45</v>
      </c>
      <c r="N546" s="9"/>
      <c r="O546" s="6">
        <v>2.5</v>
      </c>
      <c r="P546" s="6"/>
      <c r="Q546" s="6">
        <f t="shared" si="48"/>
        <v>1.3862943611198906</v>
      </c>
      <c r="R546" s="6">
        <v>4</v>
      </c>
      <c r="S546" s="6"/>
      <c r="T546" s="10" t="s">
        <v>44</v>
      </c>
      <c r="U546" s="10"/>
      <c r="V546" s="10">
        <v>2</v>
      </c>
      <c r="W546" s="10"/>
      <c r="X546" s="11">
        <v>1.7999999999999999E-2</v>
      </c>
      <c r="Y546" s="11"/>
      <c r="Z546" s="11">
        <v>2.8000000000000001E-2</v>
      </c>
      <c r="AA546" s="11"/>
      <c r="AB546" s="11"/>
      <c r="AC546" s="11"/>
      <c r="AD546" s="11">
        <v>0.95899999999999996</v>
      </c>
      <c r="AE546" s="11"/>
      <c r="AF546" s="11">
        <f t="shared" si="49"/>
        <v>0.97699999999999998</v>
      </c>
      <c r="AG546" s="6">
        <v>9</v>
      </c>
      <c r="AH546" s="6"/>
      <c r="AI546" s="12">
        <v>28.9</v>
      </c>
      <c r="AJ546" s="12"/>
    </row>
    <row r="547" spans="1:36" x14ac:dyDescent="0.35">
      <c r="A547" s="6" t="s">
        <v>79</v>
      </c>
      <c r="B547" s="6"/>
      <c r="C547" s="7">
        <v>42523</v>
      </c>
      <c r="D547" s="8">
        <v>0.41666666666666669</v>
      </c>
      <c r="E547" s="6" t="s">
        <v>50</v>
      </c>
      <c r="F547" s="6"/>
      <c r="G547" s="6"/>
      <c r="H547" s="6">
        <v>17</v>
      </c>
      <c r="I547" s="6"/>
      <c r="J547" s="6"/>
      <c r="K547" s="6"/>
      <c r="L547" s="6"/>
      <c r="M547" s="9">
        <v>8.07</v>
      </c>
      <c r="N547" s="9"/>
      <c r="O547" s="6">
        <v>5</v>
      </c>
      <c r="P547" s="6"/>
      <c r="Q547" s="6">
        <f t="shared" si="48"/>
        <v>0</v>
      </c>
      <c r="R547" s="6">
        <v>1</v>
      </c>
      <c r="S547" s="6"/>
      <c r="T547" s="10"/>
      <c r="U547" s="10"/>
      <c r="V547" s="10">
        <v>1</v>
      </c>
      <c r="W547" s="10"/>
      <c r="X547" s="11">
        <v>2.5999999999999999E-2</v>
      </c>
      <c r="Y547" s="11"/>
      <c r="Z547" s="11">
        <v>4.2000000000000003E-2</v>
      </c>
      <c r="AA547" s="11"/>
      <c r="AB547" s="11"/>
      <c r="AC547" s="11"/>
      <c r="AD547" s="11">
        <v>0.36499999999999999</v>
      </c>
      <c r="AE547" s="11"/>
      <c r="AF547" s="11">
        <f t="shared" si="49"/>
        <v>0.39100000000000001</v>
      </c>
      <c r="AG547" s="6">
        <v>8</v>
      </c>
      <c r="AH547" s="6"/>
      <c r="AI547" s="12">
        <v>4.8899999999999997</v>
      </c>
      <c r="AJ547" s="12"/>
    </row>
    <row r="548" spans="1:36" x14ac:dyDescent="0.35">
      <c r="A548" s="6" t="s">
        <v>89</v>
      </c>
      <c r="B548" s="6"/>
      <c r="C548" s="7">
        <v>42523</v>
      </c>
      <c r="D548" s="8">
        <v>0.43263888888888885</v>
      </c>
      <c r="E548" s="6" t="s">
        <v>50</v>
      </c>
      <c r="F548" s="6"/>
      <c r="G548" s="6"/>
      <c r="H548" s="6">
        <v>24</v>
      </c>
      <c r="I548" s="6"/>
      <c r="J548" s="6"/>
      <c r="K548" s="6"/>
      <c r="L548" s="6"/>
      <c r="M548" s="9">
        <v>7.82</v>
      </c>
      <c r="N548" s="9"/>
      <c r="O548" s="6"/>
      <c r="P548" s="6"/>
      <c r="Q548" s="6">
        <f t="shared" si="48"/>
        <v>0</v>
      </c>
      <c r="R548" s="6">
        <v>1</v>
      </c>
      <c r="S548" s="6"/>
      <c r="T548" s="10" t="s">
        <v>44</v>
      </c>
      <c r="U548" s="10"/>
      <c r="V548" s="10">
        <v>1</v>
      </c>
      <c r="W548" s="10"/>
      <c r="X548" s="11">
        <v>2.7E-2</v>
      </c>
      <c r="Y548" s="11"/>
      <c r="Z548" s="11">
        <v>3.7999999999999999E-2</v>
      </c>
      <c r="AA548" s="11"/>
      <c r="AB548" s="11"/>
      <c r="AC548" s="11"/>
      <c r="AD548" s="11">
        <v>0.42599999999999999</v>
      </c>
      <c r="AE548" s="11"/>
      <c r="AF548" s="11">
        <f t="shared" si="49"/>
        <v>0.45300000000000001</v>
      </c>
      <c r="AG548" s="6">
        <v>7</v>
      </c>
      <c r="AH548" s="6"/>
      <c r="AI548" s="12">
        <v>5.33</v>
      </c>
      <c r="AJ548" s="12"/>
    </row>
    <row r="549" spans="1:36" x14ac:dyDescent="0.35">
      <c r="A549" s="6" t="s">
        <v>40</v>
      </c>
      <c r="B549" s="6"/>
      <c r="C549" s="7">
        <v>42528</v>
      </c>
      <c r="D549" s="8">
        <v>0.54583333333333328</v>
      </c>
      <c r="E549" s="6" t="s">
        <v>49</v>
      </c>
      <c r="F549" s="6"/>
      <c r="G549" s="6"/>
      <c r="H549" s="6">
        <v>21</v>
      </c>
      <c r="I549" s="6"/>
      <c r="J549" s="6"/>
      <c r="K549" s="6"/>
      <c r="L549" s="6"/>
      <c r="M549" s="9">
        <v>7.17</v>
      </c>
      <c r="N549" s="9"/>
      <c r="O549" s="6">
        <v>3.5</v>
      </c>
      <c r="P549" s="6"/>
      <c r="Q549" s="6">
        <f t="shared" si="48"/>
        <v>1.0986122886681098</v>
      </c>
      <c r="R549" s="6">
        <v>3</v>
      </c>
      <c r="S549" s="6"/>
      <c r="T549" s="10" t="s">
        <v>44</v>
      </c>
      <c r="U549" s="10"/>
      <c r="V549" s="10">
        <v>2</v>
      </c>
      <c r="W549" s="10"/>
      <c r="X549" s="11">
        <v>0.30299999999999999</v>
      </c>
      <c r="Y549" s="11"/>
      <c r="Z549" s="11">
        <v>0.2</v>
      </c>
      <c r="AA549" s="11"/>
      <c r="AB549" s="11"/>
      <c r="AC549" s="11"/>
      <c r="AD549" s="11">
        <v>0.72599999999999998</v>
      </c>
      <c r="AE549" s="11"/>
      <c r="AF549" s="11">
        <f t="shared" si="49"/>
        <v>1.0289999999999999</v>
      </c>
      <c r="AG549" s="6">
        <v>18</v>
      </c>
      <c r="AH549" s="6"/>
      <c r="AI549" s="12">
        <v>26</v>
      </c>
      <c r="AJ549" s="12"/>
    </row>
    <row r="550" spans="1:36" x14ac:dyDescent="0.35">
      <c r="A550" s="6" t="s">
        <v>72</v>
      </c>
      <c r="B550" s="6"/>
      <c r="C550" s="7">
        <v>42528</v>
      </c>
      <c r="D550" s="8">
        <v>0.51041666666666663</v>
      </c>
      <c r="E550" s="6" t="s">
        <v>49</v>
      </c>
      <c r="F550" s="6"/>
      <c r="G550" s="6"/>
      <c r="H550" s="6">
        <v>20</v>
      </c>
      <c r="I550" s="6"/>
      <c r="J550" s="6"/>
      <c r="K550" s="6"/>
      <c r="L550" s="6"/>
      <c r="M550" s="9">
        <v>13.94</v>
      </c>
      <c r="N550" s="9"/>
      <c r="O550" s="6">
        <v>3</v>
      </c>
      <c r="P550" s="6"/>
      <c r="Q550" s="6">
        <f t="shared" si="48"/>
        <v>1.0986122886681098</v>
      </c>
      <c r="R550" s="6">
        <v>3</v>
      </c>
      <c r="S550" s="6"/>
      <c r="T550" s="10" t="s">
        <v>44</v>
      </c>
      <c r="U550" s="10"/>
      <c r="V550" s="10">
        <v>2</v>
      </c>
      <c r="W550" s="10"/>
      <c r="X550" s="11">
        <v>1.7999999999999999E-2</v>
      </c>
      <c r="Y550" s="11"/>
      <c r="Z550" s="11">
        <v>5.1999999999999998E-2</v>
      </c>
      <c r="AA550" s="11"/>
      <c r="AB550" s="11"/>
      <c r="AC550" s="11"/>
      <c r="AD550" s="11">
        <v>0.59399999999999997</v>
      </c>
      <c r="AE550" s="11"/>
      <c r="AF550" s="11">
        <f t="shared" si="49"/>
        <v>0.61199999999999999</v>
      </c>
      <c r="AG550" s="6">
        <v>30</v>
      </c>
      <c r="AH550" s="6"/>
      <c r="AI550" s="12">
        <v>34.4</v>
      </c>
      <c r="AJ550" s="12"/>
    </row>
    <row r="551" spans="1:36" x14ac:dyDescent="0.35">
      <c r="A551" s="6" t="s">
        <v>79</v>
      </c>
      <c r="B551" s="6"/>
      <c r="C551" s="7">
        <v>42529</v>
      </c>
      <c r="D551" s="8">
        <v>0.44930555555555557</v>
      </c>
      <c r="E551" s="6" t="s">
        <v>50</v>
      </c>
      <c r="F551" s="6"/>
      <c r="G551" s="6"/>
      <c r="H551" s="6">
        <v>17</v>
      </c>
      <c r="I551" s="6"/>
      <c r="J551" s="6"/>
      <c r="K551" s="6"/>
      <c r="L551" s="6"/>
      <c r="M551" s="9">
        <v>7.81</v>
      </c>
      <c r="N551" s="9"/>
      <c r="O551" s="6">
        <v>5</v>
      </c>
      <c r="P551" s="6"/>
      <c r="Q551" s="6">
        <f t="shared" si="48"/>
        <v>0</v>
      </c>
      <c r="R551" s="6">
        <v>1</v>
      </c>
      <c r="S551" s="6"/>
      <c r="T551" s="10" t="s">
        <v>44</v>
      </c>
      <c r="U551" s="10"/>
      <c r="V551" s="10">
        <v>1</v>
      </c>
      <c r="W551" s="10"/>
      <c r="X551" s="11">
        <v>3.7999999999999999E-2</v>
      </c>
      <c r="Y551" s="11"/>
      <c r="Z551" s="11">
        <v>0.14899999999999999</v>
      </c>
      <c r="AA551" s="11"/>
      <c r="AB551" s="11"/>
      <c r="AC551" s="11"/>
      <c r="AD551" s="11">
        <v>0.40300000000000002</v>
      </c>
      <c r="AE551" s="11"/>
      <c r="AF551" s="11">
        <f t="shared" si="49"/>
        <v>0.441</v>
      </c>
      <c r="AG551" s="6">
        <v>25</v>
      </c>
      <c r="AH551" s="6"/>
      <c r="AI551" s="12">
        <v>6.41</v>
      </c>
      <c r="AJ551" s="12"/>
    </row>
    <row r="552" spans="1:36" x14ac:dyDescent="0.35">
      <c r="A552" s="6" t="s">
        <v>40</v>
      </c>
      <c r="B552" s="6"/>
      <c r="C552" s="7">
        <v>42535</v>
      </c>
      <c r="D552" s="8">
        <v>0.5083333333333333</v>
      </c>
      <c r="E552" s="6" t="s">
        <v>50</v>
      </c>
      <c r="F552" s="6"/>
      <c r="G552" s="6"/>
      <c r="H552" s="6">
        <v>20</v>
      </c>
      <c r="I552" s="6"/>
      <c r="J552" s="6"/>
      <c r="K552" s="6"/>
      <c r="L552" s="6"/>
      <c r="M552" s="9">
        <v>6.24</v>
      </c>
      <c r="N552" s="9"/>
      <c r="O552" s="6">
        <v>4</v>
      </c>
      <c r="P552" s="6"/>
      <c r="Q552" s="6">
        <f t="shared" si="48"/>
        <v>0.69314718055994529</v>
      </c>
      <c r="R552" s="6">
        <v>2</v>
      </c>
      <c r="S552" s="6"/>
      <c r="T552" s="10" t="s">
        <v>44</v>
      </c>
      <c r="U552" s="10"/>
      <c r="V552" s="10">
        <v>1</v>
      </c>
      <c r="W552" s="10"/>
      <c r="X552" s="11">
        <v>0.3</v>
      </c>
      <c r="Y552" s="11"/>
      <c r="Z552" s="11">
        <v>0.27200000000000002</v>
      </c>
      <c r="AA552" s="11"/>
      <c r="AB552" s="11"/>
      <c r="AC552" s="11"/>
      <c r="AD552" s="11">
        <v>0.46100000000000002</v>
      </c>
      <c r="AE552" s="11"/>
      <c r="AF552" s="11">
        <f t="shared" si="49"/>
        <v>0.76100000000000001</v>
      </c>
      <c r="AG552" s="6">
        <v>24</v>
      </c>
      <c r="AH552" s="6"/>
      <c r="AI552" s="12">
        <v>11.7</v>
      </c>
      <c r="AJ552" s="12"/>
    </row>
    <row r="553" spans="1:36" x14ac:dyDescent="0.35">
      <c r="A553" s="6" t="s">
        <v>72</v>
      </c>
      <c r="B553" s="6"/>
      <c r="C553" s="7">
        <v>42535</v>
      </c>
      <c r="D553" s="8">
        <v>0.47638888888888892</v>
      </c>
      <c r="E553" s="6" t="s">
        <v>50</v>
      </c>
      <c r="F553" s="6"/>
      <c r="G553" s="6"/>
      <c r="H553" s="6">
        <v>17</v>
      </c>
      <c r="I553" s="6"/>
      <c r="J553" s="6"/>
      <c r="K553" s="6"/>
      <c r="L553" s="6"/>
      <c r="M553" s="9">
        <v>9.08</v>
      </c>
      <c r="N553" s="9"/>
      <c r="O553" s="6">
        <v>2.5</v>
      </c>
      <c r="P553" s="6"/>
      <c r="Q553" s="6">
        <f t="shared" si="48"/>
        <v>0</v>
      </c>
      <c r="R553" s="6">
        <v>1</v>
      </c>
      <c r="S553" s="6"/>
      <c r="T553" s="10" t="s">
        <v>44</v>
      </c>
      <c r="U553" s="10"/>
      <c r="V553" s="10">
        <v>1</v>
      </c>
      <c r="W553" s="10"/>
      <c r="X553" s="11">
        <v>1.7999999999999999E-2</v>
      </c>
      <c r="Y553" s="11"/>
      <c r="Z553" s="11">
        <v>2.7E-2</v>
      </c>
      <c r="AA553" s="11"/>
      <c r="AB553" s="11"/>
      <c r="AC553" s="11"/>
      <c r="AD553" s="11">
        <v>0.46600000000000003</v>
      </c>
      <c r="AE553" s="11"/>
      <c r="AF553" s="11">
        <f t="shared" si="49"/>
        <v>0.48400000000000004</v>
      </c>
      <c r="AG553" s="6">
        <v>33</v>
      </c>
      <c r="AH553" s="6"/>
      <c r="AI553" s="12">
        <v>40.799999999999997</v>
      </c>
      <c r="AJ553" s="12"/>
    </row>
    <row r="554" spans="1:36" x14ac:dyDescent="0.35">
      <c r="A554" s="6" t="s">
        <v>79</v>
      </c>
      <c r="B554" s="6"/>
      <c r="C554" s="7">
        <v>42536</v>
      </c>
      <c r="D554" s="8">
        <v>0.45</v>
      </c>
      <c r="E554" s="6" t="s">
        <v>50</v>
      </c>
      <c r="F554" s="6"/>
      <c r="G554" s="6"/>
      <c r="H554" s="6">
        <v>17</v>
      </c>
      <c r="I554" s="6"/>
      <c r="J554" s="6"/>
      <c r="K554" s="6"/>
      <c r="L554" s="6"/>
      <c r="M554" s="9">
        <v>7.9</v>
      </c>
      <c r="N554" s="9"/>
      <c r="O554" s="6">
        <v>7</v>
      </c>
      <c r="P554" s="6"/>
      <c r="Q554" s="6">
        <f t="shared" si="48"/>
        <v>1.6094379124341003</v>
      </c>
      <c r="R554" s="6">
        <v>5</v>
      </c>
      <c r="S554" s="6"/>
      <c r="T554" s="10" t="s">
        <v>44</v>
      </c>
      <c r="U554" s="10"/>
      <c r="V554" s="10">
        <v>1</v>
      </c>
      <c r="W554" s="10"/>
      <c r="X554" s="11">
        <v>0.107</v>
      </c>
      <c r="Y554" s="11"/>
      <c r="Z554" s="11">
        <v>4.8000000000000001E-2</v>
      </c>
      <c r="AA554" s="11"/>
      <c r="AB554" s="11"/>
      <c r="AC554" s="11"/>
      <c r="AD554" s="11">
        <v>0.30599999999999999</v>
      </c>
      <c r="AE554" s="11"/>
      <c r="AF554" s="11">
        <f t="shared" si="49"/>
        <v>0.41299999999999998</v>
      </c>
      <c r="AG554" s="6">
        <v>8</v>
      </c>
      <c r="AH554" s="6"/>
      <c r="AI554" s="12">
        <v>4.79</v>
      </c>
      <c r="AJ554" s="12"/>
    </row>
    <row r="555" spans="1:36" x14ac:dyDescent="0.35">
      <c r="A555" s="6" t="s">
        <v>89</v>
      </c>
      <c r="B555" s="6"/>
      <c r="C555" s="7">
        <v>42536</v>
      </c>
      <c r="D555" s="8">
        <v>0.46597222222222223</v>
      </c>
      <c r="E555" s="6" t="s">
        <v>50</v>
      </c>
      <c r="F555" s="6"/>
      <c r="G555" s="6"/>
      <c r="H555" s="6">
        <v>24</v>
      </c>
      <c r="I555" s="6"/>
      <c r="J555" s="6"/>
      <c r="K555" s="6"/>
      <c r="L555" s="6"/>
      <c r="M555" s="9">
        <v>8.75</v>
      </c>
      <c r="N555" s="9"/>
      <c r="O555" s="6">
        <v>9.5</v>
      </c>
      <c r="P555" s="6"/>
      <c r="Q555" s="6">
        <f t="shared" si="48"/>
        <v>0</v>
      </c>
      <c r="R555" s="6">
        <v>1</v>
      </c>
      <c r="S555" s="6"/>
      <c r="T555" s="10" t="s">
        <v>44</v>
      </c>
      <c r="U555" s="10"/>
      <c r="V555" s="10">
        <v>1</v>
      </c>
      <c r="W555" s="10"/>
      <c r="X555" s="11">
        <v>1.7999999999999999E-2</v>
      </c>
      <c r="Y555" s="11"/>
      <c r="Z555" s="11">
        <v>3.3000000000000002E-2</v>
      </c>
      <c r="AA555" s="11"/>
      <c r="AB555" s="11"/>
      <c r="AC555" s="11"/>
      <c r="AD555" s="11">
        <v>0.374</v>
      </c>
      <c r="AE555" s="11"/>
      <c r="AF555" s="11">
        <f t="shared" si="49"/>
        <v>0.39200000000000002</v>
      </c>
      <c r="AG555" s="6">
        <v>23</v>
      </c>
      <c r="AH555" s="6"/>
      <c r="AI555" s="12">
        <v>13.3</v>
      </c>
      <c r="AJ555" s="12"/>
    </row>
    <row r="556" spans="1:36" x14ac:dyDescent="0.35">
      <c r="A556" s="6" t="s">
        <v>72</v>
      </c>
      <c r="B556" s="6"/>
      <c r="C556" s="7">
        <v>42542</v>
      </c>
      <c r="D556" s="8">
        <v>0.49305555555555558</v>
      </c>
      <c r="E556" s="6" t="s">
        <v>50</v>
      </c>
      <c r="F556" s="6">
        <v>21.14</v>
      </c>
      <c r="G556" s="6">
        <v>18.12</v>
      </c>
      <c r="H556" s="6">
        <v>19</v>
      </c>
      <c r="I556" s="6">
        <v>3</v>
      </c>
      <c r="J556" s="6">
        <v>16</v>
      </c>
      <c r="K556" s="6">
        <v>26.64</v>
      </c>
      <c r="L556" s="6">
        <v>27.05</v>
      </c>
      <c r="M556" s="9">
        <v>14.01</v>
      </c>
      <c r="N556" s="9">
        <v>11.97</v>
      </c>
      <c r="O556" s="6">
        <v>2.5</v>
      </c>
      <c r="P556" s="6"/>
      <c r="Q556" s="6">
        <f t="shared" si="48"/>
        <v>0</v>
      </c>
      <c r="R556" s="6">
        <v>1</v>
      </c>
      <c r="S556" s="6"/>
      <c r="T556" s="10" t="s">
        <v>44</v>
      </c>
      <c r="U556" s="10"/>
      <c r="V556" s="10">
        <v>1</v>
      </c>
      <c r="W556" s="10"/>
      <c r="X556" s="11">
        <v>1.7999999999999999E-2</v>
      </c>
      <c r="Y556" s="11"/>
      <c r="Z556" s="11">
        <v>2.1000000000000001E-2</v>
      </c>
      <c r="AA556" s="11"/>
      <c r="AB556" s="11"/>
      <c r="AC556" s="11"/>
      <c r="AD556" s="11">
        <v>0.65300000000000002</v>
      </c>
      <c r="AE556" s="11"/>
      <c r="AF556" s="11">
        <f t="shared" si="49"/>
        <v>0.67100000000000004</v>
      </c>
      <c r="AG556" s="6">
        <v>27</v>
      </c>
      <c r="AH556" s="6">
        <v>31</v>
      </c>
      <c r="AI556" s="12">
        <v>51</v>
      </c>
      <c r="AJ556" s="12"/>
    </row>
    <row r="557" spans="1:36" x14ac:dyDescent="0.35">
      <c r="A557" s="6" t="s">
        <v>79</v>
      </c>
      <c r="B557" s="6"/>
      <c r="C557" s="7">
        <v>42543</v>
      </c>
      <c r="D557" s="8">
        <v>0.44305555555555554</v>
      </c>
      <c r="E557" s="6" t="s">
        <v>50</v>
      </c>
      <c r="F557" s="6">
        <v>18.190000000000001</v>
      </c>
      <c r="G557" s="6">
        <v>17.73</v>
      </c>
      <c r="H557" s="6">
        <v>20</v>
      </c>
      <c r="I557" s="6">
        <v>3</v>
      </c>
      <c r="J557" s="6">
        <v>19</v>
      </c>
      <c r="K557" s="6">
        <v>30</v>
      </c>
      <c r="L557" s="6">
        <v>30.3</v>
      </c>
      <c r="M557" s="9">
        <v>7.49</v>
      </c>
      <c r="N557" s="9">
        <v>7.6</v>
      </c>
      <c r="O557" s="6">
        <v>5</v>
      </c>
      <c r="P557" s="6"/>
      <c r="Q557" s="6">
        <f t="shared" si="48"/>
        <v>0</v>
      </c>
      <c r="R557" s="6">
        <v>1</v>
      </c>
      <c r="S557" s="6"/>
      <c r="T557" s="10" t="s">
        <v>44</v>
      </c>
      <c r="U557" s="10"/>
      <c r="V557" s="10">
        <v>1</v>
      </c>
      <c r="W557" s="10"/>
      <c r="X557" s="11">
        <v>1.7999999999999999E-2</v>
      </c>
      <c r="Y557" s="11"/>
      <c r="Z557" s="11">
        <v>3.5999999999999997E-2</v>
      </c>
      <c r="AA557" s="11"/>
      <c r="AB557" s="11"/>
      <c r="AC557" s="11"/>
      <c r="AD557" s="11">
        <v>0.153</v>
      </c>
      <c r="AE557" s="11"/>
      <c r="AF557" s="11">
        <f t="shared" si="49"/>
        <v>0.17099999999999999</v>
      </c>
      <c r="AG557" s="6">
        <v>24</v>
      </c>
      <c r="AH557" s="6">
        <v>23</v>
      </c>
      <c r="AI557" s="12">
        <v>7.33</v>
      </c>
      <c r="AJ557" s="12"/>
    </row>
    <row r="558" spans="1:36" x14ac:dyDescent="0.35">
      <c r="A558" s="6" t="s">
        <v>89</v>
      </c>
      <c r="B558" s="6"/>
      <c r="C558" s="7">
        <v>42543</v>
      </c>
      <c r="D558" s="8">
        <v>0.4597222222222222</v>
      </c>
      <c r="E558" s="6" t="s">
        <v>50</v>
      </c>
      <c r="F558" s="6">
        <v>18.649999999999999</v>
      </c>
      <c r="G558" s="6">
        <v>15.87</v>
      </c>
      <c r="H558" s="6">
        <v>27</v>
      </c>
      <c r="I558" s="6">
        <v>3</v>
      </c>
      <c r="J558" s="6">
        <v>26</v>
      </c>
      <c r="K558" s="6">
        <v>29.92</v>
      </c>
      <c r="L558" s="6">
        <v>31.1</v>
      </c>
      <c r="M558" s="9">
        <v>8.68</v>
      </c>
      <c r="N558" s="9">
        <v>7.28</v>
      </c>
      <c r="O558" s="6">
        <v>4.5</v>
      </c>
      <c r="P558" s="6"/>
      <c r="Q558" s="6">
        <f t="shared" si="48"/>
        <v>0</v>
      </c>
      <c r="R558" s="6">
        <v>1</v>
      </c>
      <c r="S558" s="6"/>
      <c r="T558" s="10" t="s">
        <v>44</v>
      </c>
      <c r="U558" s="10"/>
      <c r="V558" s="10">
        <v>1</v>
      </c>
      <c r="W558" s="10"/>
      <c r="X558" s="11">
        <v>1.7999999999999999E-2</v>
      </c>
      <c r="Y558" s="11"/>
      <c r="Z558" s="11">
        <v>2.1000000000000001E-2</v>
      </c>
      <c r="AA558" s="11"/>
      <c r="AB558" s="11"/>
      <c r="AC558" s="11"/>
      <c r="AD558" s="11">
        <v>0.27900000000000003</v>
      </c>
      <c r="AE558" s="11"/>
      <c r="AF558" s="11">
        <f t="shared" si="49"/>
        <v>0.29700000000000004</v>
      </c>
      <c r="AG558" s="6">
        <v>25</v>
      </c>
      <c r="AH558" s="6">
        <v>23</v>
      </c>
      <c r="AI558" s="12">
        <v>12.6</v>
      </c>
      <c r="AJ558" s="12"/>
    </row>
    <row r="559" spans="1:36" x14ac:dyDescent="0.35">
      <c r="A559" s="6" t="s">
        <v>100</v>
      </c>
      <c r="C559" s="14">
        <v>42543</v>
      </c>
      <c r="M559" s="16">
        <v>11.01</v>
      </c>
      <c r="N559" s="16">
        <v>10.55</v>
      </c>
      <c r="Q559" s="6">
        <f t="shared" si="48"/>
        <v>1.3862943611198906</v>
      </c>
      <c r="R559" s="22">
        <v>4</v>
      </c>
      <c r="V559" s="22">
        <v>2</v>
      </c>
      <c r="AF559">
        <v>2.11</v>
      </c>
      <c r="AI559" s="22">
        <v>19.399999999999999</v>
      </c>
    </row>
    <row r="560" spans="1:36" x14ac:dyDescent="0.35">
      <c r="A560" s="6" t="s">
        <v>105</v>
      </c>
      <c r="C560" s="14">
        <v>42543</v>
      </c>
      <c r="M560" s="16">
        <v>11.9</v>
      </c>
      <c r="N560" s="16">
        <v>11.77</v>
      </c>
      <c r="Q560" s="6">
        <f t="shared" si="48"/>
        <v>1.3862943611198906</v>
      </c>
      <c r="R560" s="22">
        <v>4</v>
      </c>
      <c r="V560" s="22">
        <v>2</v>
      </c>
      <c r="AF560" s="35">
        <v>1.3818000000000001</v>
      </c>
      <c r="AI560" s="22">
        <v>17.5</v>
      </c>
    </row>
    <row r="561" spans="1:36" x14ac:dyDescent="0.35">
      <c r="A561" s="6" t="s">
        <v>40</v>
      </c>
      <c r="B561" s="6"/>
      <c r="C561" s="7">
        <v>42549</v>
      </c>
      <c r="D561" s="8">
        <v>0.54166666666666663</v>
      </c>
      <c r="E561" s="6" t="s">
        <v>49</v>
      </c>
      <c r="F561" s="6">
        <v>23.18</v>
      </c>
      <c r="G561" s="6">
        <v>22.61</v>
      </c>
      <c r="H561" s="6">
        <v>22</v>
      </c>
      <c r="I561" s="6">
        <v>3</v>
      </c>
      <c r="J561" s="6">
        <v>15</v>
      </c>
      <c r="K561" s="6">
        <v>25.13</v>
      </c>
      <c r="L561" s="6">
        <v>26.08</v>
      </c>
      <c r="M561" s="9">
        <v>6.14</v>
      </c>
      <c r="N561" s="9">
        <v>6.28</v>
      </c>
      <c r="O561" s="6">
        <v>3</v>
      </c>
      <c r="P561" s="6"/>
      <c r="Q561" s="6">
        <f t="shared" si="48"/>
        <v>3.8501476017100584</v>
      </c>
      <c r="R561" s="6">
        <v>47</v>
      </c>
      <c r="S561" s="6"/>
      <c r="T561" s="10" t="s">
        <v>47</v>
      </c>
      <c r="U561" s="10"/>
      <c r="V561" s="10">
        <v>2</v>
      </c>
      <c r="W561" s="10"/>
      <c r="X561" s="11">
        <v>0.314</v>
      </c>
      <c r="Y561" s="11"/>
      <c r="Z561" s="11">
        <v>8.5000000000000006E-2</v>
      </c>
      <c r="AA561" s="11"/>
      <c r="AB561" s="11"/>
      <c r="AC561" s="11"/>
      <c r="AD561" s="11">
        <v>0.50800000000000001</v>
      </c>
      <c r="AE561" s="11"/>
      <c r="AF561" s="11">
        <f t="shared" ref="AF561:AF572" si="50">AD561+X561+Y561</f>
        <v>0.82200000000000006</v>
      </c>
      <c r="AG561" s="6">
        <v>6</v>
      </c>
      <c r="AH561" s="6">
        <v>9</v>
      </c>
      <c r="AI561" s="12">
        <v>37.4</v>
      </c>
      <c r="AJ561" s="12"/>
    </row>
    <row r="562" spans="1:36" x14ac:dyDescent="0.35">
      <c r="A562" s="6" t="s">
        <v>72</v>
      </c>
      <c r="B562" s="6"/>
      <c r="C562" s="7">
        <v>42549</v>
      </c>
      <c r="D562" s="8">
        <v>0.50763888888888886</v>
      </c>
      <c r="E562" s="6" t="s">
        <v>49</v>
      </c>
      <c r="F562" s="6">
        <v>22.72</v>
      </c>
      <c r="G562" s="6">
        <v>20.76</v>
      </c>
      <c r="H562" s="6">
        <v>19</v>
      </c>
      <c r="I562" s="6">
        <v>3</v>
      </c>
      <c r="J562" s="6">
        <v>16</v>
      </c>
      <c r="K562" s="6">
        <v>26.94</v>
      </c>
      <c r="L562" s="6">
        <v>28.3</v>
      </c>
      <c r="M562" s="9">
        <v>10.050000000000001</v>
      </c>
      <c r="N562" s="9">
        <v>8.43</v>
      </c>
      <c r="O562" s="6">
        <v>3</v>
      </c>
      <c r="P562" s="6"/>
      <c r="Q562" s="6">
        <f t="shared" si="48"/>
        <v>1.3862943611198906</v>
      </c>
      <c r="R562" s="6">
        <v>4</v>
      </c>
      <c r="S562" s="6"/>
      <c r="T562" s="10" t="s">
        <v>44</v>
      </c>
      <c r="U562" s="10"/>
      <c r="V562" s="10">
        <v>2</v>
      </c>
      <c r="W562" s="10"/>
      <c r="X562" s="11">
        <v>2.1999999999999999E-2</v>
      </c>
      <c r="Y562" s="11"/>
      <c r="Z562" s="11">
        <v>2.1000000000000001E-2</v>
      </c>
      <c r="AA562" s="11"/>
      <c r="AB562" s="11"/>
      <c r="AC562" s="11"/>
      <c r="AD562" s="11">
        <v>0.504</v>
      </c>
      <c r="AE562" s="11"/>
      <c r="AF562" s="11">
        <f t="shared" si="50"/>
        <v>0.52600000000000002</v>
      </c>
      <c r="AG562" s="6">
        <v>9</v>
      </c>
      <c r="AH562" s="6">
        <v>9</v>
      </c>
      <c r="AI562" s="12">
        <v>52.2</v>
      </c>
      <c r="AJ562" s="12"/>
    </row>
    <row r="563" spans="1:36" x14ac:dyDescent="0.35">
      <c r="A563" s="6" t="s">
        <v>79</v>
      </c>
      <c r="B563" s="6"/>
      <c r="C563" s="7">
        <v>42550</v>
      </c>
      <c r="D563" s="8">
        <v>0.43263888888888885</v>
      </c>
      <c r="E563" s="6" t="s">
        <v>49</v>
      </c>
      <c r="F563" s="6">
        <v>20.84</v>
      </c>
      <c r="G563" s="6">
        <v>20.93</v>
      </c>
      <c r="H563" s="6">
        <v>17</v>
      </c>
      <c r="I563" s="6">
        <v>3</v>
      </c>
      <c r="J563" s="6">
        <v>14</v>
      </c>
      <c r="K563" s="6">
        <v>28.53</v>
      </c>
      <c r="L563" s="6">
        <v>29.45</v>
      </c>
      <c r="M563" s="9">
        <v>7.2</v>
      </c>
      <c r="N563" s="9">
        <v>7.31</v>
      </c>
      <c r="O563" s="6">
        <v>5</v>
      </c>
      <c r="P563" s="6"/>
      <c r="Q563" s="6">
        <f t="shared" si="48"/>
        <v>4.5217885770490405</v>
      </c>
      <c r="R563" s="6">
        <v>92</v>
      </c>
      <c r="S563" s="6"/>
      <c r="T563" s="10" t="s">
        <v>44</v>
      </c>
      <c r="U563" s="10"/>
      <c r="V563" s="10">
        <v>2</v>
      </c>
      <c r="W563" s="10"/>
      <c r="X563" s="11">
        <v>8.8999999999999996E-2</v>
      </c>
      <c r="Y563" s="11"/>
      <c r="Z563" s="11">
        <v>0.161</v>
      </c>
      <c r="AA563" s="11"/>
      <c r="AB563" s="11"/>
      <c r="AC563" s="11"/>
      <c r="AD563" s="11">
        <v>0.254</v>
      </c>
      <c r="AE563" s="11"/>
      <c r="AF563" s="11">
        <f t="shared" si="50"/>
        <v>0.34299999999999997</v>
      </c>
      <c r="AG563" s="6">
        <v>9</v>
      </c>
      <c r="AH563" s="6">
        <v>8</v>
      </c>
      <c r="AI563" s="12">
        <v>9.3000000000000007</v>
      </c>
      <c r="AJ563" s="12"/>
    </row>
    <row r="564" spans="1:36" x14ac:dyDescent="0.35">
      <c r="A564" s="6" t="s">
        <v>89</v>
      </c>
      <c r="B564" s="6"/>
      <c r="C564" s="7">
        <v>42550</v>
      </c>
      <c r="D564" s="8">
        <v>0.44791666666666669</v>
      </c>
      <c r="E564" s="6" t="s">
        <v>49</v>
      </c>
      <c r="F564" s="6">
        <v>21.62</v>
      </c>
      <c r="G564" s="6">
        <v>21.4</v>
      </c>
      <c r="H564" s="6">
        <v>23</v>
      </c>
      <c r="I564" s="6">
        <v>3</v>
      </c>
      <c r="J564" s="6">
        <v>20</v>
      </c>
      <c r="K564" s="6">
        <v>30.28</v>
      </c>
      <c r="L564" s="6">
        <v>30.38</v>
      </c>
      <c r="M564" s="9">
        <v>6.58</v>
      </c>
      <c r="N564" s="9">
        <v>5.21</v>
      </c>
      <c r="O564" s="6">
        <v>7.5</v>
      </c>
      <c r="P564" s="6"/>
      <c r="Q564" s="6">
        <f t="shared" si="48"/>
        <v>2.4849066497880004</v>
      </c>
      <c r="R564" s="6">
        <v>12</v>
      </c>
      <c r="S564" s="6"/>
      <c r="T564" s="10" t="s">
        <v>44</v>
      </c>
      <c r="U564" s="10"/>
      <c r="V564" s="10">
        <v>2</v>
      </c>
      <c r="W564" s="10"/>
      <c r="X564" s="11">
        <v>2.4E-2</v>
      </c>
      <c r="Y564" s="11"/>
      <c r="Z564" s="11">
        <v>0.13200000000000001</v>
      </c>
      <c r="AA564" s="11"/>
      <c r="AB564" s="11"/>
      <c r="AC564" s="11"/>
      <c r="AD564" s="11">
        <v>0.3</v>
      </c>
      <c r="AE564" s="11"/>
      <c r="AF564" s="11">
        <f t="shared" si="50"/>
        <v>0.32400000000000001</v>
      </c>
      <c r="AG564" s="6">
        <v>10</v>
      </c>
      <c r="AH564" s="6">
        <v>9</v>
      </c>
      <c r="AI564" s="12">
        <v>4.6399999999999997</v>
      </c>
      <c r="AJ564" s="12"/>
    </row>
    <row r="565" spans="1:36" x14ac:dyDescent="0.35">
      <c r="A565" s="6" t="s">
        <v>40</v>
      </c>
      <c r="B565" s="6"/>
      <c r="C565" s="7">
        <v>42557</v>
      </c>
      <c r="D565" s="8">
        <v>0.53888888888888886</v>
      </c>
      <c r="E565" s="6" t="s">
        <v>49</v>
      </c>
      <c r="F565" s="6">
        <v>24.56</v>
      </c>
      <c r="G565" s="6">
        <v>23.28</v>
      </c>
      <c r="H565" s="6">
        <v>20</v>
      </c>
      <c r="I565" s="6">
        <v>3</v>
      </c>
      <c r="J565" s="6">
        <v>17</v>
      </c>
      <c r="K565" s="6">
        <v>24.4</v>
      </c>
      <c r="L565" s="6">
        <v>26.78</v>
      </c>
      <c r="M565" s="9">
        <v>6.15</v>
      </c>
      <c r="N565" s="9">
        <v>6.75</v>
      </c>
      <c r="O565" s="6">
        <v>3.5</v>
      </c>
      <c r="P565" s="6"/>
      <c r="Q565" s="6">
        <f t="shared" si="48"/>
        <v>3.912023005428146</v>
      </c>
      <c r="R565" s="6">
        <v>50</v>
      </c>
      <c r="S565" s="6"/>
      <c r="T565" s="10" t="s">
        <v>44</v>
      </c>
      <c r="U565" s="10"/>
      <c r="V565" s="10">
        <v>2</v>
      </c>
      <c r="W565" s="10"/>
      <c r="X565" s="11">
        <v>0.371</v>
      </c>
      <c r="Y565" s="11"/>
      <c r="Z565" s="11">
        <v>0.20200000000000001</v>
      </c>
      <c r="AA565" s="11"/>
      <c r="AB565" s="11"/>
      <c r="AC565" s="11"/>
      <c r="AD565" s="11">
        <v>0.73</v>
      </c>
      <c r="AE565" s="11"/>
      <c r="AF565" s="11">
        <f t="shared" si="50"/>
        <v>1.101</v>
      </c>
      <c r="AG565" s="6">
        <v>4</v>
      </c>
      <c r="AH565" s="6">
        <v>3</v>
      </c>
      <c r="AI565" s="12">
        <v>18.8</v>
      </c>
      <c r="AJ565" s="12"/>
    </row>
    <row r="566" spans="1:36" x14ac:dyDescent="0.35">
      <c r="A566" s="6" t="s">
        <v>72</v>
      </c>
      <c r="B566" s="6"/>
      <c r="C566" s="7">
        <v>42557</v>
      </c>
      <c r="D566" s="8">
        <v>0.50486111111111109</v>
      </c>
      <c r="E566" s="6" t="s">
        <v>49</v>
      </c>
      <c r="F566" s="6">
        <v>21.66</v>
      </c>
      <c r="G566" s="6">
        <v>20.71</v>
      </c>
      <c r="H566" s="6">
        <v>20</v>
      </c>
      <c r="I566" s="6">
        <v>3</v>
      </c>
      <c r="J566" s="6">
        <v>21</v>
      </c>
      <c r="K566" s="6">
        <v>28.01</v>
      </c>
      <c r="L566" s="6">
        <v>28.38</v>
      </c>
      <c r="M566" s="9">
        <v>7.84</v>
      </c>
      <c r="N566" s="9">
        <v>7.41</v>
      </c>
      <c r="O566" s="6">
        <v>5</v>
      </c>
      <c r="P566" s="6"/>
      <c r="Q566" s="6">
        <f t="shared" si="48"/>
        <v>4.2341065045972597</v>
      </c>
      <c r="R566" s="6">
        <v>69</v>
      </c>
      <c r="S566" s="6"/>
      <c r="T566" s="10" t="s">
        <v>44</v>
      </c>
      <c r="U566" s="10"/>
      <c r="V566" s="10">
        <v>2</v>
      </c>
      <c r="W566" s="10"/>
      <c r="X566" s="11">
        <v>0.158</v>
      </c>
      <c r="Y566" s="11"/>
      <c r="Z566" s="11">
        <v>0.17399999999999999</v>
      </c>
      <c r="AA566" s="11"/>
      <c r="AB566" s="11"/>
      <c r="AC566" s="11"/>
      <c r="AD566" s="11">
        <v>0.59699999999999998</v>
      </c>
      <c r="AE566" s="11"/>
      <c r="AF566" s="11">
        <f t="shared" si="50"/>
        <v>0.755</v>
      </c>
      <c r="AG566" s="6">
        <v>5</v>
      </c>
      <c r="AH566" s="6">
        <v>7</v>
      </c>
      <c r="AI566" s="12">
        <v>10.3</v>
      </c>
      <c r="AJ566" s="12"/>
    </row>
    <row r="567" spans="1:36" x14ac:dyDescent="0.35">
      <c r="A567" s="6" t="s">
        <v>79</v>
      </c>
      <c r="B567" s="6"/>
      <c r="C567" s="7">
        <v>42558</v>
      </c>
      <c r="D567" s="8">
        <v>0.44791666666666669</v>
      </c>
      <c r="E567" s="6" t="s">
        <v>49</v>
      </c>
      <c r="F567" s="6">
        <v>20.09</v>
      </c>
      <c r="G567" s="6">
        <v>19.38</v>
      </c>
      <c r="H567" s="6">
        <v>19</v>
      </c>
      <c r="I567" s="6">
        <v>3</v>
      </c>
      <c r="J567" s="6">
        <v>19</v>
      </c>
      <c r="K567" s="6">
        <v>30.54</v>
      </c>
      <c r="L567" s="6">
        <v>30.93</v>
      </c>
      <c r="M567" s="9">
        <v>6.78</v>
      </c>
      <c r="N567" s="9">
        <v>7.27</v>
      </c>
      <c r="O567" s="6">
        <v>5.5</v>
      </c>
      <c r="P567" s="6"/>
      <c r="Q567" s="6">
        <f t="shared" si="48"/>
        <v>4.6051701859880918</v>
      </c>
      <c r="R567" s="6">
        <v>100</v>
      </c>
      <c r="S567" s="6"/>
      <c r="T567" s="10" t="s">
        <v>44</v>
      </c>
      <c r="U567" s="10"/>
      <c r="V567" s="10">
        <v>2</v>
      </c>
      <c r="W567" s="10"/>
      <c r="X567" s="11">
        <v>2.3E-2</v>
      </c>
      <c r="Y567" s="11"/>
      <c r="Z567" s="11">
        <v>5.6000000000000001E-2</v>
      </c>
      <c r="AA567" s="11"/>
      <c r="AB567" s="11"/>
      <c r="AC567" s="11"/>
      <c r="AD567" s="11">
        <v>0.29499999999999998</v>
      </c>
      <c r="AE567" s="11"/>
      <c r="AF567" s="11">
        <f t="shared" si="50"/>
        <v>0.318</v>
      </c>
      <c r="AG567" s="6">
        <v>11</v>
      </c>
      <c r="AH567" s="6">
        <v>36</v>
      </c>
      <c r="AI567" s="12">
        <v>3.05</v>
      </c>
      <c r="AJ567" s="12"/>
    </row>
    <row r="568" spans="1:36" x14ac:dyDescent="0.35">
      <c r="A568" s="6" t="s">
        <v>89</v>
      </c>
      <c r="B568" s="6"/>
      <c r="C568" s="7">
        <v>42558</v>
      </c>
      <c r="D568" s="8">
        <v>0.46319444444444446</v>
      </c>
      <c r="E568" s="6" t="s">
        <v>49</v>
      </c>
      <c r="F568" s="6">
        <v>21.15</v>
      </c>
      <c r="G568" s="6">
        <v>16.48</v>
      </c>
      <c r="H568" s="6">
        <v>28</v>
      </c>
      <c r="I568" s="6">
        <v>3</v>
      </c>
      <c r="J568" s="6">
        <v>26</v>
      </c>
      <c r="K568" s="6">
        <v>30.41</v>
      </c>
      <c r="L568" s="6">
        <v>31.56</v>
      </c>
      <c r="M568" s="9">
        <v>7.96</v>
      </c>
      <c r="N568" s="9">
        <v>6.84</v>
      </c>
      <c r="O568" s="6">
        <v>6.5</v>
      </c>
      <c r="P568" s="6"/>
      <c r="Q568" s="6">
        <f t="shared" si="48"/>
        <v>4.5217885770490405</v>
      </c>
      <c r="R568" s="6">
        <v>92</v>
      </c>
      <c r="S568" s="6"/>
      <c r="T568" s="10" t="s">
        <v>44</v>
      </c>
      <c r="U568" s="10"/>
      <c r="V568" s="10">
        <v>2</v>
      </c>
      <c r="W568" s="10"/>
      <c r="X568" s="11">
        <v>1.7999999999999999E-2</v>
      </c>
      <c r="Y568" s="11"/>
      <c r="Z568" s="11">
        <v>2.1000000000000001E-2</v>
      </c>
      <c r="AA568" s="11"/>
      <c r="AB568" s="11"/>
      <c r="AC568" s="11"/>
      <c r="AD568" s="11">
        <v>0.39</v>
      </c>
      <c r="AE568" s="11"/>
      <c r="AF568" s="11">
        <f t="shared" si="50"/>
        <v>0.40800000000000003</v>
      </c>
      <c r="AG568" s="6">
        <v>32</v>
      </c>
      <c r="AH568" s="6">
        <v>26</v>
      </c>
      <c r="AI568" s="12">
        <v>2.25</v>
      </c>
      <c r="AJ568" s="12"/>
    </row>
    <row r="569" spans="1:36" x14ac:dyDescent="0.35">
      <c r="A569" s="6" t="s">
        <v>40</v>
      </c>
      <c r="B569" s="6"/>
      <c r="C569" s="7">
        <v>42563</v>
      </c>
      <c r="D569" s="8">
        <v>0.51944444444444449</v>
      </c>
      <c r="E569" s="6" t="s">
        <v>50</v>
      </c>
      <c r="F569" s="6">
        <v>24.44</v>
      </c>
      <c r="G569" s="6">
        <v>23.68</v>
      </c>
      <c r="H569" s="6">
        <v>22</v>
      </c>
      <c r="I569" s="6">
        <v>3</v>
      </c>
      <c r="J569" s="6">
        <v>18</v>
      </c>
      <c r="K569" s="6">
        <v>25.8</v>
      </c>
      <c r="L569" s="6">
        <v>26.55</v>
      </c>
      <c r="M569" s="9">
        <v>4.01</v>
      </c>
      <c r="N569" s="9">
        <v>3.24</v>
      </c>
      <c r="O569" s="6">
        <v>4.5</v>
      </c>
      <c r="P569" s="6"/>
      <c r="Q569" s="6">
        <f t="shared" si="48"/>
        <v>0</v>
      </c>
      <c r="R569" s="6">
        <v>1</v>
      </c>
      <c r="S569" s="6"/>
      <c r="T569" s="10" t="s">
        <v>44</v>
      </c>
      <c r="U569" s="10"/>
      <c r="V569" s="10">
        <v>1</v>
      </c>
      <c r="W569" s="10"/>
      <c r="X569" s="11">
        <v>0.378</v>
      </c>
      <c r="Y569" s="11"/>
      <c r="Z569" s="11">
        <v>0.17699999999999999</v>
      </c>
      <c r="AA569" s="11"/>
      <c r="AB569" s="11"/>
      <c r="AC569" s="11"/>
      <c r="AD569" s="11">
        <v>0.67</v>
      </c>
      <c r="AE569" s="11"/>
      <c r="AF569" s="11">
        <f t="shared" si="50"/>
        <v>1.048</v>
      </c>
      <c r="AG569" s="6">
        <v>4</v>
      </c>
      <c r="AH569" s="6">
        <v>3</v>
      </c>
      <c r="AI569" s="12">
        <v>6.81</v>
      </c>
      <c r="AJ569" s="12"/>
    </row>
    <row r="570" spans="1:36" x14ac:dyDescent="0.35">
      <c r="A570" s="6" t="s">
        <v>72</v>
      </c>
      <c r="B570" s="6"/>
      <c r="C570" s="7">
        <v>42563</v>
      </c>
      <c r="D570" s="8">
        <v>0.48680555555555555</v>
      </c>
      <c r="E570" s="6" t="s">
        <v>50</v>
      </c>
      <c r="F570" s="6">
        <v>24.14</v>
      </c>
      <c r="G570" s="6">
        <v>22.02</v>
      </c>
      <c r="H570" s="6">
        <v>19</v>
      </c>
      <c r="I570" s="6">
        <v>3</v>
      </c>
      <c r="J570" s="6">
        <v>15</v>
      </c>
      <c r="K570" s="6">
        <v>26.94</v>
      </c>
      <c r="L570" s="6">
        <v>27.96</v>
      </c>
      <c r="M570" s="9">
        <v>10.58</v>
      </c>
      <c r="N570" s="9">
        <v>7.59</v>
      </c>
      <c r="O570" s="6">
        <v>2</v>
      </c>
      <c r="P570" s="6"/>
      <c r="Q570" s="6">
        <f t="shared" si="48"/>
        <v>0.69314718055994529</v>
      </c>
      <c r="R570" s="6">
        <v>2</v>
      </c>
      <c r="S570" s="6"/>
      <c r="T570" s="10" t="s">
        <v>44</v>
      </c>
      <c r="U570" s="10"/>
      <c r="V570" s="10">
        <v>1</v>
      </c>
      <c r="W570" s="10"/>
      <c r="X570" s="11">
        <v>5.7000000000000002E-2</v>
      </c>
      <c r="Y570" s="11"/>
      <c r="Z570" s="11">
        <v>3.3000000000000002E-2</v>
      </c>
      <c r="AA570" s="11"/>
      <c r="AB570" s="11"/>
      <c r="AC570" s="11"/>
      <c r="AD570" s="11">
        <v>0.72899999999999998</v>
      </c>
      <c r="AE570" s="11"/>
      <c r="AF570" s="11">
        <f t="shared" si="50"/>
        <v>0.78600000000000003</v>
      </c>
      <c r="AG570" s="6">
        <v>6</v>
      </c>
      <c r="AH570" s="6">
        <v>6</v>
      </c>
      <c r="AI570" s="12">
        <v>39.5</v>
      </c>
      <c r="AJ570" s="12"/>
    </row>
    <row r="571" spans="1:36" x14ac:dyDescent="0.35">
      <c r="A571" s="6" t="s">
        <v>79</v>
      </c>
      <c r="B571" s="6"/>
      <c r="C571" s="7">
        <v>42564</v>
      </c>
      <c r="D571" s="8">
        <v>0.44444444444444442</v>
      </c>
      <c r="E571" s="6" t="s">
        <v>50</v>
      </c>
      <c r="F571" s="6">
        <v>23.04</v>
      </c>
      <c r="G571" s="6">
        <v>22.81</v>
      </c>
      <c r="H571" s="6">
        <v>17</v>
      </c>
      <c r="I571" s="6">
        <v>3</v>
      </c>
      <c r="J571" s="6">
        <v>14</v>
      </c>
      <c r="K571" s="6">
        <v>27.34</v>
      </c>
      <c r="L571" s="6">
        <v>28.94</v>
      </c>
      <c r="M571" s="9">
        <v>6.58</v>
      </c>
      <c r="N571" s="9">
        <v>6.47</v>
      </c>
      <c r="O571" s="6">
        <v>4</v>
      </c>
      <c r="P571" s="6"/>
      <c r="Q571" s="6">
        <f t="shared" si="48"/>
        <v>2.3978952727983707</v>
      </c>
      <c r="R571" s="6">
        <v>11</v>
      </c>
      <c r="S571" s="6"/>
      <c r="T571" s="10" t="s">
        <v>44</v>
      </c>
      <c r="U571" s="10"/>
      <c r="V571" s="10">
        <v>1</v>
      </c>
      <c r="W571" s="10"/>
      <c r="X571" s="11">
        <v>0.18</v>
      </c>
      <c r="Y571" s="11"/>
      <c r="Z571" s="11">
        <v>0.23300000000000001</v>
      </c>
      <c r="AA571" s="11"/>
      <c r="AB571" s="11"/>
      <c r="AC571" s="11"/>
      <c r="AD571" s="11">
        <v>0.33</v>
      </c>
      <c r="AE571" s="11"/>
      <c r="AF571" s="11">
        <f t="shared" si="50"/>
        <v>0.51</v>
      </c>
      <c r="AG571" s="6">
        <v>7</v>
      </c>
      <c r="AH571" s="6">
        <v>8</v>
      </c>
      <c r="AI571" s="12">
        <v>7.36</v>
      </c>
      <c r="AJ571" s="12"/>
    </row>
    <row r="572" spans="1:36" x14ac:dyDescent="0.35">
      <c r="A572" s="6" t="s">
        <v>89</v>
      </c>
      <c r="B572" s="6"/>
      <c r="C572" s="7">
        <v>42564</v>
      </c>
      <c r="D572" s="8">
        <v>0.46249999999999997</v>
      </c>
      <c r="E572" s="6" t="s">
        <v>50</v>
      </c>
      <c r="F572" s="6">
        <v>23.09</v>
      </c>
      <c r="G572" s="6">
        <v>22.69</v>
      </c>
      <c r="H572" s="6">
        <v>25</v>
      </c>
      <c r="I572" s="6">
        <v>3</v>
      </c>
      <c r="J572" s="6">
        <v>23</v>
      </c>
      <c r="K572" s="6">
        <v>29.64</v>
      </c>
      <c r="L572" s="6">
        <v>30.59</v>
      </c>
      <c r="M572" s="9">
        <v>7.1</v>
      </c>
      <c r="N572" s="9">
        <v>6.66</v>
      </c>
      <c r="O572" s="6">
        <v>4</v>
      </c>
      <c r="P572" s="6"/>
      <c r="Q572" s="6">
        <f t="shared" si="48"/>
        <v>1.791759469228055</v>
      </c>
      <c r="R572" s="6">
        <v>6</v>
      </c>
      <c r="S572" s="6"/>
      <c r="T572" s="10" t="s">
        <v>44</v>
      </c>
      <c r="U572" s="10"/>
      <c r="V572" s="10">
        <v>1</v>
      </c>
      <c r="W572" s="10"/>
      <c r="X572" s="11">
        <v>7.0000000000000007E-2</v>
      </c>
      <c r="Y572" s="11"/>
      <c r="Z572" s="11">
        <v>0.17399999999999999</v>
      </c>
      <c r="AA572" s="11"/>
      <c r="AB572" s="11"/>
      <c r="AC572" s="11"/>
      <c r="AD572" s="11">
        <v>0.24199999999999999</v>
      </c>
      <c r="AE572" s="11"/>
      <c r="AF572" s="11">
        <f t="shared" si="50"/>
        <v>0.312</v>
      </c>
      <c r="AG572" s="6">
        <v>4</v>
      </c>
      <c r="AH572" s="6">
        <v>4</v>
      </c>
      <c r="AI572" s="12">
        <v>9.64</v>
      </c>
      <c r="AJ572" s="12"/>
    </row>
    <row r="573" spans="1:36" x14ac:dyDescent="0.35">
      <c r="A573" s="6" t="s">
        <v>100</v>
      </c>
      <c r="C573" s="14">
        <v>42564</v>
      </c>
      <c r="M573" s="16">
        <v>11.12</v>
      </c>
      <c r="N573" s="16">
        <v>4.53</v>
      </c>
      <c r="Q573" s="6">
        <f t="shared" si="48"/>
        <v>1.3862943611198906</v>
      </c>
      <c r="R573" s="22">
        <v>4</v>
      </c>
      <c r="V573" s="22">
        <v>2</v>
      </c>
      <c r="AF573">
        <v>2.0425999999999997</v>
      </c>
      <c r="AI573" s="22">
        <v>15.5</v>
      </c>
    </row>
    <row r="574" spans="1:36" x14ac:dyDescent="0.35">
      <c r="A574" s="6" t="s">
        <v>105</v>
      </c>
      <c r="C574" s="14">
        <v>42564</v>
      </c>
      <c r="M574" s="16">
        <v>17.68</v>
      </c>
      <c r="N574" s="16">
        <v>6.98</v>
      </c>
      <c r="Q574" s="6">
        <f t="shared" si="48"/>
        <v>1.3862943611198906</v>
      </c>
      <c r="R574" s="22">
        <v>4</v>
      </c>
      <c r="V574" s="22">
        <v>2</v>
      </c>
      <c r="AF574" s="35">
        <v>0.94630000000000003</v>
      </c>
      <c r="AI574" s="22">
        <v>27.7</v>
      </c>
    </row>
    <row r="575" spans="1:36" x14ac:dyDescent="0.35">
      <c r="A575" s="6" t="s">
        <v>40</v>
      </c>
      <c r="B575" s="6"/>
      <c r="C575" s="7">
        <v>42570</v>
      </c>
      <c r="D575" s="8">
        <v>0.5229166666666667</v>
      </c>
      <c r="E575" s="6" t="s">
        <v>49</v>
      </c>
      <c r="F575" s="6">
        <v>25.57</v>
      </c>
      <c r="G575" s="6">
        <v>25.27</v>
      </c>
      <c r="H575" s="6">
        <v>19</v>
      </c>
      <c r="I575" s="6">
        <v>3</v>
      </c>
      <c r="J575" s="6">
        <v>16</v>
      </c>
      <c r="K575" s="6">
        <v>25.57</v>
      </c>
      <c r="L575" s="6">
        <v>25.86</v>
      </c>
      <c r="M575" s="9">
        <v>5.24</v>
      </c>
      <c r="N575" s="9">
        <v>4.75</v>
      </c>
      <c r="O575" s="6">
        <v>3.5</v>
      </c>
      <c r="P575" s="6"/>
      <c r="Q575" s="6">
        <f t="shared" si="48"/>
        <v>3.912023005428146</v>
      </c>
      <c r="R575" s="6">
        <v>50</v>
      </c>
      <c r="S575" s="6"/>
      <c r="T575" s="10" t="s">
        <v>44</v>
      </c>
      <c r="U575" s="10"/>
      <c r="V575" s="10">
        <v>2</v>
      </c>
      <c r="W575" s="10"/>
      <c r="X575" s="11">
        <v>0.35099999999999998</v>
      </c>
      <c r="Y575" s="11"/>
      <c r="Z575" s="11">
        <v>0.17499999999999999</v>
      </c>
      <c r="AA575" s="11"/>
      <c r="AB575" s="11"/>
      <c r="AC575" s="11"/>
      <c r="AD575" s="11">
        <v>0.52400000000000002</v>
      </c>
      <c r="AE575" s="11"/>
      <c r="AF575" s="11">
        <f>AD575+X575+Y575</f>
        <v>0.875</v>
      </c>
      <c r="AG575" s="6">
        <v>12</v>
      </c>
      <c r="AH575" s="6">
        <v>6</v>
      </c>
      <c r="AI575" s="12">
        <v>15.7</v>
      </c>
      <c r="AJ575" s="12"/>
    </row>
    <row r="576" spans="1:36" x14ac:dyDescent="0.35">
      <c r="A576" s="6" t="s">
        <v>72</v>
      </c>
      <c r="B576" s="6"/>
      <c r="C576" s="7">
        <v>42570</v>
      </c>
      <c r="D576" s="8">
        <v>0.4861111111111111</v>
      </c>
      <c r="E576" s="6" t="s">
        <v>49</v>
      </c>
      <c r="F576" s="6">
        <v>24.46</v>
      </c>
      <c r="G576" s="6">
        <v>23.73</v>
      </c>
      <c r="H576" s="6">
        <v>17</v>
      </c>
      <c r="I576" s="6">
        <v>3</v>
      </c>
      <c r="J576" s="6">
        <v>16</v>
      </c>
      <c r="K576" s="6">
        <v>27.2</v>
      </c>
      <c r="L576" s="6">
        <v>27.42</v>
      </c>
      <c r="M576" s="9">
        <v>5.58</v>
      </c>
      <c r="N576" s="9">
        <v>5.31</v>
      </c>
      <c r="O576" s="6">
        <v>4</v>
      </c>
      <c r="P576" s="6"/>
      <c r="Q576" s="6">
        <f t="shared" si="48"/>
        <v>2.0794415416798357</v>
      </c>
      <c r="R576" s="6">
        <v>8</v>
      </c>
      <c r="S576" s="6"/>
      <c r="T576" s="10" t="s">
        <v>44</v>
      </c>
      <c r="U576" s="10"/>
      <c r="V576" s="10">
        <v>2</v>
      </c>
      <c r="W576" s="10"/>
      <c r="X576" s="11">
        <v>0.11600000000000001</v>
      </c>
      <c r="Y576" s="11"/>
      <c r="Z576" s="11">
        <v>0.11899999999999999</v>
      </c>
      <c r="AA576" s="11"/>
      <c r="AB576" s="11"/>
      <c r="AC576" s="11"/>
      <c r="AD576" s="11">
        <v>0.46100000000000002</v>
      </c>
      <c r="AE576" s="11"/>
      <c r="AF576" s="11">
        <f>AD576+X576+Y576</f>
        <v>0.57700000000000007</v>
      </c>
      <c r="AG576" s="6">
        <v>6</v>
      </c>
      <c r="AH576" s="6">
        <v>4</v>
      </c>
      <c r="AI576" s="12">
        <v>12.9</v>
      </c>
      <c r="AJ576" s="12"/>
    </row>
    <row r="577" spans="1:36" x14ac:dyDescent="0.35">
      <c r="A577" s="6" t="s">
        <v>79</v>
      </c>
      <c r="B577" s="6"/>
      <c r="C577" s="7">
        <v>42571</v>
      </c>
      <c r="D577" s="8">
        <v>0.43958333333333338</v>
      </c>
      <c r="E577" s="6" t="s">
        <v>49</v>
      </c>
      <c r="F577" s="6">
        <v>21.59</v>
      </c>
      <c r="G577" s="6">
        <v>20.16</v>
      </c>
      <c r="H577" s="6">
        <v>19</v>
      </c>
      <c r="I577" s="6">
        <v>3</v>
      </c>
      <c r="J577" s="6">
        <v>20</v>
      </c>
      <c r="K577" s="6">
        <v>30.82</v>
      </c>
      <c r="L577" s="6">
        <v>31.29</v>
      </c>
      <c r="M577" s="9">
        <v>7.21</v>
      </c>
      <c r="N577" s="9">
        <v>6.63</v>
      </c>
      <c r="O577" s="6">
        <v>6</v>
      </c>
      <c r="P577" s="6"/>
      <c r="Q577" s="6">
        <f t="shared" si="48"/>
        <v>0.69314718055994529</v>
      </c>
      <c r="R577" s="6">
        <v>2</v>
      </c>
      <c r="S577" s="6"/>
      <c r="T577" s="10" t="s">
        <v>44</v>
      </c>
      <c r="U577" s="10"/>
      <c r="V577" s="10">
        <v>2</v>
      </c>
      <c r="W577" s="10"/>
      <c r="X577" s="11">
        <v>1.7999999999999999E-2</v>
      </c>
      <c r="Y577" s="11"/>
      <c r="Z577" s="11">
        <v>5.5E-2</v>
      </c>
      <c r="AA577" s="11"/>
      <c r="AB577" s="11"/>
      <c r="AC577" s="11"/>
      <c r="AD577" s="11">
        <v>0.32600000000000001</v>
      </c>
      <c r="AE577" s="11"/>
      <c r="AF577" s="11">
        <f>AD577+X577+Y577</f>
        <v>0.34400000000000003</v>
      </c>
      <c r="AG577" s="6">
        <v>5</v>
      </c>
      <c r="AH577" s="6">
        <v>5</v>
      </c>
      <c r="AI577" s="12">
        <v>5.63</v>
      </c>
      <c r="AJ577" s="12"/>
    </row>
    <row r="578" spans="1:36" x14ac:dyDescent="0.35">
      <c r="A578" s="6" t="s">
        <v>89</v>
      </c>
      <c r="B578" s="6"/>
      <c r="C578" s="7">
        <v>42571</v>
      </c>
      <c r="D578" s="8">
        <v>0.45416666666666666</v>
      </c>
      <c r="E578" s="6" t="s">
        <v>49</v>
      </c>
      <c r="F578" s="6">
        <v>20.95</v>
      </c>
      <c r="G578" s="6">
        <v>19.420000000000002</v>
      </c>
      <c r="H578" s="6">
        <v>26</v>
      </c>
      <c r="I578" s="6">
        <v>3</v>
      </c>
      <c r="J578" s="6">
        <v>24</v>
      </c>
      <c r="K578" s="6">
        <v>31.03</v>
      </c>
      <c r="L578" s="6">
        <v>31.23</v>
      </c>
      <c r="M578" s="9">
        <v>7.33</v>
      </c>
      <c r="N578" s="9">
        <v>7.2</v>
      </c>
      <c r="O578" s="6">
        <v>6.5</v>
      </c>
      <c r="P578" s="6"/>
      <c r="Q578" s="6">
        <f t="shared" si="48"/>
        <v>2.1972245773362196</v>
      </c>
      <c r="R578" s="6">
        <v>9</v>
      </c>
      <c r="S578" s="6"/>
      <c r="T578" s="10" t="s">
        <v>44</v>
      </c>
      <c r="U578" s="10"/>
      <c r="V578" s="10">
        <v>2</v>
      </c>
      <c r="W578" s="10"/>
      <c r="X578" s="11">
        <v>1.7999999999999999E-2</v>
      </c>
      <c r="Y578" s="11"/>
      <c r="Z578" s="11">
        <v>2.1000000000000001E-2</v>
      </c>
      <c r="AA578" s="11"/>
      <c r="AB578" s="11"/>
      <c r="AC578" s="11"/>
      <c r="AD578" s="11">
        <v>0.27</v>
      </c>
      <c r="AE578" s="11"/>
      <c r="AF578" s="11">
        <f>AD578+X578+Y578</f>
        <v>0.28800000000000003</v>
      </c>
      <c r="AG578" s="6">
        <v>4</v>
      </c>
      <c r="AH578" s="6">
        <v>4</v>
      </c>
      <c r="AI578" s="12">
        <v>3.98</v>
      </c>
      <c r="AJ578" s="12"/>
    </row>
    <row r="579" spans="1:36" x14ac:dyDescent="0.35">
      <c r="A579" s="6" t="s">
        <v>100</v>
      </c>
      <c r="C579" s="14">
        <v>42571</v>
      </c>
      <c r="M579" s="16">
        <v>4.95</v>
      </c>
      <c r="N579" s="16">
        <v>4.37</v>
      </c>
      <c r="Q579" s="6">
        <f t="shared" si="48"/>
        <v>1.3862943611198906</v>
      </c>
      <c r="R579" s="22">
        <v>4</v>
      </c>
      <c r="V579" s="22">
        <v>2</v>
      </c>
      <c r="AF579">
        <v>0.79570000000000007</v>
      </c>
      <c r="AI579" s="22">
        <v>2.56</v>
      </c>
    </row>
    <row r="580" spans="1:36" x14ac:dyDescent="0.35">
      <c r="A580" s="6" t="s">
        <v>100</v>
      </c>
      <c r="C580" s="14">
        <v>42571</v>
      </c>
      <c r="M580" s="16" t="s">
        <v>102</v>
      </c>
      <c r="N580" s="16" t="s">
        <v>102</v>
      </c>
      <c r="Q580" s="6">
        <f t="shared" si="48"/>
        <v>1.3862943611198906</v>
      </c>
      <c r="R580" s="22">
        <v>4</v>
      </c>
      <c r="V580" s="22">
        <v>2</v>
      </c>
      <c r="AF580">
        <v>0.79089999999999994</v>
      </c>
      <c r="AI580" s="22">
        <v>3.02</v>
      </c>
    </row>
    <row r="581" spans="1:36" x14ac:dyDescent="0.35">
      <c r="A581" s="6" t="s">
        <v>105</v>
      </c>
      <c r="C581" s="14">
        <v>42571</v>
      </c>
      <c r="M581" s="16">
        <v>4.6100000000000003</v>
      </c>
      <c r="N581" s="16">
        <v>4.53</v>
      </c>
      <c r="Q581" s="6">
        <f t="shared" si="48"/>
        <v>1.3862943611198906</v>
      </c>
      <c r="R581" s="22">
        <v>4</v>
      </c>
      <c r="V581" s="22">
        <v>2</v>
      </c>
      <c r="AF581" s="35">
        <v>0.58940000000000003</v>
      </c>
      <c r="AI581" s="22">
        <v>3.25</v>
      </c>
    </row>
    <row r="582" spans="1:36" x14ac:dyDescent="0.35">
      <c r="A582" s="6" t="s">
        <v>100</v>
      </c>
      <c r="C582" s="14">
        <v>42578</v>
      </c>
      <c r="M582" s="16">
        <v>7.11</v>
      </c>
      <c r="N582" s="16">
        <v>4.6100000000000003</v>
      </c>
      <c r="Q582" s="6">
        <f t="shared" si="48"/>
        <v>2.3025850929940459</v>
      </c>
      <c r="R582" s="22">
        <v>10</v>
      </c>
      <c r="V582" s="22">
        <v>4</v>
      </c>
      <c r="AF582">
        <v>0.53669999999999995</v>
      </c>
      <c r="AI582" s="22">
        <v>9.09</v>
      </c>
    </row>
    <row r="583" spans="1:36" x14ac:dyDescent="0.35">
      <c r="A583" s="6" t="s">
        <v>105</v>
      </c>
      <c r="C583" s="14">
        <v>42578</v>
      </c>
      <c r="M583" s="16">
        <v>5.83</v>
      </c>
      <c r="N583" s="16">
        <v>6.05</v>
      </c>
      <c r="Q583" s="6">
        <f t="shared" si="48"/>
        <v>2.3025850929940459</v>
      </c>
      <c r="R583" s="22">
        <v>10</v>
      </c>
      <c r="V583" s="22">
        <v>4</v>
      </c>
      <c r="AF583" s="35">
        <v>0.4153</v>
      </c>
      <c r="AI583" s="22">
        <v>5.96</v>
      </c>
    </row>
    <row r="584" spans="1:36" x14ac:dyDescent="0.35">
      <c r="A584" s="6" t="s">
        <v>40</v>
      </c>
      <c r="B584" s="6"/>
      <c r="C584" s="7">
        <v>42584</v>
      </c>
      <c r="D584" s="8">
        <v>0.52361111111111114</v>
      </c>
      <c r="E584" s="6" t="s">
        <v>49</v>
      </c>
      <c r="F584" s="6">
        <v>25.66</v>
      </c>
      <c r="G584" s="6">
        <v>25.82</v>
      </c>
      <c r="H584" s="6">
        <v>20</v>
      </c>
      <c r="I584" s="6">
        <v>3</v>
      </c>
      <c r="J584" s="6">
        <v>18</v>
      </c>
      <c r="K584" s="6">
        <v>19.05</v>
      </c>
      <c r="L584" s="6">
        <v>24.68</v>
      </c>
      <c r="M584" s="9">
        <v>3.14</v>
      </c>
      <c r="N584" s="9">
        <v>3.3</v>
      </c>
      <c r="O584" s="6">
        <v>2</v>
      </c>
      <c r="P584" s="6"/>
      <c r="Q584" s="6">
        <f t="shared" si="48"/>
        <v>5.0238805208462765</v>
      </c>
      <c r="R584" s="6">
        <v>152</v>
      </c>
      <c r="S584" s="6"/>
      <c r="T584" s="10"/>
      <c r="U584" s="10"/>
      <c r="V584" s="10">
        <v>50</v>
      </c>
      <c r="W584" s="10"/>
      <c r="X584" s="11">
        <v>0.442</v>
      </c>
      <c r="Y584" s="11"/>
      <c r="Z584" s="11">
        <v>0.313</v>
      </c>
      <c r="AA584" s="11"/>
      <c r="AB584" s="11"/>
      <c r="AC584" s="11"/>
      <c r="AD584" s="11">
        <v>0.84</v>
      </c>
      <c r="AE584" s="11"/>
      <c r="AF584" s="11">
        <f>AD584+X584+Y584</f>
        <v>1.282</v>
      </c>
      <c r="AG584" s="6">
        <v>6</v>
      </c>
      <c r="AH584" s="6">
        <v>7</v>
      </c>
      <c r="AI584" s="12">
        <v>10.6</v>
      </c>
      <c r="AJ584" s="12"/>
    </row>
    <row r="585" spans="1:36" x14ac:dyDescent="0.35">
      <c r="A585" s="6" t="s">
        <v>72</v>
      </c>
      <c r="B585" s="6"/>
      <c r="C585" s="7">
        <v>42584</v>
      </c>
      <c r="D585" s="8">
        <v>0.48819444444444443</v>
      </c>
      <c r="E585" s="6" t="s">
        <v>49</v>
      </c>
      <c r="F585" s="6">
        <v>24.4</v>
      </c>
      <c r="G585" s="6">
        <v>24.21</v>
      </c>
      <c r="H585" s="6">
        <v>17</v>
      </c>
      <c r="I585" s="6">
        <v>3</v>
      </c>
      <c r="J585" s="6">
        <v>14</v>
      </c>
      <c r="K585" s="6">
        <v>27.65</v>
      </c>
      <c r="L585" s="6">
        <v>27.67</v>
      </c>
      <c r="M585" s="9">
        <v>5.69</v>
      </c>
      <c r="N585" s="9">
        <v>5.6</v>
      </c>
      <c r="O585" s="6">
        <v>3.5</v>
      </c>
      <c r="P585" s="6"/>
      <c r="Q585" s="6">
        <f t="shared" si="48"/>
        <v>1.3862943611198906</v>
      </c>
      <c r="R585" s="6">
        <v>4</v>
      </c>
      <c r="S585" s="6"/>
      <c r="T585" s="10" t="s">
        <v>44</v>
      </c>
      <c r="U585" s="10"/>
      <c r="V585" s="10">
        <v>2</v>
      </c>
      <c r="W585" s="10"/>
      <c r="X585" s="11">
        <v>0.17100000000000001</v>
      </c>
      <c r="Y585" s="11"/>
      <c r="Z585" s="11">
        <v>3.3000000000000002E-2</v>
      </c>
      <c r="AA585" s="11"/>
      <c r="AB585" s="11"/>
      <c r="AC585" s="11"/>
      <c r="AD585" s="11">
        <v>0.47799999999999998</v>
      </c>
      <c r="AE585" s="11"/>
      <c r="AF585" s="11">
        <f>AD585+X585+Y585</f>
        <v>0.64900000000000002</v>
      </c>
      <c r="AG585" s="6">
        <v>4</v>
      </c>
      <c r="AH585" s="6">
        <v>4</v>
      </c>
      <c r="AI585" s="12">
        <v>5.3</v>
      </c>
      <c r="AJ585" s="12"/>
    </row>
    <row r="586" spans="1:36" x14ac:dyDescent="0.35">
      <c r="A586" s="6" t="s">
        <v>79</v>
      </c>
      <c r="B586" s="6"/>
      <c r="C586" s="7">
        <v>42585</v>
      </c>
      <c r="D586" s="8">
        <v>0.46527777777777773</v>
      </c>
      <c r="E586" s="6" t="s">
        <v>50</v>
      </c>
      <c r="F586" s="6">
        <v>23.46</v>
      </c>
      <c r="G586" s="6">
        <v>23.15</v>
      </c>
      <c r="H586" s="6">
        <v>18</v>
      </c>
      <c r="I586" s="6">
        <v>3</v>
      </c>
      <c r="J586" s="6">
        <v>17</v>
      </c>
      <c r="K586" s="6">
        <v>30.39</v>
      </c>
      <c r="L586" s="6">
        <v>30.59</v>
      </c>
      <c r="M586" s="9">
        <v>5.75</v>
      </c>
      <c r="N586" s="9">
        <v>5.66</v>
      </c>
      <c r="O586" s="6">
        <v>5</v>
      </c>
      <c r="P586" s="6"/>
      <c r="Q586" s="6">
        <f t="shared" si="48"/>
        <v>1.0986122886681098</v>
      </c>
      <c r="R586" s="6">
        <v>3</v>
      </c>
      <c r="S586" s="6"/>
      <c r="T586" s="10" t="s">
        <v>44</v>
      </c>
      <c r="U586" s="10"/>
      <c r="V586" s="10">
        <v>1</v>
      </c>
      <c r="W586" s="10"/>
      <c r="X586" s="11">
        <v>2.8000000000000001E-2</v>
      </c>
      <c r="Y586" s="11"/>
      <c r="Z586" s="11">
        <v>0.16400000000000001</v>
      </c>
      <c r="AA586" s="11"/>
      <c r="AB586" s="11"/>
      <c r="AC586" s="11"/>
      <c r="AD586" s="11">
        <v>0.46600000000000003</v>
      </c>
      <c r="AE586" s="11"/>
      <c r="AF586" s="11">
        <f>AD586+X586+Y586</f>
        <v>0.49400000000000005</v>
      </c>
      <c r="AG586" s="6">
        <v>6</v>
      </c>
      <c r="AH586" s="6">
        <v>7</v>
      </c>
      <c r="AI586" s="12">
        <v>6.88</v>
      </c>
      <c r="AJ586" s="12"/>
    </row>
    <row r="587" spans="1:36" x14ac:dyDescent="0.35">
      <c r="A587" s="6" t="s">
        <v>100</v>
      </c>
      <c r="C587" s="14">
        <v>42585</v>
      </c>
      <c r="M587" s="16">
        <v>7.1</v>
      </c>
      <c r="N587" s="16">
        <v>5.6</v>
      </c>
      <c r="Q587" s="6">
        <f t="shared" si="48"/>
        <v>5.8289456176102075</v>
      </c>
      <c r="R587" s="22">
        <v>340</v>
      </c>
      <c r="V587" s="22">
        <v>90</v>
      </c>
      <c r="AF587">
        <v>1.7583</v>
      </c>
      <c r="AI587" s="22">
        <v>4.4000000000000004</v>
      </c>
    </row>
    <row r="588" spans="1:36" x14ac:dyDescent="0.35">
      <c r="A588" s="6" t="s">
        <v>105</v>
      </c>
      <c r="C588" s="14">
        <v>42585</v>
      </c>
      <c r="M588" s="16">
        <v>6.25</v>
      </c>
      <c r="N588" s="16">
        <v>6.36</v>
      </c>
      <c r="Q588" s="6">
        <f t="shared" si="48"/>
        <v>2.9957322735539909</v>
      </c>
      <c r="R588" s="22">
        <v>20</v>
      </c>
      <c r="V588" s="22">
        <v>10</v>
      </c>
      <c r="AF588" s="35">
        <v>1.73</v>
      </c>
      <c r="AI588" s="22">
        <v>11.7</v>
      </c>
    </row>
    <row r="589" spans="1:36" x14ac:dyDescent="0.35">
      <c r="A589" s="6" t="s">
        <v>79</v>
      </c>
      <c r="B589" s="6"/>
      <c r="C589" s="7">
        <v>42591</v>
      </c>
      <c r="D589" s="8">
        <v>0.4458333333333333</v>
      </c>
      <c r="E589" s="6" t="s">
        <v>50</v>
      </c>
      <c r="F589" s="6">
        <v>24.48</v>
      </c>
      <c r="G589" s="6">
        <v>24.22</v>
      </c>
      <c r="H589" s="6">
        <v>18</v>
      </c>
      <c r="I589" s="6">
        <v>3</v>
      </c>
      <c r="J589" s="6">
        <v>15</v>
      </c>
      <c r="K589" s="6">
        <v>28.45</v>
      </c>
      <c r="L589" s="6">
        <v>28.96</v>
      </c>
      <c r="M589" s="9">
        <v>6.87</v>
      </c>
      <c r="N589" s="9">
        <v>6.99</v>
      </c>
      <c r="O589" s="6">
        <v>3.5</v>
      </c>
      <c r="P589" s="6"/>
      <c r="Q589" s="6">
        <f t="shared" si="48"/>
        <v>2.4849066497880004</v>
      </c>
      <c r="R589" s="6">
        <v>12</v>
      </c>
      <c r="S589" s="6"/>
      <c r="T589" s="10"/>
      <c r="U589" s="10"/>
      <c r="V589" s="10">
        <v>1</v>
      </c>
      <c r="W589" s="10"/>
      <c r="X589" s="11">
        <v>0.11700000000000001</v>
      </c>
      <c r="Y589" s="11"/>
      <c r="Z589" s="11">
        <v>0.151</v>
      </c>
      <c r="AA589" s="11"/>
      <c r="AB589" s="11"/>
      <c r="AC589" s="11"/>
      <c r="AD589" s="11">
        <v>0.35499999999999998</v>
      </c>
      <c r="AE589" s="11"/>
      <c r="AF589" s="11">
        <f>AD589+X589+Y589</f>
        <v>0.47199999999999998</v>
      </c>
      <c r="AG589" s="6">
        <v>13</v>
      </c>
      <c r="AH589" s="6">
        <v>8</v>
      </c>
      <c r="AI589" s="12">
        <v>21</v>
      </c>
      <c r="AJ589" s="12"/>
    </row>
    <row r="590" spans="1:36" x14ac:dyDescent="0.35">
      <c r="A590" s="6" t="s">
        <v>89</v>
      </c>
      <c r="B590" s="6"/>
      <c r="C590" s="7">
        <v>42591</v>
      </c>
      <c r="D590" s="8">
        <v>0.46180555555555558</v>
      </c>
      <c r="E590" s="6" t="s">
        <v>50</v>
      </c>
      <c r="F590" s="6">
        <v>23.54</v>
      </c>
      <c r="G590" s="6">
        <v>22.47</v>
      </c>
      <c r="H590" s="6">
        <v>25</v>
      </c>
      <c r="I590" s="6">
        <v>3</v>
      </c>
      <c r="J590" s="6">
        <v>23</v>
      </c>
      <c r="K590" s="6">
        <v>30.81</v>
      </c>
      <c r="L590" s="6">
        <v>31.12</v>
      </c>
      <c r="M590" s="9">
        <v>8</v>
      </c>
      <c r="N590" s="9">
        <v>6.63</v>
      </c>
      <c r="O590" s="6">
        <v>5</v>
      </c>
      <c r="P590" s="6"/>
      <c r="Q590" s="6">
        <f t="shared" si="48"/>
        <v>3.7376696182833684</v>
      </c>
      <c r="R590" s="6">
        <v>42</v>
      </c>
      <c r="S590" s="6"/>
      <c r="T590" s="10" t="s">
        <v>44</v>
      </c>
      <c r="U590" s="10"/>
      <c r="V590" s="10">
        <v>1</v>
      </c>
      <c r="W590" s="10"/>
      <c r="X590" s="11">
        <v>1.7999999999999999E-2</v>
      </c>
      <c r="Y590" s="11"/>
      <c r="Z590" s="11">
        <v>3.7999999999999999E-2</v>
      </c>
      <c r="AA590" s="11"/>
      <c r="AB590" s="11"/>
      <c r="AC590" s="11"/>
      <c r="AD590" s="11">
        <v>0.20799999999999999</v>
      </c>
      <c r="AE590" s="11"/>
      <c r="AF590" s="11">
        <f>AD590+X590+Y590</f>
        <v>0.22599999999999998</v>
      </c>
      <c r="AG590" s="6">
        <v>11</v>
      </c>
      <c r="AH590" s="6">
        <v>8</v>
      </c>
      <c r="AI590" s="12">
        <v>11.5</v>
      </c>
      <c r="AJ590" s="12"/>
    </row>
    <row r="591" spans="1:36" x14ac:dyDescent="0.35">
      <c r="A591" s="6" t="s">
        <v>40</v>
      </c>
      <c r="B591" s="6"/>
      <c r="C591" s="7">
        <v>42592</v>
      </c>
      <c r="D591" s="8">
        <v>0.51736111111111105</v>
      </c>
      <c r="E591" s="6" t="s">
        <v>50</v>
      </c>
      <c r="F591" s="6">
        <v>26.21</v>
      </c>
      <c r="G591" s="6">
        <v>25.5</v>
      </c>
      <c r="H591" s="6">
        <v>22</v>
      </c>
      <c r="I591" s="6">
        <v>3</v>
      </c>
      <c r="J591" s="6">
        <v>19</v>
      </c>
      <c r="K591" s="6">
        <v>23.87</v>
      </c>
      <c r="L591" s="6">
        <v>25.74</v>
      </c>
      <c r="M591" s="9">
        <v>6.34</v>
      </c>
      <c r="N591" s="9">
        <v>6.02</v>
      </c>
      <c r="O591" s="6">
        <v>3</v>
      </c>
      <c r="P591" s="6"/>
      <c r="Q591" s="6">
        <f t="shared" si="48"/>
        <v>4.0943445622221004</v>
      </c>
      <c r="R591" s="6">
        <v>60</v>
      </c>
      <c r="S591" s="6"/>
      <c r="T591" s="10"/>
      <c r="U591" s="10"/>
      <c r="V591" s="10">
        <v>3</v>
      </c>
      <c r="W591" s="10"/>
      <c r="X591" s="11">
        <v>0.38500000000000001</v>
      </c>
      <c r="Y591" s="11"/>
      <c r="Z591" s="11">
        <v>0.218</v>
      </c>
      <c r="AA591" s="11"/>
      <c r="AB591" s="11"/>
      <c r="AC591" s="11"/>
      <c r="AD591" s="11">
        <v>0.72299999999999998</v>
      </c>
      <c r="AE591" s="11"/>
      <c r="AF591" s="11">
        <f>AD591+X591+Y591</f>
        <v>1.1080000000000001</v>
      </c>
      <c r="AG591" s="6">
        <v>13</v>
      </c>
      <c r="AH591" s="6">
        <v>15</v>
      </c>
      <c r="AI591" s="12">
        <v>41.1</v>
      </c>
      <c r="AJ591" s="12"/>
    </row>
    <row r="592" spans="1:36" x14ac:dyDescent="0.35">
      <c r="A592" s="6" t="s">
        <v>72</v>
      </c>
      <c r="B592" s="6"/>
      <c r="C592" s="7">
        <v>42592</v>
      </c>
      <c r="D592" s="8">
        <v>0.4861111111111111</v>
      </c>
      <c r="E592" s="6" t="s">
        <v>50</v>
      </c>
      <c r="F592" s="6">
        <v>25.99</v>
      </c>
      <c r="G592" s="6">
        <v>24.68</v>
      </c>
      <c r="H592" s="6">
        <v>19</v>
      </c>
      <c r="I592" s="6">
        <v>3</v>
      </c>
      <c r="J592" s="6">
        <v>18</v>
      </c>
      <c r="K592" s="6">
        <v>25.95</v>
      </c>
      <c r="L592" s="6">
        <v>27.15</v>
      </c>
      <c r="M592" s="9">
        <v>9.2799999999999994</v>
      </c>
      <c r="N592" s="9">
        <v>7.6</v>
      </c>
      <c r="O592" s="6">
        <v>2.5</v>
      </c>
      <c r="P592" s="6"/>
      <c r="Q592" s="6">
        <f t="shared" si="48"/>
        <v>1.0986122886681098</v>
      </c>
      <c r="R592" s="6">
        <v>3</v>
      </c>
      <c r="S592" s="6"/>
      <c r="T592" s="10" t="s">
        <v>44</v>
      </c>
      <c r="U592" s="10"/>
      <c r="V592" s="10">
        <v>1</v>
      </c>
      <c r="W592" s="10"/>
      <c r="X592" s="11">
        <v>5.1999999999999998E-2</v>
      </c>
      <c r="Y592" s="11"/>
      <c r="Z592" s="11">
        <v>4.4999999999999998E-2</v>
      </c>
      <c r="AA592" s="11"/>
      <c r="AB592" s="11"/>
      <c r="AC592" s="11"/>
      <c r="AD592" s="11">
        <v>0.748</v>
      </c>
      <c r="AE592" s="11"/>
      <c r="AF592" s="11">
        <f>AD592+X592+Y592</f>
        <v>0.8</v>
      </c>
      <c r="AG592" s="6">
        <v>13</v>
      </c>
      <c r="AH592" s="6">
        <v>15</v>
      </c>
      <c r="AI592" s="12">
        <v>40.700000000000003</v>
      </c>
      <c r="AJ592" s="12"/>
    </row>
    <row r="593" spans="1:36" x14ac:dyDescent="0.35">
      <c r="A593" s="6" t="s">
        <v>100</v>
      </c>
      <c r="C593" s="14">
        <v>42593</v>
      </c>
      <c r="M593" s="16">
        <v>7.23</v>
      </c>
      <c r="N593" s="16">
        <v>5.45</v>
      </c>
      <c r="Q593" s="6">
        <f t="shared" si="48"/>
        <v>2.9957322735539909</v>
      </c>
      <c r="R593" s="22">
        <v>20</v>
      </c>
      <c r="V593" s="22">
        <v>10</v>
      </c>
      <c r="AF593">
        <v>1.1858</v>
      </c>
      <c r="AI593" s="22">
        <v>12.4</v>
      </c>
    </row>
    <row r="594" spans="1:36" x14ac:dyDescent="0.35">
      <c r="A594" s="6" t="s">
        <v>105</v>
      </c>
      <c r="C594" s="14">
        <v>42593</v>
      </c>
      <c r="M594" s="16">
        <v>6.68</v>
      </c>
      <c r="N594" s="16">
        <v>3.57</v>
      </c>
      <c r="Q594" s="6">
        <f t="shared" si="48"/>
        <v>2.9957322735539909</v>
      </c>
      <c r="R594" s="22">
        <v>20</v>
      </c>
      <c r="V594" s="22">
        <v>10</v>
      </c>
      <c r="AF594" s="35">
        <v>0.87890000000000001</v>
      </c>
      <c r="AI594" s="22">
        <v>24.5</v>
      </c>
    </row>
    <row r="595" spans="1:36" x14ac:dyDescent="0.35">
      <c r="A595" s="6" t="s">
        <v>79</v>
      </c>
      <c r="B595" s="6"/>
      <c r="C595" s="7">
        <v>42598</v>
      </c>
      <c r="D595" s="8">
        <v>0.42569444444444443</v>
      </c>
      <c r="E595" s="6" t="s">
        <v>50</v>
      </c>
      <c r="F595" s="6">
        <v>24.47</v>
      </c>
      <c r="G595" s="6">
        <v>23.32</v>
      </c>
      <c r="H595" s="6">
        <v>18</v>
      </c>
      <c r="I595" s="6">
        <v>3</v>
      </c>
      <c r="J595" s="6">
        <v>18</v>
      </c>
      <c r="K595" s="6">
        <v>29.25</v>
      </c>
      <c r="L595" s="6">
        <v>30.67</v>
      </c>
      <c r="M595" s="9">
        <v>6.62</v>
      </c>
      <c r="N595" s="9">
        <v>6.04</v>
      </c>
      <c r="O595" s="6">
        <v>5</v>
      </c>
      <c r="P595" s="6"/>
      <c r="Q595" s="6">
        <f t="shared" si="48"/>
        <v>5.7037824746562009</v>
      </c>
      <c r="R595" s="6">
        <v>300</v>
      </c>
      <c r="S595" s="6"/>
      <c r="T595" s="10"/>
      <c r="U595" s="10"/>
      <c r="V595" s="10">
        <v>1</v>
      </c>
      <c r="W595" s="10"/>
      <c r="X595" s="11">
        <v>5.8000000000000003E-2</v>
      </c>
      <c r="Y595" s="11"/>
      <c r="Z595" s="11">
        <v>9.9000000000000005E-2</v>
      </c>
      <c r="AA595" s="11"/>
      <c r="AB595" s="11"/>
      <c r="AC595" s="11"/>
      <c r="AD595" s="11">
        <v>0.39500000000000002</v>
      </c>
      <c r="AE595" s="11"/>
      <c r="AF595" s="11">
        <f>AD595+X595+Y595</f>
        <v>0.45300000000000001</v>
      </c>
      <c r="AG595" s="6">
        <v>4</v>
      </c>
      <c r="AH595" s="6">
        <v>4</v>
      </c>
      <c r="AI595" s="12">
        <v>10.8</v>
      </c>
      <c r="AJ595" s="12"/>
    </row>
    <row r="596" spans="1:36" x14ac:dyDescent="0.35">
      <c r="A596" s="6" t="s">
        <v>89</v>
      </c>
      <c r="B596" s="6"/>
      <c r="C596" s="7">
        <v>42598</v>
      </c>
      <c r="D596" s="8">
        <v>0.44027777777777777</v>
      </c>
      <c r="E596" s="6" t="s">
        <v>50</v>
      </c>
      <c r="F596" s="6">
        <v>24.77</v>
      </c>
      <c r="G596" s="6">
        <v>22.33</v>
      </c>
      <c r="H596" s="6">
        <v>24</v>
      </c>
      <c r="I596" s="6">
        <v>3</v>
      </c>
      <c r="J596" s="6">
        <v>23</v>
      </c>
      <c r="K596" s="6">
        <v>28.84</v>
      </c>
      <c r="L596" s="6">
        <v>30.75</v>
      </c>
      <c r="M596" s="9">
        <v>7.97</v>
      </c>
      <c r="N596" s="9">
        <v>6.73</v>
      </c>
      <c r="O596" s="6">
        <v>4</v>
      </c>
      <c r="P596" s="6"/>
      <c r="Q596" s="6">
        <f t="shared" si="48"/>
        <v>6.8023947633243109</v>
      </c>
      <c r="R596" s="6">
        <v>900</v>
      </c>
      <c r="S596" s="6"/>
      <c r="T596" s="10" t="s">
        <v>44</v>
      </c>
      <c r="U596" s="10"/>
      <c r="V596" s="10">
        <v>1</v>
      </c>
      <c r="W596" s="10"/>
      <c r="X596" s="11">
        <v>4.4999999999999998E-2</v>
      </c>
      <c r="Y596" s="11"/>
      <c r="Z596" s="11">
        <v>4.3999999999999997E-2</v>
      </c>
      <c r="AA596" s="11"/>
      <c r="AB596" s="11"/>
      <c r="AC596" s="11"/>
      <c r="AD596" s="11">
        <v>0.50600000000000001</v>
      </c>
      <c r="AE596" s="11"/>
      <c r="AF596" s="11">
        <f>AD596+X596+Y596</f>
        <v>0.55100000000000005</v>
      </c>
      <c r="AG596" s="6">
        <v>4</v>
      </c>
      <c r="AH596" s="6">
        <v>5</v>
      </c>
      <c r="AI596" s="12">
        <v>31</v>
      </c>
      <c r="AJ596" s="12"/>
    </row>
    <row r="597" spans="1:36" x14ac:dyDescent="0.35">
      <c r="A597" s="6" t="s">
        <v>40</v>
      </c>
      <c r="B597" s="6"/>
      <c r="C597" s="7">
        <v>42599</v>
      </c>
      <c r="D597" s="8">
        <v>0.54305555555555551</v>
      </c>
      <c r="E597" s="6" t="s">
        <v>49</v>
      </c>
      <c r="F597" s="6">
        <v>27.6</v>
      </c>
      <c r="G597" s="6">
        <v>27.53</v>
      </c>
      <c r="H597" s="6">
        <v>18</v>
      </c>
      <c r="I597" s="6">
        <v>3</v>
      </c>
      <c r="J597" s="6">
        <v>13</v>
      </c>
      <c r="K597" s="6">
        <v>25.17</v>
      </c>
      <c r="L597" s="6">
        <v>25.21</v>
      </c>
      <c r="M597" s="9">
        <v>4.6500000000000004</v>
      </c>
      <c r="N597" s="9">
        <v>4.7</v>
      </c>
      <c r="O597" s="6">
        <v>4.5</v>
      </c>
      <c r="P597" s="6"/>
      <c r="Q597" s="6">
        <f t="shared" si="48"/>
        <v>2.0794415416798357</v>
      </c>
      <c r="R597" s="6">
        <v>8</v>
      </c>
      <c r="S597" s="6"/>
      <c r="T597" s="10" t="s">
        <v>44</v>
      </c>
      <c r="U597" s="10"/>
      <c r="V597" s="10">
        <v>2</v>
      </c>
      <c r="W597" s="10"/>
      <c r="X597" s="11">
        <v>0.38</v>
      </c>
      <c r="Y597" s="11"/>
      <c r="Z597" s="11">
        <v>0.53300000000000003</v>
      </c>
      <c r="AA597" s="11"/>
      <c r="AB597" s="11"/>
      <c r="AC597" s="11"/>
      <c r="AD597" s="11">
        <v>0.64400000000000002</v>
      </c>
      <c r="AE597" s="11"/>
      <c r="AF597" s="11">
        <f>AD597+X597+Y597</f>
        <v>1.024</v>
      </c>
      <c r="AG597" s="6">
        <v>7</v>
      </c>
      <c r="AH597" s="6">
        <v>6</v>
      </c>
      <c r="AI597" s="12">
        <v>12.7</v>
      </c>
      <c r="AJ597" s="12"/>
    </row>
    <row r="598" spans="1:36" x14ac:dyDescent="0.35">
      <c r="A598" s="6" t="s">
        <v>72</v>
      </c>
      <c r="B598" s="6"/>
      <c r="C598" s="7">
        <v>42599</v>
      </c>
      <c r="D598" s="8">
        <v>0.5083333333333333</v>
      </c>
      <c r="E598" s="6" t="s">
        <v>49</v>
      </c>
      <c r="F598" s="6">
        <v>27.09</v>
      </c>
      <c r="G598" s="6">
        <v>26.68</v>
      </c>
      <c r="H598" s="6">
        <v>17</v>
      </c>
      <c r="I598" s="6">
        <v>3</v>
      </c>
      <c r="J598" s="6">
        <v>13</v>
      </c>
      <c r="K598" s="6">
        <v>26.56</v>
      </c>
      <c r="L598" s="6">
        <v>26.71</v>
      </c>
      <c r="M598" s="9">
        <v>6.31</v>
      </c>
      <c r="N598" s="9">
        <v>5.25</v>
      </c>
      <c r="O598" s="6">
        <v>5</v>
      </c>
      <c r="P598" s="6"/>
      <c r="Q598" s="6">
        <f t="shared" si="48"/>
        <v>1.3862943611198906</v>
      </c>
      <c r="R598" s="6">
        <v>4</v>
      </c>
      <c r="S598" s="6"/>
      <c r="T598" s="10" t="s">
        <v>44</v>
      </c>
      <c r="U598" s="10"/>
      <c r="V598" s="10">
        <v>2</v>
      </c>
      <c r="W598" s="10"/>
      <c r="X598" s="11">
        <v>0.11</v>
      </c>
      <c r="Y598" s="11"/>
      <c r="Z598" s="11">
        <v>0.35</v>
      </c>
      <c r="AA598" s="11"/>
      <c r="AB598" s="11"/>
      <c r="AC598" s="11"/>
      <c r="AD598" s="11">
        <v>0.64200000000000002</v>
      </c>
      <c r="AE598" s="11"/>
      <c r="AF598" s="11">
        <f>AD598+X598+Y598</f>
        <v>0.752</v>
      </c>
      <c r="AG598" s="6">
        <v>9</v>
      </c>
      <c r="AH598" s="6">
        <v>11</v>
      </c>
      <c r="AI598" s="12">
        <v>24.6</v>
      </c>
      <c r="AJ598" s="12"/>
    </row>
    <row r="599" spans="1:36" x14ac:dyDescent="0.35">
      <c r="A599" s="6" t="s">
        <v>100</v>
      </c>
      <c r="C599" s="14">
        <v>42599</v>
      </c>
      <c r="M599" s="16">
        <v>5.72</v>
      </c>
      <c r="N599" s="16">
        <v>5.68</v>
      </c>
      <c r="Q599" s="6">
        <f t="shared" si="48"/>
        <v>1.3862943611198906</v>
      </c>
      <c r="R599" s="22">
        <v>4</v>
      </c>
      <c r="V599" s="22">
        <v>2</v>
      </c>
      <c r="AF599">
        <v>0.92500000000000004</v>
      </c>
      <c r="AI599" s="22">
        <v>10.4</v>
      </c>
    </row>
    <row r="600" spans="1:36" x14ac:dyDescent="0.35">
      <c r="A600" s="6" t="s">
        <v>100</v>
      </c>
      <c r="C600" s="14">
        <v>42599</v>
      </c>
      <c r="M600" s="16" t="s">
        <v>102</v>
      </c>
      <c r="N600" s="16" t="s">
        <v>102</v>
      </c>
      <c r="Q600" s="6">
        <f t="shared" si="48"/>
        <v>1.3862943611198906</v>
      </c>
      <c r="R600" s="22">
        <v>4</v>
      </c>
      <c r="V600" s="22">
        <v>2</v>
      </c>
      <c r="AF600">
        <v>0.84250000000000003</v>
      </c>
      <c r="AI600" s="22">
        <v>12.6</v>
      </c>
    </row>
    <row r="601" spans="1:36" x14ac:dyDescent="0.35">
      <c r="A601" s="6" t="s">
        <v>105</v>
      </c>
      <c r="C601" s="14">
        <v>42599</v>
      </c>
      <c r="M601" s="16">
        <v>7.59</v>
      </c>
      <c r="N601" s="16">
        <v>7.87</v>
      </c>
      <c r="Q601" s="6">
        <f t="shared" ref="Q601:Q631" si="51">LN(R601)</f>
        <v>1.3862943611198906</v>
      </c>
      <c r="R601" s="22">
        <v>4</v>
      </c>
      <c r="V601" s="22">
        <v>2</v>
      </c>
      <c r="AF601" s="35">
        <v>0.72270000000000001</v>
      </c>
      <c r="AI601" s="22">
        <v>19.3</v>
      </c>
    </row>
    <row r="602" spans="1:36" x14ac:dyDescent="0.35">
      <c r="A602" s="6" t="s">
        <v>79</v>
      </c>
      <c r="B602" s="6"/>
      <c r="C602" s="7">
        <v>42605</v>
      </c>
      <c r="D602" s="8">
        <v>0.43472222222222223</v>
      </c>
      <c r="E602" s="6" t="s">
        <v>50</v>
      </c>
      <c r="F602" s="6">
        <v>23.35</v>
      </c>
      <c r="G602" s="6">
        <v>23.18</v>
      </c>
      <c r="H602" s="6">
        <v>19</v>
      </c>
      <c r="I602" s="6">
        <v>3</v>
      </c>
      <c r="J602" s="6">
        <v>17</v>
      </c>
      <c r="K602" s="6">
        <v>30</v>
      </c>
      <c r="L602" s="6">
        <v>30.27</v>
      </c>
      <c r="M602" s="9">
        <v>5.88</v>
      </c>
      <c r="N602" s="9">
        <v>5.71</v>
      </c>
      <c r="O602" s="6">
        <v>4</v>
      </c>
      <c r="P602" s="6"/>
      <c r="Q602" s="6">
        <f t="shared" si="51"/>
        <v>2.0794415416798357</v>
      </c>
      <c r="R602" s="6">
        <v>8</v>
      </c>
      <c r="S602" s="6"/>
      <c r="T602" s="10"/>
      <c r="U602" s="10"/>
      <c r="V602" s="10">
        <v>1</v>
      </c>
      <c r="W602" s="10"/>
      <c r="X602" s="11">
        <v>5.0999999999999997E-2</v>
      </c>
      <c r="Y602" s="11"/>
      <c r="Z602" s="11">
        <v>0.41399999999999998</v>
      </c>
      <c r="AA602" s="11"/>
      <c r="AB602" s="11"/>
      <c r="AC602" s="11"/>
      <c r="AD602" s="11">
        <v>0.48399999999999999</v>
      </c>
      <c r="AE602" s="11"/>
      <c r="AF602" s="11">
        <f>AD602+X602+Y602</f>
        <v>0.53500000000000003</v>
      </c>
      <c r="AG602" s="6">
        <v>25</v>
      </c>
      <c r="AH602" s="6">
        <v>27</v>
      </c>
      <c r="AI602" s="12">
        <v>8.76</v>
      </c>
      <c r="AJ602" s="12"/>
    </row>
    <row r="603" spans="1:36" x14ac:dyDescent="0.35">
      <c r="A603" s="6" t="s">
        <v>89</v>
      </c>
      <c r="B603" s="6"/>
      <c r="C603" s="7">
        <v>42605</v>
      </c>
      <c r="D603" s="8">
        <v>0.45208333333333334</v>
      </c>
      <c r="E603" s="6" t="s">
        <v>50</v>
      </c>
      <c r="F603" s="6">
        <v>22.75</v>
      </c>
      <c r="G603" s="6">
        <v>21.47</v>
      </c>
      <c r="H603" s="6">
        <v>27</v>
      </c>
      <c r="I603" s="6">
        <v>3</v>
      </c>
      <c r="J603" s="6">
        <v>27</v>
      </c>
      <c r="K603" s="6">
        <v>31.04</v>
      </c>
      <c r="L603" s="6">
        <v>31.22</v>
      </c>
      <c r="M603" s="9">
        <v>7.15</v>
      </c>
      <c r="N603" s="9">
        <v>5.91</v>
      </c>
      <c r="O603" s="6">
        <v>5.5</v>
      </c>
      <c r="P603" s="6"/>
      <c r="Q603" s="6">
        <f t="shared" si="51"/>
        <v>1.791759469228055</v>
      </c>
      <c r="R603" s="6">
        <v>6</v>
      </c>
      <c r="S603" s="6"/>
      <c r="T603" s="10" t="s">
        <v>44</v>
      </c>
      <c r="U603" s="10"/>
      <c r="V603" s="10">
        <v>1</v>
      </c>
      <c r="W603" s="10"/>
      <c r="X603" s="11">
        <v>1.7999999999999999E-2</v>
      </c>
      <c r="Y603" s="11"/>
      <c r="Z603" s="11">
        <v>0.23599999999999999</v>
      </c>
      <c r="AA603" s="11"/>
      <c r="AB603" s="11"/>
      <c r="AC603" s="11"/>
      <c r="AD603" s="11">
        <v>0.45900000000000002</v>
      </c>
      <c r="AE603" s="11"/>
      <c r="AF603" s="11">
        <f>AD603+X603+Y603</f>
        <v>0.47700000000000004</v>
      </c>
      <c r="AG603" s="6">
        <v>22</v>
      </c>
      <c r="AH603" s="6">
        <v>23</v>
      </c>
      <c r="AI603" s="12">
        <v>8.6</v>
      </c>
      <c r="AJ603" s="12"/>
    </row>
    <row r="604" spans="1:36" x14ac:dyDescent="0.35">
      <c r="A604" s="6" t="s">
        <v>40</v>
      </c>
      <c r="B604" s="6"/>
      <c r="C604" s="7">
        <v>42606</v>
      </c>
      <c r="D604" s="8">
        <v>0.54722222222222217</v>
      </c>
      <c r="E604" s="6" t="s">
        <v>50</v>
      </c>
      <c r="F604" s="6">
        <v>25.86</v>
      </c>
      <c r="G604" s="6">
        <v>25.07</v>
      </c>
      <c r="H604" s="6">
        <v>24</v>
      </c>
      <c r="I604" s="6">
        <v>3</v>
      </c>
      <c r="J604" s="6">
        <v>18</v>
      </c>
      <c r="K604" s="6">
        <v>25.89</v>
      </c>
      <c r="L604" s="6">
        <v>27.16</v>
      </c>
      <c r="M604" s="9">
        <v>4.9400000000000004</v>
      </c>
      <c r="N604" s="9">
        <v>5.18</v>
      </c>
      <c r="O604" s="6">
        <v>3</v>
      </c>
      <c r="P604" s="6"/>
      <c r="Q604" s="6">
        <f t="shared" si="51"/>
        <v>2.7725887222397811</v>
      </c>
      <c r="R604" s="6">
        <v>16</v>
      </c>
      <c r="S604" s="6"/>
      <c r="T604" s="10" t="s">
        <v>44</v>
      </c>
      <c r="U604" s="10"/>
      <c r="V604" s="10">
        <v>1</v>
      </c>
      <c r="W604" s="10"/>
      <c r="X604" s="11">
        <v>0.33900000000000002</v>
      </c>
      <c r="Y604" s="11"/>
      <c r="Z604" s="11">
        <v>0.28000000000000003</v>
      </c>
      <c r="AA604" s="11"/>
      <c r="AB604" s="11"/>
      <c r="AC604" s="11"/>
      <c r="AD604" s="11">
        <v>0.54500000000000004</v>
      </c>
      <c r="AE604" s="11"/>
      <c r="AF604" s="11">
        <f>AD604+X604+Y604</f>
        <v>0.88400000000000012</v>
      </c>
      <c r="AG604" s="6">
        <v>8</v>
      </c>
      <c r="AH604" s="6">
        <v>8</v>
      </c>
      <c r="AI604" s="12">
        <v>18</v>
      </c>
      <c r="AJ604" s="12"/>
    </row>
    <row r="605" spans="1:36" x14ac:dyDescent="0.35">
      <c r="A605" s="6" t="s">
        <v>72</v>
      </c>
      <c r="B605" s="6"/>
      <c r="C605" s="7">
        <v>42606</v>
      </c>
      <c r="D605" s="8">
        <v>0.51250000000000007</v>
      </c>
      <c r="E605" s="6" t="s">
        <v>50</v>
      </c>
      <c r="F605" s="6">
        <v>24.25</v>
      </c>
      <c r="G605" s="6">
        <v>23.35</v>
      </c>
      <c r="H605" s="6">
        <v>19</v>
      </c>
      <c r="I605" s="6">
        <v>3</v>
      </c>
      <c r="J605" s="6">
        <v>17</v>
      </c>
      <c r="K605" s="6">
        <v>27.4</v>
      </c>
      <c r="L605" s="6">
        <v>28.31</v>
      </c>
      <c r="M605" s="9">
        <v>6.6</v>
      </c>
      <c r="N605" s="9">
        <v>6.1</v>
      </c>
      <c r="O605" s="6">
        <v>4</v>
      </c>
      <c r="P605" s="6"/>
      <c r="Q605" s="6">
        <f t="shared" si="51"/>
        <v>3.912023005428146</v>
      </c>
      <c r="R605" s="6">
        <v>50</v>
      </c>
      <c r="S605" s="6"/>
      <c r="T605" s="10" t="s">
        <v>44</v>
      </c>
      <c r="U605" s="10"/>
      <c r="V605" s="10">
        <v>1</v>
      </c>
      <c r="W605" s="10"/>
      <c r="X605" s="11">
        <v>0.18099999999999999</v>
      </c>
      <c r="Y605" s="11"/>
      <c r="Z605" s="11">
        <v>0.27100000000000002</v>
      </c>
      <c r="AA605" s="11"/>
      <c r="AB605" s="11"/>
      <c r="AC605" s="11"/>
      <c r="AD605" s="11">
        <v>0.41299999999999998</v>
      </c>
      <c r="AE605" s="11"/>
      <c r="AF605" s="11">
        <f>AD605+X605+Y605</f>
        <v>0.59399999999999997</v>
      </c>
      <c r="AG605" s="6">
        <v>22</v>
      </c>
      <c r="AH605" s="6">
        <v>5</v>
      </c>
      <c r="AI605" s="12">
        <v>9.64</v>
      </c>
      <c r="AJ605" s="12"/>
    </row>
    <row r="606" spans="1:36" x14ac:dyDescent="0.35">
      <c r="A606" s="6" t="s">
        <v>100</v>
      </c>
      <c r="C606" s="14">
        <v>42607</v>
      </c>
      <c r="M606" s="16">
        <v>6.72</v>
      </c>
      <c r="N606" s="16">
        <v>6.57</v>
      </c>
      <c r="Q606" s="6">
        <f t="shared" si="51"/>
        <v>1.3862943611198906</v>
      </c>
      <c r="R606" s="22">
        <v>4</v>
      </c>
      <c r="V606" s="22">
        <v>2</v>
      </c>
      <c r="AF606">
        <v>0.92530000000000001</v>
      </c>
      <c r="AI606" s="22">
        <v>20.3</v>
      </c>
    </row>
    <row r="607" spans="1:36" x14ac:dyDescent="0.35">
      <c r="A607" s="6" t="s">
        <v>105</v>
      </c>
      <c r="C607" s="14">
        <v>42607</v>
      </c>
      <c r="M607" s="16">
        <v>9.89</v>
      </c>
      <c r="N607" s="16">
        <v>9.33</v>
      </c>
      <c r="Q607" s="6">
        <f t="shared" si="51"/>
        <v>1.3862943611198906</v>
      </c>
      <c r="R607" s="22">
        <v>4</v>
      </c>
      <c r="V607" s="22">
        <v>2</v>
      </c>
      <c r="AF607" s="35">
        <v>0.63639999999999997</v>
      </c>
      <c r="AI607" s="22">
        <v>30.7</v>
      </c>
    </row>
    <row r="608" spans="1:36" x14ac:dyDescent="0.35">
      <c r="A608" s="6" t="s">
        <v>79</v>
      </c>
      <c r="B608" s="6"/>
      <c r="C608" s="7">
        <v>42612</v>
      </c>
      <c r="D608" s="8">
        <v>0.42986111111111108</v>
      </c>
      <c r="E608" s="6" t="s">
        <v>50</v>
      </c>
      <c r="F608" s="6">
        <v>23.17</v>
      </c>
      <c r="G608" s="6">
        <v>23.15</v>
      </c>
      <c r="H608" s="6">
        <v>18</v>
      </c>
      <c r="I608" s="6">
        <v>3</v>
      </c>
      <c r="J608" s="6">
        <v>16</v>
      </c>
      <c r="K608" s="6">
        <v>30.4</v>
      </c>
      <c r="L608" s="6">
        <v>30.49</v>
      </c>
      <c r="M608" s="9">
        <v>6.7</v>
      </c>
      <c r="N608" s="9">
        <v>6.73</v>
      </c>
      <c r="O608" s="6">
        <v>2.5</v>
      </c>
      <c r="P608" s="6"/>
      <c r="Q608" s="6">
        <f t="shared" si="51"/>
        <v>2.5649493574615367</v>
      </c>
      <c r="R608" s="6">
        <v>13</v>
      </c>
      <c r="S608" s="6"/>
      <c r="T608" s="10"/>
      <c r="U608" s="10"/>
      <c r="V608" s="10">
        <v>3</v>
      </c>
      <c r="W608" s="10"/>
      <c r="X608" s="11">
        <v>4.9000000000000002E-2</v>
      </c>
      <c r="Y608" s="11"/>
      <c r="Z608" s="11">
        <v>8.5999999999999993E-2</v>
      </c>
      <c r="AA608" s="11"/>
      <c r="AB608" s="11"/>
      <c r="AC608" s="11"/>
      <c r="AD608" s="11">
        <v>0.59099999999999997</v>
      </c>
      <c r="AE608" s="11"/>
      <c r="AF608" s="11">
        <f>AD608+X608+Y608</f>
        <v>0.64</v>
      </c>
      <c r="AG608" s="6">
        <v>25</v>
      </c>
      <c r="AH608" s="6">
        <v>22</v>
      </c>
      <c r="AI608" s="12">
        <v>10.5</v>
      </c>
      <c r="AJ608" s="12"/>
    </row>
    <row r="609" spans="1:36" x14ac:dyDescent="0.35">
      <c r="A609" s="6" t="s">
        <v>40</v>
      </c>
      <c r="B609" s="6"/>
      <c r="C609" s="7">
        <v>42613</v>
      </c>
      <c r="D609" s="8">
        <v>0.55833333333333335</v>
      </c>
      <c r="E609" s="6" t="s">
        <v>50</v>
      </c>
      <c r="F609" s="6">
        <v>26.9</v>
      </c>
      <c r="G609" s="6">
        <v>26.27</v>
      </c>
      <c r="H609" s="6">
        <v>18</v>
      </c>
      <c r="I609" s="6">
        <v>3</v>
      </c>
      <c r="J609" s="6">
        <v>14</v>
      </c>
      <c r="K609" s="6">
        <v>25.65</v>
      </c>
      <c r="L609" s="6">
        <v>26.05</v>
      </c>
      <c r="M609" s="9">
        <v>5.83</v>
      </c>
      <c r="N609" s="9">
        <v>6.06</v>
      </c>
      <c r="O609" s="6">
        <v>4</v>
      </c>
      <c r="P609" s="6"/>
      <c r="Q609" s="6">
        <f t="shared" si="51"/>
        <v>2.0794415416798357</v>
      </c>
      <c r="R609" s="6">
        <v>8</v>
      </c>
      <c r="S609" s="6"/>
      <c r="T609" s="10"/>
      <c r="U609" s="10"/>
      <c r="V609" s="10">
        <v>1</v>
      </c>
      <c r="W609" s="10"/>
      <c r="X609" s="11">
        <v>0.42199999999999999</v>
      </c>
      <c r="Y609" s="11"/>
      <c r="Z609" s="11">
        <v>0.222</v>
      </c>
      <c r="AA609" s="11"/>
      <c r="AB609" s="11"/>
      <c r="AC609" s="11"/>
      <c r="AD609" s="11">
        <v>0.68</v>
      </c>
      <c r="AE609" s="11"/>
      <c r="AF609" s="11">
        <f>AD609+X609+Y609</f>
        <v>1.1020000000000001</v>
      </c>
      <c r="AG609" s="6">
        <v>9</v>
      </c>
      <c r="AH609" s="6">
        <v>10</v>
      </c>
      <c r="AI609" s="12">
        <v>16.100000000000001</v>
      </c>
      <c r="AJ609" s="12"/>
    </row>
    <row r="610" spans="1:36" x14ac:dyDescent="0.35">
      <c r="A610" s="6" t="s">
        <v>72</v>
      </c>
      <c r="B610" s="6"/>
      <c r="C610" s="7">
        <v>42613</v>
      </c>
      <c r="D610" s="8">
        <v>0.52430555555555558</v>
      </c>
      <c r="E610" s="6" t="s">
        <v>50</v>
      </c>
      <c r="F610" s="6">
        <v>25.73</v>
      </c>
      <c r="G610" s="6">
        <v>24.78</v>
      </c>
      <c r="H610" s="6">
        <v>17</v>
      </c>
      <c r="I610" s="6">
        <v>3</v>
      </c>
      <c r="J610" s="6">
        <v>14</v>
      </c>
      <c r="K610" s="6">
        <v>27.76</v>
      </c>
      <c r="L610" s="6">
        <v>27.89</v>
      </c>
      <c r="M610" s="9">
        <v>8.81</v>
      </c>
      <c r="N610" s="9">
        <v>9.1</v>
      </c>
      <c r="O610" s="6">
        <v>2.5</v>
      </c>
      <c r="P610" s="6"/>
      <c r="Q610" s="6">
        <f t="shared" si="51"/>
        <v>1.791759469228055</v>
      </c>
      <c r="R610" s="6">
        <v>6</v>
      </c>
      <c r="S610" s="6"/>
      <c r="T610" s="10" t="s">
        <v>44</v>
      </c>
      <c r="U610" s="10"/>
      <c r="V610" s="10">
        <v>1</v>
      </c>
      <c r="W610" s="10"/>
      <c r="X610" s="11">
        <v>0.189</v>
      </c>
      <c r="Y610" s="11"/>
      <c r="Z610" s="11">
        <v>0.08</v>
      </c>
      <c r="AA610" s="11"/>
      <c r="AB610" s="11"/>
      <c r="AC610" s="11"/>
      <c r="AD610" s="11">
        <v>0.83</v>
      </c>
      <c r="AE610" s="11"/>
      <c r="AF610" s="11">
        <f>AD610+X610+Y610</f>
        <v>1.0189999999999999</v>
      </c>
      <c r="AG610" s="6">
        <v>11</v>
      </c>
      <c r="AH610" s="6">
        <v>11</v>
      </c>
      <c r="AI610" s="12">
        <v>25</v>
      </c>
      <c r="AJ610" s="12"/>
    </row>
    <row r="611" spans="1:36" x14ac:dyDescent="0.35">
      <c r="A611" s="6" t="s">
        <v>100</v>
      </c>
      <c r="C611" s="14">
        <v>42613</v>
      </c>
      <c r="M611" s="16">
        <v>7.47</v>
      </c>
      <c r="N611" s="16">
        <v>6.86</v>
      </c>
      <c r="Q611" s="6">
        <f t="shared" si="51"/>
        <v>1.3862943611198906</v>
      </c>
      <c r="R611" s="22">
        <v>4</v>
      </c>
      <c r="V611" s="22">
        <v>2</v>
      </c>
      <c r="AF611">
        <v>1.2323</v>
      </c>
      <c r="AI611" s="22">
        <v>15.6</v>
      </c>
    </row>
    <row r="612" spans="1:36" x14ac:dyDescent="0.35">
      <c r="A612" s="6" t="s">
        <v>105</v>
      </c>
      <c r="C612" s="14">
        <v>42613</v>
      </c>
      <c r="M612" s="16">
        <v>7.64</v>
      </c>
      <c r="N612" s="16">
        <v>7.25</v>
      </c>
      <c r="Q612" s="6">
        <f t="shared" si="51"/>
        <v>1.3862943611198906</v>
      </c>
      <c r="R612" s="22">
        <v>4</v>
      </c>
      <c r="V612" s="22">
        <v>2</v>
      </c>
      <c r="AF612" s="35">
        <v>1.895</v>
      </c>
      <c r="AI612" s="22">
        <v>32</v>
      </c>
    </row>
    <row r="613" spans="1:36" x14ac:dyDescent="0.35">
      <c r="A613" s="6" t="s">
        <v>40</v>
      </c>
      <c r="B613" s="6"/>
      <c r="C613" s="7">
        <v>42620</v>
      </c>
      <c r="D613" s="8">
        <v>0.54375000000000007</v>
      </c>
      <c r="E613" s="6" t="s">
        <v>50</v>
      </c>
      <c r="F613" s="6">
        <v>23.22</v>
      </c>
      <c r="G613" s="6">
        <v>23.18</v>
      </c>
      <c r="H613" s="6">
        <v>28</v>
      </c>
      <c r="I613" s="6">
        <v>3</v>
      </c>
      <c r="J613" s="6">
        <v>26</v>
      </c>
      <c r="K613" s="6">
        <v>25.26</v>
      </c>
      <c r="L613" s="6">
        <v>27.18</v>
      </c>
      <c r="M613" s="9">
        <v>4.46</v>
      </c>
      <c r="N613" s="9">
        <v>6</v>
      </c>
      <c r="O613" s="6">
        <v>4</v>
      </c>
      <c r="P613" s="6"/>
      <c r="Q613" s="6">
        <f t="shared" si="51"/>
        <v>2.4849066497880004</v>
      </c>
      <c r="R613" s="6">
        <v>12</v>
      </c>
      <c r="S613" s="6"/>
      <c r="T613" s="10" t="s">
        <v>44</v>
      </c>
      <c r="U613" s="10"/>
      <c r="V613" s="10">
        <v>1</v>
      </c>
      <c r="W613" s="10"/>
      <c r="X613" s="11">
        <v>0.64600000000000002</v>
      </c>
      <c r="Y613" s="11"/>
      <c r="Z613" s="11">
        <v>0.41099999999999998</v>
      </c>
      <c r="AA613" s="11"/>
      <c r="AB613" s="11"/>
      <c r="AC613" s="11"/>
      <c r="AD613" s="11">
        <v>0.69</v>
      </c>
      <c r="AE613" s="11"/>
      <c r="AF613" s="11">
        <f t="shared" ref="AF613:AF620" si="52">AD613+X613+Y613</f>
        <v>1.3359999999999999</v>
      </c>
      <c r="AG613" s="6">
        <v>22</v>
      </c>
      <c r="AH613" s="6">
        <v>24</v>
      </c>
      <c r="AI613" s="12">
        <v>9.24</v>
      </c>
      <c r="AJ613" s="12"/>
    </row>
    <row r="614" spans="1:36" x14ac:dyDescent="0.35">
      <c r="A614" s="6" t="s">
        <v>72</v>
      </c>
      <c r="B614" s="6"/>
      <c r="C614" s="7">
        <v>42620</v>
      </c>
      <c r="D614" s="8">
        <v>0.51180555555555551</v>
      </c>
      <c r="E614" s="6" t="s">
        <v>50</v>
      </c>
      <c r="F614" s="6">
        <v>23.12</v>
      </c>
      <c r="G614" s="6">
        <v>22.65</v>
      </c>
      <c r="H614" s="6">
        <v>21</v>
      </c>
      <c r="I614" s="6">
        <v>3</v>
      </c>
      <c r="J614" s="6">
        <v>18</v>
      </c>
      <c r="K614" s="6">
        <v>27.7</v>
      </c>
      <c r="L614" s="6">
        <v>28.33</v>
      </c>
      <c r="M614" s="9">
        <v>6.47</v>
      </c>
      <c r="N614" s="9">
        <v>6.52</v>
      </c>
      <c r="O614" s="6">
        <v>3</v>
      </c>
      <c r="P614" s="6"/>
      <c r="Q614" s="6">
        <f t="shared" si="51"/>
        <v>1.9459101490553132</v>
      </c>
      <c r="R614" s="6">
        <v>7</v>
      </c>
      <c r="S614" s="6"/>
      <c r="T614" s="10" t="s">
        <v>44</v>
      </c>
      <c r="U614" s="10"/>
      <c r="V614" s="10">
        <v>1</v>
      </c>
      <c r="W614" s="10"/>
      <c r="X614" s="11">
        <v>0.23599999999999999</v>
      </c>
      <c r="Y614" s="11"/>
      <c r="Z614" s="11">
        <v>0.23699999999999999</v>
      </c>
      <c r="AA614" s="11"/>
      <c r="AB614" s="11"/>
      <c r="AC614" s="11"/>
      <c r="AD614" s="11">
        <v>0.57799999999999996</v>
      </c>
      <c r="AE614" s="11"/>
      <c r="AF614" s="11">
        <f t="shared" si="52"/>
        <v>0.81399999999999995</v>
      </c>
      <c r="AG614" s="6">
        <v>21</v>
      </c>
      <c r="AH614" s="6">
        <v>24</v>
      </c>
      <c r="AI614" s="12">
        <v>12.5</v>
      </c>
      <c r="AJ614" s="12"/>
    </row>
    <row r="615" spans="1:36" x14ac:dyDescent="0.35">
      <c r="A615" s="6" t="s">
        <v>79</v>
      </c>
      <c r="B615" s="6"/>
      <c r="C615" s="7">
        <v>42621</v>
      </c>
      <c r="D615" s="8">
        <v>0.42777777777777781</v>
      </c>
      <c r="E615" s="6" t="s">
        <v>50</v>
      </c>
      <c r="F615" s="6">
        <v>23.57</v>
      </c>
      <c r="G615" s="6">
        <v>23.18</v>
      </c>
      <c r="H615" s="6">
        <v>18.8</v>
      </c>
      <c r="I615" s="6">
        <v>3</v>
      </c>
      <c r="J615" s="6">
        <v>16</v>
      </c>
      <c r="K615" s="6">
        <v>28.68</v>
      </c>
      <c r="L615" s="6">
        <v>29.84</v>
      </c>
      <c r="M615" s="9">
        <v>6.77</v>
      </c>
      <c r="N615" s="9">
        <v>7.02</v>
      </c>
      <c r="O615" s="6">
        <v>3.5</v>
      </c>
      <c r="P615" s="6"/>
      <c r="Q615" s="6">
        <f t="shared" si="51"/>
        <v>1.9459101490553132</v>
      </c>
      <c r="R615" s="6">
        <v>7</v>
      </c>
      <c r="S615" s="6"/>
      <c r="T615" s="10"/>
      <c r="U615" s="10"/>
      <c r="V615" s="10">
        <v>1</v>
      </c>
      <c r="W615" s="10"/>
      <c r="X615" s="11">
        <v>0.13700000000000001</v>
      </c>
      <c r="Y615" s="11"/>
      <c r="Z615" s="11">
        <v>0.26600000000000001</v>
      </c>
      <c r="AA615" s="11"/>
      <c r="AB615" s="11"/>
      <c r="AC615" s="11"/>
      <c r="AD615" s="11">
        <v>0.53400000000000003</v>
      </c>
      <c r="AE615" s="11"/>
      <c r="AF615" s="11">
        <f t="shared" si="52"/>
        <v>0.67100000000000004</v>
      </c>
      <c r="AG615" s="6">
        <v>13</v>
      </c>
      <c r="AH615" s="6">
        <v>25</v>
      </c>
      <c r="AI615" s="12">
        <v>16.899999999999999</v>
      </c>
      <c r="AJ615" s="12"/>
    </row>
    <row r="616" spans="1:36" x14ac:dyDescent="0.35">
      <c r="A616" s="6" t="s">
        <v>89</v>
      </c>
      <c r="B616" s="6"/>
      <c r="C616" s="7">
        <v>42621</v>
      </c>
      <c r="D616" s="8">
        <v>0.44305555555555554</v>
      </c>
      <c r="E616" s="6" t="s">
        <v>50</v>
      </c>
      <c r="F616" s="6">
        <v>23.31</v>
      </c>
      <c r="G616" s="6">
        <v>22.84</v>
      </c>
      <c r="H616" s="6">
        <v>26</v>
      </c>
      <c r="I616" s="6">
        <v>3</v>
      </c>
      <c r="J616" s="6">
        <v>24</v>
      </c>
      <c r="K616" s="6">
        <v>31.07</v>
      </c>
      <c r="L616" s="6">
        <v>31.2</v>
      </c>
      <c r="M616" s="9">
        <v>6.57</v>
      </c>
      <c r="N616" s="9">
        <v>6.27</v>
      </c>
      <c r="O616" s="6">
        <v>3</v>
      </c>
      <c r="P616" s="6"/>
      <c r="Q616" s="6">
        <f t="shared" si="51"/>
        <v>0.69314718055994529</v>
      </c>
      <c r="R616" s="6">
        <v>2</v>
      </c>
      <c r="S616" s="6"/>
      <c r="T616" s="10" t="s">
        <v>44</v>
      </c>
      <c r="U616" s="10"/>
      <c r="V616" s="10">
        <v>1</v>
      </c>
      <c r="W616" s="10"/>
      <c r="X616" s="11">
        <v>1.7999999999999999E-2</v>
      </c>
      <c r="Y616" s="11"/>
      <c r="Z616" s="11">
        <v>7.6999999999999999E-2</v>
      </c>
      <c r="AA616" s="11"/>
      <c r="AB616" s="11"/>
      <c r="AC616" s="11"/>
      <c r="AD616" s="11">
        <v>0.52500000000000002</v>
      </c>
      <c r="AE616" s="11"/>
      <c r="AF616" s="11">
        <f t="shared" si="52"/>
        <v>0.54300000000000004</v>
      </c>
      <c r="AG616" s="6">
        <v>11</v>
      </c>
      <c r="AH616" s="6">
        <v>16</v>
      </c>
      <c r="AI616" s="12">
        <v>10.8</v>
      </c>
      <c r="AJ616" s="12"/>
    </row>
    <row r="617" spans="1:36" x14ac:dyDescent="0.35">
      <c r="A617" s="6" t="s">
        <v>40</v>
      </c>
      <c r="B617" s="6"/>
      <c r="C617" s="7">
        <v>42626</v>
      </c>
      <c r="D617" s="8">
        <v>0.54166666666666663</v>
      </c>
      <c r="E617" s="6" t="s">
        <v>50</v>
      </c>
      <c r="F617" s="6">
        <v>24.63</v>
      </c>
      <c r="G617" s="6">
        <v>24.44</v>
      </c>
      <c r="H617" s="6">
        <v>18</v>
      </c>
      <c r="I617" s="6">
        <v>3</v>
      </c>
      <c r="J617" s="6">
        <v>17</v>
      </c>
      <c r="K617" s="6">
        <v>26.09</v>
      </c>
      <c r="L617" s="6">
        <v>26.38</v>
      </c>
      <c r="M617" s="9">
        <v>4.82</v>
      </c>
      <c r="N617" s="9">
        <v>4.93</v>
      </c>
      <c r="O617" s="6">
        <v>3</v>
      </c>
      <c r="P617" s="6"/>
      <c r="Q617" s="6">
        <f t="shared" si="51"/>
        <v>2.3025850929940459</v>
      </c>
      <c r="R617" s="6">
        <v>10</v>
      </c>
      <c r="S617" s="6"/>
      <c r="T617" s="10" t="s">
        <v>44</v>
      </c>
      <c r="U617" s="10"/>
      <c r="V617" s="10">
        <v>1</v>
      </c>
      <c r="W617" s="10"/>
      <c r="X617" s="11">
        <v>0.47299999999999998</v>
      </c>
      <c r="Y617" s="11"/>
      <c r="Z617" s="11">
        <v>0.247</v>
      </c>
      <c r="AA617" s="11"/>
      <c r="AB617" s="11"/>
      <c r="AC617" s="11"/>
      <c r="AD617" s="11">
        <v>0.70899999999999996</v>
      </c>
      <c r="AE617" s="11"/>
      <c r="AF617" s="11">
        <f t="shared" si="52"/>
        <v>1.1819999999999999</v>
      </c>
      <c r="AG617" s="6">
        <v>6</v>
      </c>
      <c r="AH617" s="6">
        <v>8</v>
      </c>
      <c r="AI617" s="12">
        <v>17.2</v>
      </c>
      <c r="AJ617" s="12"/>
    </row>
    <row r="618" spans="1:36" x14ac:dyDescent="0.35">
      <c r="A618" s="6" t="s">
        <v>72</v>
      </c>
      <c r="B618" s="6"/>
      <c r="C618" s="7">
        <v>42626</v>
      </c>
      <c r="D618" s="8">
        <v>0.50972222222222219</v>
      </c>
      <c r="E618" s="6" t="s">
        <v>50</v>
      </c>
      <c r="F618" s="6">
        <v>24.35</v>
      </c>
      <c r="G618" s="6">
        <v>23.71</v>
      </c>
      <c r="H618" s="6">
        <v>18</v>
      </c>
      <c r="I618" s="6">
        <v>3</v>
      </c>
      <c r="J618" s="6">
        <v>15</v>
      </c>
      <c r="K618" s="6">
        <v>26.97</v>
      </c>
      <c r="L618" s="6">
        <v>27.07</v>
      </c>
      <c r="M618" s="9">
        <v>7.19</v>
      </c>
      <c r="N618" s="9">
        <v>6.33</v>
      </c>
      <c r="O618" s="6">
        <v>2.5</v>
      </c>
      <c r="P618" s="6"/>
      <c r="Q618" s="6">
        <f t="shared" si="51"/>
        <v>2.9444389791664403</v>
      </c>
      <c r="R618" s="6">
        <v>19</v>
      </c>
      <c r="S618" s="6"/>
      <c r="T618" s="10" t="s">
        <v>44</v>
      </c>
      <c r="U618" s="10"/>
      <c r="V618" s="10">
        <v>1</v>
      </c>
      <c r="W618" s="10"/>
      <c r="X618" s="11">
        <v>0.252</v>
      </c>
      <c r="Y618" s="11"/>
      <c r="Z618" s="11">
        <v>8.8999999999999996E-2</v>
      </c>
      <c r="AA618" s="11"/>
      <c r="AB618" s="11"/>
      <c r="AC618" s="11"/>
      <c r="AD618" s="11">
        <v>0.51600000000000001</v>
      </c>
      <c r="AE618" s="11"/>
      <c r="AF618" s="11">
        <f t="shared" si="52"/>
        <v>0.76800000000000002</v>
      </c>
      <c r="AG618" s="6">
        <v>4</v>
      </c>
      <c r="AH618" s="6">
        <v>5</v>
      </c>
      <c r="AI618" s="12">
        <v>21.1</v>
      </c>
      <c r="AJ618" s="12"/>
    </row>
    <row r="619" spans="1:36" x14ac:dyDescent="0.35">
      <c r="A619" s="6" t="s">
        <v>79</v>
      </c>
      <c r="B619" s="6"/>
      <c r="C619" s="7">
        <v>42627</v>
      </c>
      <c r="D619" s="8">
        <v>0.43402777777777773</v>
      </c>
      <c r="E619" s="6" t="s">
        <v>50</v>
      </c>
      <c r="F619" s="6">
        <v>22.66</v>
      </c>
      <c r="G619" s="6">
        <v>22.56</v>
      </c>
      <c r="H619" s="6">
        <v>16</v>
      </c>
      <c r="I619" s="6">
        <v>3</v>
      </c>
      <c r="J619" s="6">
        <v>13</v>
      </c>
      <c r="K619" s="6">
        <v>29.38</v>
      </c>
      <c r="L619" s="6">
        <v>29.82</v>
      </c>
      <c r="M619" s="9">
        <v>6.6</v>
      </c>
      <c r="N619" s="9">
        <v>6.55</v>
      </c>
      <c r="O619" s="6">
        <v>4</v>
      </c>
      <c r="P619" s="6"/>
      <c r="Q619" s="6">
        <f t="shared" si="51"/>
        <v>0</v>
      </c>
      <c r="R619" s="6">
        <v>1</v>
      </c>
      <c r="S619" s="6"/>
      <c r="T619" s="10" t="s">
        <v>44</v>
      </c>
      <c r="U619" s="10"/>
      <c r="V619" s="10">
        <v>1</v>
      </c>
      <c r="W619" s="10"/>
      <c r="X619" s="11">
        <v>0.114</v>
      </c>
      <c r="Y619" s="11"/>
      <c r="Z619" s="11">
        <v>0.27400000000000002</v>
      </c>
      <c r="AA619" s="11"/>
      <c r="AB619" s="11"/>
      <c r="AC619" s="11"/>
      <c r="AD619" s="11">
        <v>0.45800000000000002</v>
      </c>
      <c r="AE619" s="11"/>
      <c r="AF619" s="11">
        <f t="shared" si="52"/>
        <v>0.57200000000000006</v>
      </c>
      <c r="AG619" s="6">
        <v>12</v>
      </c>
      <c r="AH619" s="6">
        <v>11</v>
      </c>
      <c r="AI619" s="12">
        <v>11.5</v>
      </c>
      <c r="AJ619" s="12"/>
    </row>
    <row r="620" spans="1:36" x14ac:dyDescent="0.35">
      <c r="A620" s="6" t="s">
        <v>89</v>
      </c>
      <c r="B620" s="6"/>
      <c r="C620" s="7">
        <v>42627</v>
      </c>
      <c r="D620" s="8">
        <v>0.45069444444444445</v>
      </c>
      <c r="E620" s="6" t="s">
        <v>50</v>
      </c>
      <c r="F620" s="6">
        <v>22.48</v>
      </c>
      <c r="G620" s="6">
        <v>22.36</v>
      </c>
      <c r="H620" s="6">
        <v>22</v>
      </c>
      <c r="I620" s="6">
        <v>3</v>
      </c>
      <c r="J620" s="6">
        <v>21</v>
      </c>
      <c r="K620" s="6">
        <v>30.48</v>
      </c>
      <c r="L620" s="6">
        <v>30.54</v>
      </c>
      <c r="M620" s="9">
        <v>7.09</v>
      </c>
      <c r="N620" s="9">
        <v>6.76</v>
      </c>
      <c r="O620" s="6">
        <v>5.5</v>
      </c>
      <c r="P620" s="6"/>
      <c r="Q620" s="6">
        <f t="shared" si="51"/>
        <v>1.6094379124341003</v>
      </c>
      <c r="R620" s="6">
        <v>5</v>
      </c>
      <c r="S620" s="6"/>
      <c r="T620" s="10"/>
      <c r="U620" s="10"/>
      <c r="V620" s="10">
        <v>1</v>
      </c>
      <c r="W620" s="10"/>
      <c r="X620" s="11">
        <v>4.8000000000000001E-2</v>
      </c>
      <c r="Y620" s="11"/>
      <c r="Z620" s="11">
        <v>2.5999999999999999E-2</v>
      </c>
      <c r="AA620" s="11"/>
      <c r="AB620" s="11"/>
      <c r="AC620" s="11"/>
      <c r="AD620" s="11">
        <v>0.48799999999999999</v>
      </c>
      <c r="AE620" s="11"/>
      <c r="AF620" s="11">
        <f t="shared" si="52"/>
        <v>0.53600000000000003</v>
      </c>
      <c r="AG620" s="6">
        <v>9</v>
      </c>
      <c r="AH620" s="6">
        <v>3</v>
      </c>
      <c r="AI620" s="12">
        <v>14.9</v>
      </c>
      <c r="AJ620" s="12"/>
    </row>
    <row r="621" spans="1:36" x14ac:dyDescent="0.35">
      <c r="A621" s="6" t="s">
        <v>100</v>
      </c>
      <c r="C621" s="14">
        <v>42628</v>
      </c>
      <c r="M621" s="16">
        <v>6.39</v>
      </c>
      <c r="N621" s="16">
        <v>6.32</v>
      </c>
      <c r="Q621" s="6">
        <f t="shared" si="51"/>
        <v>1.3862943611198906</v>
      </c>
      <c r="R621" s="22">
        <v>4</v>
      </c>
      <c r="V621" s="22">
        <v>2</v>
      </c>
      <c r="AF621">
        <v>1.0055000000000001</v>
      </c>
      <c r="AI621" s="22">
        <v>13.1</v>
      </c>
    </row>
    <row r="622" spans="1:36" x14ac:dyDescent="0.35">
      <c r="A622" s="6" t="s">
        <v>105</v>
      </c>
      <c r="C622" s="14">
        <v>42628</v>
      </c>
      <c r="M622" s="16">
        <v>8.2100000000000009</v>
      </c>
      <c r="N622" s="16">
        <v>8.06</v>
      </c>
      <c r="Q622" s="6">
        <f t="shared" si="51"/>
        <v>1.3862943611198906</v>
      </c>
      <c r="R622" s="22">
        <v>4</v>
      </c>
      <c r="V622" s="22">
        <v>2</v>
      </c>
      <c r="AF622" s="35">
        <v>0.84799999999999998</v>
      </c>
      <c r="AI622" s="22">
        <v>25.8</v>
      </c>
    </row>
    <row r="623" spans="1:36" x14ac:dyDescent="0.35">
      <c r="A623" s="6" t="s">
        <v>40</v>
      </c>
      <c r="B623" s="6"/>
      <c r="C623" s="7">
        <v>42633</v>
      </c>
      <c r="D623" s="8">
        <v>0.56111111111111112</v>
      </c>
      <c r="E623" s="6" t="s">
        <v>49</v>
      </c>
      <c r="F623" s="6">
        <v>24.28</v>
      </c>
      <c r="G623" s="6">
        <v>23.41</v>
      </c>
      <c r="H623" s="6">
        <v>21</v>
      </c>
      <c r="I623" s="6">
        <v>3</v>
      </c>
      <c r="J623" s="6">
        <v>16</v>
      </c>
      <c r="K623" s="6">
        <v>25.11</v>
      </c>
      <c r="L623" s="6">
        <v>26.47</v>
      </c>
      <c r="M623" s="9">
        <v>4.63</v>
      </c>
      <c r="N623" s="9">
        <v>4.71</v>
      </c>
      <c r="O623" s="6">
        <v>3</v>
      </c>
      <c r="P623" s="6"/>
      <c r="Q623" s="6">
        <f t="shared" si="51"/>
        <v>2.7725887222397811</v>
      </c>
      <c r="R623" s="6">
        <v>16</v>
      </c>
      <c r="S623" s="6"/>
      <c r="T623" s="10" t="s">
        <v>47</v>
      </c>
      <c r="U623" s="10"/>
      <c r="V623" s="10">
        <v>2</v>
      </c>
      <c r="W623" s="10"/>
      <c r="X623" s="11">
        <v>0.58399999999999996</v>
      </c>
      <c r="Y623" s="11"/>
      <c r="Z623" s="11">
        <v>0.35599999999999998</v>
      </c>
      <c r="AA623" s="11"/>
      <c r="AB623" s="11"/>
      <c r="AC623" s="11"/>
      <c r="AD623" s="11">
        <v>0.79200000000000004</v>
      </c>
      <c r="AE623" s="11"/>
      <c r="AF623" s="11">
        <f>AD623+X623+Y623</f>
        <v>1.3759999999999999</v>
      </c>
      <c r="AG623" s="6">
        <v>7</v>
      </c>
      <c r="AH623" s="6">
        <v>9</v>
      </c>
      <c r="AI623" s="12">
        <v>8.6</v>
      </c>
      <c r="AJ623" s="12"/>
    </row>
    <row r="624" spans="1:36" x14ac:dyDescent="0.35">
      <c r="A624" s="6" t="s">
        <v>72</v>
      </c>
      <c r="B624" s="6"/>
      <c r="C624" s="7">
        <v>42633</v>
      </c>
      <c r="D624" s="8">
        <v>0.52638888888888891</v>
      </c>
      <c r="E624" s="6" t="s">
        <v>49</v>
      </c>
      <c r="F624" s="6">
        <v>23.03</v>
      </c>
      <c r="G624" s="6">
        <v>22.5</v>
      </c>
      <c r="H624" s="6">
        <v>21</v>
      </c>
      <c r="I624" s="6">
        <v>3</v>
      </c>
      <c r="J624" s="6">
        <v>17</v>
      </c>
      <c r="K624" s="6">
        <v>28.39</v>
      </c>
      <c r="L624" s="6">
        <v>28.56</v>
      </c>
      <c r="M624" s="9">
        <v>5.96</v>
      </c>
      <c r="N624" s="9">
        <v>6.2</v>
      </c>
      <c r="O624" s="6">
        <v>4.5</v>
      </c>
      <c r="P624" s="6"/>
      <c r="Q624" s="6">
        <f t="shared" si="51"/>
        <v>3.1780538303479458</v>
      </c>
      <c r="R624" s="6">
        <v>24</v>
      </c>
      <c r="S624" s="6"/>
      <c r="T624" s="10" t="s">
        <v>47</v>
      </c>
      <c r="U624" s="10"/>
      <c r="V624" s="10">
        <v>4</v>
      </c>
      <c r="W624" s="10"/>
      <c r="X624" s="11">
        <v>0.218</v>
      </c>
      <c r="Y624" s="11"/>
      <c r="Z624" s="11">
        <v>0.23599999999999999</v>
      </c>
      <c r="AA624" s="11"/>
      <c r="AB624" s="11"/>
      <c r="AC624" s="11"/>
      <c r="AD624" s="11">
        <v>0.53300000000000003</v>
      </c>
      <c r="AE624" s="11"/>
      <c r="AF624" s="11">
        <f>AD624+X624+Y624</f>
        <v>0.751</v>
      </c>
      <c r="AG624" s="6">
        <v>5</v>
      </c>
      <c r="AH624" s="6">
        <v>7</v>
      </c>
      <c r="AI624" s="12">
        <v>6.54</v>
      </c>
      <c r="AJ624" s="12"/>
    </row>
    <row r="625" spans="1:36" x14ac:dyDescent="0.35">
      <c r="A625" s="6" t="s">
        <v>79</v>
      </c>
      <c r="B625" s="6"/>
      <c r="C625" s="7">
        <v>42634</v>
      </c>
      <c r="D625" s="8">
        <v>0.44791666666666669</v>
      </c>
      <c r="E625" s="6" t="s">
        <v>49</v>
      </c>
      <c r="F625" s="6">
        <v>22.43</v>
      </c>
      <c r="G625" s="6">
        <v>22.3</v>
      </c>
      <c r="H625" s="6">
        <v>20</v>
      </c>
      <c r="I625" s="6">
        <v>3</v>
      </c>
      <c r="J625" s="6">
        <v>17</v>
      </c>
      <c r="K625" s="6">
        <v>29.9</v>
      </c>
      <c r="L625" s="6">
        <v>30.37</v>
      </c>
      <c r="M625" s="9">
        <v>6.14</v>
      </c>
      <c r="N625" s="9">
        <v>6.24</v>
      </c>
      <c r="O625" s="6">
        <v>5</v>
      </c>
      <c r="P625" s="6"/>
      <c r="Q625" s="6">
        <f t="shared" si="51"/>
        <v>2.7725887222397811</v>
      </c>
      <c r="R625" s="6">
        <v>16</v>
      </c>
      <c r="S625" s="6"/>
      <c r="T625" s="10" t="s">
        <v>47</v>
      </c>
      <c r="U625" s="10"/>
      <c r="V625" s="10">
        <v>2</v>
      </c>
      <c r="W625" s="10"/>
      <c r="X625" s="11">
        <v>0.104</v>
      </c>
      <c r="Y625" s="11"/>
      <c r="Z625" s="11">
        <v>0.16600000000000001</v>
      </c>
      <c r="AA625" s="11"/>
      <c r="AB625" s="11"/>
      <c r="AC625" s="11"/>
      <c r="AD625" s="11">
        <v>0.49399999999999999</v>
      </c>
      <c r="AE625" s="11"/>
      <c r="AF625" s="11">
        <f>AD625+X625+Y625</f>
        <v>0.59799999999999998</v>
      </c>
      <c r="AG625" s="6">
        <v>8</v>
      </c>
      <c r="AH625" s="6">
        <v>9</v>
      </c>
      <c r="AI625" s="12">
        <v>9.52</v>
      </c>
      <c r="AJ625" s="12"/>
    </row>
    <row r="626" spans="1:36" x14ac:dyDescent="0.35">
      <c r="A626" s="6" t="s">
        <v>89</v>
      </c>
      <c r="B626" s="6"/>
      <c r="C626" s="7">
        <v>42634</v>
      </c>
      <c r="D626" s="8">
        <v>0.46527777777777773</v>
      </c>
      <c r="E626" s="6" t="s">
        <v>49</v>
      </c>
      <c r="F626" s="6">
        <v>21.94</v>
      </c>
      <c r="G626" s="6">
        <v>21.9</v>
      </c>
      <c r="H626" s="6">
        <v>29</v>
      </c>
      <c r="I626" s="6">
        <v>3</v>
      </c>
      <c r="J626" s="6">
        <v>24</v>
      </c>
      <c r="K626" s="6">
        <v>30.85</v>
      </c>
      <c r="L626" s="6">
        <v>30.88</v>
      </c>
      <c r="M626" s="9">
        <v>6.66</v>
      </c>
      <c r="N626" s="9">
        <v>6.74</v>
      </c>
      <c r="O626" s="6">
        <v>8</v>
      </c>
      <c r="P626" s="6"/>
      <c r="Q626" s="6">
        <f t="shared" si="51"/>
        <v>0.69314718055994529</v>
      </c>
      <c r="R626" s="6">
        <v>2</v>
      </c>
      <c r="S626" s="6"/>
      <c r="T626" s="10" t="s">
        <v>44</v>
      </c>
      <c r="U626" s="10"/>
      <c r="V626" s="10">
        <v>2</v>
      </c>
      <c r="W626" s="10"/>
      <c r="X626" s="11">
        <v>4.4999999999999998E-2</v>
      </c>
      <c r="Y626" s="11"/>
      <c r="Z626" s="11">
        <v>0.108</v>
      </c>
      <c r="AA626" s="11"/>
      <c r="AB626" s="11"/>
      <c r="AC626" s="11"/>
      <c r="AD626" s="11">
        <v>0.35299999999999998</v>
      </c>
      <c r="AE626" s="11"/>
      <c r="AF626" s="11">
        <f>AD626+X626+Y626</f>
        <v>0.39799999999999996</v>
      </c>
      <c r="AG626" s="6">
        <v>4</v>
      </c>
      <c r="AH626" s="6">
        <v>4</v>
      </c>
      <c r="AI626" s="12">
        <v>9.16</v>
      </c>
      <c r="AJ626" s="12"/>
    </row>
    <row r="627" spans="1:36" x14ac:dyDescent="0.35">
      <c r="A627" s="6" t="s">
        <v>100</v>
      </c>
      <c r="C627" s="14">
        <v>42634</v>
      </c>
      <c r="M627" s="16">
        <v>5.45</v>
      </c>
      <c r="N627" s="16">
        <v>4.71</v>
      </c>
      <c r="Q627" s="6">
        <f t="shared" si="51"/>
        <v>1.3862943611198906</v>
      </c>
      <c r="R627" s="22">
        <v>4</v>
      </c>
      <c r="V627" s="22">
        <v>2</v>
      </c>
      <c r="AF627">
        <v>1.0228000000000002</v>
      </c>
      <c r="AI627" s="22">
        <v>5.8</v>
      </c>
    </row>
    <row r="628" spans="1:36" x14ac:dyDescent="0.35">
      <c r="A628" s="6" t="s">
        <v>105</v>
      </c>
      <c r="C628" s="14">
        <v>42634</v>
      </c>
      <c r="M628" s="16">
        <v>5.89</v>
      </c>
      <c r="N628" s="16">
        <v>5.79</v>
      </c>
      <c r="Q628" s="6">
        <f t="shared" si="51"/>
        <v>1.3862943611198906</v>
      </c>
      <c r="R628" s="22">
        <v>4</v>
      </c>
      <c r="V628" s="22">
        <v>2</v>
      </c>
      <c r="AF628" s="35">
        <v>0.84640000000000004</v>
      </c>
      <c r="AI628" s="22">
        <v>6.6</v>
      </c>
    </row>
    <row r="629" spans="1:36" x14ac:dyDescent="0.35">
      <c r="A629" s="6" t="s">
        <v>40</v>
      </c>
      <c r="B629" s="6"/>
      <c r="C629" s="7">
        <v>42640</v>
      </c>
      <c r="D629" s="8">
        <v>0.53055555555555556</v>
      </c>
      <c r="E629" s="6" t="s">
        <v>49</v>
      </c>
      <c r="F629" s="6">
        <v>22.74</v>
      </c>
      <c r="G629" s="6">
        <v>22.68</v>
      </c>
      <c r="H629" s="6">
        <v>18</v>
      </c>
      <c r="I629" s="6">
        <v>3</v>
      </c>
      <c r="J629" s="6">
        <v>14</v>
      </c>
      <c r="K629" s="6">
        <v>25.47</v>
      </c>
      <c r="L629" s="6">
        <v>25.91</v>
      </c>
      <c r="M629" s="9">
        <v>5.29</v>
      </c>
      <c r="N629" s="9">
        <v>5.26</v>
      </c>
      <c r="O629" s="6">
        <v>6</v>
      </c>
      <c r="P629" s="6"/>
      <c r="Q629" s="6">
        <f t="shared" si="51"/>
        <v>2.0794415416798357</v>
      </c>
      <c r="R629" s="6">
        <v>8</v>
      </c>
      <c r="S629" s="6"/>
      <c r="T629" s="10" t="s">
        <v>44</v>
      </c>
      <c r="U629" s="10"/>
      <c r="V629" s="10">
        <v>2</v>
      </c>
      <c r="W629" s="10"/>
      <c r="X629" s="11">
        <v>0.57699999999999996</v>
      </c>
      <c r="Y629" s="11"/>
      <c r="Z629" s="11">
        <v>0.33400000000000002</v>
      </c>
      <c r="AA629" s="11"/>
      <c r="AB629" s="11"/>
      <c r="AC629" s="11"/>
      <c r="AD629" s="11">
        <v>0.55300000000000005</v>
      </c>
      <c r="AE629" s="11"/>
      <c r="AF629" s="11">
        <f t="shared" ref="AF629:AF631" si="53">AD629+X629+Y629</f>
        <v>1.1299999999999999</v>
      </c>
      <c r="AG629" s="6">
        <v>34</v>
      </c>
      <c r="AH629" s="6">
        <v>19</v>
      </c>
      <c r="AI629" s="12">
        <v>7.78</v>
      </c>
      <c r="AJ629" s="12"/>
    </row>
    <row r="630" spans="1:36" x14ac:dyDescent="0.35">
      <c r="A630" s="6" t="s">
        <v>72</v>
      </c>
      <c r="B630" s="6"/>
      <c r="C630" s="7">
        <v>42640</v>
      </c>
      <c r="D630" s="8">
        <v>0.49652777777777773</v>
      </c>
      <c r="E630" s="6" t="s">
        <v>49</v>
      </c>
      <c r="F630" s="6">
        <v>21.82</v>
      </c>
      <c r="G630" s="6">
        <v>21.62</v>
      </c>
      <c r="H630" s="6">
        <v>16</v>
      </c>
      <c r="I630" s="6">
        <v>3</v>
      </c>
      <c r="J630" s="6">
        <v>13</v>
      </c>
      <c r="K630" s="6">
        <v>27.75</v>
      </c>
      <c r="L630" s="6">
        <v>27.82</v>
      </c>
      <c r="M630" s="9">
        <v>7.3</v>
      </c>
      <c r="N630" s="9">
        <v>7.21</v>
      </c>
      <c r="O630" s="6">
        <v>4</v>
      </c>
      <c r="P630" s="6"/>
      <c r="Q630" s="6">
        <f t="shared" si="51"/>
        <v>1.3862943611198906</v>
      </c>
      <c r="R630" s="6">
        <v>4</v>
      </c>
      <c r="S630" s="6"/>
      <c r="T630" s="10" t="s">
        <v>44</v>
      </c>
      <c r="U630" s="10"/>
      <c r="V630" s="10">
        <v>2</v>
      </c>
      <c r="W630" s="10"/>
      <c r="X630" s="11">
        <v>0.34300000000000003</v>
      </c>
      <c r="Y630" s="11"/>
      <c r="Z630" s="11">
        <v>0.214</v>
      </c>
      <c r="AA630" s="11"/>
      <c r="AB630" s="11"/>
      <c r="AC630" s="11"/>
      <c r="AD630" s="11">
        <v>0.46600000000000003</v>
      </c>
      <c r="AE630" s="11"/>
      <c r="AF630" s="11">
        <f t="shared" si="53"/>
        <v>0.80900000000000005</v>
      </c>
      <c r="AG630" s="6">
        <v>20</v>
      </c>
      <c r="AH630" s="6">
        <v>14</v>
      </c>
      <c r="AI630" s="12">
        <v>15.3</v>
      </c>
      <c r="AJ630" s="12"/>
    </row>
    <row r="631" spans="1:36" x14ac:dyDescent="0.35">
      <c r="A631" s="6" t="s">
        <v>79</v>
      </c>
      <c r="B631" s="6"/>
      <c r="C631" s="7">
        <v>42641</v>
      </c>
      <c r="D631" s="8">
        <v>0.42291666666666666</v>
      </c>
      <c r="E631" s="6" t="s">
        <v>50</v>
      </c>
      <c r="F631" s="6">
        <v>21.39</v>
      </c>
      <c r="G631" s="6">
        <v>21.36</v>
      </c>
      <c r="H631" s="6">
        <v>18</v>
      </c>
      <c r="I631" s="6">
        <v>3</v>
      </c>
      <c r="J631" s="6">
        <v>16</v>
      </c>
      <c r="K631" s="6">
        <v>30.16</v>
      </c>
      <c r="L631" s="6">
        <v>30.2</v>
      </c>
      <c r="M631" s="9">
        <v>6.24</v>
      </c>
      <c r="N631" s="9">
        <v>5.82</v>
      </c>
      <c r="O631" s="6">
        <v>7</v>
      </c>
      <c r="P631" s="6"/>
      <c r="Q631" s="6">
        <f t="shared" si="51"/>
        <v>0.69314718055994529</v>
      </c>
      <c r="R631" s="6">
        <v>2</v>
      </c>
      <c r="S631" s="6"/>
      <c r="T631" s="10" t="s">
        <v>44</v>
      </c>
      <c r="U631" s="10"/>
      <c r="V631" s="10">
        <v>1</v>
      </c>
      <c r="W631" s="10"/>
      <c r="X631" s="11">
        <v>0.109</v>
      </c>
      <c r="Y631" s="11"/>
      <c r="Z631" s="11">
        <v>0.217</v>
      </c>
      <c r="AA631" s="11"/>
      <c r="AB631" s="11"/>
      <c r="AC631" s="11"/>
      <c r="AD631" s="11">
        <v>0.42599999999999999</v>
      </c>
      <c r="AE631" s="11"/>
      <c r="AF631" s="11">
        <f t="shared" si="53"/>
        <v>0.53500000000000003</v>
      </c>
      <c r="AG631" s="6">
        <v>7</v>
      </c>
      <c r="AH631" s="6">
        <v>8</v>
      </c>
      <c r="AI631" s="12">
        <v>2.52</v>
      </c>
      <c r="AJ631" s="12"/>
    </row>
    <row r="632" spans="1:36" x14ac:dyDescent="0.35">
      <c r="A632" s="6" t="s">
        <v>40</v>
      </c>
      <c r="B632" s="6"/>
      <c r="C632" s="7">
        <v>42887</v>
      </c>
      <c r="D632" s="8">
        <v>0.56180555555555556</v>
      </c>
      <c r="E632" s="6" t="s">
        <v>41</v>
      </c>
      <c r="F632" s="6">
        <v>18.03</v>
      </c>
      <c r="G632" s="6">
        <v>16.09</v>
      </c>
      <c r="H632" s="6">
        <v>26</v>
      </c>
      <c r="I632" s="6">
        <v>3</v>
      </c>
      <c r="J632" s="6">
        <v>24</v>
      </c>
      <c r="K632" s="6">
        <v>18.579999999999998</v>
      </c>
      <c r="L632" s="6">
        <v>23.34</v>
      </c>
      <c r="M632" s="9">
        <v>7.18</v>
      </c>
      <c r="N632" s="9">
        <v>6.95</v>
      </c>
      <c r="O632" s="6">
        <v>3</v>
      </c>
      <c r="P632" s="6"/>
      <c r="Q632" s="6">
        <f t="shared" ref="Q632:Q659" si="54">LN(R632)</f>
        <v>2.3025850929940459</v>
      </c>
      <c r="R632" s="6">
        <v>10</v>
      </c>
      <c r="S632" s="6"/>
      <c r="T632" s="10" t="s">
        <v>44</v>
      </c>
      <c r="U632" s="10"/>
      <c r="V632" s="10">
        <v>1</v>
      </c>
      <c r="W632" s="10"/>
      <c r="X632" s="11">
        <v>0.38400000000000001</v>
      </c>
      <c r="Y632" s="11"/>
      <c r="Z632" s="11">
        <v>0.308</v>
      </c>
      <c r="AA632" s="11"/>
      <c r="AB632" s="11"/>
      <c r="AC632" s="11"/>
      <c r="AD632" s="11">
        <v>0.627</v>
      </c>
      <c r="AE632" s="11"/>
      <c r="AF632" s="11">
        <f t="shared" ref="AF632:AF661" si="55">AD632+X632+Y632</f>
        <v>1.0110000000000001</v>
      </c>
      <c r="AG632" s="6">
        <v>15</v>
      </c>
      <c r="AH632" s="6">
        <v>25</v>
      </c>
      <c r="AI632" s="12">
        <v>16.399999999999999</v>
      </c>
      <c r="AJ632" s="12"/>
    </row>
    <row r="633" spans="1:36" x14ac:dyDescent="0.35">
      <c r="A633" s="6" t="s">
        <v>72</v>
      </c>
      <c r="B633" s="6"/>
      <c r="C633" s="7">
        <v>42887</v>
      </c>
      <c r="D633" s="8">
        <v>0.52638888888888891</v>
      </c>
      <c r="E633" s="6" t="s">
        <v>41</v>
      </c>
      <c r="F633" s="6">
        <v>17.989999999999998</v>
      </c>
      <c r="G633" s="6">
        <v>15.95</v>
      </c>
      <c r="H633" s="6">
        <v>21</v>
      </c>
      <c r="I633" s="6">
        <v>3</v>
      </c>
      <c r="J633" s="6">
        <v>20</v>
      </c>
      <c r="K633" s="6">
        <v>21.75</v>
      </c>
      <c r="L633" s="6">
        <v>23.46</v>
      </c>
      <c r="M633" s="9">
        <v>8.74</v>
      </c>
      <c r="N633" s="9">
        <v>8.06</v>
      </c>
      <c r="O633" s="6">
        <v>2.5</v>
      </c>
      <c r="P633" s="6"/>
      <c r="Q633" s="6">
        <f t="shared" si="54"/>
        <v>1.3862943611198906</v>
      </c>
      <c r="R633" s="6">
        <v>4</v>
      </c>
      <c r="S633" s="6"/>
      <c r="T633" s="10" t="s">
        <v>44</v>
      </c>
      <c r="U633" s="10"/>
      <c r="V633" s="10">
        <v>1</v>
      </c>
      <c r="W633" s="10"/>
      <c r="X633" s="11">
        <v>0.22500000000000001</v>
      </c>
      <c r="Y633" s="11"/>
      <c r="Z633" s="11">
        <v>0.219</v>
      </c>
      <c r="AA633" s="11"/>
      <c r="AB633" s="11"/>
      <c r="AC633" s="11"/>
      <c r="AD633" s="11">
        <v>0.57599999999999996</v>
      </c>
      <c r="AE633" s="11"/>
      <c r="AF633" s="11">
        <f t="shared" si="55"/>
        <v>0.80099999999999993</v>
      </c>
      <c r="AG633" s="6">
        <v>20</v>
      </c>
      <c r="AH633" s="6">
        <v>23</v>
      </c>
      <c r="AI633" s="12">
        <v>14.6</v>
      </c>
      <c r="AJ633" s="12"/>
    </row>
    <row r="634" spans="1:36" x14ac:dyDescent="0.35">
      <c r="A634" s="6" t="s">
        <v>72</v>
      </c>
      <c r="B634" s="6"/>
      <c r="C634" s="7">
        <v>42887</v>
      </c>
      <c r="D634" s="8">
        <v>0.52638888888888891</v>
      </c>
      <c r="E634" s="6" t="s">
        <v>41</v>
      </c>
      <c r="F634" s="6">
        <v>17.989999999999998</v>
      </c>
      <c r="G634" s="6">
        <v>15.95</v>
      </c>
      <c r="H634" s="6">
        <v>21</v>
      </c>
      <c r="I634" s="6">
        <v>3</v>
      </c>
      <c r="J634" s="6">
        <v>20</v>
      </c>
      <c r="K634" s="6">
        <v>21.75</v>
      </c>
      <c r="L634" s="6">
        <v>23.46</v>
      </c>
      <c r="M634" s="9">
        <v>8.74</v>
      </c>
      <c r="N634" s="9">
        <v>8.06</v>
      </c>
      <c r="O634" s="6">
        <v>2.5</v>
      </c>
      <c r="P634" s="6"/>
      <c r="Q634" s="6">
        <f t="shared" si="54"/>
        <v>1.3862943611198906</v>
      </c>
      <c r="R634" s="6">
        <v>4</v>
      </c>
      <c r="S634" s="6"/>
      <c r="T634" s="10" t="s">
        <v>44</v>
      </c>
      <c r="U634" s="10"/>
      <c r="V634" s="10">
        <v>1</v>
      </c>
      <c r="W634" s="10"/>
      <c r="X634" s="11">
        <v>0.22500000000000001</v>
      </c>
      <c r="Y634" s="11"/>
      <c r="Z634" s="11">
        <v>0.219</v>
      </c>
      <c r="AA634" s="11"/>
      <c r="AB634" s="11"/>
      <c r="AC634" s="11"/>
      <c r="AD634" s="11">
        <v>0.57599999999999996</v>
      </c>
      <c r="AE634" s="11"/>
      <c r="AF634" s="11">
        <f t="shared" si="55"/>
        <v>0.80099999999999993</v>
      </c>
      <c r="AG634" s="6">
        <v>20</v>
      </c>
      <c r="AH634" s="6">
        <v>23</v>
      </c>
      <c r="AI634" s="12">
        <v>14.6</v>
      </c>
      <c r="AJ634" s="12"/>
    </row>
    <row r="635" spans="1:36" x14ac:dyDescent="0.35">
      <c r="A635" s="6" t="s">
        <v>40</v>
      </c>
      <c r="B635" s="6"/>
      <c r="C635" s="7">
        <v>42892</v>
      </c>
      <c r="D635" s="8">
        <v>0.54166666666666663</v>
      </c>
      <c r="E635" s="6" t="s">
        <v>43</v>
      </c>
      <c r="F635" s="6"/>
      <c r="G635" s="6"/>
      <c r="H635" s="6">
        <v>22</v>
      </c>
      <c r="I635" s="6"/>
      <c r="J635" s="6"/>
      <c r="K635" s="6"/>
      <c r="L635" s="6"/>
      <c r="M635" s="9">
        <v>7.38</v>
      </c>
      <c r="N635" s="9">
        <v>7.36</v>
      </c>
      <c r="O635" s="6">
        <v>4</v>
      </c>
      <c r="P635" s="6"/>
      <c r="Q635" s="6">
        <f t="shared" si="54"/>
        <v>3.5835189384561099</v>
      </c>
      <c r="R635" s="6">
        <v>36</v>
      </c>
      <c r="S635" s="6"/>
      <c r="T635" s="10" t="s">
        <v>47</v>
      </c>
      <c r="U635" s="10"/>
      <c r="V635" s="10">
        <v>16</v>
      </c>
      <c r="W635" s="10"/>
      <c r="X635" s="11">
        <v>0.379</v>
      </c>
      <c r="Y635" s="11"/>
      <c r="Z635" s="11">
        <v>0.3</v>
      </c>
      <c r="AA635" s="11"/>
      <c r="AB635" s="11"/>
      <c r="AC635" s="11"/>
      <c r="AD635" s="11">
        <v>0.53700000000000003</v>
      </c>
      <c r="AE635" s="11"/>
      <c r="AF635" s="11">
        <f t="shared" si="55"/>
        <v>0.91600000000000004</v>
      </c>
      <c r="AG635" s="6">
        <v>19</v>
      </c>
      <c r="AH635" s="6">
        <v>20</v>
      </c>
      <c r="AI635" s="12">
        <v>12.3</v>
      </c>
      <c r="AJ635" s="12"/>
    </row>
    <row r="636" spans="1:36" x14ac:dyDescent="0.35">
      <c r="A636" s="6" t="s">
        <v>40</v>
      </c>
      <c r="B636" s="6"/>
      <c r="C636" s="7">
        <v>42892</v>
      </c>
      <c r="D636" s="8">
        <v>0.54166666666666663</v>
      </c>
      <c r="E636" s="6" t="s">
        <v>43</v>
      </c>
      <c r="F636" s="6"/>
      <c r="G636" s="6"/>
      <c r="H636" s="6">
        <v>22</v>
      </c>
      <c r="I636" s="6"/>
      <c r="J636" s="6"/>
      <c r="K636" s="6"/>
      <c r="L636" s="6"/>
      <c r="M636" s="9">
        <v>7.38</v>
      </c>
      <c r="N636" s="9">
        <v>7.36</v>
      </c>
      <c r="O636" s="6">
        <v>4</v>
      </c>
      <c r="P636" s="6"/>
      <c r="Q636" s="6">
        <f t="shared" si="54"/>
        <v>3.5835189384561099</v>
      </c>
      <c r="R636" s="6">
        <v>36</v>
      </c>
      <c r="S636" s="6"/>
      <c r="T636" s="10" t="s">
        <v>47</v>
      </c>
      <c r="U636" s="10"/>
      <c r="V636" s="10">
        <v>16</v>
      </c>
      <c r="W636" s="10"/>
      <c r="X636" s="11">
        <v>0.379</v>
      </c>
      <c r="Y636" s="11"/>
      <c r="Z636" s="11">
        <v>0.3</v>
      </c>
      <c r="AA636" s="11"/>
      <c r="AB636" s="11"/>
      <c r="AC636" s="11"/>
      <c r="AD636" s="11">
        <v>0.53700000000000003</v>
      </c>
      <c r="AE636" s="11"/>
      <c r="AF636" s="11">
        <f t="shared" si="55"/>
        <v>0.91600000000000004</v>
      </c>
      <c r="AG636" s="6">
        <v>19</v>
      </c>
      <c r="AH636" s="6">
        <v>20</v>
      </c>
      <c r="AI636" s="12">
        <v>12.3</v>
      </c>
      <c r="AJ636" s="12"/>
    </row>
    <row r="637" spans="1:36" x14ac:dyDescent="0.35">
      <c r="A637" s="6" t="s">
        <v>72</v>
      </c>
      <c r="B637" s="6"/>
      <c r="C637" s="7">
        <v>42892</v>
      </c>
      <c r="D637" s="8">
        <v>0.57430555555555551</v>
      </c>
      <c r="E637" s="6" t="s">
        <v>43</v>
      </c>
      <c r="F637" s="6">
        <v>17.36</v>
      </c>
      <c r="G637" s="6">
        <v>17.12</v>
      </c>
      <c r="H637" s="6">
        <v>17</v>
      </c>
      <c r="I637" s="6">
        <v>3</v>
      </c>
      <c r="J637" s="6">
        <v>16</v>
      </c>
      <c r="K637" s="6">
        <v>21.53</v>
      </c>
      <c r="L637" s="6">
        <v>22.41</v>
      </c>
      <c r="M637" s="9">
        <v>9.59</v>
      </c>
      <c r="N637" s="9">
        <v>8.9700000000000006</v>
      </c>
      <c r="O637" s="6">
        <v>4</v>
      </c>
      <c r="P637" s="6"/>
      <c r="Q637" s="6">
        <f t="shared" si="54"/>
        <v>1.3862943611198906</v>
      </c>
      <c r="R637" s="6">
        <v>4</v>
      </c>
      <c r="S637" s="6"/>
      <c r="T637" s="10" t="s">
        <v>44</v>
      </c>
      <c r="U637" s="10"/>
      <c r="V637" s="10">
        <v>2</v>
      </c>
      <c r="W637" s="10"/>
      <c r="X637" s="11">
        <v>0.17100000000000001</v>
      </c>
      <c r="Y637" s="11"/>
      <c r="Z637" s="11">
        <v>7.5999999999999998E-2</v>
      </c>
      <c r="AA637" s="11"/>
      <c r="AB637" s="11"/>
      <c r="AC637" s="11"/>
      <c r="AD637" s="11">
        <v>0.43099999999999999</v>
      </c>
      <c r="AE637" s="11"/>
      <c r="AF637" s="11">
        <f t="shared" si="55"/>
        <v>0.60199999999999998</v>
      </c>
      <c r="AG637" s="6">
        <v>18</v>
      </c>
      <c r="AH637" s="6">
        <v>15</v>
      </c>
      <c r="AI637" s="12">
        <v>19.399999999999999</v>
      </c>
      <c r="AJ637" s="12"/>
    </row>
    <row r="638" spans="1:36" x14ac:dyDescent="0.35">
      <c r="A638" s="6" t="s">
        <v>72</v>
      </c>
      <c r="B638" s="6"/>
      <c r="C638" s="7">
        <v>42892</v>
      </c>
      <c r="D638" s="8">
        <v>0.57430555555555551</v>
      </c>
      <c r="E638" s="6" t="s">
        <v>43</v>
      </c>
      <c r="F638" s="6">
        <v>17.36</v>
      </c>
      <c r="G638" s="6">
        <v>17.12</v>
      </c>
      <c r="H638" s="6">
        <v>17</v>
      </c>
      <c r="I638" s="6">
        <v>3</v>
      </c>
      <c r="J638" s="6">
        <v>16</v>
      </c>
      <c r="K638" s="6">
        <v>21.53</v>
      </c>
      <c r="L638" s="6">
        <v>22.41</v>
      </c>
      <c r="M638" s="9">
        <v>9.59</v>
      </c>
      <c r="N638" s="9">
        <v>8.9700000000000006</v>
      </c>
      <c r="O638" s="6">
        <v>4</v>
      </c>
      <c r="P638" s="6"/>
      <c r="Q638" s="6">
        <f t="shared" si="54"/>
        <v>1.3862943611198906</v>
      </c>
      <c r="R638" s="6">
        <v>4</v>
      </c>
      <c r="S638" s="6"/>
      <c r="T638" s="10" t="s">
        <v>44</v>
      </c>
      <c r="U638" s="10"/>
      <c r="V638" s="10">
        <v>2</v>
      </c>
      <c r="W638" s="10"/>
      <c r="X638" s="11">
        <v>0.17100000000000001</v>
      </c>
      <c r="Y638" s="11"/>
      <c r="Z638" s="11">
        <v>7.5999999999999998E-2</v>
      </c>
      <c r="AA638" s="11"/>
      <c r="AB638" s="11"/>
      <c r="AC638" s="11"/>
      <c r="AD638" s="11">
        <v>0.43099999999999999</v>
      </c>
      <c r="AE638" s="11"/>
      <c r="AF638" s="11">
        <f t="shared" si="55"/>
        <v>0.60199999999999998</v>
      </c>
      <c r="AG638" s="6">
        <v>18</v>
      </c>
      <c r="AH638" s="6">
        <v>15</v>
      </c>
      <c r="AI638" s="12">
        <v>19.399999999999999</v>
      </c>
      <c r="AJ638" s="12"/>
    </row>
    <row r="639" spans="1:36" x14ac:dyDescent="0.35">
      <c r="A639" s="6" t="s">
        <v>79</v>
      </c>
      <c r="B639" s="6"/>
      <c r="C639" s="7">
        <v>42893</v>
      </c>
      <c r="D639" s="8">
        <v>0.42569444444444443</v>
      </c>
      <c r="E639" s="6" t="s">
        <v>41</v>
      </c>
      <c r="F639" s="6">
        <v>15.56</v>
      </c>
      <c r="G639" s="6">
        <v>15.58</v>
      </c>
      <c r="H639" s="6">
        <v>19</v>
      </c>
      <c r="I639" s="6">
        <v>3</v>
      </c>
      <c r="J639" s="6">
        <v>16</v>
      </c>
      <c r="K639" s="6">
        <v>26.48</v>
      </c>
      <c r="L639" s="6">
        <v>28.11</v>
      </c>
      <c r="M639" s="9">
        <v>7.62</v>
      </c>
      <c r="N639" s="9">
        <v>7.26</v>
      </c>
      <c r="O639" s="6">
        <v>7</v>
      </c>
      <c r="P639" s="6"/>
      <c r="Q639" s="6">
        <f t="shared" si="54"/>
        <v>3.2958368660043291</v>
      </c>
      <c r="R639" s="6">
        <v>27</v>
      </c>
      <c r="S639" s="6"/>
      <c r="T639" s="10" t="s">
        <v>47</v>
      </c>
      <c r="U639" s="10"/>
      <c r="V639" s="10">
        <v>2</v>
      </c>
      <c r="W639" s="10"/>
      <c r="X639" s="11">
        <v>7.9000000000000001E-2</v>
      </c>
      <c r="Y639" s="11"/>
      <c r="Z639" s="11">
        <v>0.152</v>
      </c>
      <c r="AA639" s="11"/>
      <c r="AB639" s="11"/>
      <c r="AC639" s="11"/>
      <c r="AD639" s="11">
        <v>0.378</v>
      </c>
      <c r="AE639" s="11"/>
      <c r="AF639" s="11">
        <f t="shared" si="55"/>
        <v>0.45700000000000002</v>
      </c>
      <c r="AG639" s="6">
        <v>20</v>
      </c>
      <c r="AH639" s="6">
        <v>24</v>
      </c>
      <c r="AI639" s="12">
        <v>1.22</v>
      </c>
      <c r="AJ639" s="12"/>
    </row>
    <row r="640" spans="1:36" x14ac:dyDescent="0.35">
      <c r="A640" s="6" t="s">
        <v>79</v>
      </c>
      <c r="B640" s="6"/>
      <c r="C640" s="7">
        <v>42893</v>
      </c>
      <c r="D640" s="8">
        <v>0.42569444444444443</v>
      </c>
      <c r="E640" s="6" t="s">
        <v>41</v>
      </c>
      <c r="F640" s="6">
        <v>15.56</v>
      </c>
      <c r="G640" s="6">
        <v>15.58</v>
      </c>
      <c r="H640" s="6">
        <v>19</v>
      </c>
      <c r="I640" s="6">
        <v>3</v>
      </c>
      <c r="J640" s="6">
        <v>16</v>
      </c>
      <c r="K640" s="6">
        <v>26.48</v>
      </c>
      <c r="L640" s="6">
        <v>28.11</v>
      </c>
      <c r="M640" s="9">
        <v>7.62</v>
      </c>
      <c r="N640" s="9">
        <v>7.26</v>
      </c>
      <c r="O640" s="6">
        <v>7</v>
      </c>
      <c r="P640" s="6"/>
      <c r="Q640" s="6">
        <f t="shared" si="54"/>
        <v>3.2958368660043291</v>
      </c>
      <c r="R640" s="6">
        <v>27</v>
      </c>
      <c r="S640" s="6"/>
      <c r="T640" s="10" t="s">
        <v>47</v>
      </c>
      <c r="U640" s="10"/>
      <c r="V640" s="10">
        <v>2</v>
      </c>
      <c r="W640" s="10"/>
      <c r="X640" s="11">
        <v>7.9000000000000001E-2</v>
      </c>
      <c r="Y640" s="11"/>
      <c r="Z640" s="11">
        <v>0.152</v>
      </c>
      <c r="AA640" s="11"/>
      <c r="AB640" s="11"/>
      <c r="AC640" s="11"/>
      <c r="AD640" s="11">
        <v>0.378</v>
      </c>
      <c r="AE640" s="11"/>
      <c r="AF640" s="11">
        <f t="shared" si="55"/>
        <v>0.45700000000000002</v>
      </c>
      <c r="AG640" s="6">
        <v>20</v>
      </c>
      <c r="AH640" s="6">
        <v>24</v>
      </c>
      <c r="AI640" s="12">
        <v>1.22</v>
      </c>
      <c r="AJ640" s="12"/>
    </row>
    <row r="641" spans="1:36" x14ac:dyDescent="0.35">
      <c r="A641" s="6" t="s">
        <v>40</v>
      </c>
      <c r="B641" s="6"/>
      <c r="C641" s="7">
        <v>42899</v>
      </c>
      <c r="D641" s="8">
        <v>0.55625000000000002</v>
      </c>
      <c r="E641" s="6" t="s">
        <v>41</v>
      </c>
      <c r="F641" s="6">
        <v>20.93</v>
      </c>
      <c r="G641" s="6">
        <v>17.7</v>
      </c>
      <c r="H641" s="6">
        <v>22</v>
      </c>
      <c r="I641" s="6">
        <v>3</v>
      </c>
      <c r="J641" s="6">
        <v>21</v>
      </c>
      <c r="K641" s="6">
        <v>20.96</v>
      </c>
      <c r="L641" s="6">
        <v>23.32</v>
      </c>
      <c r="M641" s="9">
        <v>7.04</v>
      </c>
      <c r="N641" s="9">
        <v>6.57</v>
      </c>
      <c r="O641" s="6">
        <v>4</v>
      </c>
      <c r="P641" s="6"/>
      <c r="Q641" s="6">
        <f t="shared" si="54"/>
        <v>0.69314718055994529</v>
      </c>
      <c r="R641" s="6">
        <v>2</v>
      </c>
      <c r="S641" s="6"/>
      <c r="T641" s="10" t="s">
        <v>44</v>
      </c>
      <c r="U641" s="10"/>
      <c r="V641" s="10">
        <v>1</v>
      </c>
      <c r="W641" s="10"/>
      <c r="X641" s="11">
        <v>0.30399999999999999</v>
      </c>
      <c r="Y641" s="11"/>
      <c r="Z641" s="11">
        <v>0.248</v>
      </c>
      <c r="AA641" s="11"/>
      <c r="AB641" s="11"/>
      <c r="AC641" s="11"/>
      <c r="AD641" s="11">
        <v>0.503</v>
      </c>
      <c r="AE641" s="11"/>
      <c r="AF641" s="11">
        <f t="shared" si="55"/>
        <v>0.80699999999999994</v>
      </c>
      <c r="AG641" s="6">
        <v>8</v>
      </c>
      <c r="AH641" s="6">
        <v>4</v>
      </c>
      <c r="AI641" s="12">
        <v>6.85</v>
      </c>
      <c r="AJ641" s="12"/>
    </row>
    <row r="642" spans="1:36" x14ac:dyDescent="0.35">
      <c r="A642" s="6" t="s">
        <v>40</v>
      </c>
      <c r="B642" s="6"/>
      <c r="C642" s="7">
        <v>42899</v>
      </c>
      <c r="D642" s="8">
        <v>0.55625000000000002</v>
      </c>
      <c r="E642" s="6" t="s">
        <v>41</v>
      </c>
      <c r="F642" s="6">
        <v>20.93</v>
      </c>
      <c r="G642" s="6">
        <v>17.7</v>
      </c>
      <c r="H642" s="6">
        <v>22</v>
      </c>
      <c r="I642" s="6">
        <v>3</v>
      </c>
      <c r="J642" s="6">
        <v>21</v>
      </c>
      <c r="K642" s="6">
        <v>20.96</v>
      </c>
      <c r="L642" s="6">
        <v>23.32</v>
      </c>
      <c r="M642" s="9">
        <v>7.04</v>
      </c>
      <c r="N642" s="9">
        <v>6.57</v>
      </c>
      <c r="O642" s="6">
        <v>4</v>
      </c>
      <c r="P642" s="6"/>
      <c r="Q642" s="6">
        <f t="shared" si="54"/>
        <v>0.69314718055994529</v>
      </c>
      <c r="R642" s="6">
        <v>2</v>
      </c>
      <c r="S642" s="6"/>
      <c r="T642" s="10" t="s">
        <v>44</v>
      </c>
      <c r="U642" s="10"/>
      <c r="V642" s="10">
        <v>1</v>
      </c>
      <c r="W642" s="10"/>
      <c r="X642" s="11">
        <v>0.30399999999999999</v>
      </c>
      <c r="Y642" s="11"/>
      <c r="Z642" s="11">
        <v>0.248</v>
      </c>
      <c r="AA642" s="11"/>
      <c r="AB642" s="11"/>
      <c r="AC642" s="11"/>
      <c r="AD642" s="11">
        <v>0.503</v>
      </c>
      <c r="AE642" s="11"/>
      <c r="AF642" s="11">
        <f t="shared" si="55"/>
        <v>0.80699999999999994</v>
      </c>
      <c r="AG642" s="6">
        <v>8</v>
      </c>
      <c r="AH642" s="6">
        <v>4</v>
      </c>
      <c r="AI642" s="12">
        <v>6.85</v>
      </c>
      <c r="AJ642" s="12"/>
    </row>
    <row r="643" spans="1:36" x14ac:dyDescent="0.35">
      <c r="A643" s="6" t="s">
        <v>72</v>
      </c>
      <c r="B643" s="6"/>
      <c r="C643" s="7">
        <v>42899</v>
      </c>
      <c r="D643" s="8">
        <v>0.52361111111111114</v>
      </c>
      <c r="E643" s="6" t="s">
        <v>41</v>
      </c>
      <c r="F643" s="6">
        <v>20.239999999999998</v>
      </c>
      <c r="G643" s="6">
        <v>17.850000000000001</v>
      </c>
      <c r="H643" s="6">
        <v>20</v>
      </c>
      <c r="I643" s="6">
        <v>3</v>
      </c>
      <c r="J643" s="6">
        <v>18</v>
      </c>
      <c r="K643" s="6">
        <v>20.67</v>
      </c>
      <c r="L643" s="6">
        <v>23.67</v>
      </c>
      <c r="M643" s="9">
        <v>8.07</v>
      </c>
      <c r="N643" s="9">
        <v>8.2200000000000006</v>
      </c>
      <c r="O643" s="6">
        <v>4.5</v>
      </c>
      <c r="P643" s="6"/>
      <c r="Q643" s="6">
        <f t="shared" si="54"/>
        <v>0</v>
      </c>
      <c r="R643" s="6">
        <v>1</v>
      </c>
      <c r="S643" s="6"/>
      <c r="T643" s="10" t="s">
        <v>44</v>
      </c>
      <c r="U643" s="10"/>
      <c r="V643" s="10">
        <v>1</v>
      </c>
      <c r="W643" s="10"/>
      <c r="X643" s="11">
        <v>0.19800000000000001</v>
      </c>
      <c r="Y643" s="11"/>
      <c r="Z643" s="11">
        <v>0.23</v>
      </c>
      <c r="AA643" s="11"/>
      <c r="AB643" s="11"/>
      <c r="AC643" s="11"/>
      <c r="AD643" s="11">
        <v>0.42599999999999999</v>
      </c>
      <c r="AE643" s="11"/>
      <c r="AF643" s="11">
        <f t="shared" si="55"/>
        <v>0.624</v>
      </c>
      <c r="AG643" s="6">
        <v>3</v>
      </c>
      <c r="AH643" s="6">
        <v>9</v>
      </c>
      <c r="AI643" s="12">
        <v>7.45</v>
      </c>
      <c r="AJ643" s="12"/>
    </row>
    <row r="644" spans="1:36" x14ac:dyDescent="0.35">
      <c r="A644" s="6" t="s">
        <v>72</v>
      </c>
      <c r="B644" s="6"/>
      <c r="C644" s="7">
        <v>42899</v>
      </c>
      <c r="D644" s="8">
        <v>0.52361111111111114</v>
      </c>
      <c r="E644" s="6" t="s">
        <v>41</v>
      </c>
      <c r="F644" s="6">
        <v>20.239999999999998</v>
      </c>
      <c r="G644" s="6">
        <v>17.850000000000001</v>
      </c>
      <c r="H644" s="6">
        <v>20</v>
      </c>
      <c r="I644" s="6">
        <v>3</v>
      </c>
      <c r="J644" s="6">
        <v>18</v>
      </c>
      <c r="K644" s="6">
        <v>20.67</v>
      </c>
      <c r="L644" s="6">
        <v>23.67</v>
      </c>
      <c r="M644" s="9">
        <v>8.07</v>
      </c>
      <c r="N644" s="9">
        <v>8.2200000000000006</v>
      </c>
      <c r="O644" s="6">
        <v>4.5</v>
      </c>
      <c r="P644" s="6"/>
      <c r="Q644" s="6">
        <f t="shared" si="54"/>
        <v>0</v>
      </c>
      <c r="R644" s="6">
        <v>1</v>
      </c>
      <c r="S644" s="6"/>
      <c r="T644" s="10" t="s">
        <v>44</v>
      </c>
      <c r="U644" s="10"/>
      <c r="V644" s="10">
        <v>1</v>
      </c>
      <c r="W644" s="10"/>
      <c r="X644" s="11">
        <v>0.19800000000000001</v>
      </c>
      <c r="Y644" s="11"/>
      <c r="Z644" s="11">
        <v>0.23</v>
      </c>
      <c r="AA644" s="11"/>
      <c r="AB644" s="11"/>
      <c r="AC644" s="11"/>
      <c r="AD644" s="11">
        <v>0.42599999999999999</v>
      </c>
      <c r="AE644" s="11"/>
      <c r="AF644" s="11">
        <f t="shared" si="55"/>
        <v>0.624</v>
      </c>
      <c r="AG644" s="6">
        <v>3</v>
      </c>
      <c r="AH644" s="6">
        <v>9</v>
      </c>
      <c r="AI644" s="12">
        <v>7.45</v>
      </c>
      <c r="AJ644" s="12"/>
    </row>
    <row r="645" spans="1:36" x14ac:dyDescent="0.35">
      <c r="A645" s="6" t="s">
        <v>79</v>
      </c>
      <c r="B645" s="6"/>
      <c r="C645" s="7">
        <v>42900</v>
      </c>
      <c r="D645" s="8">
        <v>0.44444444444444442</v>
      </c>
      <c r="E645" s="6" t="s">
        <v>43</v>
      </c>
      <c r="F645" s="6">
        <v>18.309999999999999</v>
      </c>
      <c r="G645" s="6">
        <v>16.940000000000001</v>
      </c>
      <c r="H645" s="6">
        <v>19</v>
      </c>
      <c r="I645" s="6">
        <v>3</v>
      </c>
      <c r="J645" s="6">
        <v>18</v>
      </c>
      <c r="K645" s="6">
        <v>28.23</v>
      </c>
      <c r="L645" s="6">
        <v>29.13</v>
      </c>
      <c r="M645" s="9">
        <v>7.29</v>
      </c>
      <c r="N645" s="9">
        <v>5.53</v>
      </c>
      <c r="O645" s="6">
        <v>7</v>
      </c>
      <c r="P645" s="6"/>
      <c r="Q645" s="6">
        <f t="shared" si="54"/>
        <v>2.3025850929940459</v>
      </c>
      <c r="R645" s="6">
        <v>10</v>
      </c>
      <c r="S645" s="6"/>
      <c r="T645" s="10" t="s">
        <v>44</v>
      </c>
      <c r="U645" s="10"/>
      <c r="V645" s="10">
        <v>2</v>
      </c>
      <c r="W645" s="10"/>
      <c r="X645" s="11">
        <v>5.3999999999999999E-2</v>
      </c>
      <c r="Y645" s="11"/>
      <c r="Z645" s="11">
        <v>0.21</v>
      </c>
      <c r="AA645" s="11"/>
      <c r="AB645" s="11"/>
      <c r="AC645" s="11"/>
      <c r="AD645" s="11">
        <v>0.58899999999999997</v>
      </c>
      <c r="AE645" s="11"/>
      <c r="AF645" s="11">
        <f t="shared" si="55"/>
        <v>0.64300000000000002</v>
      </c>
      <c r="AG645" s="6">
        <v>26</v>
      </c>
      <c r="AH645" s="6">
        <v>21</v>
      </c>
      <c r="AI645" s="12">
        <v>10.9</v>
      </c>
      <c r="AJ645" s="12"/>
    </row>
    <row r="646" spans="1:36" x14ac:dyDescent="0.35">
      <c r="A646" s="6" t="s">
        <v>79</v>
      </c>
      <c r="B646" s="6"/>
      <c r="C646" s="7">
        <v>42900</v>
      </c>
      <c r="D646" s="8">
        <v>0.44444444444444442</v>
      </c>
      <c r="E646" s="6" t="s">
        <v>43</v>
      </c>
      <c r="F646" s="6">
        <v>18.309999999999999</v>
      </c>
      <c r="G646" s="6">
        <v>16.940000000000001</v>
      </c>
      <c r="H646" s="6">
        <v>19</v>
      </c>
      <c r="I646" s="6">
        <v>3</v>
      </c>
      <c r="J646" s="6">
        <v>18</v>
      </c>
      <c r="K646" s="6">
        <v>28.23</v>
      </c>
      <c r="L646" s="6">
        <v>29.13</v>
      </c>
      <c r="M646" s="9">
        <v>7.29</v>
      </c>
      <c r="N646" s="9">
        <v>5.53</v>
      </c>
      <c r="O646" s="6">
        <v>7</v>
      </c>
      <c r="P646" s="6"/>
      <c r="Q646" s="6">
        <f t="shared" si="54"/>
        <v>2.3025850929940459</v>
      </c>
      <c r="R646" s="6">
        <v>10</v>
      </c>
      <c r="S646" s="6"/>
      <c r="T646" s="10" t="s">
        <v>44</v>
      </c>
      <c r="U646" s="10"/>
      <c r="V646" s="10">
        <v>2</v>
      </c>
      <c r="W646" s="10"/>
      <c r="X646" s="11">
        <v>5.3999999999999999E-2</v>
      </c>
      <c r="Y646" s="11"/>
      <c r="Z646" s="11">
        <v>0.21</v>
      </c>
      <c r="AA646" s="11"/>
      <c r="AB646" s="11"/>
      <c r="AC646" s="11"/>
      <c r="AD646" s="11">
        <v>0.58899999999999997</v>
      </c>
      <c r="AE646" s="11"/>
      <c r="AF646" s="11">
        <f t="shared" si="55"/>
        <v>0.64300000000000002</v>
      </c>
      <c r="AG646" s="6">
        <v>26</v>
      </c>
      <c r="AH646" s="6">
        <v>21</v>
      </c>
      <c r="AI646" s="12">
        <v>10.9</v>
      </c>
      <c r="AJ646" s="12"/>
    </row>
    <row r="647" spans="1:36" x14ac:dyDescent="0.35">
      <c r="A647" s="6" t="s">
        <v>89</v>
      </c>
      <c r="B647" s="6"/>
      <c r="C647" s="7">
        <v>42900</v>
      </c>
      <c r="D647" s="8">
        <v>0.46111111111111108</v>
      </c>
      <c r="E647" s="6" t="s">
        <v>43</v>
      </c>
      <c r="F647" s="6">
        <v>16.399999999999999</v>
      </c>
      <c r="G647" s="6">
        <v>14.38</v>
      </c>
      <c r="H647" s="6">
        <v>26</v>
      </c>
      <c r="I647" s="6">
        <v>3</v>
      </c>
      <c r="J647" s="6">
        <v>25</v>
      </c>
      <c r="K647" s="6">
        <v>29.5</v>
      </c>
      <c r="L647" s="6">
        <v>31.27</v>
      </c>
      <c r="M647" s="9">
        <v>7.68</v>
      </c>
      <c r="N647" s="9">
        <v>5.91</v>
      </c>
      <c r="O647" s="6">
        <v>6</v>
      </c>
      <c r="P647" s="6"/>
      <c r="Q647" s="6">
        <f t="shared" si="54"/>
        <v>0.69314718055994529</v>
      </c>
      <c r="R647" s="6">
        <v>2</v>
      </c>
      <c r="S647" s="6"/>
      <c r="T647" s="10" t="s">
        <v>44</v>
      </c>
      <c r="U647" s="10"/>
      <c r="V647" s="10">
        <v>2</v>
      </c>
      <c r="W647" s="10"/>
      <c r="X647" s="11">
        <v>1.9E-2</v>
      </c>
      <c r="Y647" s="11"/>
      <c r="Z647" s="11">
        <v>0.06</v>
      </c>
      <c r="AA647" s="11"/>
      <c r="AB647" s="11"/>
      <c r="AC647" s="11"/>
      <c r="AD647" s="11">
        <v>0.371</v>
      </c>
      <c r="AE647" s="11"/>
      <c r="AF647" s="11">
        <f t="shared" si="55"/>
        <v>0.39</v>
      </c>
      <c r="AG647" s="6">
        <v>4</v>
      </c>
      <c r="AH647" s="6">
        <v>4</v>
      </c>
      <c r="AI647" s="12">
        <v>11.2</v>
      </c>
      <c r="AJ647" s="12"/>
    </row>
    <row r="648" spans="1:36" x14ac:dyDescent="0.35">
      <c r="A648" s="6" t="s">
        <v>89</v>
      </c>
      <c r="B648" s="6"/>
      <c r="C648" s="7">
        <v>42900</v>
      </c>
      <c r="D648" s="8">
        <v>0.46111111111111108</v>
      </c>
      <c r="E648" s="6" t="s">
        <v>43</v>
      </c>
      <c r="F648" s="6">
        <v>16.399999999999999</v>
      </c>
      <c r="G648" s="6">
        <v>14.38</v>
      </c>
      <c r="H648" s="6">
        <v>26</v>
      </c>
      <c r="I648" s="6">
        <v>3</v>
      </c>
      <c r="J648" s="6">
        <v>25</v>
      </c>
      <c r="K648" s="6">
        <v>29.5</v>
      </c>
      <c r="L648" s="6">
        <v>31.27</v>
      </c>
      <c r="M648" s="9">
        <v>7.68</v>
      </c>
      <c r="N648" s="9">
        <v>5.91</v>
      </c>
      <c r="O648" s="6">
        <v>6</v>
      </c>
      <c r="P648" s="6"/>
      <c r="Q648" s="6">
        <f t="shared" si="54"/>
        <v>0.69314718055994529</v>
      </c>
      <c r="R648" s="6">
        <v>2</v>
      </c>
      <c r="S648" s="6"/>
      <c r="T648" s="10" t="s">
        <v>44</v>
      </c>
      <c r="U648" s="10"/>
      <c r="V648" s="10">
        <v>2</v>
      </c>
      <c r="W648" s="10"/>
      <c r="X648" s="11">
        <v>1.9E-2</v>
      </c>
      <c r="Y648" s="11"/>
      <c r="Z648" s="11">
        <v>0.06</v>
      </c>
      <c r="AA648" s="11"/>
      <c r="AB648" s="11"/>
      <c r="AC648" s="11"/>
      <c r="AD648" s="11">
        <v>0.371</v>
      </c>
      <c r="AE648" s="11"/>
      <c r="AF648" s="11">
        <f t="shared" si="55"/>
        <v>0.39</v>
      </c>
      <c r="AG648" s="6">
        <v>4</v>
      </c>
      <c r="AH648" s="6">
        <v>4</v>
      </c>
      <c r="AI648" s="12">
        <v>11.2</v>
      </c>
      <c r="AJ648" s="12"/>
    </row>
    <row r="649" spans="1:36" x14ac:dyDescent="0.35">
      <c r="A649" s="6" t="s">
        <v>40</v>
      </c>
      <c r="B649" s="6"/>
      <c r="C649" s="7">
        <v>42906</v>
      </c>
      <c r="D649" s="8">
        <v>0.54305555555555551</v>
      </c>
      <c r="E649" s="6" t="s">
        <v>43</v>
      </c>
      <c r="F649" s="6">
        <v>22.01</v>
      </c>
      <c r="G649" s="6">
        <v>21.15</v>
      </c>
      <c r="H649" s="6">
        <v>22</v>
      </c>
      <c r="I649" s="6">
        <v>3</v>
      </c>
      <c r="J649" s="6">
        <v>16</v>
      </c>
      <c r="K649" s="6">
        <v>20.309999999999999</v>
      </c>
      <c r="L649" s="6">
        <v>21.5</v>
      </c>
      <c r="M649" s="9">
        <v>5.67</v>
      </c>
      <c r="N649" s="9">
        <v>5.51</v>
      </c>
      <c r="O649" s="6">
        <v>3</v>
      </c>
      <c r="P649" s="6"/>
      <c r="Q649" s="6">
        <f t="shared" si="54"/>
        <v>5.3375380797013179</v>
      </c>
      <c r="R649" s="6">
        <v>208</v>
      </c>
      <c r="S649" s="6"/>
      <c r="T649" s="10" t="s">
        <v>47</v>
      </c>
      <c r="U649" s="10"/>
      <c r="V649" s="10">
        <v>22</v>
      </c>
      <c r="W649" s="10"/>
      <c r="X649" s="11">
        <v>0.42399999999999999</v>
      </c>
      <c r="Y649" s="11"/>
      <c r="Z649" s="11">
        <v>0.44</v>
      </c>
      <c r="AA649" s="11"/>
      <c r="AB649" s="11"/>
      <c r="AC649" s="11"/>
      <c r="AD649" s="11">
        <v>0.71699999999999997</v>
      </c>
      <c r="AE649" s="11"/>
      <c r="AF649" s="11">
        <f t="shared" si="55"/>
        <v>1.141</v>
      </c>
      <c r="AG649" s="6">
        <v>6</v>
      </c>
      <c r="AH649" s="6">
        <v>8</v>
      </c>
      <c r="AI649" s="12">
        <v>8.4</v>
      </c>
      <c r="AJ649" s="12"/>
    </row>
    <row r="650" spans="1:36" x14ac:dyDescent="0.35">
      <c r="A650" s="6" t="s">
        <v>40</v>
      </c>
      <c r="B650" s="6"/>
      <c r="C650" s="7">
        <v>42906</v>
      </c>
      <c r="D650" s="8">
        <v>0.54305555555555551</v>
      </c>
      <c r="E650" s="6" t="s">
        <v>43</v>
      </c>
      <c r="F650" s="6">
        <v>22.01</v>
      </c>
      <c r="G650" s="6">
        <v>21.15</v>
      </c>
      <c r="H650" s="6">
        <v>22</v>
      </c>
      <c r="I650" s="6">
        <v>3</v>
      </c>
      <c r="J650" s="6">
        <v>16</v>
      </c>
      <c r="K650" s="6">
        <v>20.309999999999999</v>
      </c>
      <c r="L650" s="6">
        <v>21.5</v>
      </c>
      <c r="M650" s="9">
        <v>5.67</v>
      </c>
      <c r="N650" s="9">
        <v>5.51</v>
      </c>
      <c r="O650" s="6">
        <v>3</v>
      </c>
      <c r="P650" s="6"/>
      <c r="Q650" s="6">
        <f t="shared" si="54"/>
        <v>5.3375380797013179</v>
      </c>
      <c r="R650" s="6">
        <v>208</v>
      </c>
      <c r="S650" s="6"/>
      <c r="T650" s="10" t="s">
        <v>47</v>
      </c>
      <c r="U650" s="10"/>
      <c r="V650" s="10">
        <v>22</v>
      </c>
      <c r="W650" s="10"/>
      <c r="X650" s="11">
        <v>0.42399999999999999</v>
      </c>
      <c r="Y650" s="11"/>
      <c r="Z650" s="11">
        <v>0.44</v>
      </c>
      <c r="AA650" s="11"/>
      <c r="AB650" s="11"/>
      <c r="AC650" s="11"/>
      <c r="AD650" s="11">
        <v>0.71699999999999997</v>
      </c>
      <c r="AE650" s="11"/>
      <c r="AF650" s="11">
        <f t="shared" si="55"/>
        <v>1.141</v>
      </c>
      <c r="AG650" s="6">
        <v>6</v>
      </c>
      <c r="AH650" s="6">
        <v>8</v>
      </c>
      <c r="AI650" s="12">
        <v>8.4</v>
      </c>
      <c r="AJ650" s="12"/>
    </row>
    <row r="651" spans="1:36" x14ac:dyDescent="0.35">
      <c r="A651" s="6" t="s">
        <v>72</v>
      </c>
      <c r="B651" s="6"/>
      <c r="C651" s="7">
        <v>42906</v>
      </c>
      <c r="D651" s="8">
        <v>0.51111111111111118</v>
      </c>
      <c r="E651" s="6" t="s">
        <v>43</v>
      </c>
      <c r="F651" s="6">
        <v>21.72</v>
      </c>
      <c r="G651" s="6">
        <v>20.010000000000002</v>
      </c>
      <c r="H651" s="6">
        <v>15</v>
      </c>
      <c r="I651" s="6">
        <v>3</v>
      </c>
      <c r="J651" s="6">
        <v>13</v>
      </c>
      <c r="K651" s="6">
        <v>23</v>
      </c>
      <c r="L651" s="6">
        <v>24.17</v>
      </c>
      <c r="M651" s="9">
        <v>8.6999999999999993</v>
      </c>
      <c r="N651" s="9">
        <v>7.73</v>
      </c>
      <c r="O651" s="6">
        <v>2</v>
      </c>
      <c r="P651" s="6"/>
      <c r="Q651" s="6">
        <f t="shared" si="54"/>
        <v>3.4657359027997265</v>
      </c>
      <c r="R651" s="6">
        <v>32</v>
      </c>
      <c r="S651" s="6"/>
      <c r="T651" s="10" t="s">
        <v>44</v>
      </c>
      <c r="U651" s="10"/>
      <c r="V651" s="10">
        <v>2</v>
      </c>
      <c r="W651" s="10"/>
      <c r="X651" s="11">
        <v>0.18</v>
      </c>
      <c r="Y651" s="11"/>
      <c r="Z651" s="11">
        <v>9.0999999999999998E-2</v>
      </c>
      <c r="AA651" s="11"/>
      <c r="AB651" s="11"/>
      <c r="AC651" s="11"/>
      <c r="AD651" s="11">
        <v>0.82599999999999996</v>
      </c>
      <c r="AE651" s="11"/>
      <c r="AF651" s="11">
        <f t="shared" si="55"/>
        <v>1.006</v>
      </c>
      <c r="AG651" s="6">
        <v>9</v>
      </c>
      <c r="AH651" s="6">
        <v>13</v>
      </c>
      <c r="AI651" s="12">
        <v>28.3</v>
      </c>
      <c r="AJ651" s="12"/>
    </row>
    <row r="652" spans="1:36" x14ac:dyDescent="0.35">
      <c r="A652" s="6" t="s">
        <v>72</v>
      </c>
      <c r="B652" s="6"/>
      <c r="C652" s="7">
        <v>42906</v>
      </c>
      <c r="D652" s="8">
        <v>0.51111111111111118</v>
      </c>
      <c r="E652" s="6" t="s">
        <v>43</v>
      </c>
      <c r="F652" s="6">
        <v>21.72</v>
      </c>
      <c r="G652" s="6">
        <v>20.010000000000002</v>
      </c>
      <c r="H652" s="6">
        <v>15</v>
      </c>
      <c r="I652" s="6">
        <v>3</v>
      </c>
      <c r="J652" s="6">
        <v>13</v>
      </c>
      <c r="K652" s="6">
        <v>23</v>
      </c>
      <c r="L652" s="6">
        <v>24.17</v>
      </c>
      <c r="M652" s="9">
        <v>8.6999999999999993</v>
      </c>
      <c r="N652" s="9">
        <v>7.73</v>
      </c>
      <c r="O652" s="6">
        <v>2</v>
      </c>
      <c r="P652" s="6"/>
      <c r="Q652" s="6">
        <f t="shared" si="54"/>
        <v>3.4657359027997265</v>
      </c>
      <c r="R652" s="6">
        <v>32</v>
      </c>
      <c r="S652" s="6"/>
      <c r="T652" s="10" t="s">
        <v>44</v>
      </c>
      <c r="U652" s="10"/>
      <c r="V652" s="10">
        <v>2</v>
      </c>
      <c r="W652" s="10"/>
      <c r="X652" s="11">
        <v>0.18</v>
      </c>
      <c r="Y652" s="11"/>
      <c r="Z652" s="11">
        <v>9.0999999999999998E-2</v>
      </c>
      <c r="AA652" s="11"/>
      <c r="AB652" s="11"/>
      <c r="AC652" s="11"/>
      <c r="AD652" s="11">
        <v>0.82599999999999996</v>
      </c>
      <c r="AE652" s="11"/>
      <c r="AF652" s="11">
        <f t="shared" si="55"/>
        <v>1.006</v>
      </c>
      <c r="AG652" s="6">
        <v>9</v>
      </c>
      <c r="AH652" s="6">
        <v>13</v>
      </c>
      <c r="AI652" s="12">
        <v>28.3</v>
      </c>
      <c r="AJ652" s="12"/>
    </row>
    <row r="653" spans="1:36" x14ac:dyDescent="0.35">
      <c r="A653" s="6" t="s">
        <v>79</v>
      </c>
      <c r="B653" s="6"/>
      <c r="C653" s="7">
        <v>42907</v>
      </c>
      <c r="D653" s="8">
        <v>0.42638888888888887</v>
      </c>
      <c r="E653" s="6" t="s">
        <v>43</v>
      </c>
      <c r="F653" s="6">
        <v>18.88</v>
      </c>
      <c r="G653" s="6">
        <v>17.989999999999998</v>
      </c>
      <c r="H653" s="6">
        <v>15</v>
      </c>
      <c r="I653" s="6">
        <v>3</v>
      </c>
      <c r="J653" s="6">
        <v>13</v>
      </c>
      <c r="K653" s="6">
        <v>27.75</v>
      </c>
      <c r="L653" s="6">
        <v>28.78</v>
      </c>
      <c r="M653" s="9">
        <v>6.74</v>
      </c>
      <c r="N653" s="9">
        <v>6.99</v>
      </c>
      <c r="O653" s="6">
        <v>4.5</v>
      </c>
      <c r="P653" s="6"/>
      <c r="Q653" s="6">
        <f t="shared" si="54"/>
        <v>3.912023005428146</v>
      </c>
      <c r="R653" s="6">
        <v>50</v>
      </c>
      <c r="S653" s="6"/>
      <c r="T653" s="10" t="s">
        <v>47</v>
      </c>
      <c r="U653" s="10"/>
      <c r="V653" s="10">
        <v>2</v>
      </c>
      <c r="W653" s="10"/>
      <c r="X653" s="11">
        <v>7.1999999999999995E-2</v>
      </c>
      <c r="Y653" s="11"/>
      <c r="Z653" s="11">
        <v>0.11799999999999999</v>
      </c>
      <c r="AA653" s="11"/>
      <c r="AB653" s="11"/>
      <c r="AC653" s="11"/>
      <c r="AD653" s="11">
        <v>0.36599999999999999</v>
      </c>
      <c r="AE653" s="11"/>
      <c r="AF653" s="11">
        <f t="shared" si="55"/>
        <v>0.438</v>
      </c>
      <c r="AG653" s="6">
        <v>9</v>
      </c>
      <c r="AH653" s="6">
        <v>8</v>
      </c>
      <c r="AI653" s="12">
        <v>5.82</v>
      </c>
      <c r="AJ653" s="12"/>
    </row>
    <row r="654" spans="1:36" x14ac:dyDescent="0.35">
      <c r="A654" s="6" t="s">
        <v>79</v>
      </c>
      <c r="B654" s="6"/>
      <c r="C654" s="7">
        <v>42907</v>
      </c>
      <c r="D654" s="8">
        <v>0.42638888888888887</v>
      </c>
      <c r="E654" s="6" t="s">
        <v>43</v>
      </c>
      <c r="F654" s="6">
        <v>18.88</v>
      </c>
      <c r="G654" s="6">
        <v>17.989999999999998</v>
      </c>
      <c r="H654" s="6">
        <v>15</v>
      </c>
      <c r="I654" s="6">
        <v>3</v>
      </c>
      <c r="J654" s="6">
        <v>13</v>
      </c>
      <c r="K654" s="6">
        <v>27.75</v>
      </c>
      <c r="L654" s="6">
        <v>28.78</v>
      </c>
      <c r="M654" s="9">
        <v>6.74</v>
      </c>
      <c r="N654" s="9">
        <v>6.99</v>
      </c>
      <c r="O654" s="6">
        <v>4.5</v>
      </c>
      <c r="P654" s="6"/>
      <c r="Q654" s="6">
        <f t="shared" si="54"/>
        <v>3.912023005428146</v>
      </c>
      <c r="R654" s="6">
        <v>50</v>
      </c>
      <c r="S654" s="6"/>
      <c r="T654" s="10" t="s">
        <v>47</v>
      </c>
      <c r="U654" s="10"/>
      <c r="V654" s="10">
        <v>2</v>
      </c>
      <c r="W654" s="10"/>
      <c r="X654" s="11">
        <v>7.1999999999999995E-2</v>
      </c>
      <c r="Y654" s="11"/>
      <c r="Z654" s="11">
        <v>0.11799999999999999</v>
      </c>
      <c r="AA654" s="11"/>
      <c r="AB654" s="11"/>
      <c r="AC654" s="11"/>
      <c r="AD654" s="11">
        <v>0.36599999999999999</v>
      </c>
      <c r="AE654" s="11"/>
      <c r="AF654" s="11">
        <f t="shared" si="55"/>
        <v>0.438</v>
      </c>
      <c r="AG654" s="6">
        <v>9</v>
      </c>
      <c r="AH654" s="6">
        <v>8</v>
      </c>
      <c r="AI654" s="12">
        <v>5.82</v>
      </c>
      <c r="AJ654" s="12"/>
    </row>
    <row r="655" spans="1:36" x14ac:dyDescent="0.35">
      <c r="A655" s="6" t="s">
        <v>40</v>
      </c>
      <c r="B655" s="6"/>
      <c r="C655" s="7">
        <v>42913</v>
      </c>
      <c r="D655" s="8">
        <v>0.57222222222222219</v>
      </c>
      <c r="E655" s="6" t="s">
        <v>43</v>
      </c>
      <c r="F655" s="6">
        <v>22.37</v>
      </c>
      <c r="G655" s="6">
        <v>20.96</v>
      </c>
      <c r="H655" s="6">
        <v>19</v>
      </c>
      <c r="I655" s="6">
        <v>3</v>
      </c>
      <c r="J655" s="6">
        <v>18</v>
      </c>
      <c r="K655" s="6">
        <v>21.39</v>
      </c>
      <c r="L655" s="6">
        <v>24.72</v>
      </c>
      <c r="M655" s="9">
        <v>6.3</v>
      </c>
      <c r="N655" s="9">
        <v>6.28</v>
      </c>
      <c r="O655" s="6">
        <v>4</v>
      </c>
      <c r="P655" s="6"/>
      <c r="Q655" s="6">
        <f t="shared" si="54"/>
        <v>3.9512437185814275</v>
      </c>
      <c r="R655" s="6">
        <v>52</v>
      </c>
      <c r="S655" s="6"/>
      <c r="T655" s="10" t="s">
        <v>44</v>
      </c>
      <c r="U655" s="10"/>
      <c r="V655" s="10">
        <v>2</v>
      </c>
      <c r="W655" s="10"/>
      <c r="X655" s="11">
        <v>0.22500000000000001</v>
      </c>
      <c r="Y655" s="11"/>
      <c r="Z655" s="11">
        <v>0.32200000000000001</v>
      </c>
      <c r="AA655" s="11"/>
      <c r="AB655" s="11"/>
      <c r="AC655" s="11"/>
      <c r="AD655" s="11">
        <v>0.57099999999999995</v>
      </c>
      <c r="AE655" s="11"/>
      <c r="AF655" s="11">
        <f t="shared" si="55"/>
        <v>0.79599999999999993</v>
      </c>
      <c r="AG655" s="6">
        <v>8</v>
      </c>
      <c r="AH655" s="6">
        <v>8</v>
      </c>
      <c r="AI655" s="12">
        <v>23.3</v>
      </c>
      <c r="AJ655" s="12"/>
    </row>
    <row r="656" spans="1:36" x14ac:dyDescent="0.35">
      <c r="A656" s="6" t="s">
        <v>40</v>
      </c>
      <c r="B656" s="6"/>
      <c r="C656" s="7">
        <v>42913</v>
      </c>
      <c r="D656" s="8">
        <v>0.57222222222222219</v>
      </c>
      <c r="E656" s="6" t="s">
        <v>43</v>
      </c>
      <c r="F656" s="6">
        <v>22.37</v>
      </c>
      <c r="G656" s="6">
        <v>20.96</v>
      </c>
      <c r="H656" s="6">
        <v>19</v>
      </c>
      <c r="I656" s="6">
        <v>3</v>
      </c>
      <c r="J656" s="6">
        <v>18</v>
      </c>
      <c r="K656" s="6">
        <v>21.39</v>
      </c>
      <c r="L656" s="6">
        <v>24.72</v>
      </c>
      <c r="M656" s="9">
        <v>6.3</v>
      </c>
      <c r="N656" s="9">
        <v>6.28</v>
      </c>
      <c r="O656" s="6">
        <v>4</v>
      </c>
      <c r="P656" s="6"/>
      <c r="Q656" s="6">
        <f t="shared" si="54"/>
        <v>3.9512437185814275</v>
      </c>
      <c r="R656" s="6">
        <v>52</v>
      </c>
      <c r="S656" s="6"/>
      <c r="T656" s="10" t="s">
        <v>44</v>
      </c>
      <c r="U656" s="10"/>
      <c r="V656" s="10">
        <v>2</v>
      </c>
      <c r="W656" s="10"/>
      <c r="X656" s="11">
        <v>0.22500000000000001</v>
      </c>
      <c r="Y656" s="11"/>
      <c r="Z656" s="11">
        <v>0.32200000000000001</v>
      </c>
      <c r="AA656" s="11"/>
      <c r="AB656" s="11"/>
      <c r="AC656" s="11"/>
      <c r="AD656" s="11">
        <v>0.57099999999999995</v>
      </c>
      <c r="AE656" s="11"/>
      <c r="AF656" s="11">
        <f t="shared" si="55"/>
        <v>0.79599999999999993</v>
      </c>
      <c r="AG656" s="6">
        <v>8</v>
      </c>
      <c r="AH656" s="6">
        <v>8</v>
      </c>
      <c r="AI656" s="12">
        <v>23.3</v>
      </c>
      <c r="AJ656" s="12"/>
    </row>
    <row r="657" spans="1:36" x14ac:dyDescent="0.35">
      <c r="A657" s="6" t="s">
        <v>72</v>
      </c>
      <c r="B657" s="6"/>
      <c r="C657" s="7">
        <v>42913</v>
      </c>
      <c r="D657" s="8">
        <v>0.53888888888888886</v>
      </c>
      <c r="E657" s="6" t="s">
        <v>43</v>
      </c>
      <c r="F657" s="6">
        <v>19.940000000000001</v>
      </c>
      <c r="G657" s="6">
        <v>18.61</v>
      </c>
      <c r="H657" s="6">
        <v>19</v>
      </c>
      <c r="I657" s="6">
        <v>3</v>
      </c>
      <c r="J657" s="6">
        <v>17</v>
      </c>
      <c r="K657" s="6">
        <v>25.89</v>
      </c>
      <c r="L657" s="6">
        <v>26.63</v>
      </c>
      <c r="M657" s="9">
        <v>8.01</v>
      </c>
      <c r="N657" s="9">
        <v>7.81</v>
      </c>
      <c r="O657" s="6">
        <v>4.5</v>
      </c>
      <c r="P657" s="6"/>
      <c r="Q657" s="6">
        <f t="shared" si="54"/>
        <v>1.3862943611198906</v>
      </c>
      <c r="R657" s="6">
        <v>4</v>
      </c>
      <c r="S657" s="6"/>
      <c r="T657" s="10" t="s">
        <v>44</v>
      </c>
      <c r="U657" s="10"/>
      <c r="V657" s="10">
        <v>2</v>
      </c>
      <c r="W657" s="10"/>
      <c r="X657" s="11">
        <v>0.13500000000000001</v>
      </c>
      <c r="Y657" s="11"/>
      <c r="Z657" s="11">
        <v>0.3</v>
      </c>
      <c r="AA657" s="11"/>
      <c r="AB657" s="11"/>
      <c r="AC657" s="11"/>
      <c r="AD657" s="11">
        <v>0.39500000000000002</v>
      </c>
      <c r="AE657" s="11"/>
      <c r="AF657" s="11">
        <f t="shared" si="55"/>
        <v>0.53</v>
      </c>
      <c r="AG657" s="6">
        <v>7</v>
      </c>
      <c r="AH657" s="6">
        <v>12</v>
      </c>
      <c r="AI657" s="12">
        <v>11.5</v>
      </c>
      <c r="AJ657" s="12"/>
    </row>
    <row r="658" spans="1:36" x14ac:dyDescent="0.35">
      <c r="A658" s="6" t="s">
        <v>72</v>
      </c>
      <c r="B658" s="6"/>
      <c r="C658" s="7">
        <v>42913</v>
      </c>
      <c r="D658" s="8">
        <v>0.53888888888888886</v>
      </c>
      <c r="E658" s="6" t="s">
        <v>43</v>
      </c>
      <c r="F658" s="6">
        <v>19.940000000000001</v>
      </c>
      <c r="G658" s="6">
        <v>18.61</v>
      </c>
      <c r="H658" s="6">
        <v>19</v>
      </c>
      <c r="I658" s="6">
        <v>3</v>
      </c>
      <c r="J658" s="6">
        <v>17</v>
      </c>
      <c r="K658" s="6">
        <v>25.89</v>
      </c>
      <c r="L658" s="6">
        <v>26.63</v>
      </c>
      <c r="M658" s="9">
        <v>8.01</v>
      </c>
      <c r="N658" s="9">
        <v>7.81</v>
      </c>
      <c r="O658" s="6">
        <v>4.5</v>
      </c>
      <c r="P658" s="6"/>
      <c r="Q658" s="6">
        <f t="shared" si="54"/>
        <v>1.3862943611198906</v>
      </c>
      <c r="R658" s="6">
        <v>4</v>
      </c>
      <c r="S658" s="6"/>
      <c r="T658" s="10" t="s">
        <v>44</v>
      </c>
      <c r="U658" s="10"/>
      <c r="V658" s="10">
        <v>2</v>
      </c>
      <c r="W658" s="10"/>
      <c r="X658" s="11">
        <v>0.13500000000000001</v>
      </c>
      <c r="Y658" s="11"/>
      <c r="Z658" s="11">
        <v>0.3</v>
      </c>
      <c r="AA658" s="11"/>
      <c r="AB658" s="11"/>
      <c r="AC658" s="11"/>
      <c r="AD658" s="11">
        <v>0.39500000000000002</v>
      </c>
      <c r="AE658" s="11"/>
      <c r="AF658" s="11">
        <f t="shared" si="55"/>
        <v>0.53</v>
      </c>
      <c r="AG658" s="6">
        <v>7</v>
      </c>
      <c r="AH658" s="6">
        <v>12</v>
      </c>
      <c r="AI658" s="12">
        <v>11.5</v>
      </c>
      <c r="AJ658" s="12"/>
    </row>
    <row r="659" spans="1:36" x14ac:dyDescent="0.35">
      <c r="A659" s="6" t="s">
        <v>79</v>
      </c>
      <c r="B659" s="6"/>
      <c r="C659" s="7">
        <v>42914</v>
      </c>
      <c r="D659" s="8">
        <v>0.42708333333333331</v>
      </c>
      <c r="E659" s="6" t="s">
        <v>41</v>
      </c>
      <c r="F659" s="6">
        <v>18.29</v>
      </c>
      <c r="G659" s="6">
        <v>18.04</v>
      </c>
      <c r="H659" s="6">
        <v>20</v>
      </c>
      <c r="I659" s="6">
        <v>3</v>
      </c>
      <c r="J659" s="6">
        <v>19</v>
      </c>
      <c r="K659" s="6">
        <v>28.59</v>
      </c>
      <c r="L659" s="6">
        <v>29.79</v>
      </c>
      <c r="M659" s="9">
        <v>8.0299999999999994</v>
      </c>
      <c r="N659" s="9">
        <v>7.89</v>
      </c>
      <c r="O659" s="6">
        <v>4.5</v>
      </c>
      <c r="P659" s="6"/>
      <c r="Q659" s="6">
        <f t="shared" si="54"/>
        <v>3.044522437723423</v>
      </c>
      <c r="R659" s="6">
        <v>21</v>
      </c>
      <c r="S659" s="6"/>
      <c r="T659" s="10" t="s">
        <v>44</v>
      </c>
      <c r="U659" s="10"/>
      <c r="V659" s="10">
        <v>1</v>
      </c>
      <c r="W659" s="10"/>
      <c r="X659" s="11">
        <v>5.5E-2</v>
      </c>
      <c r="Y659" s="11"/>
      <c r="Z659" s="11">
        <v>6.5000000000000002E-2</v>
      </c>
      <c r="AA659" s="11"/>
      <c r="AB659" s="11"/>
      <c r="AC659" s="11"/>
      <c r="AD659" s="11">
        <v>0.41499999999999998</v>
      </c>
      <c r="AE659" s="11"/>
      <c r="AF659" s="11">
        <f t="shared" si="55"/>
        <v>0.47</v>
      </c>
      <c r="AG659" s="6">
        <v>10</v>
      </c>
      <c r="AH659" s="6">
        <v>16</v>
      </c>
      <c r="AI659" s="12">
        <v>7.93</v>
      </c>
      <c r="AJ659" s="12"/>
    </row>
    <row r="660" spans="1:36" x14ac:dyDescent="0.35">
      <c r="A660" s="6" t="s">
        <v>79</v>
      </c>
      <c r="B660" s="6"/>
      <c r="C660" s="7">
        <v>42914</v>
      </c>
      <c r="D660" s="8">
        <v>0.42708333333333331</v>
      </c>
      <c r="E660" s="6" t="s">
        <v>41</v>
      </c>
      <c r="F660" s="6">
        <v>18.29</v>
      </c>
      <c r="G660" s="6">
        <v>18.04</v>
      </c>
      <c r="H660" s="6">
        <v>20</v>
      </c>
      <c r="I660" s="6">
        <v>3</v>
      </c>
      <c r="J660" s="6">
        <v>19</v>
      </c>
      <c r="K660" s="6">
        <v>28.59</v>
      </c>
      <c r="L660" s="6">
        <v>29.79</v>
      </c>
      <c r="M660" s="9">
        <v>8.0299999999999994</v>
      </c>
      <c r="N660" s="9">
        <v>7.89</v>
      </c>
      <c r="O660" s="6">
        <v>4.5</v>
      </c>
      <c r="P660" s="6"/>
      <c r="Q660" s="6">
        <f t="shared" ref="Q660:Q723" si="56">LN(R660)</f>
        <v>3.044522437723423</v>
      </c>
      <c r="R660" s="6">
        <v>21</v>
      </c>
      <c r="S660" s="6"/>
      <c r="T660" s="10" t="s">
        <v>44</v>
      </c>
      <c r="U660" s="10"/>
      <c r="V660" s="10">
        <v>1</v>
      </c>
      <c r="W660" s="10"/>
      <c r="X660" s="11">
        <v>5.5E-2</v>
      </c>
      <c r="Y660" s="11"/>
      <c r="Z660" s="11">
        <v>6.5000000000000002E-2</v>
      </c>
      <c r="AA660" s="11"/>
      <c r="AB660" s="11"/>
      <c r="AC660" s="11"/>
      <c r="AD660" s="11">
        <v>0.41499999999999998</v>
      </c>
      <c r="AE660" s="11"/>
      <c r="AF660" s="11">
        <f t="shared" si="55"/>
        <v>0.47</v>
      </c>
      <c r="AG660" s="6">
        <v>10</v>
      </c>
      <c r="AH660" s="6">
        <v>16</v>
      </c>
      <c r="AI660" s="12">
        <v>7.93</v>
      </c>
      <c r="AJ660" s="12"/>
    </row>
    <row r="661" spans="1:36" x14ac:dyDescent="0.35">
      <c r="A661" s="6" t="s">
        <v>89</v>
      </c>
      <c r="B661" s="6"/>
      <c r="C661" s="7">
        <v>42914</v>
      </c>
      <c r="D661" s="8">
        <v>0.44444444444444442</v>
      </c>
      <c r="E661" s="6" t="s">
        <v>41</v>
      </c>
      <c r="F661" s="6">
        <v>18.75</v>
      </c>
      <c r="G661" s="6">
        <v>14.71</v>
      </c>
      <c r="H661" s="6">
        <v>26</v>
      </c>
      <c r="I661" s="6">
        <v>3</v>
      </c>
      <c r="J661" s="6">
        <v>26</v>
      </c>
      <c r="K661" s="6">
        <v>30.69</v>
      </c>
      <c r="L661" s="6">
        <v>31.72</v>
      </c>
      <c r="M661" s="9">
        <v>8.23</v>
      </c>
      <c r="N661" s="9">
        <v>8.1199999999999992</v>
      </c>
      <c r="O661" s="6">
        <v>10</v>
      </c>
      <c r="P661" s="6"/>
      <c r="Q661" s="6">
        <f t="shared" si="56"/>
        <v>0</v>
      </c>
      <c r="R661" s="6">
        <v>1</v>
      </c>
      <c r="S661" s="6"/>
      <c r="T661" s="10" t="s">
        <v>44</v>
      </c>
      <c r="U661" s="10"/>
      <c r="V661" s="10">
        <v>1</v>
      </c>
      <c r="W661" s="10"/>
      <c r="X661" s="11">
        <v>1.7999999999999999E-2</v>
      </c>
      <c r="Y661" s="11"/>
      <c r="Z661" s="11">
        <v>2.1000000000000001E-2</v>
      </c>
      <c r="AA661" s="11"/>
      <c r="AB661" s="11"/>
      <c r="AC661" s="11"/>
      <c r="AD661" s="11">
        <v>0.34399999999999997</v>
      </c>
      <c r="AE661" s="11"/>
      <c r="AF661" s="11">
        <f t="shared" si="55"/>
        <v>0.36199999999999999</v>
      </c>
      <c r="AG661" s="6">
        <v>8</v>
      </c>
      <c r="AH661" s="6">
        <v>11</v>
      </c>
      <c r="AI661" s="12">
        <v>4.1399999999999997</v>
      </c>
      <c r="AJ661" s="12"/>
    </row>
    <row r="662" spans="1:36" x14ac:dyDescent="0.35">
      <c r="A662" s="6" t="s">
        <v>89</v>
      </c>
      <c r="B662" s="6"/>
      <c r="C662" s="7">
        <v>42914</v>
      </c>
      <c r="D662" s="8">
        <v>0.44444444444444442</v>
      </c>
      <c r="E662" s="6" t="s">
        <v>41</v>
      </c>
      <c r="F662" s="6">
        <v>18.75</v>
      </c>
      <c r="G662" s="6">
        <v>14.71</v>
      </c>
      <c r="H662" s="6">
        <v>26</v>
      </c>
      <c r="I662" s="6">
        <v>3</v>
      </c>
      <c r="J662" s="6">
        <v>26</v>
      </c>
      <c r="K662" s="6">
        <v>30.69</v>
      </c>
      <c r="L662" s="6">
        <v>31.72</v>
      </c>
      <c r="M662" s="9">
        <v>8.23</v>
      </c>
      <c r="N662" s="9">
        <v>8.1199999999999992</v>
      </c>
      <c r="O662" s="6">
        <v>10</v>
      </c>
      <c r="P662" s="6"/>
      <c r="Q662" s="6">
        <f t="shared" si="56"/>
        <v>0</v>
      </c>
      <c r="R662" s="6">
        <v>1</v>
      </c>
      <c r="S662" s="6"/>
      <c r="T662" s="10" t="s">
        <v>44</v>
      </c>
      <c r="U662" s="10"/>
      <c r="V662" s="10">
        <v>1</v>
      </c>
      <c r="W662" s="10"/>
      <c r="X662" s="11" t="s">
        <v>81</v>
      </c>
      <c r="Y662" s="11"/>
      <c r="Z662" s="11">
        <v>2.1000000000000001E-2</v>
      </c>
      <c r="AA662" s="11"/>
      <c r="AB662" s="11"/>
      <c r="AC662" s="11"/>
      <c r="AD662" s="11">
        <v>0.34399999999999997</v>
      </c>
      <c r="AE662" s="11"/>
      <c r="AF662" s="11"/>
      <c r="AG662" s="6">
        <v>8</v>
      </c>
      <c r="AH662" s="6">
        <v>11</v>
      </c>
      <c r="AI662" s="12">
        <v>4.1399999999999997</v>
      </c>
      <c r="AJ662" s="12"/>
    </row>
    <row r="663" spans="1:36" x14ac:dyDescent="0.35">
      <c r="A663" s="6" t="s">
        <v>100</v>
      </c>
      <c r="C663" s="14">
        <v>42922</v>
      </c>
      <c r="M663" s="16">
        <v>13.38</v>
      </c>
      <c r="N663" s="16">
        <v>12.72</v>
      </c>
      <c r="Q663" s="6">
        <f t="shared" si="56"/>
        <v>2.3025850929940459</v>
      </c>
      <c r="R663" s="22">
        <v>10</v>
      </c>
      <c r="V663" s="22" t="s">
        <v>102</v>
      </c>
      <c r="AI663" s="16">
        <v>38.9</v>
      </c>
    </row>
    <row r="664" spans="1:36" x14ac:dyDescent="0.35">
      <c r="A664" s="6" t="s">
        <v>105</v>
      </c>
      <c r="C664" s="14">
        <v>42922</v>
      </c>
      <c r="M664" s="16">
        <v>13.93</v>
      </c>
      <c r="N664" s="16">
        <v>13.69</v>
      </c>
      <c r="Q664" s="6">
        <f t="shared" si="56"/>
        <v>2.3025850929940459</v>
      </c>
      <c r="R664" s="22">
        <v>10</v>
      </c>
      <c r="V664" s="34" t="s">
        <v>102</v>
      </c>
      <c r="AF664" s="35"/>
      <c r="AI664" s="16">
        <v>57.6</v>
      </c>
    </row>
    <row r="665" spans="1:36" x14ac:dyDescent="0.35">
      <c r="A665" s="6" t="s">
        <v>40</v>
      </c>
      <c r="B665" s="6"/>
      <c r="C665" s="7">
        <v>42927</v>
      </c>
      <c r="D665" s="8">
        <v>0.53888888888888886</v>
      </c>
      <c r="E665" s="6" t="s">
        <v>41</v>
      </c>
      <c r="F665" s="6">
        <v>22.68</v>
      </c>
      <c r="G665" s="6">
        <v>21.15</v>
      </c>
      <c r="H665" s="6">
        <v>20</v>
      </c>
      <c r="I665" s="6">
        <v>3</v>
      </c>
      <c r="J665" s="6">
        <v>17</v>
      </c>
      <c r="K665" s="6">
        <v>23.63</v>
      </c>
      <c r="L665" s="6">
        <v>25.09</v>
      </c>
      <c r="M665" s="9">
        <v>5.12</v>
      </c>
      <c r="N665" s="9">
        <v>4.93</v>
      </c>
      <c r="O665" s="6">
        <v>4.5</v>
      </c>
      <c r="P665" s="6"/>
      <c r="Q665" s="6">
        <f t="shared" si="56"/>
        <v>0.69314718055994529</v>
      </c>
      <c r="R665" s="6">
        <v>2</v>
      </c>
      <c r="S665" s="6"/>
      <c r="T665" s="10"/>
      <c r="U665" s="10"/>
      <c r="V665" s="10">
        <v>1</v>
      </c>
      <c r="W665" s="10"/>
      <c r="X665" s="11"/>
      <c r="Y665" s="11"/>
      <c r="Z665" s="11"/>
      <c r="AA665" s="11"/>
      <c r="AB665" s="11"/>
      <c r="AC665" s="11"/>
      <c r="AD665" s="11"/>
      <c r="AE665" s="11"/>
      <c r="AF665" s="11">
        <f t="shared" ref="AF665:AF671" si="57">AD665+X665+Y665</f>
        <v>0</v>
      </c>
      <c r="AG665" s="6"/>
      <c r="AH665" s="6"/>
      <c r="AI665" s="12"/>
      <c r="AJ665" s="12"/>
    </row>
    <row r="666" spans="1:36" x14ac:dyDescent="0.35">
      <c r="A666" s="6" t="s">
        <v>40</v>
      </c>
      <c r="B666" s="6"/>
      <c r="C666" s="7">
        <v>42927</v>
      </c>
      <c r="D666" s="8">
        <v>0.53888888888888886</v>
      </c>
      <c r="E666" s="6" t="s">
        <v>41</v>
      </c>
      <c r="F666" s="6">
        <v>22.68</v>
      </c>
      <c r="G666" s="6">
        <v>21.15</v>
      </c>
      <c r="H666" s="6">
        <v>20</v>
      </c>
      <c r="I666" s="6">
        <v>3</v>
      </c>
      <c r="J666" s="6">
        <v>17</v>
      </c>
      <c r="K666" s="6">
        <v>23.63</v>
      </c>
      <c r="L666" s="6">
        <v>25.09</v>
      </c>
      <c r="M666" s="9">
        <v>5.12</v>
      </c>
      <c r="N666" s="9">
        <v>4.93</v>
      </c>
      <c r="O666" s="6">
        <v>4.5</v>
      </c>
      <c r="P666" s="6"/>
      <c r="Q666" s="6">
        <f t="shared" si="56"/>
        <v>0.69314718055994529</v>
      </c>
      <c r="R666" s="6">
        <v>2</v>
      </c>
      <c r="S666" s="6"/>
      <c r="T666" s="10"/>
      <c r="U666" s="10"/>
      <c r="V666" s="10">
        <v>1</v>
      </c>
      <c r="W666" s="10"/>
      <c r="X666" s="11">
        <v>0.156</v>
      </c>
      <c r="Y666" s="11"/>
      <c r="Z666" s="11">
        <v>0.14799999999999999</v>
      </c>
      <c r="AA666" s="11"/>
      <c r="AB666" s="11"/>
      <c r="AC666" s="11"/>
      <c r="AD666" s="11">
        <v>0.46600000000000003</v>
      </c>
      <c r="AE666" s="11"/>
      <c r="AF666" s="11">
        <f t="shared" si="57"/>
        <v>0.622</v>
      </c>
      <c r="AG666" s="6">
        <v>14</v>
      </c>
      <c r="AH666" s="6">
        <v>4</v>
      </c>
      <c r="AI666" s="12">
        <v>16.3</v>
      </c>
      <c r="AJ666" s="12"/>
    </row>
    <row r="667" spans="1:36" x14ac:dyDescent="0.35">
      <c r="A667" s="6" t="s">
        <v>72</v>
      </c>
      <c r="B667" s="6"/>
      <c r="C667" s="7">
        <v>42927</v>
      </c>
      <c r="D667" s="8">
        <v>0.50416666666666665</v>
      </c>
      <c r="E667" s="6" t="s">
        <v>41</v>
      </c>
      <c r="F667" s="6">
        <v>23.61</v>
      </c>
      <c r="G667" s="6">
        <v>21.51</v>
      </c>
      <c r="H667" s="6">
        <v>20</v>
      </c>
      <c r="I667" s="6">
        <v>3</v>
      </c>
      <c r="J667" s="6">
        <v>17</v>
      </c>
      <c r="K667" s="6">
        <v>23.98</v>
      </c>
      <c r="L667" s="6">
        <v>25.67</v>
      </c>
      <c r="M667" s="9">
        <v>9.56</v>
      </c>
      <c r="N667" s="9">
        <v>9.44</v>
      </c>
      <c r="O667" s="6">
        <v>2.5</v>
      </c>
      <c r="P667" s="6"/>
      <c r="Q667" s="6">
        <f t="shared" si="56"/>
        <v>0</v>
      </c>
      <c r="R667" s="6">
        <v>1</v>
      </c>
      <c r="S667" s="6"/>
      <c r="T667" s="10" t="s">
        <v>44</v>
      </c>
      <c r="U667" s="10"/>
      <c r="V667" s="10">
        <v>1</v>
      </c>
      <c r="W667" s="10"/>
      <c r="X667" s="11"/>
      <c r="Y667" s="11"/>
      <c r="Z667" s="11"/>
      <c r="AA667" s="11"/>
      <c r="AB667" s="11"/>
      <c r="AC667" s="11"/>
      <c r="AD667" s="11"/>
      <c r="AE667" s="11"/>
      <c r="AF667" s="11">
        <f t="shared" si="57"/>
        <v>0</v>
      </c>
      <c r="AG667" s="6"/>
      <c r="AH667" s="6"/>
      <c r="AI667" s="12"/>
      <c r="AJ667" s="12"/>
    </row>
    <row r="668" spans="1:36" x14ac:dyDescent="0.35">
      <c r="A668" s="6" t="s">
        <v>72</v>
      </c>
      <c r="B668" s="6"/>
      <c r="C668" s="7">
        <v>42927</v>
      </c>
      <c r="D668" s="8">
        <v>0.50416666666666665</v>
      </c>
      <c r="E668" s="6" t="s">
        <v>41</v>
      </c>
      <c r="F668" s="6">
        <v>23.61</v>
      </c>
      <c r="G668" s="6">
        <v>21.51</v>
      </c>
      <c r="H668" s="6">
        <v>20</v>
      </c>
      <c r="I668" s="6">
        <v>3</v>
      </c>
      <c r="J668" s="6">
        <v>17</v>
      </c>
      <c r="K668" s="6">
        <v>23.98</v>
      </c>
      <c r="L668" s="6">
        <v>25.67</v>
      </c>
      <c r="M668" s="9">
        <v>9.56</v>
      </c>
      <c r="N668" s="9">
        <v>9.44</v>
      </c>
      <c r="O668" s="6">
        <v>2.5</v>
      </c>
      <c r="P668" s="6"/>
      <c r="Q668" s="6">
        <f t="shared" si="56"/>
        <v>0</v>
      </c>
      <c r="R668" s="6">
        <v>1</v>
      </c>
      <c r="S668" s="6"/>
      <c r="T668" s="10" t="s">
        <v>44</v>
      </c>
      <c r="U668" s="10"/>
      <c r="V668" s="10">
        <v>1</v>
      </c>
      <c r="W668" s="10"/>
      <c r="X668" s="11">
        <v>0.04</v>
      </c>
      <c r="Y668" s="11"/>
      <c r="Z668" s="11">
        <v>7.0999999999999994E-2</v>
      </c>
      <c r="AA668" s="11"/>
      <c r="AB668" s="11"/>
      <c r="AC668" s="11"/>
      <c r="AD668" s="11">
        <v>0.55600000000000005</v>
      </c>
      <c r="AE668" s="11"/>
      <c r="AF668" s="11">
        <f t="shared" si="57"/>
        <v>0.59600000000000009</v>
      </c>
      <c r="AG668" s="6">
        <v>9</v>
      </c>
      <c r="AH668" s="6">
        <v>6</v>
      </c>
      <c r="AI668" s="12">
        <v>26.9</v>
      </c>
      <c r="AJ668" s="12"/>
    </row>
    <row r="669" spans="1:36" x14ac:dyDescent="0.35">
      <c r="A669" s="6" t="s">
        <v>79</v>
      </c>
      <c r="B669" s="6"/>
      <c r="C669" s="7">
        <v>42928</v>
      </c>
      <c r="D669" s="8">
        <v>0.43958333333333338</v>
      </c>
      <c r="E669" s="6" t="s">
        <v>41</v>
      </c>
      <c r="F669" s="6">
        <v>22.77</v>
      </c>
      <c r="G669" s="6">
        <v>21.95</v>
      </c>
      <c r="H669" s="6">
        <v>19</v>
      </c>
      <c r="I669" s="6">
        <v>3</v>
      </c>
      <c r="J669" s="6">
        <v>18</v>
      </c>
      <c r="K669" s="6">
        <v>28.42</v>
      </c>
      <c r="L669" s="6">
        <v>29.69</v>
      </c>
      <c r="M669" s="9">
        <v>8.0299999999999994</v>
      </c>
      <c r="N669" s="9">
        <v>7.81</v>
      </c>
      <c r="O669" s="6">
        <v>3</v>
      </c>
      <c r="P669" s="6"/>
      <c r="Q669" s="6">
        <f t="shared" si="56"/>
        <v>1.3862943611198906</v>
      </c>
      <c r="R669" s="6">
        <v>4</v>
      </c>
      <c r="S669" s="6"/>
      <c r="T669" s="10" t="s">
        <v>44</v>
      </c>
      <c r="U669" s="10"/>
      <c r="V669" s="10">
        <v>1</v>
      </c>
      <c r="W669" s="10"/>
      <c r="X669" s="11"/>
      <c r="Y669" s="11"/>
      <c r="Z669" s="11"/>
      <c r="AA669" s="11"/>
      <c r="AB669" s="11"/>
      <c r="AC669" s="11"/>
      <c r="AD669" s="11"/>
      <c r="AE669" s="11"/>
      <c r="AF669" s="11">
        <f t="shared" si="57"/>
        <v>0</v>
      </c>
      <c r="AG669" s="6"/>
      <c r="AH669" s="6"/>
      <c r="AI669" s="12"/>
      <c r="AJ669" s="12"/>
    </row>
    <row r="670" spans="1:36" x14ac:dyDescent="0.35">
      <c r="A670" s="6" t="s">
        <v>79</v>
      </c>
      <c r="B670" s="6"/>
      <c r="C670" s="7">
        <v>42928</v>
      </c>
      <c r="D670" s="8">
        <v>0.43958333333333338</v>
      </c>
      <c r="E670" s="6" t="s">
        <v>41</v>
      </c>
      <c r="F670" s="6">
        <v>22.77</v>
      </c>
      <c r="G670" s="6">
        <v>21.95</v>
      </c>
      <c r="H670" s="6">
        <v>19</v>
      </c>
      <c r="I670" s="6">
        <v>3</v>
      </c>
      <c r="J670" s="6">
        <v>18</v>
      </c>
      <c r="K670" s="6">
        <v>28.42</v>
      </c>
      <c r="L670" s="6">
        <v>29.69</v>
      </c>
      <c r="M670" s="9">
        <v>8.0299999999999994</v>
      </c>
      <c r="N670" s="9">
        <v>7.81</v>
      </c>
      <c r="O670" s="6">
        <v>3</v>
      </c>
      <c r="P670" s="6"/>
      <c r="Q670" s="6">
        <f t="shared" si="56"/>
        <v>1.3862943611198906</v>
      </c>
      <c r="R670" s="6">
        <v>4</v>
      </c>
      <c r="S670" s="6"/>
      <c r="T670" s="10" t="s">
        <v>44</v>
      </c>
      <c r="U670" s="10"/>
      <c r="V670" s="10">
        <v>1</v>
      </c>
      <c r="W670" s="10"/>
      <c r="X670" s="11">
        <v>3.9E-2</v>
      </c>
      <c r="Y670" s="11"/>
      <c r="Z670" s="11">
        <v>8.7999999999999995E-2</v>
      </c>
      <c r="AA670" s="11"/>
      <c r="AB670" s="11"/>
      <c r="AC670" s="11"/>
      <c r="AD670" s="11">
        <v>0.38600000000000001</v>
      </c>
      <c r="AE670" s="11"/>
      <c r="AF670" s="11">
        <f t="shared" si="57"/>
        <v>0.42499999999999999</v>
      </c>
      <c r="AG670" s="6">
        <v>6</v>
      </c>
      <c r="AH670" s="6">
        <v>7</v>
      </c>
      <c r="AI670" s="12">
        <v>20.8</v>
      </c>
      <c r="AJ670" s="12"/>
    </row>
    <row r="671" spans="1:36" x14ac:dyDescent="0.35">
      <c r="A671" s="6" t="s">
        <v>89</v>
      </c>
      <c r="B671" s="6"/>
      <c r="C671" s="7">
        <v>42928</v>
      </c>
      <c r="D671" s="8">
        <v>0.45624999999999999</v>
      </c>
      <c r="E671" s="6" t="s">
        <v>41</v>
      </c>
      <c r="F671" s="6">
        <v>21.98</v>
      </c>
      <c r="G671" s="6">
        <v>20.29</v>
      </c>
      <c r="H671" s="6">
        <v>28</v>
      </c>
      <c r="I671" s="6">
        <v>3</v>
      </c>
      <c r="J671" s="6">
        <v>24</v>
      </c>
      <c r="K671" s="6">
        <v>30.6</v>
      </c>
      <c r="L671" s="6">
        <v>30.86</v>
      </c>
      <c r="M671" s="9">
        <v>8.56</v>
      </c>
      <c r="N671" s="9">
        <v>8.32</v>
      </c>
      <c r="O671" s="6">
        <v>4</v>
      </c>
      <c r="P671" s="6"/>
      <c r="Q671" s="6">
        <f t="shared" si="56"/>
        <v>0</v>
      </c>
      <c r="R671" s="6">
        <v>1</v>
      </c>
      <c r="S671" s="6"/>
      <c r="T671" s="10" t="s">
        <v>44</v>
      </c>
      <c r="U671" s="10"/>
      <c r="V671" s="10">
        <v>1</v>
      </c>
      <c r="W671" s="10"/>
      <c r="X671" s="11"/>
      <c r="Y671" s="11"/>
      <c r="Z671" s="11"/>
      <c r="AA671" s="11"/>
      <c r="AB671" s="11"/>
      <c r="AC671" s="11"/>
      <c r="AD671" s="11"/>
      <c r="AE671" s="11"/>
      <c r="AF671" s="11">
        <f t="shared" si="57"/>
        <v>0</v>
      </c>
      <c r="AG671" s="6"/>
      <c r="AH671" s="6"/>
      <c r="AI671" s="12"/>
      <c r="AJ671" s="12"/>
    </row>
    <row r="672" spans="1:36" x14ac:dyDescent="0.35">
      <c r="A672" s="6" t="s">
        <v>89</v>
      </c>
      <c r="B672" s="6"/>
      <c r="C672" s="7">
        <v>42928</v>
      </c>
      <c r="D672" s="8">
        <v>0.45624999999999999</v>
      </c>
      <c r="E672" s="6" t="s">
        <v>41</v>
      </c>
      <c r="F672" s="6">
        <v>21.98</v>
      </c>
      <c r="G672" s="6">
        <v>20.29</v>
      </c>
      <c r="H672" s="6">
        <v>28</v>
      </c>
      <c r="I672" s="6">
        <v>3</v>
      </c>
      <c r="J672" s="6">
        <v>24</v>
      </c>
      <c r="K672" s="6">
        <v>30.6</v>
      </c>
      <c r="L672" s="6">
        <v>30.86</v>
      </c>
      <c r="M672" s="9">
        <v>8.56</v>
      </c>
      <c r="N672" s="9">
        <v>8.32</v>
      </c>
      <c r="O672" s="6">
        <v>4</v>
      </c>
      <c r="P672" s="6"/>
      <c r="Q672" s="6">
        <f t="shared" si="56"/>
        <v>0</v>
      </c>
      <c r="R672" s="6">
        <v>1</v>
      </c>
      <c r="S672" s="6"/>
      <c r="T672" s="10" t="s">
        <v>44</v>
      </c>
      <c r="U672" s="10"/>
      <c r="V672" s="10">
        <v>1</v>
      </c>
      <c r="W672" s="10"/>
      <c r="X672" s="11" t="s">
        <v>81</v>
      </c>
      <c r="Y672" s="11"/>
      <c r="Z672" s="11">
        <v>7.6999999999999999E-2</v>
      </c>
      <c r="AA672" s="11"/>
      <c r="AB672" s="11"/>
      <c r="AC672" s="11"/>
      <c r="AD672" s="11">
        <v>0.29199999999999998</v>
      </c>
      <c r="AE672" s="11"/>
      <c r="AF672" s="11"/>
      <c r="AG672" s="6">
        <v>6</v>
      </c>
      <c r="AH672" s="6">
        <v>11</v>
      </c>
      <c r="AI672" s="12">
        <v>7</v>
      </c>
      <c r="AJ672" s="12"/>
    </row>
    <row r="673" spans="1:36" x14ac:dyDescent="0.35">
      <c r="A673" s="6" t="s">
        <v>100</v>
      </c>
      <c r="C673" s="14">
        <v>42929</v>
      </c>
      <c r="M673" s="16">
        <v>8.75</v>
      </c>
      <c r="N673" s="16">
        <v>10.06</v>
      </c>
      <c r="Q673" s="6">
        <f t="shared" si="56"/>
        <v>2.3025850929940459</v>
      </c>
      <c r="R673" s="22">
        <v>10</v>
      </c>
      <c r="V673" s="22" t="s">
        <v>102</v>
      </c>
      <c r="AF673">
        <v>0.8919999999999999</v>
      </c>
      <c r="AI673" s="16">
        <v>22.2</v>
      </c>
    </row>
    <row r="674" spans="1:36" x14ac:dyDescent="0.35">
      <c r="A674" s="6" t="s">
        <v>105</v>
      </c>
      <c r="C674" s="14">
        <v>42929</v>
      </c>
      <c r="M674" s="16">
        <v>10.61</v>
      </c>
      <c r="N674" s="16">
        <v>10.31</v>
      </c>
      <c r="Q674" s="6">
        <f t="shared" si="56"/>
        <v>2.3025850929940459</v>
      </c>
      <c r="R674" s="22">
        <v>10</v>
      </c>
      <c r="V674" s="34" t="s">
        <v>102</v>
      </c>
      <c r="AF674" s="35">
        <v>0.77700000000000002</v>
      </c>
      <c r="AI674" s="16">
        <v>37.6</v>
      </c>
    </row>
    <row r="675" spans="1:36" x14ac:dyDescent="0.35">
      <c r="A675" s="6" t="s">
        <v>40</v>
      </c>
      <c r="B675" s="6"/>
      <c r="C675" s="7">
        <v>42934</v>
      </c>
      <c r="D675" s="8">
        <v>0.52430555555555558</v>
      </c>
      <c r="E675" s="6" t="s">
        <v>41</v>
      </c>
      <c r="F675" s="6">
        <v>26.08</v>
      </c>
      <c r="G675" s="6">
        <v>24.21</v>
      </c>
      <c r="H675" s="6">
        <v>24</v>
      </c>
      <c r="I675" s="6">
        <v>3</v>
      </c>
      <c r="J675" s="6">
        <v>20</v>
      </c>
      <c r="K675" s="6">
        <v>22.11</v>
      </c>
      <c r="L675" s="6">
        <v>24.16</v>
      </c>
      <c r="M675" s="9">
        <v>5.13</v>
      </c>
      <c r="N675" s="9">
        <v>4.82</v>
      </c>
      <c r="O675" s="6">
        <v>3</v>
      </c>
      <c r="P675" s="6"/>
      <c r="Q675" s="6">
        <f t="shared" si="56"/>
        <v>2.0794415416798357</v>
      </c>
      <c r="R675" s="6">
        <v>8</v>
      </c>
      <c r="S675" s="6"/>
      <c r="T675" s="10" t="s">
        <v>44</v>
      </c>
      <c r="U675" s="10"/>
      <c r="V675" s="10">
        <v>1</v>
      </c>
      <c r="W675" s="10"/>
      <c r="X675" s="11"/>
      <c r="Y675" s="11"/>
      <c r="Z675" s="11"/>
      <c r="AA675" s="11"/>
      <c r="AB675" s="11"/>
      <c r="AC675" s="11"/>
      <c r="AD675" s="11"/>
      <c r="AE675" s="11"/>
      <c r="AF675" s="11">
        <f>AD675+X675+Y675</f>
        <v>0</v>
      </c>
      <c r="AG675" s="6"/>
      <c r="AH675" s="6"/>
      <c r="AI675" s="12"/>
      <c r="AJ675" s="12"/>
    </row>
    <row r="676" spans="1:36" x14ac:dyDescent="0.35">
      <c r="A676" s="6" t="s">
        <v>40</v>
      </c>
      <c r="B676" s="6"/>
      <c r="C676" s="7">
        <v>42934</v>
      </c>
      <c r="D676" s="8">
        <v>0.52430555555555558</v>
      </c>
      <c r="E676" s="6" t="s">
        <v>41</v>
      </c>
      <c r="F676" s="6">
        <v>26.08</v>
      </c>
      <c r="G676" s="6">
        <v>24.21</v>
      </c>
      <c r="H676" s="6">
        <v>24</v>
      </c>
      <c r="I676" s="6">
        <v>3</v>
      </c>
      <c r="J676" s="6">
        <v>20</v>
      </c>
      <c r="K676" s="6">
        <v>22.11</v>
      </c>
      <c r="L676" s="6">
        <v>24.16</v>
      </c>
      <c r="M676" s="9">
        <v>5.13</v>
      </c>
      <c r="N676" s="9">
        <v>4.82</v>
      </c>
      <c r="O676" s="6">
        <v>3</v>
      </c>
      <c r="P676" s="6"/>
      <c r="Q676" s="6">
        <f t="shared" si="56"/>
        <v>2.0794415416798357</v>
      </c>
      <c r="R676" s="6">
        <v>8</v>
      </c>
      <c r="S676" s="6"/>
      <c r="T676" s="10" t="s">
        <v>44</v>
      </c>
      <c r="U676" s="10"/>
      <c r="V676" s="10">
        <v>1</v>
      </c>
      <c r="W676" s="10"/>
      <c r="X676" s="11">
        <v>0.34399999999999997</v>
      </c>
      <c r="Y676" s="11"/>
      <c r="Z676" s="11">
        <v>0.17499999999999999</v>
      </c>
      <c r="AA676" s="11"/>
      <c r="AB676" s="11"/>
      <c r="AC676" s="11"/>
      <c r="AD676" s="11">
        <v>0.68799999999999994</v>
      </c>
      <c r="AE676" s="11"/>
      <c r="AF676" s="11">
        <f>AD676+X676+Y676</f>
        <v>1.032</v>
      </c>
      <c r="AG676" s="6">
        <v>19</v>
      </c>
      <c r="AH676" s="6">
        <v>20</v>
      </c>
      <c r="AI676" s="12">
        <v>32.200000000000003</v>
      </c>
      <c r="AJ676" s="12"/>
    </row>
    <row r="677" spans="1:36" x14ac:dyDescent="0.35">
      <c r="A677" s="6" t="s">
        <v>72</v>
      </c>
      <c r="B677" s="6"/>
      <c r="C677" s="7">
        <v>42934</v>
      </c>
      <c r="D677" s="8">
        <v>0.55972222222222223</v>
      </c>
      <c r="E677" s="6" t="s">
        <v>41</v>
      </c>
      <c r="F677" s="6">
        <v>24.73</v>
      </c>
      <c r="G677" s="6">
        <v>22.94</v>
      </c>
      <c r="H677" s="6">
        <v>20</v>
      </c>
      <c r="I677" s="6">
        <v>3</v>
      </c>
      <c r="J677" s="6">
        <v>18</v>
      </c>
      <c r="K677" s="6">
        <v>23.6</v>
      </c>
      <c r="L677" s="6">
        <v>25.15</v>
      </c>
      <c r="M677" s="9">
        <v>6.93</v>
      </c>
      <c r="N677" s="9">
        <v>6.8</v>
      </c>
      <c r="O677" s="6">
        <v>2.5</v>
      </c>
      <c r="P677" s="6"/>
      <c r="Q677" s="6">
        <f t="shared" si="56"/>
        <v>0.69314718055994529</v>
      </c>
      <c r="R677" s="6">
        <v>2</v>
      </c>
      <c r="S677" s="6"/>
      <c r="T677" s="10" t="s">
        <v>44</v>
      </c>
      <c r="U677" s="10"/>
      <c r="V677" s="10">
        <v>1</v>
      </c>
      <c r="W677" s="10"/>
      <c r="X677" s="11"/>
      <c r="Y677" s="11"/>
      <c r="Z677" s="11"/>
      <c r="AA677" s="11"/>
      <c r="AB677" s="11"/>
      <c r="AC677" s="11"/>
      <c r="AD677" s="11"/>
      <c r="AE677" s="11"/>
      <c r="AF677" s="11">
        <f>AD677+X677+Y677</f>
        <v>0</v>
      </c>
      <c r="AG677" s="6"/>
      <c r="AH677" s="6"/>
      <c r="AI677" s="12"/>
      <c r="AJ677" s="12"/>
    </row>
    <row r="678" spans="1:36" x14ac:dyDescent="0.35">
      <c r="A678" s="6" t="s">
        <v>72</v>
      </c>
      <c r="B678" s="6"/>
      <c r="C678" s="7">
        <v>42934</v>
      </c>
      <c r="D678" s="8">
        <v>0.55972222222222223</v>
      </c>
      <c r="E678" s="6" t="s">
        <v>41</v>
      </c>
      <c r="F678" s="6">
        <v>24.73</v>
      </c>
      <c r="G678" s="6">
        <v>22.94</v>
      </c>
      <c r="H678" s="6">
        <v>20</v>
      </c>
      <c r="I678" s="6">
        <v>3</v>
      </c>
      <c r="J678" s="6">
        <v>18</v>
      </c>
      <c r="K678" s="6">
        <v>23.6</v>
      </c>
      <c r="L678" s="6">
        <v>25.15</v>
      </c>
      <c r="M678" s="9">
        <v>6.93</v>
      </c>
      <c r="N678" s="9">
        <v>6.8</v>
      </c>
      <c r="O678" s="6">
        <v>2.5</v>
      </c>
      <c r="P678" s="6"/>
      <c r="Q678" s="6">
        <f t="shared" si="56"/>
        <v>0.69314718055994529</v>
      </c>
      <c r="R678" s="6">
        <v>2</v>
      </c>
      <c r="S678" s="6"/>
      <c r="T678" s="10" t="s">
        <v>44</v>
      </c>
      <c r="U678" s="10"/>
      <c r="V678" s="10">
        <v>1</v>
      </c>
      <c r="W678" s="10"/>
      <c r="X678" s="11">
        <v>0.14299999999999999</v>
      </c>
      <c r="Y678" s="11"/>
      <c r="Z678" s="11">
        <v>0.11899999999999999</v>
      </c>
      <c r="AA678" s="11"/>
      <c r="AB678" s="11"/>
      <c r="AC678" s="11"/>
      <c r="AD678" s="11">
        <v>0.63</v>
      </c>
      <c r="AE678" s="11"/>
      <c r="AF678" s="11">
        <f>AD678+X678+Y678</f>
        <v>0.77300000000000002</v>
      </c>
      <c r="AG678" s="6">
        <v>29</v>
      </c>
      <c r="AH678" s="6">
        <v>18</v>
      </c>
      <c r="AI678" s="12">
        <v>46.2</v>
      </c>
      <c r="AJ678" s="12"/>
    </row>
    <row r="679" spans="1:36" x14ac:dyDescent="0.35">
      <c r="A679" s="6" t="s">
        <v>100</v>
      </c>
      <c r="C679" s="14">
        <v>42934</v>
      </c>
      <c r="M679" s="16">
        <v>14.41</v>
      </c>
      <c r="N679" s="16">
        <v>6.29</v>
      </c>
      <c r="Q679" s="6"/>
      <c r="R679" s="22" t="s">
        <v>102</v>
      </c>
      <c r="V679" s="22" t="s">
        <v>102</v>
      </c>
      <c r="AI679" s="16">
        <v>50.4</v>
      </c>
    </row>
    <row r="680" spans="1:36" x14ac:dyDescent="0.35">
      <c r="A680" s="6" t="s">
        <v>105</v>
      </c>
      <c r="C680" s="14">
        <v>42934</v>
      </c>
      <c r="M680" s="16">
        <v>10.96</v>
      </c>
      <c r="N680" s="16">
        <v>11.65</v>
      </c>
      <c r="Q680" s="6"/>
      <c r="R680" s="22" t="s">
        <v>102</v>
      </c>
      <c r="V680" s="34" t="s">
        <v>102</v>
      </c>
      <c r="AF680" s="35"/>
      <c r="AI680" s="16">
        <v>49.8</v>
      </c>
    </row>
    <row r="681" spans="1:36" x14ac:dyDescent="0.35">
      <c r="A681" s="6" t="s">
        <v>79</v>
      </c>
      <c r="B681" s="6"/>
      <c r="C681" s="7">
        <v>42935</v>
      </c>
      <c r="D681" s="8">
        <v>0.41736111111111113</v>
      </c>
      <c r="E681" s="6" t="s">
        <v>41</v>
      </c>
      <c r="F681" s="6">
        <v>23.64</v>
      </c>
      <c r="G681" s="6">
        <v>23.51</v>
      </c>
      <c r="H681" s="6">
        <v>15</v>
      </c>
      <c r="I681" s="6">
        <v>3</v>
      </c>
      <c r="J681" s="6">
        <v>14</v>
      </c>
      <c r="K681" s="6">
        <v>25.68</v>
      </c>
      <c r="L681" s="6">
        <v>28.71</v>
      </c>
      <c r="M681" s="9">
        <v>7.28</v>
      </c>
      <c r="N681" s="9">
        <v>7.73</v>
      </c>
      <c r="O681" s="6">
        <v>3.5</v>
      </c>
      <c r="P681" s="6"/>
      <c r="Q681" s="6">
        <f t="shared" si="56"/>
        <v>3.912023005428146</v>
      </c>
      <c r="R681" s="6">
        <v>50</v>
      </c>
      <c r="S681" s="6"/>
      <c r="T681" s="10" t="s">
        <v>44</v>
      </c>
      <c r="U681" s="10"/>
      <c r="V681" s="10">
        <v>1</v>
      </c>
      <c r="W681" s="10"/>
      <c r="X681" s="11"/>
      <c r="Y681" s="11"/>
      <c r="Z681" s="11"/>
      <c r="AA681" s="11"/>
      <c r="AB681" s="11"/>
      <c r="AC681" s="11"/>
      <c r="AD681" s="11"/>
      <c r="AE681" s="11"/>
      <c r="AF681" s="11">
        <f t="shared" ref="AF681:AF687" si="58">AD681+X681+Y681</f>
        <v>0</v>
      </c>
      <c r="AG681" s="6"/>
      <c r="AH681" s="6"/>
      <c r="AI681" s="12"/>
      <c r="AJ681" s="12"/>
    </row>
    <row r="682" spans="1:36" x14ac:dyDescent="0.35">
      <c r="A682" s="6" t="s">
        <v>79</v>
      </c>
      <c r="B682" s="6"/>
      <c r="C682" s="7">
        <v>42935</v>
      </c>
      <c r="D682" s="8">
        <v>0.41736111111111113</v>
      </c>
      <c r="E682" s="6" t="s">
        <v>41</v>
      </c>
      <c r="F682" s="6">
        <v>23.64</v>
      </c>
      <c r="G682" s="6">
        <v>23.51</v>
      </c>
      <c r="H682" s="6">
        <v>15</v>
      </c>
      <c r="I682" s="6">
        <v>3</v>
      </c>
      <c r="J682" s="6">
        <v>14</v>
      </c>
      <c r="K682" s="6">
        <v>25.68</v>
      </c>
      <c r="L682" s="6">
        <v>28.71</v>
      </c>
      <c r="M682" s="9">
        <v>7.28</v>
      </c>
      <c r="N682" s="9">
        <v>7.73</v>
      </c>
      <c r="O682" s="6">
        <v>3.5</v>
      </c>
      <c r="P682" s="6"/>
      <c r="Q682" s="6">
        <f t="shared" si="56"/>
        <v>3.912023005428146</v>
      </c>
      <c r="R682" s="6">
        <v>50</v>
      </c>
      <c r="S682" s="6"/>
      <c r="T682" s="10" t="s">
        <v>44</v>
      </c>
      <c r="U682" s="10"/>
      <c r="V682" s="10">
        <v>1</v>
      </c>
      <c r="W682" s="10"/>
      <c r="X682" s="11">
        <v>0.123</v>
      </c>
      <c r="Y682" s="11"/>
      <c r="Z682" s="11">
        <v>0.22</v>
      </c>
      <c r="AA682" s="11"/>
      <c r="AB682" s="11"/>
      <c r="AC682" s="11"/>
      <c r="AD682" s="11">
        <v>0.85799999999999998</v>
      </c>
      <c r="AE682" s="11"/>
      <c r="AF682" s="11">
        <f t="shared" si="58"/>
        <v>0.98099999999999998</v>
      </c>
      <c r="AG682" s="6">
        <v>26</v>
      </c>
      <c r="AH682" s="6">
        <v>23</v>
      </c>
      <c r="AI682" s="12">
        <v>6.05</v>
      </c>
      <c r="AJ682" s="12"/>
    </row>
    <row r="683" spans="1:36" x14ac:dyDescent="0.35">
      <c r="A683" s="6" t="s">
        <v>89</v>
      </c>
      <c r="B683" s="6"/>
      <c r="C683" s="7">
        <v>42935</v>
      </c>
      <c r="D683" s="8">
        <v>0.43124999999999997</v>
      </c>
      <c r="E683" s="6" t="s">
        <v>41</v>
      </c>
      <c r="F683" s="6">
        <v>24.05</v>
      </c>
      <c r="G683" s="6">
        <v>23.93</v>
      </c>
      <c r="H683" s="6">
        <v>22</v>
      </c>
      <c r="I683" s="6">
        <v>3</v>
      </c>
      <c r="J683" s="6">
        <v>21</v>
      </c>
      <c r="K683" s="6">
        <v>27.6</v>
      </c>
      <c r="L683" s="6">
        <v>29.1</v>
      </c>
      <c r="M683" s="9">
        <v>8.82</v>
      </c>
      <c r="N683" s="9">
        <v>8.84</v>
      </c>
      <c r="O683" s="6">
        <v>4</v>
      </c>
      <c r="P683" s="6"/>
      <c r="Q683" s="6">
        <f t="shared" si="56"/>
        <v>0.69314718055994529</v>
      </c>
      <c r="R683" s="6">
        <v>2</v>
      </c>
      <c r="S683" s="6"/>
      <c r="T683" s="10" t="s">
        <v>44</v>
      </c>
      <c r="U683" s="10"/>
      <c r="V683" s="10">
        <v>1</v>
      </c>
      <c r="W683" s="10"/>
      <c r="X683" s="11"/>
      <c r="Y683" s="11"/>
      <c r="Z683" s="11"/>
      <c r="AA683" s="11"/>
      <c r="AB683" s="11"/>
      <c r="AC683" s="11"/>
      <c r="AD683" s="11"/>
      <c r="AE683" s="11"/>
      <c r="AF683" s="11">
        <f t="shared" si="58"/>
        <v>0</v>
      </c>
      <c r="AG683" s="6"/>
      <c r="AH683" s="6"/>
      <c r="AI683" s="12"/>
      <c r="AJ683" s="12"/>
    </row>
    <row r="684" spans="1:36" x14ac:dyDescent="0.35">
      <c r="A684" s="6" t="s">
        <v>89</v>
      </c>
      <c r="B684" s="6"/>
      <c r="C684" s="7">
        <v>42935</v>
      </c>
      <c r="D684" s="8">
        <v>0.43124999999999997</v>
      </c>
      <c r="E684" s="6" t="s">
        <v>41</v>
      </c>
      <c r="F684" s="6">
        <v>24.05</v>
      </c>
      <c r="G684" s="6">
        <v>23.93</v>
      </c>
      <c r="H684" s="6">
        <v>22</v>
      </c>
      <c r="I684" s="6">
        <v>3</v>
      </c>
      <c r="J684" s="6">
        <v>21</v>
      </c>
      <c r="K684" s="6">
        <v>27.6</v>
      </c>
      <c r="L684" s="6">
        <v>29.1</v>
      </c>
      <c r="M684" s="9">
        <v>8.82</v>
      </c>
      <c r="N684" s="9">
        <v>8.84</v>
      </c>
      <c r="O684" s="6">
        <v>4</v>
      </c>
      <c r="P684" s="6"/>
      <c r="Q684" s="6">
        <f t="shared" si="56"/>
        <v>0.69314718055994529</v>
      </c>
      <c r="R684" s="6">
        <v>2</v>
      </c>
      <c r="S684" s="6"/>
      <c r="T684" s="10" t="s">
        <v>44</v>
      </c>
      <c r="U684" s="10"/>
      <c r="V684" s="10">
        <v>1</v>
      </c>
      <c r="W684" s="10"/>
      <c r="X684" s="11">
        <v>5.5E-2</v>
      </c>
      <c r="Y684" s="11"/>
      <c r="Z684" s="11">
        <v>5.7000000000000002E-2</v>
      </c>
      <c r="AA684" s="11"/>
      <c r="AB684" s="11"/>
      <c r="AC684" s="11"/>
      <c r="AD684" s="11">
        <v>0.64300000000000002</v>
      </c>
      <c r="AE684" s="11"/>
      <c r="AF684" s="11">
        <f t="shared" si="58"/>
        <v>0.69800000000000006</v>
      </c>
      <c r="AG684" s="6">
        <v>20</v>
      </c>
      <c r="AH684" s="6">
        <v>22</v>
      </c>
      <c r="AI684" s="12">
        <v>13.8</v>
      </c>
      <c r="AJ684" s="12"/>
    </row>
    <row r="685" spans="1:36" x14ac:dyDescent="0.35">
      <c r="A685" s="6" t="s">
        <v>79</v>
      </c>
      <c r="B685" s="6"/>
      <c r="C685" s="7">
        <v>42942</v>
      </c>
      <c r="D685" s="8">
        <v>0.4381944444444445</v>
      </c>
      <c r="E685" s="6" t="s">
        <v>43</v>
      </c>
      <c r="F685" s="6">
        <v>23.22</v>
      </c>
      <c r="G685" s="6">
        <v>23.04</v>
      </c>
      <c r="H685" s="6">
        <v>20</v>
      </c>
      <c r="I685" s="6">
        <v>4</v>
      </c>
      <c r="J685" s="6">
        <v>19</v>
      </c>
      <c r="K685" s="6">
        <v>28.87</v>
      </c>
      <c r="L685" s="6">
        <v>29.44</v>
      </c>
      <c r="M685" s="9">
        <v>6.07</v>
      </c>
      <c r="N685" s="9">
        <v>6.09</v>
      </c>
      <c r="O685" s="6">
        <v>3.5</v>
      </c>
      <c r="P685" s="6"/>
      <c r="Q685" s="6">
        <f t="shared" si="56"/>
        <v>1.3862943611198906</v>
      </c>
      <c r="R685" s="6">
        <v>4</v>
      </c>
      <c r="S685" s="6"/>
      <c r="T685" s="10" t="s">
        <v>44</v>
      </c>
      <c r="U685" s="10"/>
      <c r="V685" s="10">
        <v>2</v>
      </c>
      <c r="W685" s="10"/>
      <c r="X685" s="11"/>
      <c r="Y685" s="11"/>
      <c r="Z685" s="11"/>
      <c r="AA685" s="11"/>
      <c r="AB685" s="11"/>
      <c r="AC685" s="11"/>
      <c r="AD685" s="11"/>
      <c r="AE685" s="11"/>
      <c r="AF685" s="11">
        <f t="shared" si="58"/>
        <v>0</v>
      </c>
      <c r="AG685" s="6"/>
      <c r="AH685" s="6"/>
      <c r="AI685" s="12"/>
      <c r="AJ685" s="12"/>
    </row>
    <row r="686" spans="1:36" x14ac:dyDescent="0.35">
      <c r="A686" s="6" t="s">
        <v>79</v>
      </c>
      <c r="B686" s="6"/>
      <c r="C686" s="7">
        <v>42942</v>
      </c>
      <c r="D686" s="8">
        <v>0.4381944444444445</v>
      </c>
      <c r="E686" s="6" t="s">
        <v>43</v>
      </c>
      <c r="F686" s="6">
        <v>23.22</v>
      </c>
      <c r="G686" s="6">
        <v>23.04</v>
      </c>
      <c r="H686" s="6">
        <v>20</v>
      </c>
      <c r="I686" s="6">
        <v>4</v>
      </c>
      <c r="J686" s="6">
        <v>19</v>
      </c>
      <c r="K686" s="6">
        <v>28.87</v>
      </c>
      <c r="L686" s="6">
        <v>29.44</v>
      </c>
      <c r="M686" s="9">
        <v>6.07</v>
      </c>
      <c r="N686" s="9">
        <v>6.09</v>
      </c>
      <c r="O686" s="6">
        <v>3.5</v>
      </c>
      <c r="P686" s="6"/>
      <c r="Q686" s="6">
        <f t="shared" si="56"/>
        <v>1.3862943611198906</v>
      </c>
      <c r="R686" s="6">
        <v>4</v>
      </c>
      <c r="S686" s="6"/>
      <c r="T686" s="10" t="s">
        <v>44</v>
      </c>
      <c r="U686" s="10"/>
      <c r="V686" s="10">
        <v>2</v>
      </c>
      <c r="W686" s="10"/>
      <c r="X686" s="11">
        <v>2.5000000000000001E-2</v>
      </c>
      <c r="Y686" s="11"/>
      <c r="Z686" s="11">
        <v>0.122</v>
      </c>
      <c r="AA686" s="11"/>
      <c r="AB686" s="11"/>
      <c r="AC686" s="11"/>
      <c r="AD686" s="11">
        <v>0.32400000000000001</v>
      </c>
      <c r="AE686" s="11"/>
      <c r="AF686" s="11">
        <f t="shared" si="58"/>
        <v>0.34900000000000003</v>
      </c>
      <c r="AG686" s="6">
        <v>27</v>
      </c>
      <c r="AH686" s="6">
        <v>25</v>
      </c>
      <c r="AI686" s="12">
        <v>7.6</v>
      </c>
      <c r="AJ686" s="12"/>
    </row>
    <row r="687" spans="1:36" x14ac:dyDescent="0.35">
      <c r="A687" s="6" t="s">
        <v>89</v>
      </c>
      <c r="B687" s="6"/>
      <c r="C687" s="7">
        <v>42942</v>
      </c>
      <c r="D687" s="8">
        <v>0.45555555555555555</v>
      </c>
      <c r="E687" s="6" t="s">
        <v>43</v>
      </c>
      <c r="F687" s="6">
        <v>22.76</v>
      </c>
      <c r="G687" s="6">
        <v>22.7</v>
      </c>
      <c r="H687" s="6">
        <v>28</v>
      </c>
      <c r="I687" s="6">
        <v>3</v>
      </c>
      <c r="J687" s="6">
        <v>28</v>
      </c>
      <c r="K687" s="6">
        <v>30.35</v>
      </c>
      <c r="L687" s="6">
        <v>30.35</v>
      </c>
      <c r="M687" s="9">
        <v>7.47</v>
      </c>
      <c r="N687" s="9">
        <v>7.58</v>
      </c>
      <c r="O687" s="6">
        <v>4</v>
      </c>
      <c r="P687" s="6"/>
      <c r="Q687" s="6">
        <f t="shared" si="56"/>
        <v>0.69314718055994529</v>
      </c>
      <c r="R687" s="6">
        <v>2</v>
      </c>
      <c r="S687" s="6"/>
      <c r="T687" s="10" t="s">
        <v>44</v>
      </c>
      <c r="U687" s="10"/>
      <c r="V687" s="10">
        <v>2</v>
      </c>
      <c r="W687" s="10"/>
      <c r="X687" s="11"/>
      <c r="Y687" s="11"/>
      <c r="Z687" s="11"/>
      <c r="AA687" s="11"/>
      <c r="AB687" s="11"/>
      <c r="AC687" s="11"/>
      <c r="AD687" s="11"/>
      <c r="AE687" s="11"/>
      <c r="AF687" s="11">
        <f t="shared" si="58"/>
        <v>0</v>
      </c>
      <c r="AG687" s="6"/>
      <c r="AH687" s="6"/>
      <c r="AI687" s="12"/>
      <c r="AJ687" s="12"/>
    </row>
    <row r="688" spans="1:36" x14ac:dyDescent="0.35">
      <c r="A688" s="6" t="s">
        <v>89</v>
      </c>
      <c r="B688" s="6"/>
      <c r="C688" s="7">
        <v>42942</v>
      </c>
      <c r="D688" s="8">
        <v>0.45555555555555555</v>
      </c>
      <c r="E688" s="6" t="s">
        <v>43</v>
      </c>
      <c r="F688" s="6">
        <v>22.76</v>
      </c>
      <c r="G688" s="6">
        <v>22.7</v>
      </c>
      <c r="H688" s="6">
        <v>28</v>
      </c>
      <c r="I688" s="6">
        <v>3</v>
      </c>
      <c r="J688" s="6">
        <v>28</v>
      </c>
      <c r="K688" s="6">
        <v>30.35</v>
      </c>
      <c r="L688" s="6">
        <v>30.35</v>
      </c>
      <c r="M688" s="9">
        <v>7.47</v>
      </c>
      <c r="N688" s="9">
        <v>7.58</v>
      </c>
      <c r="O688" s="6">
        <v>4</v>
      </c>
      <c r="P688" s="6"/>
      <c r="Q688" s="6">
        <f t="shared" si="56"/>
        <v>0.69314718055994529</v>
      </c>
      <c r="R688" s="6">
        <v>2</v>
      </c>
      <c r="S688" s="6"/>
      <c r="T688" s="10" t="s">
        <v>44</v>
      </c>
      <c r="U688" s="10"/>
      <c r="V688" s="10">
        <v>2</v>
      </c>
      <c r="W688" s="10"/>
      <c r="X688" s="11" t="s">
        <v>81</v>
      </c>
      <c r="Y688" s="11"/>
      <c r="Z688" s="11">
        <v>3.3000000000000002E-2</v>
      </c>
      <c r="AA688" s="11"/>
      <c r="AB688" s="11"/>
      <c r="AC688" s="11"/>
      <c r="AD688" s="11">
        <v>0.19900000000000001</v>
      </c>
      <c r="AE688" s="11"/>
      <c r="AF688" s="11"/>
      <c r="AG688" s="6">
        <v>22</v>
      </c>
      <c r="AH688" s="6">
        <v>23</v>
      </c>
      <c r="AI688" s="12">
        <v>7.41</v>
      </c>
      <c r="AJ688" s="12"/>
    </row>
    <row r="689" spans="1:36" x14ac:dyDescent="0.35">
      <c r="A689" s="6" t="s">
        <v>100</v>
      </c>
      <c r="C689" s="14">
        <v>42943</v>
      </c>
      <c r="M689" s="16">
        <v>5.26</v>
      </c>
      <c r="N689" s="16">
        <v>4.5999999999999996</v>
      </c>
      <c r="Q689" s="6">
        <f t="shared" si="56"/>
        <v>2.0794415416798357</v>
      </c>
      <c r="R689" s="22">
        <v>8</v>
      </c>
      <c r="V689" s="22" t="s">
        <v>102</v>
      </c>
      <c r="AF689">
        <v>0.86629999999999996</v>
      </c>
      <c r="AI689" s="16">
        <v>11.1</v>
      </c>
    </row>
    <row r="690" spans="1:36" x14ac:dyDescent="0.35">
      <c r="A690" s="6" t="s">
        <v>105</v>
      </c>
      <c r="C690" s="14">
        <v>42943</v>
      </c>
      <c r="M690" s="16">
        <v>8.5399999999999991</v>
      </c>
      <c r="N690" s="16">
        <v>7.72</v>
      </c>
      <c r="Q690" s="6">
        <f t="shared" si="56"/>
        <v>1.3862943611198906</v>
      </c>
      <c r="R690" s="22">
        <v>4</v>
      </c>
      <c r="V690" s="34" t="s">
        <v>102</v>
      </c>
      <c r="AF690" s="35">
        <v>0.86970000000000003</v>
      </c>
      <c r="AI690" s="16">
        <v>38.5</v>
      </c>
    </row>
    <row r="691" spans="1:36" x14ac:dyDescent="0.35">
      <c r="A691" s="6" t="s">
        <v>40</v>
      </c>
      <c r="B691" s="6"/>
      <c r="C691" s="7">
        <v>42948</v>
      </c>
      <c r="D691" s="8">
        <v>0.51666666666666672</v>
      </c>
      <c r="E691" s="6" t="s">
        <v>41</v>
      </c>
      <c r="F691" s="6">
        <v>25.16</v>
      </c>
      <c r="G691" s="6">
        <v>23.47</v>
      </c>
      <c r="H691" s="6">
        <v>20</v>
      </c>
      <c r="I691" s="6">
        <v>3</v>
      </c>
      <c r="J691" s="6">
        <v>17</v>
      </c>
      <c r="K691" s="6">
        <v>21.96</v>
      </c>
      <c r="L691" s="6">
        <v>24.74</v>
      </c>
      <c r="M691" s="9">
        <v>5.13</v>
      </c>
      <c r="N691" s="9">
        <v>4.58</v>
      </c>
      <c r="O691" s="6">
        <v>3.5</v>
      </c>
      <c r="P691" s="6"/>
      <c r="Q691" s="6">
        <f t="shared" si="56"/>
        <v>4.7791234931115296</v>
      </c>
      <c r="R691" s="6">
        <v>119</v>
      </c>
      <c r="S691" s="6"/>
      <c r="T691" s="10"/>
      <c r="U691" s="10"/>
      <c r="V691" s="10">
        <v>8</v>
      </c>
      <c r="W691" s="10"/>
      <c r="X691" s="11"/>
      <c r="Y691" s="11"/>
      <c r="Z691" s="11"/>
      <c r="AA691" s="11"/>
      <c r="AB691" s="11"/>
      <c r="AC691" s="11"/>
      <c r="AD691" s="11"/>
      <c r="AE691" s="11"/>
      <c r="AF691" s="11">
        <f>AD691+X691+Y691</f>
        <v>0</v>
      </c>
      <c r="AG691" s="6"/>
      <c r="AH691" s="6"/>
      <c r="AI691" s="12"/>
      <c r="AJ691" s="12"/>
    </row>
    <row r="692" spans="1:36" x14ac:dyDescent="0.35">
      <c r="A692" s="6" t="s">
        <v>40</v>
      </c>
      <c r="B692" s="6"/>
      <c r="C692" s="7">
        <v>42948</v>
      </c>
      <c r="D692" s="8">
        <v>0.51666666666666672</v>
      </c>
      <c r="E692" s="6" t="s">
        <v>41</v>
      </c>
      <c r="F692" s="6">
        <v>25.16</v>
      </c>
      <c r="G692" s="6">
        <v>23.47</v>
      </c>
      <c r="H692" s="6">
        <v>20</v>
      </c>
      <c r="I692" s="6">
        <v>3</v>
      </c>
      <c r="J692" s="6">
        <v>17</v>
      </c>
      <c r="K692" s="6">
        <v>21.96</v>
      </c>
      <c r="L692" s="6">
        <v>24.74</v>
      </c>
      <c r="M692" s="9">
        <v>5.13</v>
      </c>
      <c r="N692" s="9">
        <v>4.58</v>
      </c>
      <c r="O692" s="6">
        <v>3.5</v>
      </c>
      <c r="P692" s="6"/>
      <c r="Q692" s="6">
        <f t="shared" si="56"/>
        <v>4.7791234931115296</v>
      </c>
      <c r="R692" s="6">
        <v>119</v>
      </c>
      <c r="S692" s="6"/>
      <c r="T692" s="10"/>
      <c r="U692" s="10"/>
      <c r="V692" s="10">
        <v>8</v>
      </c>
      <c r="W692" s="10"/>
      <c r="X692" s="11">
        <v>0.39700000000000002</v>
      </c>
      <c r="Y692" s="11"/>
      <c r="Z692" s="11">
        <v>0.27900000000000003</v>
      </c>
      <c r="AA692" s="11"/>
      <c r="AB692" s="11"/>
      <c r="AC692" s="11"/>
      <c r="AD692" s="11">
        <v>0.46800000000000003</v>
      </c>
      <c r="AE692" s="11"/>
      <c r="AF692" s="11">
        <f>AD692+X692+Y692</f>
        <v>0.86499999999999999</v>
      </c>
      <c r="AG692" s="6">
        <v>15</v>
      </c>
      <c r="AH692" s="6">
        <v>8</v>
      </c>
      <c r="AI692" s="12">
        <v>12.8</v>
      </c>
      <c r="AJ692" s="12"/>
    </row>
    <row r="693" spans="1:36" x14ac:dyDescent="0.35">
      <c r="A693" s="6" t="s">
        <v>72</v>
      </c>
      <c r="B693" s="6"/>
      <c r="C693" s="7">
        <v>42948</v>
      </c>
      <c r="D693" s="8">
        <v>0.54791666666666672</v>
      </c>
      <c r="E693" s="6" t="s">
        <v>41</v>
      </c>
      <c r="F693" s="6">
        <v>25.75</v>
      </c>
      <c r="G693" s="6">
        <v>22.99</v>
      </c>
      <c r="H693" s="6">
        <v>19</v>
      </c>
      <c r="I693" s="6">
        <v>3</v>
      </c>
      <c r="J693" s="6">
        <v>18</v>
      </c>
      <c r="K693" s="6">
        <v>23.7</v>
      </c>
      <c r="L693" s="6">
        <v>24.98</v>
      </c>
      <c r="M693" s="9">
        <v>13.76</v>
      </c>
      <c r="N693" s="9">
        <v>8.0500000000000007</v>
      </c>
      <c r="O693" s="6">
        <v>2</v>
      </c>
      <c r="P693" s="6"/>
      <c r="Q693" s="6">
        <f t="shared" si="56"/>
        <v>0</v>
      </c>
      <c r="R693" s="6">
        <v>1</v>
      </c>
      <c r="S693" s="6"/>
      <c r="T693" s="10"/>
      <c r="U693" s="10"/>
      <c r="V693" s="10">
        <v>3</v>
      </c>
      <c r="W693" s="10"/>
      <c r="X693" s="11"/>
      <c r="Y693" s="11"/>
      <c r="Z693" s="11"/>
      <c r="AA693" s="11"/>
      <c r="AB693" s="11"/>
      <c r="AC693" s="11"/>
      <c r="AD693" s="11"/>
      <c r="AE693" s="11"/>
      <c r="AF693" s="11">
        <f>AD693+X693+Y693</f>
        <v>0</v>
      </c>
      <c r="AG693" s="6"/>
      <c r="AH693" s="6"/>
      <c r="AI693" s="12"/>
      <c r="AJ693" s="12"/>
    </row>
    <row r="694" spans="1:36" x14ac:dyDescent="0.35">
      <c r="A694" s="6" t="s">
        <v>72</v>
      </c>
      <c r="B694" s="6"/>
      <c r="C694" s="7">
        <v>42948</v>
      </c>
      <c r="D694" s="8">
        <v>0.54791666666666672</v>
      </c>
      <c r="E694" s="6" t="s">
        <v>41</v>
      </c>
      <c r="F694" s="6">
        <v>25.75</v>
      </c>
      <c r="G694" s="6">
        <v>22.99</v>
      </c>
      <c r="H694" s="6">
        <v>19</v>
      </c>
      <c r="I694" s="6">
        <v>3</v>
      </c>
      <c r="J694" s="6">
        <v>18</v>
      </c>
      <c r="K694" s="6">
        <v>23.7</v>
      </c>
      <c r="L694" s="6">
        <v>24.98</v>
      </c>
      <c r="M694" s="9">
        <v>13.76</v>
      </c>
      <c r="N694" s="9">
        <v>8.0500000000000007</v>
      </c>
      <c r="O694" s="6">
        <v>2</v>
      </c>
      <c r="P694" s="6"/>
      <c r="Q694" s="6">
        <f t="shared" si="56"/>
        <v>0</v>
      </c>
      <c r="R694" s="6">
        <v>1</v>
      </c>
      <c r="S694" s="6"/>
      <c r="T694" s="10"/>
      <c r="U694" s="10"/>
      <c r="V694" s="10">
        <v>3</v>
      </c>
      <c r="W694" s="10"/>
      <c r="X694" s="11">
        <v>4.1000000000000002E-2</v>
      </c>
      <c r="Y694" s="11"/>
      <c r="Z694" s="11">
        <v>5.2999999999999999E-2</v>
      </c>
      <c r="AA694" s="11"/>
      <c r="AB694" s="11"/>
      <c r="AC694" s="11"/>
      <c r="AD694" s="11">
        <v>0.39</v>
      </c>
      <c r="AE694" s="11"/>
      <c r="AF694" s="11">
        <f>AD694+X694+Y694</f>
        <v>0.43099999999999999</v>
      </c>
      <c r="AG694" s="6">
        <v>19</v>
      </c>
      <c r="AH694" s="6">
        <v>13</v>
      </c>
      <c r="AI694" s="12">
        <v>48.2</v>
      </c>
      <c r="AJ694" s="12"/>
    </row>
    <row r="695" spans="1:36" x14ac:dyDescent="0.35">
      <c r="A695" s="6" t="s">
        <v>100</v>
      </c>
      <c r="C695" s="14">
        <v>42948</v>
      </c>
      <c r="M695" s="16">
        <v>10.54</v>
      </c>
      <c r="N695" s="16">
        <v>6.27</v>
      </c>
      <c r="Q695" s="6">
        <f t="shared" si="56"/>
        <v>1.3862943611198906</v>
      </c>
      <c r="R695" s="22">
        <v>4</v>
      </c>
      <c r="V695" s="22">
        <v>2</v>
      </c>
      <c r="AF695">
        <v>1.1035999999999999</v>
      </c>
      <c r="AI695" s="16">
        <v>33.200000000000003</v>
      </c>
    </row>
    <row r="696" spans="1:36" x14ac:dyDescent="0.35">
      <c r="A696" s="6" t="s">
        <v>100</v>
      </c>
      <c r="C696" s="14">
        <v>42948</v>
      </c>
      <c r="M696" s="16" t="s">
        <v>102</v>
      </c>
      <c r="N696" s="16" t="s">
        <v>102</v>
      </c>
      <c r="Q696" s="6">
        <f t="shared" si="56"/>
        <v>1.3862943611198906</v>
      </c>
      <c r="R696" s="22">
        <v>4</v>
      </c>
      <c r="V696" s="22">
        <v>2</v>
      </c>
      <c r="AF696">
        <v>1.0706</v>
      </c>
      <c r="AI696" s="16">
        <v>34.700000000000003</v>
      </c>
    </row>
    <row r="697" spans="1:36" x14ac:dyDescent="0.35">
      <c r="A697" s="6" t="s">
        <v>105</v>
      </c>
      <c r="C697" s="14">
        <v>42948</v>
      </c>
      <c r="M697" s="16">
        <v>13.49</v>
      </c>
      <c r="N697" s="16">
        <v>6.95</v>
      </c>
      <c r="Q697" s="6">
        <f t="shared" si="56"/>
        <v>1.3862943611198906</v>
      </c>
      <c r="R697" s="22">
        <v>4</v>
      </c>
      <c r="V697" s="22">
        <v>2</v>
      </c>
      <c r="AF697" s="35">
        <v>0.9748</v>
      </c>
      <c r="AI697" s="16">
        <v>47</v>
      </c>
    </row>
    <row r="698" spans="1:36" x14ac:dyDescent="0.35">
      <c r="A698" s="6" t="s">
        <v>79</v>
      </c>
      <c r="B698" s="6"/>
      <c r="C698" s="7">
        <v>42949</v>
      </c>
      <c r="D698" s="8">
        <v>0.42986111111111108</v>
      </c>
      <c r="E698" s="6" t="s">
        <v>41</v>
      </c>
      <c r="F698" s="6">
        <v>23.48</v>
      </c>
      <c r="G698" s="6">
        <v>23.05</v>
      </c>
      <c r="H698" s="6">
        <v>17</v>
      </c>
      <c r="I698" s="6">
        <v>3</v>
      </c>
      <c r="J698" s="6">
        <v>16</v>
      </c>
      <c r="K698" s="6">
        <v>27.02</v>
      </c>
      <c r="L698" s="6">
        <v>29.26</v>
      </c>
      <c r="M698" s="9">
        <v>6.85</v>
      </c>
      <c r="N698" s="9">
        <v>7.35</v>
      </c>
      <c r="O698" s="6">
        <v>4</v>
      </c>
      <c r="P698" s="6"/>
      <c r="Q698" s="6">
        <f t="shared" si="56"/>
        <v>0</v>
      </c>
      <c r="R698" s="6">
        <v>1</v>
      </c>
      <c r="S698" s="6"/>
      <c r="T698" s="10" t="s">
        <v>44</v>
      </c>
      <c r="U698" s="10"/>
      <c r="V698" s="10">
        <v>1</v>
      </c>
      <c r="W698" s="10"/>
      <c r="X698" s="11"/>
      <c r="Y698" s="11"/>
      <c r="Z698" s="11"/>
      <c r="AA698" s="11"/>
      <c r="AB698" s="11"/>
      <c r="AC698" s="11"/>
      <c r="AD698" s="11"/>
      <c r="AE698" s="11"/>
      <c r="AF698" s="11">
        <f t="shared" ref="AF698:AF708" si="59">AD698+X698+Y698</f>
        <v>0</v>
      </c>
      <c r="AG698" s="6"/>
      <c r="AH698" s="6"/>
      <c r="AI698" s="12"/>
      <c r="AJ698" s="12"/>
    </row>
    <row r="699" spans="1:36" x14ac:dyDescent="0.35">
      <c r="A699" s="6" t="s">
        <v>79</v>
      </c>
      <c r="B699" s="6"/>
      <c r="C699" s="7">
        <v>42949</v>
      </c>
      <c r="D699" s="8">
        <v>0.42986111111111108</v>
      </c>
      <c r="E699" s="6" t="s">
        <v>41</v>
      </c>
      <c r="F699" s="6">
        <v>23.48</v>
      </c>
      <c r="G699" s="6">
        <v>23.05</v>
      </c>
      <c r="H699" s="6">
        <v>17</v>
      </c>
      <c r="I699" s="6">
        <v>3</v>
      </c>
      <c r="J699" s="6">
        <v>16</v>
      </c>
      <c r="K699" s="6">
        <v>27.02</v>
      </c>
      <c r="L699" s="6">
        <v>29.26</v>
      </c>
      <c r="M699" s="9">
        <v>6.85</v>
      </c>
      <c r="N699" s="9">
        <v>7.35</v>
      </c>
      <c r="O699" s="6">
        <v>4</v>
      </c>
      <c r="P699" s="6"/>
      <c r="Q699" s="6">
        <f t="shared" si="56"/>
        <v>0</v>
      </c>
      <c r="R699" s="6">
        <v>1</v>
      </c>
      <c r="S699" s="6"/>
      <c r="T699" s="10" t="s">
        <v>44</v>
      </c>
      <c r="U699" s="10"/>
      <c r="V699" s="10">
        <v>1</v>
      </c>
      <c r="W699" s="10"/>
      <c r="X699" s="11">
        <v>0.11700000000000001</v>
      </c>
      <c r="Y699" s="11"/>
      <c r="Z699" s="11">
        <v>0.11</v>
      </c>
      <c r="AA699" s="11"/>
      <c r="AB699" s="11"/>
      <c r="AC699" s="11"/>
      <c r="AD699" s="11">
        <v>0.35399999999999998</v>
      </c>
      <c r="AE699" s="11"/>
      <c r="AF699" s="11">
        <f t="shared" si="59"/>
        <v>0.47099999999999997</v>
      </c>
      <c r="AG699" s="6">
        <v>23</v>
      </c>
      <c r="AH699" s="6">
        <v>9</v>
      </c>
      <c r="AI699" s="12">
        <v>16.899999999999999</v>
      </c>
      <c r="AJ699" s="12"/>
    </row>
    <row r="700" spans="1:36" x14ac:dyDescent="0.35">
      <c r="A700" s="6" t="s">
        <v>89</v>
      </c>
      <c r="B700" s="6"/>
      <c r="C700" s="7">
        <v>42949</v>
      </c>
      <c r="D700" s="8">
        <v>0.44375000000000003</v>
      </c>
      <c r="E700" s="6" t="s">
        <v>41</v>
      </c>
      <c r="F700" s="6">
        <v>23.92</v>
      </c>
      <c r="G700" s="6">
        <v>22.62</v>
      </c>
      <c r="H700" s="6">
        <v>22</v>
      </c>
      <c r="I700" s="6">
        <v>4</v>
      </c>
      <c r="J700" s="6">
        <v>23</v>
      </c>
      <c r="K700" s="6">
        <v>26.62</v>
      </c>
      <c r="L700" s="6">
        <v>29.77</v>
      </c>
      <c r="M700" s="9">
        <v>8.6199999999999992</v>
      </c>
      <c r="N700" s="9">
        <v>6.94</v>
      </c>
      <c r="O700" s="6">
        <v>4</v>
      </c>
      <c r="P700" s="6"/>
      <c r="Q700" s="6">
        <f t="shared" si="56"/>
        <v>0</v>
      </c>
      <c r="R700" s="6">
        <v>1</v>
      </c>
      <c r="S700" s="6"/>
      <c r="T700" s="10" t="s">
        <v>44</v>
      </c>
      <c r="U700" s="10"/>
      <c r="V700" s="10">
        <v>1</v>
      </c>
      <c r="W700" s="10"/>
      <c r="X700" s="11"/>
      <c r="Y700" s="11"/>
      <c r="Z700" s="11"/>
      <c r="AA700" s="11"/>
      <c r="AB700" s="11"/>
      <c r="AC700" s="11"/>
      <c r="AD700" s="11"/>
      <c r="AE700" s="11"/>
      <c r="AF700" s="11">
        <f t="shared" si="59"/>
        <v>0</v>
      </c>
      <c r="AG700" s="6"/>
      <c r="AH700" s="6"/>
      <c r="AI700" s="12"/>
      <c r="AJ700" s="12"/>
    </row>
    <row r="701" spans="1:36" x14ac:dyDescent="0.35">
      <c r="A701" s="6" t="s">
        <v>89</v>
      </c>
      <c r="B701" s="6"/>
      <c r="C701" s="7">
        <v>42949</v>
      </c>
      <c r="D701" s="8">
        <v>0.44375000000000003</v>
      </c>
      <c r="E701" s="6" t="s">
        <v>41</v>
      </c>
      <c r="F701" s="6">
        <v>23.92</v>
      </c>
      <c r="G701" s="6">
        <v>22.62</v>
      </c>
      <c r="H701" s="6">
        <v>22</v>
      </c>
      <c r="I701" s="6">
        <v>4</v>
      </c>
      <c r="J701" s="6">
        <v>23</v>
      </c>
      <c r="K701" s="6">
        <v>26.62</v>
      </c>
      <c r="L701" s="6">
        <v>29.77</v>
      </c>
      <c r="M701" s="9">
        <v>8.6199999999999992</v>
      </c>
      <c r="N701" s="9">
        <v>6.94</v>
      </c>
      <c r="O701" s="6">
        <v>4</v>
      </c>
      <c r="P701" s="6"/>
      <c r="Q701" s="6">
        <f t="shared" si="56"/>
        <v>0</v>
      </c>
      <c r="R701" s="6">
        <v>1</v>
      </c>
      <c r="S701" s="6"/>
      <c r="T701" s="10" t="s">
        <v>44</v>
      </c>
      <c r="U701" s="10"/>
      <c r="V701" s="10">
        <v>1</v>
      </c>
      <c r="W701" s="10"/>
      <c r="X701" s="11">
        <v>0.11700000000000001</v>
      </c>
      <c r="Y701" s="11"/>
      <c r="Z701" s="11">
        <v>2.5999999999999999E-2</v>
      </c>
      <c r="AA701" s="11"/>
      <c r="AB701" s="11"/>
      <c r="AC701" s="11"/>
      <c r="AD701" s="11">
        <v>0.35599999999999998</v>
      </c>
      <c r="AE701" s="11"/>
      <c r="AF701" s="11">
        <f t="shared" si="59"/>
        <v>0.47299999999999998</v>
      </c>
      <c r="AG701" s="6">
        <v>6</v>
      </c>
      <c r="AH701" s="6">
        <v>12</v>
      </c>
      <c r="AI701" s="12">
        <v>29.2</v>
      </c>
      <c r="AJ701" s="12"/>
    </row>
    <row r="702" spans="1:36" x14ac:dyDescent="0.35">
      <c r="A702" s="6" t="s">
        <v>40</v>
      </c>
      <c r="B702" s="6"/>
      <c r="C702" s="7">
        <v>42955</v>
      </c>
      <c r="D702" s="8">
        <v>0.55138888888888882</v>
      </c>
      <c r="E702" s="6" t="s">
        <v>43</v>
      </c>
      <c r="F702" s="6">
        <v>23.93</v>
      </c>
      <c r="G702" s="6">
        <v>23.62</v>
      </c>
      <c r="H702" s="6">
        <v>19</v>
      </c>
      <c r="I702" s="6">
        <v>3</v>
      </c>
      <c r="J702" s="6">
        <v>17</v>
      </c>
      <c r="K702" s="6">
        <v>20.94</v>
      </c>
      <c r="L702" s="6">
        <v>22.95</v>
      </c>
      <c r="M702" s="9">
        <v>4.34</v>
      </c>
      <c r="N702" s="9">
        <v>4.08</v>
      </c>
      <c r="O702" s="6">
        <v>3.5</v>
      </c>
      <c r="P702" s="6"/>
      <c r="Q702" s="6">
        <f t="shared" si="56"/>
        <v>3.6888794541139363</v>
      </c>
      <c r="R702" s="6">
        <v>40</v>
      </c>
      <c r="S702" s="6"/>
      <c r="T702" s="10" t="s">
        <v>47</v>
      </c>
      <c r="U702" s="10"/>
      <c r="V702" s="10">
        <v>14</v>
      </c>
      <c r="W702" s="10"/>
      <c r="X702" s="11"/>
      <c r="Y702" s="11"/>
      <c r="Z702" s="11"/>
      <c r="AA702" s="11"/>
      <c r="AB702" s="11"/>
      <c r="AC702" s="11"/>
      <c r="AD702" s="11"/>
      <c r="AE702" s="11"/>
      <c r="AF702" s="11">
        <f t="shared" si="59"/>
        <v>0</v>
      </c>
      <c r="AG702" s="6"/>
      <c r="AH702" s="6"/>
      <c r="AI702" s="12"/>
      <c r="AJ702" s="12"/>
    </row>
    <row r="703" spans="1:36" x14ac:dyDescent="0.35">
      <c r="A703" s="6" t="s">
        <v>40</v>
      </c>
      <c r="B703" s="6"/>
      <c r="C703" s="7">
        <v>42955</v>
      </c>
      <c r="D703" s="8">
        <v>0.55138888888888882</v>
      </c>
      <c r="E703" s="6" t="s">
        <v>43</v>
      </c>
      <c r="F703" s="6">
        <v>23.93</v>
      </c>
      <c r="G703" s="6">
        <v>23.62</v>
      </c>
      <c r="H703" s="6">
        <v>19</v>
      </c>
      <c r="I703" s="6">
        <v>3</v>
      </c>
      <c r="J703" s="6">
        <v>17</v>
      </c>
      <c r="K703" s="6">
        <v>20.94</v>
      </c>
      <c r="L703" s="6">
        <v>22.95</v>
      </c>
      <c r="M703" s="9">
        <v>4.34</v>
      </c>
      <c r="N703" s="9">
        <v>4.08</v>
      </c>
      <c r="O703" s="6">
        <v>3.5</v>
      </c>
      <c r="P703" s="6"/>
      <c r="Q703" s="6">
        <f t="shared" si="56"/>
        <v>3.6888794541139363</v>
      </c>
      <c r="R703" s="6">
        <v>40</v>
      </c>
      <c r="S703" s="6"/>
      <c r="T703" s="10" t="s">
        <v>47</v>
      </c>
      <c r="U703" s="10"/>
      <c r="V703" s="10">
        <v>14</v>
      </c>
      <c r="W703" s="10"/>
      <c r="X703" s="11">
        <v>0.36</v>
      </c>
      <c r="Y703" s="11"/>
      <c r="Z703" s="11">
        <v>0.48799999999999999</v>
      </c>
      <c r="AA703" s="11"/>
      <c r="AB703" s="11"/>
      <c r="AC703" s="11"/>
      <c r="AD703" s="11">
        <v>0.60199999999999998</v>
      </c>
      <c r="AE703" s="11"/>
      <c r="AF703" s="11">
        <f t="shared" si="59"/>
        <v>0.96199999999999997</v>
      </c>
      <c r="AG703" s="6">
        <v>4</v>
      </c>
      <c r="AH703" s="6">
        <v>14</v>
      </c>
      <c r="AI703" s="12">
        <v>5.13</v>
      </c>
      <c r="AJ703" s="12"/>
    </row>
    <row r="704" spans="1:36" x14ac:dyDescent="0.35">
      <c r="A704" s="6" t="s">
        <v>72</v>
      </c>
      <c r="B704" s="6"/>
      <c r="C704" s="7">
        <v>42955</v>
      </c>
      <c r="D704" s="8">
        <v>0.51736111111111105</v>
      </c>
      <c r="E704" s="6" t="s">
        <v>43</v>
      </c>
      <c r="F704" s="6">
        <v>23.24</v>
      </c>
      <c r="G704" s="6">
        <v>22.6</v>
      </c>
      <c r="H704" s="6">
        <v>18</v>
      </c>
      <c r="I704" s="6">
        <v>3</v>
      </c>
      <c r="J704" s="6">
        <v>17</v>
      </c>
      <c r="K704" s="6">
        <v>24.61</v>
      </c>
      <c r="L704" s="6">
        <v>25.22</v>
      </c>
      <c r="M704" s="9">
        <v>6.06</v>
      </c>
      <c r="N704" s="9">
        <v>5.8</v>
      </c>
      <c r="O704" s="6">
        <v>3.5</v>
      </c>
      <c r="P704" s="6"/>
      <c r="Q704" s="6">
        <f t="shared" si="56"/>
        <v>2.3025850929940459</v>
      </c>
      <c r="R704" s="6">
        <v>10</v>
      </c>
      <c r="S704" s="6"/>
      <c r="T704" s="10" t="s">
        <v>44</v>
      </c>
      <c r="U704" s="10"/>
      <c r="V704" s="10">
        <v>2</v>
      </c>
      <c r="W704" s="10"/>
      <c r="X704" s="11"/>
      <c r="Y704" s="11"/>
      <c r="Z704" s="11"/>
      <c r="AA704" s="11"/>
      <c r="AB704" s="11"/>
      <c r="AC704" s="11"/>
      <c r="AD704" s="11"/>
      <c r="AE704" s="11"/>
      <c r="AF704" s="11">
        <f t="shared" si="59"/>
        <v>0</v>
      </c>
      <c r="AG704" s="6"/>
      <c r="AH704" s="6"/>
      <c r="AI704" s="12"/>
      <c r="AJ704" s="12"/>
    </row>
    <row r="705" spans="1:36" x14ac:dyDescent="0.35">
      <c r="A705" s="6" t="s">
        <v>72</v>
      </c>
      <c r="B705" s="6"/>
      <c r="C705" s="7">
        <v>42955</v>
      </c>
      <c r="D705" s="8">
        <v>0.51736111111111105</v>
      </c>
      <c r="E705" s="6" t="s">
        <v>43</v>
      </c>
      <c r="F705" s="6">
        <v>23.24</v>
      </c>
      <c r="G705" s="6">
        <v>22.6</v>
      </c>
      <c r="H705" s="6">
        <v>18</v>
      </c>
      <c r="I705" s="6">
        <v>3</v>
      </c>
      <c r="J705" s="6">
        <v>17</v>
      </c>
      <c r="K705" s="6">
        <v>24.61</v>
      </c>
      <c r="L705" s="6">
        <v>25.22</v>
      </c>
      <c r="M705" s="9">
        <v>6.06</v>
      </c>
      <c r="N705" s="9">
        <v>5.8</v>
      </c>
      <c r="O705" s="6">
        <v>3.5</v>
      </c>
      <c r="P705" s="6"/>
      <c r="Q705" s="6">
        <f t="shared" si="56"/>
        <v>2.3025850929940459</v>
      </c>
      <c r="R705" s="6">
        <v>10</v>
      </c>
      <c r="S705" s="6"/>
      <c r="T705" s="10" t="s">
        <v>44</v>
      </c>
      <c r="U705" s="10"/>
      <c r="V705" s="10">
        <v>2</v>
      </c>
      <c r="W705" s="10"/>
      <c r="X705" s="11">
        <v>0.113</v>
      </c>
      <c r="Y705" s="11"/>
      <c r="Z705" s="11">
        <v>0.17399999999999999</v>
      </c>
      <c r="AA705" s="11"/>
      <c r="AB705" s="11"/>
      <c r="AC705" s="11"/>
      <c r="AD705" s="11">
        <v>0.496</v>
      </c>
      <c r="AE705" s="11"/>
      <c r="AF705" s="11">
        <f t="shared" si="59"/>
        <v>0.60899999999999999</v>
      </c>
      <c r="AG705" s="6">
        <v>8</v>
      </c>
      <c r="AH705" s="6">
        <v>15</v>
      </c>
      <c r="AI705" s="12">
        <v>19</v>
      </c>
      <c r="AJ705" s="12"/>
    </row>
    <row r="706" spans="1:36" x14ac:dyDescent="0.35">
      <c r="A706" s="6" t="s">
        <v>79</v>
      </c>
      <c r="B706" s="6"/>
      <c r="C706" s="7">
        <v>42956</v>
      </c>
      <c r="D706" s="8">
        <v>0.42430555555555555</v>
      </c>
      <c r="E706" s="6" t="s">
        <v>41</v>
      </c>
      <c r="F706" s="6">
        <v>21.88</v>
      </c>
      <c r="G706" s="6">
        <v>21.7</v>
      </c>
      <c r="H706" s="6">
        <v>18</v>
      </c>
      <c r="I706" s="6">
        <v>3</v>
      </c>
      <c r="J706" s="6">
        <v>17</v>
      </c>
      <c r="K706" s="6">
        <v>28.9</v>
      </c>
      <c r="L706" s="6">
        <v>29.21</v>
      </c>
      <c r="M706" s="9">
        <v>5.69</v>
      </c>
      <c r="N706" s="9">
        <v>5.7</v>
      </c>
      <c r="O706" s="6">
        <v>4.5</v>
      </c>
      <c r="P706" s="6"/>
      <c r="Q706" s="6">
        <f t="shared" si="56"/>
        <v>2.1972245773362196</v>
      </c>
      <c r="R706" s="6">
        <v>9</v>
      </c>
      <c r="S706" s="6"/>
      <c r="T706" s="10" t="s">
        <v>44</v>
      </c>
      <c r="U706" s="10"/>
      <c r="V706" s="10">
        <v>1</v>
      </c>
      <c r="W706" s="10"/>
      <c r="X706" s="11"/>
      <c r="Y706" s="11"/>
      <c r="Z706" s="11"/>
      <c r="AA706" s="11"/>
      <c r="AB706" s="11"/>
      <c r="AC706" s="11"/>
      <c r="AD706" s="11"/>
      <c r="AE706" s="11"/>
      <c r="AF706" s="11">
        <f t="shared" si="59"/>
        <v>0</v>
      </c>
      <c r="AG706" s="6"/>
      <c r="AH706" s="6"/>
      <c r="AI706" s="12"/>
      <c r="AJ706" s="12"/>
    </row>
    <row r="707" spans="1:36" x14ac:dyDescent="0.35">
      <c r="A707" s="6" t="s">
        <v>79</v>
      </c>
      <c r="B707" s="6"/>
      <c r="C707" s="7">
        <v>42956</v>
      </c>
      <c r="D707" s="8">
        <v>0.42430555555555555</v>
      </c>
      <c r="E707" s="6" t="s">
        <v>41</v>
      </c>
      <c r="F707" s="6">
        <v>21.88</v>
      </c>
      <c r="G707" s="6">
        <v>21.7</v>
      </c>
      <c r="H707" s="6">
        <v>18</v>
      </c>
      <c r="I707" s="6">
        <v>3</v>
      </c>
      <c r="J707" s="6">
        <v>17</v>
      </c>
      <c r="K707" s="6">
        <v>28.9</v>
      </c>
      <c r="L707" s="6">
        <v>29.21</v>
      </c>
      <c r="M707" s="9">
        <v>5.69</v>
      </c>
      <c r="N707" s="9">
        <v>5.7</v>
      </c>
      <c r="O707" s="6">
        <v>4.5</v>
      </c>
      <c r="P707" s="6"/>
      <c r="Q707" s="6">
        <f t="shared" si="56"/>
        <v>2.1972245773362196</v>
      </c>
      <c r="R707" s="6">
        <v>9</v>
      </c>
      <c r="S707" s="6"/>
      <c r="T707" s="10" t="s">
        <v>44</v>
      </c>
      <c r="U707" s="10"/>
      <c r="V707" s="10">
        <v>1</v>
      </c>
      <c r="W707" s="10"/>
      <c r="X707" s="11">
        <v>3.7999999999999999E-2</v>
      </c>
      <c r="Y707" s="11"/>
      <c r="Z707" s="11">
        <v>0.20699999999999999</v>
      </c>
      <c r="AA707" s="11"/>
      <c r="AB707" s="11"/>
      <c r="AC707" s="11"/>
      <c r="AD707" s="11">
        <v>0.36199999999999999</v>
      </c>
      <c r="AE707" s="11"/>
      <c r="AF707" s="11">
        <f t="shared" si="59"/>
        <v>0.39999999999999997</v>
      </c>
      <c r="AG707" s="6">
        <v>10</v>
      </c>
      <c r="AH707" s="6">
        <v>18</v>
      </c>
      <c r="AI707" s="12">
        <v>6.57</v>
      </c>
      <c r="AJ707" s="12"/>
    </row>
    <row r="708" spans="1:36" x14ac:dyDescent="0.35">
      <c r="A708" s="6" t="s">
        <v>89</v>
      </c>
      <c r="B708" s="6"/>
      <c r="C708" s="7">
        <v>42956</v>
      </c>
      <c r="D708" s="8">
        <v>0.4381944444444445</v>
      </c>
      <c r="E708" s="6" t="s">
        <v>41</v>
      </c>
      <c r="F708" s="6">
        <v>21.97</v>
      </c>
      <c r="G708" s="6">
        <v>21.03</v>
      </c>
      <c r="H708" s="6">
        <v>27</v>
      </c>
      <c r="I708" s="6">
        <v>3</v>
      </c>
      <c r="J708" s="6">
        <v>25</v>
      </c>
      <c r="K708" s="6">
        <v>29.27</v>
      </c>
      <c r="L708" s="6">
        <v>30.02</v>
      </c>
      <c r="M708" s="9">
        <v>7.13</v>
      </c>
      <c r="N708" s="9">
        <v>6.6</v>
      </c>
      <c r="O708" s="6">
        <v>5</v>
      </c>
      <c r="P708" s="6"/>
      <c r="Q708" s="6">
        <f t="shared" si="56"/>
        <v>1.3862943611198906</v>
      </c>
      <c r="R708" s="6">
        <v>4</v>
      </c>
      <c r="S708" s="6"/>
      <c r="T708" s="10" t="s">
        <v>44</v>
      </c>
      <c r="U708" s="10"/>
      <c r="V708" s="10">
        <v>1</v>
      </c>
      <c r="W708" s="10"/>
      <c r="X708" s="11"/>
      <c r="Y708" s="11"/>
      <c r="Z708" s="11"/>
      <c r="AA708" s="11"/>
      <c r="AB708" s="11"/>
      <c r="AC708" s="11"/>
      <c r="AD708" s="11"/>
      <c r="AE708" s="11"/>
      <c r="AF708" s="11">
        <f t="shared" si="59"/>
        <v>0</v>
      </c>
      <c r="AG708" s="6"/>
      <c r="AH708" s="6"/>
      <c r="AI708" s="12"/>
      <c r="AJ708" s="12"/>
    </row>
    <row r="709" spans="1:36" x14ac:dyDescent="0.35">
      <c r="A709" s="6" t="s">
        <v>89</v>
      </c>
      <c r="B709" s="6"/>
      <c r="C709" s="7">
        <v>42956</v>
      </c>
      <c r="D709" s="8">
        <v>0.4381944444444445</v>
      </c>
      <c r="E709" s="6" t="s">
        <v>41</v>
      </c>
      <c r="F709" s="6">
        <v>21.97</v>
      </c>
      <c r="G709" s="6">
        <v>21.03</v>
      </c>
      <c r="H709" s="6">
        <v>27</v>
      </c>
      <c r="I709" s="6">
        <v>3</v>
      </c>
      <c r="J709" s="6">
        <v>25</v>
      </c>
      <c r="K709" s="6">
        <v>29.27</v>
      </c>
      <c r="L709" s="6">
        <v>30.02</v>
      </c>
      <c r="M709" s="9">
        <v>7.13</v>
      </c>
      <c r="N709" s="9">
        <v>6.6</v>
      </c>
      <c r="O709" s="6">
        <v>5</v>
      </c>
      <c r="P709" s="6"/>
      <c r="Q709" s="6">
        <f t="shared" si="56"/>
        <v>1.3862943611198906</v>
      </c>
      <c r="R709" s="6">
        <v>4</v>
      </c>
      <c r="S709" s="6"/>
      <c r="T709" s="10" t="s">
        <v>44</v>
      </c>
      <c r="U709" s="10"/>
      <c r="V709" s="10">
        <v>1</v>
      </c>
      <c r="W709" s="10"/>
      <c r="X709" s="11" t="s">
        <v>81</v>
      </c>
      <c r="Y709" s="11"/>
      <c r="Z709" s="11">
        <v>9.6000000000000002E-2</v>
      </c>
      <c r="AA709" s="11"/>
      <c r="AB709" s="11"/>
      <c r="AC709" s="11"/>
      <c r="AD709" s="11">
        <v>0.23300000000000001</v>
      </c>
      <c r="AE709" s="11"/>
      <c r="AF709" s="11"/>
      <c r="AG709" s="6">
        <v>5</v>
      </c>
      <c r="AH709" s="6">
        <v>4</v>
      </c>
      <c r="AI709" s="12">
        <v>1.76</v>
      </c>
      <c r="AJ709" s="12"/>
    </row>
    <row r="710" spans="1:36" x14ac:dyDescent="0.35">
      <c r="A710" s="6" t="s">
        <v>100</v>
      </c>
      <c r="C710" s="14">
        <v>42956</v>
      </c>
      <c r="M710" s="16">
        <v>5.2</v>
      </c>
      <c r="N710" s="16">
        <v>4.29</v>
      </c>
      <c r="Q710" s="6">
        <f t="shared" si="56"/>
        <v>1.3862943611198906</v>
      </c>
      <c r="R710" s="22">
        <v>4</v>
      </c>
      <c r="V710" s="22">
        <v>2</v>
      </c>
      <c r="AF710">
        <v>0.99370000000000003</v>
      </c>
      <c r="AI710" s="16">
        <v>9.1199999999999992</v>
      </c>
    </row>
    <row r="711" spans="1:36" x14ac:dyDescent="0.35">
      <c r="A711" s="6" t="s">
        <v>105</v>
      </c>
      <c r="C711" s="14">
        <v>42956</v>
      </c>
      <c r="M711" s="16">
        <v>5.47</v>
      </c>
      <c r="N711" s="16">
        <v>5.64</v>
      </c>
      <c r="Q711" s="6">
        <f t="shared" si="56"/>
        <v>1.3862943611198906</v>
      </c>
      <c r="R711" s="22">
        <v>4</v>
      </c>
      <c r="V711" s="22">
        <v>2</v>
      </c>
      <c r="AF711" s="35">
        <v>0.99619999999999997</v>
      </c>
      <c r="AI711" s="16">
        <v>21.5</v>
      </c>
    </row>
    <row r="712" spans="1:36" x14ac:dyDescent="0.35">
      <c r="A712" s="6" t="s">
        <v>40</v>
      </c>
      <c r="B712" s="6"/>
      <c r="C712" s="7">
        <v>42962</v>
      </c>
      <c r="D712" s="8">
        <v>0.54027777777777775</v>
      </c>
      <c r="E712" s="6" t="s">
        <v>43</v>
      </c>
      <c r="F712" s="6">
        <v>23.92</v>
      </c>
      <c r="G712" s="6">
        <v>23.45</v>
      </c>
      <c r="H712" s="6">
        <v>25</v>
      </c>
      <c r="I712" s="6">
        <v>3</v>
      </c>
      <c r="J712" s="6">
        <v>22</v>
      </c>
      <c r="K712" s="6">
        <v>24.14</v>
      </c>
      <c r="L712" s="6">
        <v>25.69</v>
      </c>
      <c r="M712" s="9">
        <v>4.04</v>
      </c>
      <c r="N712" s="9">
        <v>3.72</v>
      </c>
      <c r="O712" s="6">
        <v>4</v>
      </c>
      <c r="P712" s="6"/>
      <c r="Q712" s="6">
        <f t="shared" si="56"/>
        <v>1.3862943611198906</v>
      </c>
      <c r="R712" s="6">
        <v>4</v>
      </c>
      <c r="S712" s="6"/>
      <c r="T712" s="10" t="s">
        <v>47</v>
      </c>
      <c r="U712" s="10"/>
      <c r="V712" s="10">
        <v>2</v>
      </c>
      <c r="W712" s="10"/>
      <c r="X712" s="11"/>
      <c r="Y712" s="11"/>
      <c r="Z712" s="11"/>
      <c r="AA712" s="11"/>
      <c r="AB712" s="11"/>
      <c r="AC712" s="11"/>
      <c r="AD712" s="11"/>
      <c r="AE712" s="11"/>
      <c r="AF712" s="11">
        <f t="shared" ref="AF712:AF723" si="60">AD712+X712+Y712</f>
        <v>0</v>
      </c>
      <c r="AG712" s="6"/>
      <c r="AH712" s="6"/>
      <c r="AI712" s="12"/>
      <c r="AJ712" s="12"/>
    </row>
    <row r="713" spans="1:36" x14ac:dyDescent="0.35">
      <c r="A713" s="6" t="s">
        <v>40</v>
      </c>
      <c r="B713" s="6"/>
      <c r="C713" s="7">
        <v>42962</v>
      </c>
      <c r="D713" s="8">
        <v>0.54027777777777775</v>
      </c>
      <c r="E713" s="6" t="s">
        <v>43</v>
      </c>
      <c r="F713" s="6">
        <v>23.92</v>
      </c>
      <c r="G713" s="6">
        <v>23.45</v>
      </c>
      <c r="H713" s="6">
        <v>25</v>
      </c>
      <c r="I713" s="6">
        <v>3</v>
      </c>
      <c r="J713" s="6">
        <v>22</v>
      </c>
      <c r="K713" s="6">
        <v>24.14</v>
      </c>
      <c r="L713" s="6">
        <v>25.69</v>
      </c>
      <c r="M713" s="9">
        <v>4.04</v>
      </c>
      <c r="N713" s="9">
        <v>3.72</v>
      </c>
      <c r="O713" s="6">
        <v>4</v>
      </c>
      <c r="P713" s="6"/>
      <c r="Q713" s="6">
        <f t="shared" si="56"/>
        <v>1.3862943611198906</v>
      </c>
      <c r="R713" s="6">
        <v>4</v>
      </c>
      <c r="S713" s="6"/>
      <c r="T713" s="10" t="s">
        <v>47</v>
      </c>
      <c r="U713" s="10"/>
      <c r="V713" s="10">
        <v>2</v>
      </c>
      <c r="W713" s="10"/>
      <c r="X713" s="11">
        <v>0.27700000000000002</v>
      </c>
      <c r="Y713" s="11"/>
      <c r="Z713" s="11">
        <v>0.27700000000000002</v>
      </c>
      <c r="AA713" s="11"/>
      <c r="AB713" s="11"/>
      <c r="AC713" s="11"/>
      <c r="AD713" s="11">
        <v>0.67200000000000004</v>
      </c>
      <c r="AE713" s="11"/>
      <c r="AF713" s="11">
        <f t="shared" si="60"/>
        <v>0.94900000000000007</v>
      </c>
      <c r="AG713" s="6">
        <v>9</v>
      </c>
      <c r="AH713" s="6">
        <v>5</v>
      </c>
      <c r="AI713" s="12">
        <v>28.7</v>
      </c>
      <c r="AJ713" s="12"/>
    </row>
    <row r="714" spans="1:36" x14ac:dyDescent="0.35">
      <c r="A714" s="6" t="s">
        <v>72</v>
      </c>
      <c r="B714" s="6"/>
      <c r="C714" s="7">
        <v>42962</v>
      </c>
      <c r="D714" s="8">
        <v>0.57430555555555551</v>
      </c>
      <c r="E714" s="6" t="s">
        <v>43</v>
      </c>
      <c r="F714" s="6">
        <v>23.14</v>
      </c>
      <c r="G714" s="6">
        <v>23.03</v>
      </c>
      <c r="H714" s="6">
        <v>21</v>
      </c>
      <c r="I714" s="6">
        <v>3</v>
      </c>
      <c r="J714" s="6">
        <v>18</v>
      </c>
      <c r="K714" s="6">
        <v>25.15</v>
      </c>
      <c r="L714" s="6">
        <v>26</v>
      </c>
      <c r="M714" s="9">
        <v>6.39</v>
      </c>
      <c r="N714" s="9">
        <v>6.85</v>
      </c>
      <c r="O714" s="6">
        <v>4</v>
      </c>
      <c r="P714" s="6"/>
      <c r="Q714" s="6">
        <f t="shared" si="56"/>
        <v>1.3862943611198906</v>
      </c>
      <c r="R714" s="6">
        <v>4</v>
      </c>
      <c r="S714" s="6"/>
      <c r="T714" s="10" t="s">
        <v>44</v>
      </c>
      <c r="U714" s="10"/>
      <c r="V714" s="10">
        <v>2</v>
      </c>
      <c r="W714" s="10"/>
      <c r="X714" s="11"/>
      <c r="Y714" s="11"/>
      <c r="Z714" s="11"/>
      <c r="AA714" s="11"/>
      <c r="AB714" s="11"/>
      <c r="AC714" s="11"/>
      <c r="AD714" s="11"/>
      <c r="AE714" s="11"/>
      <c r="AF714" s="11">
        <f t="shared" si="60"/>
        <v>0</v>
      </c>
      <c r="AG714" s="6"/>
      <c r="AH714" s="6"/>
      <c r="AI714" s="12"/>
      <c r="AJ714" s="12"/>
    </row>
    <row r="715" spans="1:36" x14ac:dyDescent="0.35">
      <c r="A715" s="6" t="s">
        <v>72</v>
      </c>
      <c r="B715" s="6"/>
      <c r="C715" s="7">
        <v>42962</v>
      </c>
      <c r="D715" s="8">
        <v>0.57430555555555551</v>
      </c>
      <c r="E715" s="6" t="s">
        <v>43</v>
      </c>
      <c r="F715" s="6">
        <v>23.14</v>
      </c>
      <c r="G715" s="6">
        <v>23.03</v>
      </c>
      <c r="H715" s="6">
        <v>21</v>
      </c>
      <c r="I715" s="6">
        <v>3</v>
      </c>
      <c r="J715" s="6">
        <v>18</v>
      </c>
      <c r="K715" s="6">
        <v>25.15</v>
      </c>
      <c r="L715" s="6">
        <v>26</v>
      </c>
      <c r="M715" s="9">
        <v>6.39</v>
      </c>
      <c r="N715" s="9">
        <v>6.85</v>
      </c>
      <c r="O715" s="6">
        <v>4</v>
      </c>
      <c r="P715" s="6"/>
      <c r="Q715" s="6">
        <f t="shared" si="56"/>
        <v>1.3862943611198906</v>
      </c>
      <c r="R715" s="6">
        <v>4</v>
      </c>
      <c r="S715" s="6"/>
      <c r="T715" s="10" t="s">
        <v>44</v>
      </c>
      <c r="U715" s="10"/>
      <c r="V715" s="10">
        <v>2</v>
      </c>
      <c r="W715" s="10"/>
      <c r="X715" s="11">
        <v>0.20899999999999999</v>
      </c>
      <c r="Y715" s="11"/>
      <c r="Z715" s="11">
        <v>0.24299999999999999</v>
      </c>
      <c r="AA715" s="11"/>
      <c r="AB715" s="11"/>
      <c r="AC715" s="11"/>
      <c r="AD715" s="11">
        <v>0.69</v>
      </c>
      <c r="AE715" s="11"/>
      <c r="AF715" s="11">
        <f t="shared" si="60"/>
        <v>0.89899999999999991</v>
      </c>
      <c r="AG715" s="6">
        <v>7</v>
      </c>
      <c r="AH715" s="6">
        <v>7</v>
      </c>
      <c r="AI715" s="12">
        <v>12.2</v>
      </c>
      <c r="AJ715" s="12"/>
    </row>
    <row r="716" spans="1:36" x14ac:dyDescent="0.35">
      <c r="A716" s="6" t="s">
        <v>40</v>
      </c>
      <c r="B716" s="6"/>
      <c r="C716" s="7">
        <v>42969</v>
      </c>
      <c r="D716" s="8">
        <v>0.55208333333333337</v>
      </c>
      <c r="E716" s="6" t="s">
        <v>41</v>
      </c>
      <c r="F716" s="6">
        <v>25.74</v>
      </c>
      <c r="G716" s="6">
        <v>24.81</v>
      </c>
      <c r="H716" s="6">
        <v>18</v>
      </c>
      <c r="I716" s="6">
        <v>3</v>
      </c>
      <c r="J716" s="6">
        <v>16</v>
      </c>
      <c r="K716" s="6">
        <v>22.86</v>
      </c>
      <c r="L716" s="6">
        <v>24.2</v>
      </c>
      <c r="M716" s="9">
        <v>4.83</v>
      </c>
      <c r="N716" s="9">
        <v>4.87</v>
      </c>
      <c r="O716" s="6">
        <v>3</v>
      </c>
      <c r="P716" s="6"/>
      <c r="Q716" s="6">
        <f t="shared" si="56"/>
        <v>1.3862943611198906</v>
      </c>
      <c r="R716" s="6">
        <v>4</v>
      </c>
      <c r="S716" s="6"/>
      <c r="T716" s="10" t="s">
        <v>47</v>
      </c>
      <c r="U716" s="10"/>
      <c r="V716" s="10">
        <v>2</v>
      </c>
      <c r="W716" s="10"/>
      <c r="X716" s="11"/>
      <c r="Y716" s="11"/>
      <c r="Z716" s="11"/>
      <c r="AA716" s="11"/>
      <c r="AB716" s="11"/>
      <c r="AC716" s="11"/>
      <c r="AD716" s="11"/>
      <c r="AE716" s="11"/>
      <c r="AF716" s="11">
        <f t="shared" si="60"/>
        <v>0</v>
      </c>
      <c r="AG716" s="6"/>
      <c r="AH716" s="6"/>
      <c r="AI716" s="12"/>
      <c r="AJ716" s="12"/>
    </row>
    <row r="717" spans="1:36" x14ac:dyDescent="0.35">
      <c r="A717" s="6" t="s">
        <v>40</v>
      </c>
      <c r="B717" s="6"/>
      <c r="C717" s="7">
        <v>42969</v>
      </c>
      <c r="D717" s="8">
        <v>0.55208333333333337</v>
      </c>
      <c r="E717" s="6" t="s">
        <v>41</v>
      </c>
      <c r="F717" s="6">
        <v>25.74</v>
      </c>
      <c r="G717" s="6">
        <v>24.81</v>
      </c>
      <c r="H717" s="6">
        <v>18</v>
      </c>
      <c r="I717" s="6">
        <v>3</v>
      </c>
      <c r="J717" s="6">
        <v>16</v>
      </c>
      <c r="K717" s="6">
        <v>22.86</v>
      </c>
      <c r="L717" s="6">
        <v>24.2</v>
      </c>
      <c r="M717" s="9">
        <v>4.83</v>
      </c>
      <c r="N717" s="9">
        <v>4.87</v>
      </c>
      <c r="O717" s="6">
        <v>3</v>
      </c>
      <c r="P717" s="6"/>
      <c r="Q717" s="6">
        <f t="shared" si="56"/>
        <v>1.3862943611198906</v>
      </c>
      <c r="R717" s="6">
        <v>4</v>
      </c>
      <c r="S717" s="6"/>
      <c r="T717" s="10" t="s">
        <v>47</v>
      </c>
      <c r="U717" s="10"/>
      <c r="V717" s="10">
        <v>2</v>
      </c>
      <c r="W717" s="10"/>
      <c r="X717" s="11">
        <v>0.39800000000000002</v>
      </c>
      <c r="Y717" s="11"/>
      <c r="Z717" s="11">
        <v>0.26800000000000002</v>
      </c>
      <c r="AA717" s="11"/>
      <c r="AB717" s="11"/>
      <c r="AC717" s="11"/>
      <c r="AD717" s="11">
        <v>0.59799999999999998</v>
      </c>
      <c r="AE717" s="11"/>
      <c r="AF717" s="11">
        <f t="shared" si="60"/>
        <v>0.996</v>
      </c>
      <c r="AG717" s="6">
        <v>22</v>
      </c>
      <c r="AH717" s="6">
        <v>19</v>
      </c>
      <c r="AI717" s="12">
        <v>16.2</v>
      </c>
      <c r="AJ717" s="12"/>
    </row>
    <row r="718" spans="1:36" x14ac:dyDescent="0.35">
      <c r="A718" s="6" t="s">
        <v>72</v>
      </c>
      <c r="B718" s="6"/>
      <c r="C718" s="7">
        <v>42969</v>
      </c>
      <c r="D718" s="8">
        <v>0.51666666666666672</v>
      </c>
      <c r="E718" s="6" t="s">
        <v>41</v>
      </c>
      <c r="F718" s="6">
        <v>25.54</v>
      </c>
      <c r="G718" s="6">
        <v>24.09</v>
      </c>
      <c r="H718" s="6">
        <v>18</v>
      </c>
      <c r="I718" s="6">
        <v>3</v>
      </c>
      <c r="J718" s="6">
        <v>16</v>
      </c>
      <c r="K718" s="6">
        <v>25.62</v>
      </c>
      <c r="L718" s="6">
        <v>26.64</v>
      </c>
      <c r="M718" s="9">
        <v>7.82</v>
      </c>
      <c r="N718" s="9">
        <v>7.8</v>
      </c>
      <c r="O718" s="6">
        <v>3</v>
      </c>
      <c r="P718" s="6"/>
      <c r="Q718" s="6">
        <f t="shared" si="56"/>
        <v>0.69314718055994529</v>
      </c>
      <c r="R718" s="6">
        <v>2</v>
      </c>
      <c r="S718" s="6"/>
      <c r="T718" s="10" t="s">
        <v>44</v>
      </c>
      <c r="U718" s="10"/>
      <c r="V718" s="10">
        <v>1</v>
      </c>
      <c r="W718" s="10"/>
      <c r="X718" s="11"/>
      <c r="Y718" s="11"/>
      <c r="Z718" s="11"/>
      <c r="AA718" s="11"/>
      <c r="AB718" s="11"/>
      <c r="AC718" s="11"/>
      <c r="AD718" s="11"/>
      <c r="AE718" s="11"/>
      <c r="AF718" s="11">
        <f t="shared" si="60"/>
        <v>0</v>
      </c>
      <c r="AG718" s="6"/>
      <c r="AH718" s="6"/>
      <c r="AI718" s="12"/>
      <c r="AJ718" s="12"/>
    </row>
    <row r="719" spans="1:36" x14ac:dyDescent="0.35">
      <c r="A719" s="6" t="s">
        <v>72</v>
      </c>
      <c r="B719" s="6"/>
      <c r="C719" s="7">
        <v>42969</v>
      </c>
      <c r="D719" s="8">
        <v>0.51666666666666672</v>
      </c>
      <c r="E719" s="6" t="s">
        <v>41</v>
      </c>
      <c r="F719" s="6">
        <v>25.54</v>
      </c>
      <c r="G719" s="6">
        <v>24.09</v>
      </c>
      <c r="H719" s="6">
        <v>18</v>
      </c>
      <c r="I719" s="6">
        <v>3</v>
      </c>
      <c r="J719" s="6">
        <v>16</v>
      </c>
      <c r="K719" s="6">
        <v>25.62</v>
      </c>
      <c r="L719" s="6">
        <v>26.64</v>
      </c>
      <c r="M719" s="9">
        <v>7.82</v>
      </c>
      <c r="N719" s="9">
        <v>7.8</v>
      </c>
      <c r="O719" s="6">
        <v>3</v>
      </c>
      <c r="P719" s="6"/>
      <c r="Q719" s="6">
        <f t="shared" si="56"/>
        <v>0.69314718055994529</v>
      </c>
      <c r="R719" s="6">
        <v>2</v>
      </c>
      <c r="S719" s="6"/>
      <c r="T719" s="10" t="s">
        <v>44</v>
      </c>
      <c r="U719" s="10"/>
      <c r="V719" s="10">
        <v>1</v>
      </c>
      <c r="W719" s="10"/>
      <c r="X719" s="11">
        <v>0.22700000000000001</v>
      </c>
      <c r="Y719" s="11"/>
      <c r="Z719" s="11">
        <v>2.8000000000000001E-2</v>
      </c>
      <c r="AA719" s="11"/>
      <c r="AB719" s="11"/>
      <c r="AC719" s="11"/>
      <c r="AD719" s="11">
        <v>0.59099999999999997</v>
      </c>
      <c r="AE719" s="11"/>
      <c r="AF719" s="11">
        <f t="shared" si="60"/>
        <v>0.81799999999999995</v>
      </c>
      <c r="AG719" s="6">
        <v>39</v>
      </c>
      <c r="AH719" s="6">
        <v>17</v>
      </c>
      <c r="AI719" s="12">
        <v>51.6</v>
      </c>
      <c r="AJ719" s="12"/>
    </row>
    <row r="720" spans="1:36" x14ac:dyDescent="0.35">
      <c r="A720" s="6" t="s">
        <v>79</v>
      </c>
      <c r="B720" s="6"/>
      <c r="C720" s="7">
        <v>42970</v>
      </c>
      <c r="D720" s="8">
        <v>0.4694444444444445</v>
      </c>
      <c r="E720" s="6" t="s">
        <v>43</v>
      </c>
      <c r="F720" s="6">
        <v>22.55</v>
      </c>
      <c r="G720" s="6">
        <v>22.49</v>
      </c>
      <c r="H720" s="6">
        <v>18</v>
      </c>
      <c r="I720" s="6">
        <v>3</v>
      </c>
      <c r="J720" s="6">
        <v>16</v>
      </c>
      <c r="K720" s="6">
        <v>30.17</v>
      </c>
      <c r="L720" s="6">
        <v>30.19</v>
      </c>
      <c r="M720" s="9">
        <v>6.2</v>
      </c>
      <c r="N720" s="9">
        <v>5.99</v>
      </c>
      <c r="O720" s="6">
        <v>4.5</v>
      </c>
      <c r="P720" s="6"/>
      <c r="Q720" s="6">
        <f t="shared" si="56"/>
        <v>0.69314718055994529</v>
      </c>
      <c r="R720" s="6">
        <v>2</v>
      </c>
      <c r="S720" s="6"/>
      <c r="T720" s="10" t="s">
        <v>44</v>
      </c>
      <c r="U720" s="10"/>
      <c r="V720" s="10">
        <v>2</v>
      </c>
      <c r="W720" s="10"/>
      <c r="X720" s="11"/>
      <c r="Y720" s="11"/>
      <c r="Z720" s="11"/>
      <c r="AA720" s="11"/>
      <c r="AB720" s="11"/>
      <c r="AC720" s="11"/>
      <c r="AD720" s="11"/>
      <c r="AE720" s="11"/>
      <c r="AF720" s="11">
        <f t="shared" si="60"/>
        <v>0</v>
      </c>
      <c r="AG720" s="6"/>
      <c r="AH720" s="6"/>
      <c r="AI720" s="12"/>
      <c r="AJ720" s="12"/>
    </row>
    <row r="721" spans="1:36" x14ac:dyDescent="0.35">
      <c r="A721" s="6" t="s">
        <v>79</v>
      </c>
      <c r="B721" s="6"/>
      <c r="C721" s="7">
        <v>42970</v>
      </c>
      <c r="D721" s="8">
        <v>0.4694444444444445</v>
      </c>
      <c r="E721" s="6" t="s">
        <v>43</v>
      </c>
      <c r="F721" s="6">
        <v>22.55</v>
      </c>
      <c r="G721" s="6">
        <v>22.49</v>
      </c>
      <c r="H721" s="6">
        <v>18</v>
      </c>
      <c r="I721" s="6">
        <v>3</v>
      </c>
      <c r="J721" s="6">
        <v>16</v>
      </c>
      <c r="K721" s="6">
        <v>30.17</v>
      </c>
      <c r="L721" s="6">
        <v>30.19</v>
      </c>
      <c r="M721" s="9">
        <v>6.2</v>
      </c>
      <c r="N721" s="9">
        <v>5.99</v>
      </c>
      <c r="O721" s="6">
        <v>4.5</v>
      </c>
      <c r="P721" s="6"/>
      <c r="Q721" s="6">
        <f t="shared" si="56"/>
        <v>0.69314718055994529</v>
      </c>
      <c r="R721" s="6">
        <v>2</v>
      </c>
      <c r="S721" s="6"/>
      <c r="T721" s="10" t="s">
        <v>44</v>
      </c>
      <c r="U721" s="10"/>
      <c r="V721" s="10">
        <v>2</v>
      </c>
      <c r="W721" s="10"/>
      <c r="X721" s="11">
        <v>3.3000000000000002E-2</v>
      </c>
      <c r="Y721" s="11"/>
      <c r="Z721" s="11">
        <v>8.3000000000000004E-2</v>
      </c>
      <c r="AA721" s="11"/>
      <c r="AB721" s="11"/>
      <c r="AC721" s="11"/>
      <c r="AD721" s="11">
        <v>0.39100000000000001</v>
      </c>
      <c r="AE721" s="11"/>
      <c r="AF721" s="11">
        <f t="shared" si="60"/>
        <v>0.42400000000000004</v>
      </c>
      <c r="AG721" s="6">
        <v>25</v>
      </c>
      <c r="AH721" s="6">
        <v>35</v>
      </c>
      <c r="AI721" s="12">
        <v>20.3</v>
      </c>
      <c r="AJ721" s="12"/>
    </row>
    <row r="722" spans="1:36" x14ac:dyDescent="0.35">
      <c r="A722" s="6" t="s">
        <v>89</v>
      </c>
      <c r="B722" s="6"/>
      <c r="C722" s="7">
        <v>42970</v>
      </c>
      <c r="D722" s="8">
        <v>0.48402777777777778</v>
      </c>
      <c r="E722" s="6" t="s">
        <v>43</v>
      </c>
      <c r="F722" s="6">
        <v>21.47</v>
      </c>
      <c r="G722" s="6">
        <v>20.7</v>
      </c>
      <c r="H722" s="6">
        <v>27</v>
      </c>
      <c r="I722" s="6">
        <v>3</v>
      </c>
      <c r="J722" s="6">
        <v>25</v>
      </c>
      <c r="K722" s="6">
        <v>30.67</v>
      </c>
      <c r="L722" s="6">
        <v>30.79</v>
      </c>
      <c r="M722" s="9">
        <v>6.04</v>
      </c>
      <c r="N722" s="9">
        <v>5.82</v>
      </c>
      <c r="O722" s="6">
        <v>5.5</v>
      </c>
      <c r="P722" s="6"/>
      <c r="Q722" s="6">
        <f t="shared" si="56"/>
        <v>0.69314718055994529</v>
      </c>
      <c r="R722" s="6">
        <v>2</v>
      </c>
      <c r="S722" s="6"/>
      <c r="T722" s="10" t="s">
        <v>47</v>
      </c>
      <c r="U722" s="10"/>
      <c r="V722" s="10">
        <v>2</v>
      </c>
      <c r="W722" s="10"/>
      <c r="X722" s="11"/>
      <c r="Y722" s="11"/>
      <c r="Z722" s="11"/>
      <c r="AA722" s="11"/>
      <c r="AB722" s="11"/>
      <c r="AC722" s="11"/>
      <c r="AD722" s="11"/>
      <c r="AE722" s="11"/>
      <c r="AF722" s="11">
        <f t="shared" si="60"/>
        <v>0</v>
      </c>
      <c r="AG722" s="6"/>
      <c r="AH722" s="6"/>
      <c r="AI722" s="12"/>
      <c r="AJ722" s="12"/>
    </row>
    <row r="723" spans="1:36" x14ac:dyDescent="0.35">
      <c r="A723" s="6" t="s">
        <v>89</v>
      </c>
      <c r="B723" s="6"/>
      <c r="C723" s="7">
        <v>42970</v>
      </c>
      <c r="D723" s="8">
        <v>0.48402777777777778</v>
      </c>
      <c r="E723" s="6" t="s">
        <v>43</v>
      </c>
      <c r="F723" s="6">
        <v>21.47</v>
      </c>
      <c r="G723" s="6">
        <v>20.7</v>
      </c>
      <c r="H723" s="6">
        <v>27</v>
      </c>
      <c r="I723" s="6">
        <v>3</v>
      </c>
      <c r="J723" s="6">
        <v>25</v>
      </c>
      <c r="K723" s="6">
        <v>30.67</v>
      </c>
      <c r="L723" s="6">
        <v>30.79</v>
      </c>
      <c r="M723" s="9">
        <v>6.04</v>
      </c>
      <c r="N723" s="9">
        <v>5.82</v>
      </c>
      <c r="O723" s="6">
        <v>5.5</v>
      </c>
      <c r="P723" s="6"/>
      <c r="Q723" s="6">
        <f t="shared" si="56"/>
        <v>0.69314718055994529</v>
      </c>
      <c r="R723" s="6">
        <v>2</v>
      </c>
      <c r="S723" s="6"/>
      <c r="T723" s="10" t="s">
        <v>47</v>
      </c>
      <c r="U723" s="10"/>
      <c r="V723" s="10">
        <v>2</v>
      </c>
      <c r="W723" s="10"/>
      <c r="X723" s="11">
        <v>2.4E-2</v>
      </c>
      <c r="Y723" s="11"/>
      <c r="Z723" s="11">
        <v>4.8000000000000001E-2</v>
      </c>
      <c r="AA723" s="11"/>
      <c r="AB723" s="11"/>
      <c r="AC723" s="11"/>
      <c r="AD723" s="11">
        <v>0.29499999999999998</v>
      </c>
      <c r="AE723" s="11"/>
      <c r="AF723" s="11">
        <f t="shared" si="60"/>
        <v>0.31900000000000001</v>
      </c>
      <c r="AG723" s="6">
        <v>23</v>
      </c>
      <c r="AH723" s="6">
        <v>22</v>
      </c>
      <c r="AI723" s="12">
        <v>14.4</v>
      </c>
      <c r="AJ723" s="12"/>
    </row>
    <row r="724" spans="1:36" x14ac:dyDescent="0.35">
      <c r="A724" s="6" t="s">
        <v>100</v>
      </c>
      <c r="C724" s="14">
        <v>42971</v>
      </c>
      <c r="M724" s="16">
        <v>8.2799999999999994</v>
      </c>
      <c r="N724" s="16">
        <v>6.36</v>
      </c>
      <c r="Q724" s="6"/>
      <c r="R724" s="22" t="s">
        <v>102</v>
      </c>
      <c r="V724" s="22" t="s">
        <v>102</v>
      </c>
      <c r="AF724">
        <v>1.0672000000000001</v>
      </c>
      <c r="AI724" s="16">
        <v>17.3</v>
      </c>
    </row>
    <row r="725" spans="1:36" x14ac:dyDescent="0.35">
      <c r="A725" s="6" t="s">
        <v>100</v>
      </c>
      <c r="C725" s="14">
        <v>42971</v>
      </c>
      <c r="M725" s="16" t="s">
        <v>102</v>
      </c>
      <c r="N725" s="16" t="s">
        <v>102</v>
      </c>
      <c r="Q725" s="6"/>
      <c r="R725" s="22" t="s">
        <v>102</v>
      </c>
      <c r="V725" s="22" t="s">
        <v>102</v>
      </c>
      <c r="AF725">
        <v>1.1194</v>
      </c>
      <c r="AI725" s="16">
        <v>23.4</v>
      </c>
    </row>
    <row r="726" spans="1:36" x14ac:dyDescent="0.35">
      <c r="A726" s="6" t="s">
        <v>105</v>
      </c>
      <c r="C726" s="14">
        <v>42971</v>
      </c>
      <c r="M726" s="16">
        <v>7.97</v>
      </c>
      <c r="N726" s="16">
        <v>6.94</v>
      </c>
      <c r="Q726" s="6"/>
      <c r="R726" s="22" t="s">
        <v>102</v>
      </c>
      <c r="V726" s="22" t="s">
        <v>102</v>
      </c>
      <c r="AF726" s="35">
        <v>0.8639</v>
      </c>
      <c r="AI726" s="16">
        <v>19.2</v>
      </c>
    </row>
    <row r="727" spans="1:36" x14ac:dyDescent="0.35">
      <c r="A727" s="6" t="s">
        <v>40</v>
      </c>
      <c r="B727" s="6"/>
      <c r="C727" s="7">
        <v>42976</v>
      </c>
      <c r="D727" s="8">
        <v>0.59375</v>
      </c>
      <c r="E727" s="6" t="s">
        <v>41</v>
      </c>
      <c r="F727" s="6"/>
      <c r="G727" s="6"/>
      <c r="H727" s="6">
        <v>28</v>
      </c>
      <c r="I727" s="6"/>
      <c r="J727" s="6"/>
      <c r="K727" s="6"/>
      <c r="L727" s="6"/>
      <c r="M727" s="9">
        <v>6.7</v>
      </c>
      <c r="N727" s="9">
        <v>6.62</v>
      </c>
      <c r="O727" s="6">
        <v>2.5</v>
      </c>
      <c r="P727" s="6"/>
      <c r="Q727" s="6">
        <f t="shared" ref="Q727:Q751" si="61">LN(R727)</f>
        <v>3.3322045101752038</v>
      </c>
      <c r="R727" s="6">
        <v>28</v>
      </c>
      <c r="S727" s="6"/>
      <c r="T727" s="10" t="s">
        <v>44</v>
      </c>
      <c r="U727" s="10"/>
      <c r="V727" s="10">
        <v>1</v>
      </c>
      <c r="W727" s="10"/>
      <c r="X727" s="11"/>
      <c r="Y727" s="11"/>
      <c r="Z727" s="11"/>
      <c r="AA727" s="11"/>
      <c r="AB727" s="11"/>
      <c r="AC727" s="11"/>
      <c r="AD727" s="11"/>
      <c r="AE727" s="11"/>
      <c r="AF727" s="11">
        <f>AD727+X727+Y727</f>
        <v>0</v>
      </c>
      <c r="AG727" s="6"/>
      <c r="AH727" s="6"/>
      <c r="AI727" s="12"/>
      <c r="AJ727" s="12"/>
    </row>
    <row r="728" spans="1:36" x14ac:dyDescent="0.35">
      <c r="A728" s="6" t="s">
        <v>40</v>
      </c>
      <c r="B728" s="6"/>
      <c r="C728" s="7">
        <v>42976</v>
      </c>
      <c r="D728" s="8">
        <v>0.59375</v>
      </c>
      <c r="E728" s="6" t="s">
        <v>41</v>
      </c>
      <c r="F728" s="6">
        <v>22.48</v>
      </c>
      <c r="G728" s="6">
        <v>22.34</v>
      </c>
      <c r="H728" s="6">
        <v>28</v>
      </c>
      <c r="I728" s="6">
        <v>3</v>
      </c>
      <c r="J728" s="6">
        <v>23</v>
      </c>
      <c r="K728" s="6">
        <v>24.71</v>
      </c>
      <c r="L728" s="6">
        <v>24.76</v>
      </c>
      <c r="M728" s="9">
        <v>6.7</v>
      </c>
      <c r="N728" s="9">
        <v>6.62</v>
      </c>
      <c r="O728" s="6">
        <v>2.5</v>
      </c>
      <c r="P728" s="6"/>
      <c r="Q728" s="6">
        <f t="shared" si="61"/>
        <v>3.3322045101752038</v>
      </c>
      <c r="R728" s="6">
        <v>28</v>
      </c>
      <c r="S728" s="6"/>
      <c r="T728" s="10" t="s">
        <v>44</v>
      </c>
      <c r="U728" s="10"/>
      <c r="V728" s="10">
        <v>1</v>
      </c>
      <c r="W728" s="10"/>
      <c r="X728" s="11">
        <v>0.38700000000000001</v>
      </c>
      <c r="Y728" s="11"/>
      <c r="Z728" s="11">
        <v>0.127</v>
      </c>
      <c r="AA728" s="11"/>
      <c r="AB728" s="11"/>
      <c r="AC728" s="11"/>
      <c r="AD728" s="11">
        <v>0.81100000000000005</v>
      </c>
      <c r="AE728" s="11"/>
      <c r="AF728" s="11">
        <f>AD728+X728+Y728</f>
        <v>1.198</v>
      </c>
      <c r="AG728" s="6">
        <v>12</v>
      </c>
      <c r="AH728" s="6">
        <v>13</v>
      </c>
      <c r="AI728" s="12">
        <v>23.2</v>
      </c>
      <c r="AJ728" s="12"/>
    </row>
    <row r="729" spans="1:36" x14ac:dyDescent="0.35">
      <c r="A729" s="6" t="s">
        <v>79</v>
      </c>
      <c r="B729" s="6"/>
      <c r="C729" s="7">
        <v>42984</v>
      </c>
      <c r="D729" s="8">
        <v>0.4291666666666667</v>
      </c>
      <c r="E729" s="6" t="s">
        <v>43</v>
      </c>
      <c r="F729" s="6"/>
      <c r="G729" s="6"/>
      <c r="H729" s="6">
        <v>19</v>
      </c>
      <c r="I729" s="6"/>
      <c r="J729" s="6"/>
      <c r="K729" s="6"/>
      <c r="L729" s="6"/>
      <c r="M729" s="9">
        <v>6.57</v>
      </c>
      <c r="N729" s="9">
        <v>6.48</v>
      </c>
      <c r="O729" s="6">
        <v>5</v>
      </c>
      <c r="P729" s="6"/>
      <c r="Q729" s="6">
        <f t="shared" si="61"/>
        <v>0.69314718055994529</v>
      </c>
      <c r="R729" s="6">
        <v>2</v>
      </c>
      <c r="S729" s="6"/>
      <c r="T729" s="10"/>
      <c r="U729" s="10"/>
      <c r="V729" s="10"/>
      <c r="W729" s="10"/>
      <c r="X729" s="11"/>
      <c r="Y729" s="11"/>
      <c r="Z729" s="11"/>
      <c r="AA729" s="11"/>
      <c r="AB729" s="11"/>
      <c r="AC729" s="11"/>
      <c r="AD729" s="11"/>
      <c r="AE729" s="11"/>
      <c r="AF729" s="11">
        <f>AD729+X729+Y729</f>
        <v>0</v>
      </c>
      <c r="AG729" s="6"/>
      <c r="AH729" s="6"/>
      <c r="AI729" s="12"/>
      <c r="AJ729" s="12"/>
    </row>
    <row r="730" spans="1:36" x14ac:dyDescent="0.35">
      <c r="A730" s="6" t="s">
        <v>79</v>
      </c>
      <c r="B730" s="6"/>
      <c r="C730" s="7">
        <v>42984</v>
      </c>
      <c r="D730" s="8">
        <v>0.4291666666666667</v>
      </c>
      <c r="E730" s="6" t="s">
        <v>43</v>
      </c>
      <c r="F730" s="6">
        <v>21.22</v>
      </c>
      <c r="G730" s="6">
        <v>21.15</v>
      </c>
      <c r="H730" s="6">
        <v>19</v>
      </c>
      <c r="I730" s="6">
        <v>3</v>
      </c>
      <c r="J730" s="6">
        <v>19</v>
      </c>
      <c r="K730" s="6">
        <v>29.63</v>
      </c>
      <c r="L730" s="6">
        <v>29.8</v>
      </c>
      <c r="M730" s="9">
        <v>6.57</v>
      </c>
      <c r="N730" s="9">
        <v>6.48</v>
      </c>
      <c r="O730" s="6">
        <v>5</v>
      </c>
      <c r="P730" s="6"/>
      <c r="Q730" s="6">
        <f t="shared" si="61"/>
        <v>0.69314718055994529</v>
      </c>
      <c r="R730" s="6">
        <v>2</v>
      </c>
      <c r="S730" s="6"/>
      <c r="T730" s="10"/>
      <c r="U730" s="10"/>
      <c r="V730" s="10"/>
      <c r="W730" s="10"/>
      <c r="X730" s="11">
        <v>7.1999999999999995E-2</v>
      </c>
      <c r="Y730" s="11"/>
      <c r="Z730" s="11">
        <v>0.20399999999999999</v>
      </c>
      <c r="AA730" s="11"/>
      <c r="AB730" s="11"/>
      <c r="AC730" s="11"/>
      <c r="AD730" s="11">
        <v>0.49199999999999999</v>
      </c>
      <c r="AE730" s="11"/>
      <c r="AF730" s="11">
        <f>AD730+X730+Y730</f>
        <v>0.56399999999999995</v>
      </c>
      <c r="AG730" s="6">
        <v>6</v>
      </c>
      <c r="AH730" s="6">
        <v>6</v>
      </c>
      <c r="AI730" s="12">
        <v>4.47</v>
      </c>
      <c r="AJ730" s="12"/>
    </row>
    <row r="731" spans="1:36" x14ac:dyDescent="0.35">
      <c r="A731" s="6" t="s">
        <v>100</v>
      </c>
      <c r="C731" s="14">
        <v>42985</v>
      </c>
      <c r="M731" s="16">
        <v>6.93</v>
      </c>
      <c r="N731" s="16">
        <v>6.82</v>
      </c>
      <c r="Q731" s="6">
        <f t="shared" si="61"/>
        <v>2.3025850929940459</v>
      </c>
      <c r="R731" s="22">
        <v>10</v>
      </c>
      <c r="V731" s="22" t="s">
        <v>102</v>
      </c>
      <c r="AF731">
        <v>1.1701000000000001</v>
      </c>
      <c r="AI731" s="16">
        <v>6.11</v>
      </c>
    </row>
    <row r="732" spans="1:36" x14ac:dyDescent="0.35">
      <c r="A732" s="6" t="s">
        <v>105</v>
      </c>
      <c r="C732" s="14">
        <v>42985</v>
      </c>
      <c r="M732" s="16">
        <v>6.86</v>
      </c>
      <c r="N732" s="16">
        <v>6.77</v>
      </c>
      <c r="Q732" s="6">
        <f t="shared" si="61"/>
        <v>2.3025850929940459</v>
      </c>
      <c r="R732" s="22">
        <v>10</v>
      </c>
      <c r="V732" s="22" t="s">
        <v>102</v>
      </c>
      <c r="AF732" s="35">
        <v>0.89280000000000004</v>
      </c>
      <c r="AI732" s="16">
        <v>7.07</v>
      </c>
    </row>
    <row r="733" spans="1:36" x14ac:dyDescent="0.35">
      <c r="A733" s="6" t="s">
        <v>40</v>
      </c>
      <c r="B733" s="6"/>
      <c r="C733" s="7">
        <v>42990</v>
      </c>
      <c r="D733" s="8">
        <v>0.54999999999999993</v>
      </c>
      <c r="E733" s="6" t="s">
        <v>41</v>
      </c>
      <c r="F733" s="6"/>
      <c r="G733" s="6"/>
      <c r="H733" s="6">
        <v>25</v>
      </c>
      <c r="I733" s="6"/>
      <c r="J733" s="6"/>
      <c r="K733" s="6"/>
      <c r="L733" s="6"/>
      <c r="M733" s="9">
        <v>7.02</v>
      </c>
      <c r="N733" s="9">
        <v>6.98</v>
      </c>
      <c r="O733" s="6">
        <v>3.5</v>
      </c>
      <c r="P733" s="6"/>
      <c r="Q733" s="6">
        <f t="shared" si="61"/>
        <v>1.3862943611198906</v>
      </c>
      <c r="R733" s="6">
        <v>4</v>
      </c>
      <c r="S733" s="6"/>
      <c r="T733" s="10"/>
      <c r="U733" s="10"/>
      <c r="V733" s="10">
        <v>1</v>
      </c>
      <c r="W733" s="10"/>
      <c r="X733" s="11"/>
      <c r="Y733" s="11"/>
      <c r="Z733" s="11"/>
      <c r="AA733" s="11"/>
      <c r="AB733" s="11"/>
      <c r="AC733" s="11"/>
      <c r="AD733" s="11"/>
      <c r="AE733" s="11"/>
      <c r="AF733" s="11">
        <f>AD733+X733+Y733</f>
        <v>0</v>
      </c>
      <c r="AG733" s="6"/>
      <c r="AH733" s="6"/>
      <c r="AI733" s="12"/>
      <c r="AJ733" s="12"/>
    </row>
    <row r="734" spans="1:36" x14ac:dyDescent="0.35">
      <c r="A734" s="6" t="s">
        <v>40</v>
      </c>
      <c r="B734" s="6"/>
      <c r="C734" s="7">
        <v>42990</v>
      </c>
      <c r="D734" s="8">
        <v>0.54999999999999993</v>
      </c>
      <c r="E734" s="6" t="s">
        <v>41</v>
      </c>
      <c r="F734" s="6">
        <v>21.65</v>
      </c>
      <c r="G734" s="6">
        <v>20.309999999999999</v>
      </c>
      <c r="H734" s="6">
        <v>25</v>
      </c>
      <c r="I734" s="6">
        <v>3</v>
      </c>
      <c r="J734" s="6">
        <v>21</v>
      </c>
      <c r="K734" s="6">
        <v>23.6</v>
      </c>
      <c r="L734" s="6">
        <v>25.8</v>
      </c>
      <c r="M734" s="9">
        <v>7.02</v>
      </c>
      <c r="N734" s="9">
        <v>6.98</v>
      </c>
      <c r="O734" s="6">
        <v>3.5</v>
      </c>
      <c r="P734" s="6"/>
      <c r="Q734" s="6">
        <f t="shared" si="61"/>
        <v>1.3862943611198906</v>
      </c>
      <c r="R734" s="6">
        <v>4</v>
      </c>
      <c r="S734" s="6"/>
      <c r="T734" s="10"/>
      <c r="U734" s="10"/>
      <c r="V734" s="10">
        <v>1</v>
      </c>
      <c r="W734" s="10"/>
      <c r="X734" s="11">
        <v>0.49199999999999999</v>
      </c>
      <c r="Y734" s="11"/>
      <c r="Z734" s="11">
        <v>0.27800000000000002</v>
      </c>
      <c r="AA734" s="11"/>
      <c r="AB734" s="11"/>
      <c r="AC734" s="11"/>
      <c r="AD734" s="11">
        <v>0.66500000000000004</v>
      </c>
      <c r="AE734" s="11"/>
      <c r="AF734" s="11">
        <f>AD734+X734+Y734</f>
        <v>1.157</v>
      </c>
      <c r="AG734" s="6">
        <v>18</v>
      </c>
      <c r="AH734" s="6">
        <v>32</v>
      </c>
      <c r="AI734" s="12">
        <v>14.4</v>
      </c>
      <c r="AJ734" s="12"/>
    </row>
    <row r="735" spans="1:36" x14ac:dyDescent="0.35">
      <c r="A735" s="6" t="s">
        <v>72</v>
      </c>
      <c r="B735" s="6"/>
      <c r="C735" s="7">
        <v>42990</v>
      </c>
      <c r="D735" s="8">
        <v>0.5180555555555556</v>
      </c>
      <c r="E735" s="6" t="s">
        <v>41</v>
      </c>
      <c r="F735" s="6"/>
      <c r="G735" s="6"/>
      <c r="H735" s="6">
        <v>21</v>
      </c>
      <c r="I735" s="6"/>
      <c r="J735" s="6"/>
      <c r="K735" s="6"/>
      <c r="L735" s="6"/>
      <c r="M735" s="9">
        <v>7.21</v>
      </c>
      <c r="N735" s="9">
        <v>7.08</v>
      </c>
      <c r="O735" s="6">
        <v>4.5</v>
      </c>
      <c r="P735" s="6"/>
      <c r="Q735" s="6">
        <f t="shared" si="61"/>
        <v>0</v>
      </c>
      <c r="R735" s="6">
        <v>1</v>
      </c>
      <c r="S735" s="6"/>
      <c r="T735" s="10" t="s">
        <v>44</v>
      </c>
      <c r="U735" s="10"/>
      <c r="V735" s="10">
        <v>1</v>
      </c>
      <c r="W735" s="10"/>
      <c r="X735" s="11"/>
      <c r="Y735" s="11"/>
      <c r="Z735" s="11"/>
      <c r="AA735" s="11"/>
      <c r="AB735" s="11"/>
      <c r="AC735" s="11"/>
      <c r="AD735" s="11"/>
      <c r="AE735" s="11"/>
      <c r="AF735" s="11">
        <f>AD735+X735+Y735</f>
        <v>0</v>
      </c>
      <c r="AG735" s="6"/>
      <c r="AH735" s="6"/>
      <c r="AI735" s="12"/>
      <c r="AJ735" s="12"/>
    </row>
    <row r="736" spans="1:36" x14ac:dyDescent="0.35">
      <c r="A736" s="6" t="s">
        <v>72</v>
      </c>
      <c r="B736" s="6"/>
      <c r="C736" s="7">
        <v>42990</v>
      </c>
      <c r="D736" s="8">
        <v>0.5180555555555556</v>
      </c>
      <c r="E736" s="6" t="s">
        <v>41</v>
      </c>
      <c r="F736" s="6">
        <v>20.63</v>
      </c>
      <c r="G736" s="6">
        <v>19.96</v>
      </c>
      <c r="H736" s="6">
        <v>21</v>
      </c>
      <c r="I736" s="6">
        <v>3</v>
      </c>
      <c r="J736" s="6">
        <v>19</v>
      </c>
      <c r="K736" s="6">
        <v>25.98</v>
      </c>
      <c r="L736" s="6">
        <v>26.87</v>
      </c>
      <c r="M736" s="9">
        <v>7.21</v>
      </c>
      <c r="N736" s="9">
        <v>7.08</v>
      </c>
      <c r="O736" s="6">
        <v>4.5</v>
      </c>
      <c r="P736" s="6"/>
      <c r="Q736" s="6">
        <f t="shared" si="61"/>
        <v>0</v>
      </c>
      <c r="R736" s="6">
        <v>1</v>
      </c>
      <c r="S736" s="6"/>
      <c r="T736" s="10" t="s">
        <v>44</v>
      </c>
      <c r="U736" s="10"/>
      <c r="V736" s="10">
        <v>1</v>
      </c>
      <c r="W736" s="10"/>
      <c r="X736" s="11">
        <v>0.27600000000000002</v>
      </c>
      <c r="Y736" s="11"/>
      <c r="Z736" s="11">
        <v>0.312</v>
      </c>
      <c r="AA736" s="11"/>
      <c r="AB736" s="11"/>
      <c r="AC736" s="11"/>
      <c r="AD736" s="11">
        <v>0.71699999999999997</v>
      </c>
      <c r="AE736" s="11"/>
      <c r="AF736" s="11">
        <f>AD736+X736+Y736</f>
        <v>0.99299999999999999</v>
      </c>
      <c r="AG736" s="6">
        <v>32</v>
      </c>
      <c r="AH736" s="6">
        <v>36</v>
      </c>
      <c r="AI736" s="12">
        <v>12</v>
      </c>
      <c r="AJ736" s="12"/>
    </row>
    <row r="737" spans="1:36" x14ac:dyDescent="0.35">
      <c r="A737" s="6" t="s">
        <v>100</v>
      </c>
      <c r="C737" s="14">
        <v>42990</v>
      </c>
      <c r="M737" s="16">
        <v>8.42</v>
      </c>
      <c r="N737" s="16">
        <v>6.39</v>
      </c>
      <c r="Q737" s="6"/>
      <c r="R737" s="22" t="s">
        <v>102</v>
      </c>
      <c r="V737" s="22" t="s">
        <v>102</v>
      </c>
      <c r="AF737">
        <v>1.1583000000000001</v>
      </c>
      <c r="AI737" s="16" t="s">
        <v>102</v>
      </c>
    </row>
    <row r="738" spans="1:36" x14ac:dyDescent="0.35">
      <c r="A738" s="6" t="s">
        <v>105</v>
      </c>
      <c r="C738" s="14">
        <v>42990</v>
      </c>
      <c r="M738" s="16">
        <v>8.07</v>
      </c>
      <c r="N738" s="16">
        <v>7.92</v>
      </c>
      <c r="Q738" s="6">
        <f t="shared" si="61"/>
        <v>0.69314718055994529</v>
      </c>
      <c r="R738" s="22">
        <v>2</v>
      </c>
      <c r="V738" s="22" t="s">
        <v>102</v>
      </c>
      <c r="AF738" s="35">
        <v>0.94</v>
      </c>
      <c r="AI738" s="16" t="s">
        <v>102</v>
      </c>
    </row>
    <row r="739" spans="1:36" x14ac:dyDescent="0.35">
      <c r="A739" s="6" t="s">
        <v>79</v>
      </c>
      <c r="B739" s="6"/>
      <c r="C739" s="7">
        <v>42991</v>
      </c>
      <c r="D739" s="8">
        <v>0.43124999999999997</v>
      </c>
      <c r="E739" s="6" t="s">
        <v>41</v>
      </c>
      <c r="F739" s="6"/>
      <c r="G739" s="6"/>
      <c r="H739" s="6">
        <v>18</v>
      </c>
      <c r="I739" s="6"/>
      <c r="J739" s="6"/>
      <c r="K739" s="6"/>
      <c r="L739" s="6"/>
      <c r="M739" s="9">
        <v>7.69</v>
      </c>
      <c r="N739" s="9">
        <v>7.66</v>
      </c>
      <c r="O739" s="6">
        <v>4.5</v>
      </c>
      <c r="P739" s="6"/>
      <c r="Q739" s="6">
        <f t="shared" si="61"/>
        <v>0</v>
      </c>
      <c r="R739" s="6">
        <v>1</v>
      </c>
      <c r="S739" s="6"/>
      <c r="T739" s="10"/>
      <c r="U739" s="10"/>
      <c r="V739" s="10">
        <v>80</v>
      </c>
      <c r="W739" s="10"/>
      <c r="X739" s="11"/>
      <c r="Y739" s="11"/>
      <c r="Z739" s="11"/>
      <c r="AA739" s="11"/>
      <c r="AB739" s="11"/>
      <c r="AC739" s="11"/>
      <c r="AD739" s="11"/>
      <c r="AE739" s="11"/>
      <c r="AF739" s="11">
        <f>AD739+X739+Y739</f>
        <v>0</v>
      </c>
      <c r="AG739" s="6"/>
      <c r="AH739" s="6"/>
      <c r="AI739" s="12"/>
      <c r="AJ739" s="12"/>
    </row>
    <row r="740" spans="1:36" x14ac:dyDescent="0.35">
      <c r="A740" s="6" t="s">
        <v>79</v>
      </c>
      <c r="B740" s="6"/>
      <c r="C740" s="7">
        <v>42991</v>
      </c>
      <c r="D740" s="8">
        <v>0.43124999999999997</v>
      </c>
      <c r="E740" s="6" t="s">
        <v>41</v>
      </c>
      <c r="F740" s="6">
        <v>20.190000000000001</v>
      </c>
      <c r="G740" s="6">
        <v>19.829999999999998</v>
      </c>
      <c r="H740" s="6">
        <v>18</v>
      </c>
      <c r="I740" s="6">
        <v>3</v>
      </c>
      <c r="J740" s="6">
        <v>16</v>
      </c>
      <c r="K740" s="6">
        <v>27.51</v>
      </c>
      <c r="L740" s="6">
        <v>28.25</v>
      </c>
      <c r="M740" s="9">
        <v>7.69</v>
      </c>
      <c r="N740" s="9">
        <v>7.66</v>
      </c>
      <c r="O740" s="6">
        <v>4.5</v>
      </c>
      <c r="P740" s="6"/>
      <c r="Q740" s="6">
        <f t="shared" si="61"/>
        <v>0</v>
      </c>
      <c r="R740" s="6">
        <v>1</v>
      </c>
      <c r="S740" s="6"/>
      <c r="T740" s="10"/>
      <c r="U740" s="10"/>
      <c r="V740" s="10">
        <v>80</v>
      </c>
      <c r="W740" s="10"/>
      <c r="X740" s="11">
        <v>0.185</v>
      </c>
      <c r="Y740" s="11"/>
      <c r="Z740" s="11">
        <v>0.16700000000000001</v>
      </c>
      <c r="AA740" s="11"/>
      <c r="AB740" s="11"/>
      <c r="AC740" s="11"/>
      <c r="AD740" s="11">
        <v>0.56000000000000005</v>
      </c>
      <c r="AE740" s="11"/>
      <c r="AF740" s="11">
        <f>AD740+X740+Y740</f>
        <v>0.74500000000000011</v>
      </c>
      <c r="AG740" s="6">
        <v>16</v>
      </c>
      <c r="AH740" s="6">
        <v>49</v>
      </c>
      <c r="AI740" s="12">
        <v>11.8</v>
      </c>
      <c r="AJ740" s="12"/>
    </row>
    <row r="741" spans="1:36" x14ac:dyDescent="0.35">
      <c r="A741" s="6" t="s">
        <v>89</v>
      </c>
      <c r="B741" s="6"/>
      <c r="C741" s="7">
        <v>42991</v>
      </c>
      <c r="D741" s="8">
        <v>0.45</v>
      </c>
      <c r="E741" s="6" t="s">
        <v>41</v>
      </c>
      <c r="F741" s="6"/>
      <c r="G741" s="6"/>
      <c r="H741" s="6">
        <v>25</v>
      </c>
      <c r="I741" s="6"/>
      <c r="J741" s="6"/>
      <c r="K741" s="6"/>
      <c r="L741" s="6"/>
      <c r="M741" s="9">
        <v>8.5500000000000007</v>
      </c>
      <c r="N741" s="9">
        <v>8.68</v>
      </c>
      <c r="O741" s="6">
        <v>5</v>
      </c>
      <c r="P741" s="6"/>
      <c r="Q741" s="6">
        <f t="shared" si="61"/>
        <v>0</v>
      </c>
      <c r="R741" s="6">
        <v>1</v>
      </c>
      <c r="S741" s="6"/>
      <c r="T741" s="10" t="s">
        <v>44</v>
      </c>
      <c r="U741" s="10"/>
      <c r="V741" s="10">
        <v>1</v>
      </c>
      <c r="W741" s="10"/>
      <c r="X741" s="11"/>
      <c r="Y741" s="11"/>
      <c r="Z741" s="11"/>
      <c r="AA741" s="11"/>
      <c r="AB741" s="11"/>
      <c r="AC741" s="11"/>
      <c r="AD741" s="11"/>
      <c r="AE741" s="11"/>
      <c r="AF741" s="11">
        <f>AD741+X741+Y741</f>
        <v>0</v>
      </c>
      <c r="AG741" s="6"/>
      <c r="AH741" s="6"/>
      <c r="AI741" s="12"/>
      <c r="AJ741" s="12"/>
    </row>
    <row r="742" spans="1:36" x14ac:dyDescent="0.35">
      <c r="A742" s="6" t="s">
        <v>89</v>
      </c>
      <c r="B742" s="6"/>
      <c r="C742" s="7">
        <v>42991</v>
      </c>
      <c r="D742" s="8">
        <v>0.45</v>
      </c>
      <c r="E742" s="6" t="s">
        <v>41</v>
      </c>
      <c r="F742" s="6">
        <v>19.5</v>
      </c>
      <c r="G742" s="6">
        <v>19.489999999999998</v>
      </c>
      <c r="H742" s="6">
        <v>25</v>
      </c>
      <c r="I742" s="6">
        <v>3</v>
      </c>
      <c r="J742" s="6">
        <v>25</v>
      </c>
      <c r="K742" s="6">
        <v>30.39</v>
      </c>
      <c r="L742" s="6">
        <v>30.39</v>
      </c>
      <c r="M742" s="9">
        <v>8.5500000000000007</v>
      </c>
      <c r="N742" s="9">
        <v>8.68</v>
      </c>
      <c r="O742" s="6">
        <v>5</v>
      </c>
      <c r="P742" s="6"/>
      <c r="Q742" s="6">
        <f t="shared" si="61"/>
        <v>0</v>
      </c>
      <c r="R742" s="6">
        <v>1</v>
      </c>
      <c r="S742" s="6"/>
      <c r="T742" s="10" t="s">
        <v>44</v>
      </c>
      <c r="U742" s="10"/>
      <c r="V742" s="10">
        <v>1</v>
      </c>
      <c r="W742" s="10"/>
      <c r="X742" s="11" t="s">
        <v>81</v>
      </c>
      <c r="Y742" s="11"/>
      <c r="Z742" s="11">
        <v>4.4999999999999998E-2</v>
      </c>
      <c r="AA742" s="11"/>
      <c r="AB742" s="11"/>
      <c r="AC742" s="11"/>
      <c r="AD742" s="11">
        <v>0.44</v>
      </c>
      <c r="AE742" s="11"/>
      <c r="AF742" s="11"/>
      <c r="AG742" s="6">
        <v>46</v>
      </c>
      <c r="AH742" s="6">
        <v>31</v>
      </c>
      <c r="AI742" s="12">
        <v>22.3</v>
      </c>
      <c r="AJ742" s="12"/>
    </row>
    <row r="743" spans="1:36" x14ac:dyDescent="0.35">
      <c r="A743" s="6" t="s">
        <v>40</v>
      </c>
      <c r="B743" s="6"/>
      <c r="C743" s="7">
        <v>42997</v>
      </c>
      <c r="D743" s="8">
        <v>0.56041666666666667</v>
      </c>
      <c r="E743" s="6"/>
      <c r="F743" s="6"/>
      <c r="G743" s="6"/>
      <c r="H743" s="6">
        <v>24</v>
      </c>
      <c r="I743" s="6"/>
      <c r="J743" s="6"/>
      <c r="K743" s="6"/>
      <c r="L743" s="6"/>
      <c r="M743" s="9">
        <v>9.1999999999999993</v>
      </c>
      <c r="N743" s="9">
        <v>9.17</v>
      </c>
      <c r="O743" s="6">
        <v>4</v>
      </c>
      <c r="P743" s="6"/>
      <c r="Q743" s="6"/>
      <c r="R743" s="6"/>
      <c r="S743" s="6"/>
      <c r="T743" s="10"/>
      <c r="U743" s="10"/>
      <c r="V743" s="10"/>
      <c r="W743" s="10"/>
      <c r="X743" s="11"/>
      <c r="Y743" s="11"/>
      <c r="Z743" s="11"/>
      <c r="AA743" s="11"/>
      <c r="AB743" s="11"/>
      <c r="AC743" s="11"/>
      <c r="AD743" s="11"/>
      <c r="AE743" s="11"/>
      <c r="AF743" s="11">
        <f>AD743+X743+Y743</f>
        <v>0</v>
      </c>
      <c r="AG743" s="6"/>
      <c r="AH743" s="6"/>
      <c r="AI743" s="12"/>
      <c r="AJ743" s="12"/>
    </row>
    <row r="744" spans="1:36" x14ac:dyDescent="0.35">
      <c r="A744" s="6" t="s">
        <v>40</v>
      </c>
      <c r="B744" s="6"/>
      <c r="C744" s="7">
        <v>42997</v>
      </c>
      <c r="D744" s="8">
        <v>0.56041666666666667</v>
      </c>
      <c r="E744" s="6" t="s">
        <v>41</v>
      </c>
      <c r="F744" s="6">
        <v>22.65</v>
      </c>
      <c r="G744" s="6">
        <v>22.53</v>
      </c>
      <c r="H744" s="6">
        <v>24</v>
      </c>
      <c r="I744" s="6">
        <v>3</v>
      </c>
      <c r="J744" s="6">
        <v>20</v>
      </c>
      <c r="K744" s="6">
        <v>24.42</v>
      </c>
      <c r="L744" s="6">
        <v>25.02</v>
      </c>
      <c r="M744" s="9">
        <v>9.1999999999999993</v>
      </c>
      <c r="N744" s="9">
        <v>9.17</v>
      </c>
      <c r="O744" s="6">
        <v>4</v>
      </c>
      <c r="P744" s="6"/>
      <c r="Q744" s="6">
        <f t="shared" si="61"/>
        <v>2.3025850929940459</v>
      </c>
      <c r="R744" s="6">
        <v>10</v>
      </c>
      <c r="S744" s="6"/>
      <c r="T744" s="10"/>
      <c r="U744" s="10"/>
      <c r="V744" s="10">
        <v>2</v>
      </c>
      <c r="W744" s="10"/>
      <c r="X744" s="11">
        <v>0.48399999999999999</v>
      </c>
      <c r="Y744" s="11"/>
      <c r="Z744" s="11">
        <v>0.308</v>
      </c>
      <c r="AA744" s="11"/>
      <c r="AB744" s="11"/>
      <c r="AC744" s="11"/>
      <c r="AD744" s="11">
        <v>0.67900000000000005</v>
      </c>
      <c r="AE744" s="11"/>
      <c r="AF744" s="11">
        <f>AD744+X744+Y744</f>
        <v>1.163</v>
      </c>
      <c r="AG744" s="6">
        <v>19</v>
      </c>
      <c r="AH744" s="6">
        <v>25</v>
      </c>
      <c r="AI744" s="12">
        <v>7.62</v>
      </c>
      <c r="AJ744" s="12"/>
    </row>
    <row r="745" spans="1:36" x14ac:dyDescent="0.35">
      <c r="A745" s="6" t="s">
        <v>79</v>
      </c>
      <c r="B745" s="6"/>
      <c r="C745" s="7">
        <v>42999</v>
      </c>
      <c r="D745" s="8">
        <v>0.4291666666666667</v>
      </c>
      <c r="E745" s="6" t="s">
        <v>41</v>
      </c>
      <c r="F745" s="6">
        <v>21.47</v>
      </c>
      <c r="G745" s="6">
        <v>21.44</v>
      </c>
      <c r="H745" s="6">
        <v>21</v>
      </c>
      <c r="I745" s="6">
        <v>3</v>
      </c>
      <c r="J745" s="6">
        <v>21</v>
      </c>
      <c r="K745" s="6">
        <v>29.65</v>
      </c>
      <c r="L745" s="6">
        <v>29.98</v>
      </c>
      <c r="M745" s="9"/>
      <c r="N745" s="9"/>
      <c r="O745" s="6">
        <v>4.5</v>
      </c>
      <c r="P745" s="6"/>
      <c r="Q745" s="6">
        <f t="shared" si="61"/>
        <v>1.3862943611198906</v>
      </c>
      <c r="R745" s="6">
        <v>4</v>
      </c>
      <c r="S745" s="6"/>
      <c r="T745" s="10"/>
      <c r="U745" s="10"/>
      <c r="V745" s="10">
        <v>1</v>
      </c>
      <c r="W745" s="10"/>
      <c r="X745" s="11">
        <v>0.06</v>
      </c>
      <c r="Y745" s="11"/>
      <c r="Z745" s="11">
        <v>0.224</v>
      </c>
      <c r="AA745" s="11"/>
      <c r="AB745" s="11"/>
      <c r="AC745" s="11"/>
      <c r="AD745" s="11">
        <v>0.35899999999999999</v>
      </c>
      <c r="AE745" s="11"/>
      <c r="AF745" s="11">
        <f>AD745+X745+Y745</f>
        <v>0.41899999999999998</v>
      </c>
      <c r="AG745" s="6">
        <v>10</v>
      </c>
      <c r="AH745" s="6">
        <v>17</v>
      </c>
      <c r="AI745" s="12">
        <v>7.07</v>
      </c>
      <c r="AJ745" s="12"/>
    </row>
    <row r="746" spans="1:36" x14ac:dyDescent="0.35">
      <c r="A746" s="6" t="s">
        <v>89</v>
      </c>
      <c r="B746" s="6"/>
      <c r="C746" s="7">
        <v>42999</v>
      </c>
      <c r="D746" s="8">
        <v>0.44375000000000003</v>
      </c>
      <c r="E746" s="6" t="s">
        <v>41</v>
      </c>
      <c r="F746" s="6">
        <v>21.35</v>
      </c>
      <c r="G746" s="6">
        <v>21.34</v>
      </c>
      <c r="H746" s="6">
        <v>28</v>
      </c>
      <c r="I746" s="6">
        <v>3</v>
      </c>
      <c r="J746" s="6">
        <v>26</v>
      </c>
      <c r="K746" s="6">
        <v>30.27</v>
      </c>
      <c r="L746" s="6">
        <v>30.34</v>
      </c>
      <c r="M746" s="9"/>
      <c r="N746" s="9"/>
      <c r="O746" s="6">
        <v>4.5</v>
      </c>
      <c r="P746" s="6"/>
      <c r="Q746" s="6">
        <f t="shared" si="61"/>
        <v>1.791759469228055</v>
      </c>
      <c r="R746" s="6">
        <v>6</v>
      </c>
      <c r="S746" s="6"/>
      <c r="T746" s="10"/>
      <c r="U746" s="10"/>
      <c r="V746" s="10">
        <v>3</v>
      </c>
      <c r="W746" s="10"/>
      <c r="X746" s="11">
        <v>1.7999999999999999E-2</v>
      </c>
      <c r="Y746" s="11"/>
      <c r="Z746" s="11">
        <v>0.10199999999999999</v>
      </c>
      <c r="AA746" s="11"/>
      <c r="AB746" s="11"/>
      <c r="AC746" s="11"/>
      <c r="AD746" s="11">
        <v>0.27400000000000002</v>
      </c>
      <c r="AE746" s="11"/>
      <c r="AF746" s="11">
        <f>AD746+X746+Y746</f>
        <v>0.29200000000000004</v>
      </c>
      <c r="AG746" s="6">
        <v>15</v>
      </c>
      <c r="AH746" s="6">
        <v>19</v>
      </c>
      <c r="AI746" s="12">
        <v>6.31</v>
      </c>
      <c r="AJ746" s="12"/>
    </row>
    <row r="747" spans="1:36" x14ac:dyDescent="0.35">
      <c r="A747" s="6" t="s">
        <v>79</v>
      </c>
      <c r="B747" s="6"/>
      <c r="C747" s="7">
        <v>43004</v>
      </c>
      <c r="D747" s="8">
        <v>0.43263888888888885</v>
      </c>
      <c r="E747" s="6" t="s">
        <v>41</v>
      </c>
      <c r="F747" s="6">
        <v>22.24</v>
      </c>
      <c r="G747" s="6">
        <v>22.1</v>
      </c>
      <c r="H747" s="6">
        <v>19</v>
      </c>
      <c r="I747" s="6">
        <v>3</v>
      </c>
      <c r="J747" s="6">
        <v>18</v>
      </c>
      <c r="K747" s="6">
        <v>27.95</v>
      </c>
      <c r="L747" s="6">
        <v>29.05</v>
      </c>
      <c r="M747" s="9"/>
      <c r="N747" s="9"/>
      <c r="O747" s="6">
        <v>5</v>
      </c>
      <c r="P747" s="6"/>
      <c r="Q747" s="6">
        <f t="shared" si="61"/>
        <v>0.69314718055994529</v>
      </c>
      <c r="R747" s="6">
        <v>2</v>
      </c>
      <c r="S747" s="6"/>
      <c r="T747" s="10" t="s">
        <v>44</v>
      </c>
      <c r="U747" s="10"/>
      <c r="V747" s="10">
        <v>1</v>
      </c>
      <c r="W747" s="10"/>
      <c r="X747" s="11">
        <v>0.16800000000000001</v>
      </c>
      <c r="Y747" s="11"/>
      <c r="Z747" s="11">
        <v>0.25700000000000001</v>
      </c>
      <c r="AA747" s="11"/>
      <c r="AB747" s="11"/>
      <c r="AC747" s="11"/>
      <c r="AD747" s="11">
        <v>0.63400000000000001</v>
      </c>
      <c r="AE747" s="11"/>
      <c r="AF747" s="11">
        <f>AD747+X747+Y747</f>
        <v>0.80200000000000005</v>
      </c>
      <c r="AG747" s="6">
        <v>6</v>
      </c>
      <c r="AH747" s="6">
        <v>7</v>
      </c>
      <c r="AI747" s="12">
        <v>15.8</v>
      </c>
      <c r="AJ747" s="12"/>
    </row>
    <row r="748" spans="1:36" x14ac:dyDescent="0.35">
      <c r="A748" s="6" t="s">
        <v>100</v>
      </c>
      <c r="C748" s="14">
        <v>43004</v>
      </c>
      <c r="M748" s="16">
        <v>10.52</v>
      </c>
      <c r="N748" s="16">
        <v>7.01</v>
      </c>
      <c r="Q748" s="6"/>
      <c r="R748" s="22" t="s">
        <v>102</v>
      </c>
      <c r="V748" s="22" t="s">
        <v>102</v>
      </c>
      <c r="AF748">
        <v>1.0388000000000002</v>
      </c>
      <c r="AI748" s="16">
        <v>30.8</v>
      </c>
    </row>
    <row r="749" spans="1:36" x14ac:dyDescent="0.35">
      <c r="A749" s="6" t="s">
        <v>105</v>
      </c>
      <c r="C749" s="14">
        <v>43004</v>
      </c>
      <c r="M749" s="16">
        <v>9.9700000000000006</v>
      </c>
      <c r="N749" s="16">
        <v>9.31</v>
      </c>
      <c r="Q749" s="6"/>
      <c r="R749" s="22" t="s">
        <v>102</v>
      </c>
      <c r="V749" s="22" t="s">
        <v>102</v>
      </c>
      <c r="AF749" s="35">
        <v>1.627</v>
      </c>
      <c r="AI749" s="16">
        <v>8</v>
      </c>
    </row>
    <row r="750" spans="1:36" x14ac:dyDescent="0.35">
      <c r="A750" s="6" t="s">
        <v>40</v>
      </c>
      <c r="B750" s="6"/>
      <c r="C750" s="7">
        <v>43005</v>
      </c>
      <c r="D750" s="8">
        <v>0.54861111111111105</v>
      </c>
      <c r="E750" s="6" t="s">
        <v>41</v>
      </c>
      <c r="F750" s="6">
        <v>24.3</v>
      </c>
      <c r="G750" s="6">
        <v>22.56</v>
      </c>
      <c r="H750" s="6">
        <v>27</v>
      </c>
      <c r="I750" s="6">
        <v>3</v>
      </c>
      <c r="J750" s="6">
        <v>23</v>
      </c>
      <c r="K750" s="6">
        <v>24.29</v>
      </c>
      <c r="L750" s="6">
        <v>26.73</v>
      </c>
      <c r="M750" s="9">
        <v>9.1999999999999993</v>
      </c>
      <c r="N750" s="9">
        <v>6.6</v>
      </c>
      <c r="O750" s="6">
        <v>3</v>
      </c>
      <c r="P750" s="6"/>
      <c r="Q750" s="6">
        <f t="shared" si="61"/>
        <v>0.69314718055994529</v>
      </c>
      <c r="R750" s="6">
        <v>2</v>
      </c>
      <c r="S750" s="6"/>
      <c r="T750" s="10" t="s">
        <v>44</v>
      </c>
      <c r="U750" s="10"/>
      <c r="V750" s="10">
        <v>1</v>
      </c>
      <c r="W750" s="10"/>
      <c r="X750" s="11">
        <v>0.52100000000000002</v>
      </c>
      <c r="Y750" s="11"/>
      <c r="Z750" s="11">
        <v>0.313</v>
      </c>
      <c r="AA750" s="11"/>
      <c r="AB750" s="11"/>
      <c r="AC750" s="11"/>
      <c r="AD750" s="11">
        <v>0.71699999999999997</v>
      </c>
      <c r="AE750" s="11"/>
      <c r="AF750" s="11">
        <f t="shared" ref="AF750:AF751" si="62">AD750+X750+Y750</f>
        <v>1.238</v>
      </c>
      <c r="AG750" s="6">
        <v>6</v>
      </c>
      <c r="AH750" s="6">
        <v>7</v>
      </c>
      <c r="AI750" s="12">
        <v>27.8</v>
      </c>
      <c r="AJ750" s="12"/>
    </row>
    <row r="751" spans="1:36" x14ac:dyDescent="0.35">
      <c r="A751" s="6" t="s">
        <v>72</v>
      </c>
      <c r="B751" s="6"/>
      <c r="C751" s="7">
        <v>43005</v>
      </c>
      <c r="D751" s="8">
        <v>0.51944444444444449</v>
      </c>
      <c r="E751" s="6" t="s">
        <v>41</v>
      </c>
      <c r="F751" s="6">
        <v>22.84</v>
      </c>
      <c r="G751" s="6">
        <v>22.39</v>
      </c>
      <c r="H751" s="6">
        <v>21</v>
      </c>
      <c r="I751" s="6">
        <v>3</v>
      </c>
      <c r="J751" s="6">
        <v>19</v>
      </c>
      <c r="K751" s="6">
        <v>26.17</v>
      </c>
      <c r="L751" s="6">
        <v>26.91</v>
      </c>
      <c r="M751" s="9">
        <v>6.75</v>
      </c>
      <c r="N751" s="9">
        <v>6.15</v>
      </c>
      <c r="O751" s="6">
        <v>5</v>
      </c>
      <c r="P751" s="6"/>
      <c r="Q751" s="6">
        <f t="shared" si="61"/>
        <v>1.3862943611198906</v>
      </c>
      <c r="R751" s="6">
        <v>4</v>
      </c>
      <c r="S751" s="6"/>
      <c r="T751" s="10" t="s">
        <v>44</v>
      </c>
      <c r="U751" s="10"/>
      <c r="V751" s="10">
        <v>1</v>
      </c>
      <c r="W751" s="10"/>
      <c r="X751" s="11">
        <v>0.32900000000000001</v>
      </c>
      <c r="Y751" s="11"/>
      <c r="Z751" s="11">
        <v>0.27800000000000002</v>
      </c>
      <c r="AA751" s="11"/>
      <c r="AB751" s="11"/>
      <c r="AC751" s="11"/>
      <c r="AD751" s="11">
        <v>0.57899999999999996</v>
      </c>
      <c r="AE751" s="11"/>
      <c r="AF751" s="11">
        <f t="shared" si="62"/>
        <v>0.90799999999999992</v>
      </c>
      <c r="AG751" s="6">
        <v>4</v>
      </c>
      <c r="AH751" s="6">
        <v>9</v>
      </c>
      <c r="AI751" s="12">
        <v>8.64</v>
      </c>
      <c r="AJ751" s="12"/>
    </row>
    <row r="752" spans="1:36" x14ac:dyDescent="0.35">
      <c r="A752" s="6"/>
      <c r="B752" s="6"/>
      <c r="C752" s="7"/>
      <c r="D752" s="8"/>
      <c r="E752" s="6"/>
      <c r="F752" s="6"/>
      <c r="G752" s="6"/>
      <c r="H752" s="6"/>
      <c r="I752" s="6"/>
      <c r="J752" s="6"/>
      <c r="K752" s="6"/>
      <c r="L752" s="6"/>
      <c r="M752" s="9"/>
      <c r="N752" s="9"/>
      <c r="O752" s="6"/>
      <c r="P752" s="6"/>
      <c r="Q752" s="6"/>
      <c r="R752" s="6"/>
      <c r="S752" s="6"/>
      <c r="T752" s="10"/>
      <c r="U752" s="10"/>
      <c r="V752" s="10"/>
      <c r="W752" s="10"/>
      <c r="X752" s="11"/>
      <c r="Y752" s="11"/>
      <c r="Z752" s="11"/>
      <c r="AA752" s="11"/>
      <c r="AB752" s="11"/>
      <c r="AC752" s="11"/>
      <c r="AD752" s="11"/>
      <c r="AE752" s="11"/>
      <c r="AF752" s="11"/>
      <c r="AG752" s="6"/>
      <c r="AH752" s="6"/>
      <c r="AI752" s="12"/>
      <c r="AJ752" s="12"/>
    </row>
    <row r="753" spans="1:36" x14ac:dyDescent="0.35">
      <c r="A753" s="6"/>
      <c r="B753" s="6"/>
      <c r="C753" s="7"/>
      <c r="D753" s="8"/>
      <c r="E753" s="6"/>
      <c r="F753" s="6"/>
      <c r="G753" s="6"/>
      <c r="H753" s="6"/>
      <c r="I753" s="6"/>
      <c r="J753" s="6"/>
      <c r="K753" s="6"/>
      <c r="L753" s="6"/>
      <c r="M753" s="9"/>
      <c r="N753" s="9"/>
      <c r="O753" s="6"/>
      <c r="P753" s="6"/>
      <c r="Q753" s="6"/>
      <c r="R753" s="6"/>
      <c r="S753" s="6"/>
      <c r="T753" s="10"/>
      <c r="U753" s="10"/>
      <c r="V753" s="10"/>
      <c r="W753" s="10"/>
      <c r="X753" s="11"/>
      <c r="Y753" s="11"/>
      <c r="Z753" s="11"/>
      <c r="AA753" s="11"/>
      <c r="AB753" s="11"/>
      <c r="AC753" s="11"/>
      <c r="AD753" s="11"/>
      <c r="AE753" s="11"/>
      <c r="AF753" s="11"/>
      <c r="AG753" s="6"/>
      <c r="AH753" s="6"/>
      <c r="AI753" s="12"/>
      <c r="AJ753" s="12"/>
    </row>
    <row r="754" spans="1:36" x14ac:dyDescent="0.35">
      <c r="E754" t="s">
        <v>121</v>
      </c>
      <c r="G754" t="e">
        <f>_xlfn.PERCENTRANK.EXC(M2:M103,3)</f>
        <v>#N/A</v>
      </c>
      <c r="H754" t="e">
        <f>_xlfn.PERCENTRANK.EXC(M2:M103,2.3)*100</f>
        <v>#N/A</v>
      </c>
      <c r="I754">
        <f>_xlfn.PERCENTRANK.EXC(M2:M103,4.8)*100</f>
        <v>9.7000000000000011</v>
      </c>
      <c r="J754">
        <f>_xlfn.PERCENTRANK.EXC(M2:M103,5)</f>
        <v>0.10199999999999999</v>
      </c>
      <c r="K754">
        <f>J754*100</f>
        <v>10.199999999999999</v>
      </c>
      <c r="M754">
        <f>AVERAGE(M2:M103)</f>
        <v>7.8631914893617072</v>
      </c>
      <c r="Q754">
        <f>AVERAGE(Q2:Q103)</f>
        <v>1.8458054483679853</v>
      </c>
      <c r="R754">
        <f>EXP(Q754)</f>
        <v>6.333198801270024</v>
      </c>
      <c r="V754">
        <f>_xlfn.PERCENTRANK.EXC(V2:V103,35)</f>
        <v>0.92400000000000004</v>
      </c>
      <c r="W754">
        <f>_xlfn.PERCENTRANK.EXC(V2:V103,130)</f>
        <v>0.97199999999999998</v>
      </c>
      <c r="X754">
        <f>(1-V754)*100</f>
        <v>7.5999999999999961</v>
      </c>
      <c r="Y754">
        <f>(1-W754)*100</f>
        <v>2.8000000000000025</v>
      </c>
      <c r="AF754">
        <f>AVERAGE(AF2:AF103)</f>
        <v>1.0274958333333333</v>
      </c>
      <c r="AI754">
        <f>_xlfn.PERCENTILE.INC(AI2:AI103,0.9)</f>
        <v>43.03</v>
      </c>
      <c r="AJ754">
        <f>_xlfn.PERCENTILE.INC(AI2:AI103,0.5)</f>
        <v>11.05</v>
      </c>
    </row>
    <row r="755" spans="1:36" x14ac:dyDescent="0.35">
      <c r="G755" t="e">
        <f>_xlfn.PERCENTRANK.EXC(M104:M197,3)</f>
        <v>#N/A</v>
      </c>
      <c r="H755" t="e">
        <f>_xlfn.PERCENTRANK.EXC(M104:M197,2.3)*100</f>
        <v>#N/A</v>
      </c>
      <c r="I755">
        <f>_xlfn.PERCENTRANK.EXC(M104:M197,4.8)*100</f>
        <v>5.4</v>
      </c>
      <c r="J755">
        <f>_xlfn.PERCENTRANK.EXC(M104:M197,5)</f>
        <v>9.5000000000000001E-2</v>
      </c>
      <c r="K755">
        <f t="shared" ref="K755:K760" si="63">J755*100</f>
        <v>9.5</v>
      </c>
      <c r="M755">
        <f>AVERAGE(M104:M197)</f>
        <v>7.3591666666666686</v>
      </c>
      <c r="Q755">
        <f>AVERAGE(Q104:Q197)</f>
        <v>2.7735928591972194</v>
      </c>
      <c r="R755">
        <f t="shared" ref="R755:R766" si="64">EXP(Q755)</f>
        <v>16.016074260347821</v>
      </c>
      <c r="V755">
        <f>_xlfn.PERCENTRANK.EXC(V104:V197,35)</f>
        <v>0.96299999999999997</v>
      </c>
      <c r="W755">
        <f>_xlfn.PERCENTRANK.EXC(V104:V197,130)</f>
        <v>0.97899999999999998</v>
      </c>
      <c r="X755">
        <f t="shared" ref="X755:X761" si="65">(1-V755)*100</f>
        <v>3.7000000000000033</v>
      </c>
      <c r="Y755">
        <f t="shared" ref="Y755:Y761" si="66">(1-W755)*100</f>
        <v>2.1000000000000019</v>
      </c>
      <c r="AF755">
        <f>AVERAGE(AF104:AF197)</f>
        <v>0.80971956521739141</v>
      </c>
      <c r="AI755">
        <f>_xlfn.PERCENTILE.INC(AI104:AI197,0.9)</f>
        <v>31.340000000000003</v>
      </c>
      <c r="AJ755">
        <f>_xlfn.PERCENTILE.INC(AI104:AI197,0.5)</f>
        <v>11.5</v>
      </c>
    </row>
    <row r="756" spans="1:36" x14ac:dyDescent="0.35">
      <c r="G756" t="e">
        <f>_xlfn.PERCENTRANK.EXC(M198:M288,3)</f>
        <v>#N/A</v>
      </c>
      <c r="H756" t="e">
        <f>_xlfn.PERCENTRANK.EXC(M198:M288,2.3)*100</f>
        <v>#N/A</v>
      </c>
      <c r="I756">
        <f>_xlfn.PERCENTRANK.EXC(M198:M288,4.8)*100</f>
        <v>18.899999999999999</v>
      </c>
      <c r="J756">
        <f>_xlfn.PERCENTRANK.EXC(M198:M288,5)</f>
        <v>0.19400000000000001</v>
      </c>
      <c r="K756">
        <f t="shared" si="63"/>
        <v>19.400000000000002</v>
      </c>
      <c r="M756">
        <f>AVERAGE(M198:M288)</f>
        <v>6.4607142857142845</v>
      </c>
      <c r="Q756">
        <f>AVERAGE(Q198:Q288)</f>
        <v>2.4912134858478958</v>
      </c>
      <c r="R756">
        <f t="shared" si="64"/>
        <v>12.075921192321042</v>
      </c>
      <c r="V756">
        <f>_xlfn.PERCENTRANK.EXC(V198:V288,35)</f>
        <v>0.94599999999999995</v>
      </c>
      <c r="W756" t="e">
        <f>_xlfn.PERCENTRANK.EXC(V198:V288,130)</f>
        <v>#N/A</v>
      </c>
      <c r="X756">
        <f t="shared" si="65"/>
        <v>5.4000000000000048</v>
      </c>
      <c r="Y756" t="e">
        <f t="shared" si="66"/>
        <v>#N/A</v>
      </c>
      <c r="AF756">
        <f>AVERAGE(AF198:AF288)</f>
        <v>0.822837777777778</v>
      </c>
      <c r="AI756">
        <f>_xlfn.PERCENTILE.INC(AI198:AI288,0.9)</f>
        <v>29.920000000000034</v>
      </c>
      <c r="AJ756">
        <f>_xlfn.PERCENTILE.INC(AI198:AI288,0.5)</f>
        <v>6.8</v>
      </c>
    </row>
    <row r="757" spans="1:36" x14ac:dyDescent="0.35">
      <c r="G757" s="36" t="e">
        <f>_xlfn.PERCENTRANK.EXC(M291:M374,3)</f>
        <v>#N/A</v>
      </c>
      <c r="H757" s="36" t="e">
        <f>_xlfn.PERCENTRANK.EXC(M291:M374,2.3)*100</f>
        <v>#N/A</v>
      </c>
      <c r="I757" s="36" t="e">
        <f>_xlfn.PERCENTRANK.EXC(M291:M374,4.8)*100</f>
        <v>#N/A</v>
      </c>
      <c r="J757" s="36">
        <f>_xlfn.PERCENTRANK.EXC(M291:M374,5)</f>
        <v>2.4E-2</v>
      </c>
      <c r="K757">
        <f t="shared" si="63"/>
        <v>2.4</v>
      </c>
      <c r="M757" s="36">
        <f>AVERAGE(M291:M374)</f>
        <v>7.6681818181818207</v>
      </c>
      <c r="Q757" s="36">
        <f>AVERAGE(Q291:Q374)</f>
        <v>1.8686382469446896</v>
      </c>
      <c r="R757">
        <f t="shared" si="64"/>
        <v>6.4794669549670347</v>
      </c>
      <c r="V757" s="36">
        <f>_xlfn.PERCENTRANK.EXC(V291:V374,35)</f>
        <v>0.96399999999999997</v>
      </c>
      <c r="W757" s="36" t="e">
        <f>_xlfn.PERCENTRANK.EXC(V291:V374,130)</f>
        <v>#N/A</v>
      </c>
      <c r="X757">
        <f t="shared" si="65"/>
        <v>3.6000000000000032</v>
      </c>
      <c r="Y757" t="e">
        <f t="shared" si="66"/>
        <v>#N/A</v>
      </c>
      <c r="AF757" s="36">
        <f>AVERAGE(AF291:AF374)</f>
        <v>0.9642950617283953</v>
      </c>
      <c r="AI757">
        <f>_xlfn.PERCENTILE.INC(AI291:AI374,0.9)</f>
        <v>33.520000000000003</v>
      </c>
      <c r="AJ757">
        <f>_xlfn.PERCENTILE.INC(AI291:AI374,0.5)</f>
        <v>10.33</v>
      </c>
    </row>
    <row r="758" spans="1:36" x14ac:dyDescent="0.35">
      <c r="G758" s="36" t="e">
        <f>_xlfn.PERCENTRANK.EXC(M375:M457,3)</f>
        <v>#N/A</v>
      </c>
      <c r="H758" s="36" t="e">
        <f>_xlfn.PERCENTRANK.EXC(M375:M457,2.3)*100</f>
        <v>#N/A</v>
      </c>
      <c r="I758" s="36">
        <f>_xlfn.PERCENTRANK.EXC(M375:M457,4.8)*100</f>
        <v>1.5</v>
      </c>
      <c r="J758" s="36">
        <f>_xlfn.PERCENTRANK.EXC(M375:M457,5)</f>
        <v>1.9E-2</v>
      </c>
      <c r="K758">
        <f t="shared" si="63"/>
        <v>1.9</v>
      </c>
      <c r="M758" s="36">
        <f>AVERAGE(M375:M457)</f>
        <v>7.6242499999999991</v>
      </c>
      <c r="Q758" s="36">
        <f>AVERAGE(Q375:Q457)</f>
        <v>1.6836312217280192</v>
      </c>
      <c r="R758">
        <f t="shared" si="64"/>
        <v>5.3850749119004613</v>
      </c>
      <c r="V758" s="36">
        <f>_xlfn.PERCENTRANK.EXC(V375:V457,35)</f>
        <v>0.97599999999999998</v>
      </c>
      <c r="W758" s="36" t="e">
        <f>_xlfn.PERCENTRANK.EXC(V375:V457,130)</f>
        <v>#N/A</v>
      </c>
      <c r="X758">
        <f t="shared" si="65"/>
        <v>2.4000000000000021</v>
      </c>
      <c r="Y758" t="e">
        <f t="shared" si="66"/>
        <v>#N/A</v>
      </c>
      <c r="AF758" s="36">
        <f>AVERAGE(AF375:AF457)</f>
        <v>0.71466341463414629</v>
      </c>
      <c r="AI758">
        <f>_xlfn.PERCENTILE.INC(AI375:AI457,0.9)</f>
        <v>36.160000000000032</v>
      </c>
      <c r="AJ758">
        <f>_xlfn.PERCENTILE.INC(AI375:AI457,0.55)</f>
        <v>10.158000000000003</v>
      </c>
    </row>
    <row r="759" spans="1:36" x14ac:dyDescent="0.35">
      <c r="G759" s="36" t="e">
        <f>_xlfn.PERCENTRANK.EXC(M458:M544,3)</f>
        <v>#N/A</v>
      </c>
      <c r="H759" s="36" t="e">
        <f>_xlfn.PERCENTRANK.EXC(M458:M544,48)*100</f>
        <v>#N/A</v>
      </c>
      <c r="I759" s="36" t="e">
        <f>_xlfn.PERCENTRANK.EXC(M458:M544,48)*100</f>
        <v>#N/A</v>
      </c>
      <c r="J759" s="36">
        <f>_xlfn.PERCENTRANK.EXC(M458:M544,5)</f>
        <v>0.02</v>
      </c>
      <c r="K759">
        <f t="shared" si="63"/>
        <v>2</v>
      </c>
      <c r="M759" s="36">
        <f>AVERAGE(M458:M544)</f>
        <v>7.6334939759036162</v>
      </c>
      <c r="Q759" s="36">
        <f>AVERAGE(Q458:Q544)</f>
        <v>1.6929250159698042</v>
      </c>
      <c r="R759">
        <f t="shared" si="64"/>
        <v>5.4353559791380617</v>
      </c>
      <c r="V759" s="36" t="e">
        <f>_xlfn.PERCENTRANK.EXC(V458:V544,35)</f>
        <v>#N/A</v>
      </c>
      <c r="W759" s="36" t="e">
        <f>_xlfn.PERCENTRANK.EXC(V458:V544,130)</f>
        <v>#N/A</v>
      </c>
      <c r="X759" t="e">
        <f t="shared" si="65"/>
        <v>#N/A</v>
      </c>
      <c r="Y759" t="e">
        <f t="shared" si="66"/>
        <v>#N/A</v>
      </c>
      <c r="AF759" s="36">
        <f>AVERAGE(AF458:AF544)</f>
        <v>0.57167123287671218</v>
      </c>
      <c r="AI759">
        <f>_xlfn.PERCENTILE.INC(AI458:AI544,0.9)</f>
        <v>37.620000000000005</v>
      </c>
      <c r="AJ759">
        <f>_xlfn.PERCENTILE.INC(AI458:AI544,0.5)</f>
        <v>14.3</v>
      </c>
    </row>
    <row r="760" spans="1:36" x14ac:dyDescent="0.35">
      <c r="G760" s="36" t="e">
        <f>_xlfn.PERCENTRANK.EXC(M545:M631,3)</f>
        <v>#N/A</v>
      </c>
      <c r="H760" s="36" t="e">
        <f>_xlfn.PERCENTRANK.EXC(M545:M631,2.3)*100</f>
        <v>#N/A</v>
      </c>
      <c r="I760" s="36">
        <f>_xlfn.PERCENTRANK.EXC(M545:M631,4.8)*100</f>
        <v>8</v>
      </c>
      <c r="J760" s="36">
        <f>_xlfn.PERCENTRANK.EXC(M545:M631,5)</f>
        <v>0.106</v>
      </c>
      <c r="K760">
        <f t="shared" si="63"/>
        <v>10.6</v>
      </c>
      <c r="M760" s="36">
        <f>AVERAGE(M545:M631)</f>
        <v>7.3196470588235298</v>
      </c>
      <c r="Q760" s="36">
        <f>AVERAGE(Q545:Q631)</f>
        <v>2.0215610576376628</v>
      </c>
      <c r="R760">
        <f t="shared" si="64"/>
        <v>7.550101883231731</v>
      </c>
      <c r="V760" s="36">
        <f>_xlfn.PERCENTRANK.EXC(V545:V631,35)</f>
        <v>0.97299999999999998</v>
      </c>
      <c r="W760" s="36" t="e">
        <f>_xlfn.PERCENTRANK.EXC(V545:V631,130)</f>
        <v>#N/A</v>
      </c>
      <c r="X760">
        <f t="shared" si="65"/>
        <v>2.7000000000000024</v>
      </c>
      <c r="Y760" t="e">
        <f t="shared" si="66"/>
        <v>#N/A</v>
      </c>
      <c r="AF760" s="36">
        <f>AVERAGE(AF545:AF631)</f>
        <v>0.79019080459770119</v>
      </c>
      <c r="AI760">
        <f>_xlfn.PERCENTILE.INC(AI545:AI631,0.9)</f>
        <v>31.400000000000006</v>
      </c>
      <c r="AJ760">
        <f>_xlfn.PERCENTILE.INC(AI545:AI631,0.5)</f>
        <v>11.7</v>
      </c>
    </row>
    <row r="761" spans="1:36" x14ac:dyDescent="0.35">
      <c r="G761" s="36" t="e">
        <f>_xlfn.PERCENTRANK.EXC(M632:M751,3)</f>
        <v>#N/A</v>
      </c>
      <c r="H761" s="36" t="e">
        <f>_xlfn.PERCENTRANK.EXC(M632:M751,2.3)*100</f>
        <v>#N/A</v>
      </c>
      <c r="I761" s="36">
        <f>_xlfn.PERCENTRANK.EXC(M632:M751,4.8)*100</f>
        <v>4.2</v>
      </c>
      <c r="K761" t="e">
        <f>#REF!*100</f>
        <v>#REF!</v>
      </c>
      <c r="M761" s="36">
        <f>AVERAGE(M632:M751)</f>
        <v>7.6390434782608745</v>
      </c>
      <c r="Q761" s="36">
        <f>AVERAGE(Q632:Q751)</f>
        <v>1.6163917157851435</v>
      </c>
      <c r="R761">
        <f t="shared" si="64"/>
        <v>5.0348901859071491</v>
      </c>
      <c r="V761" s="36">
        <f>_xlfn.PERCENTRANK.EXC(V632:V751,35)</f>
        <v>0.97199999999999998</v>
      </c>
      <c r="W761" s="36" t="e">
        <f>_xlfn.PERCENTRANK.EXC(V632:V751,130)</f>
        <v>#N/A</v>
      </c>
      <c r="X761">
        <f t="shared" si="65"/>
        <v>2.8000000000000025</v>
      </c>
      <c r="Y761" t="e">
        <f t="shared" si="66"/>
        <v>#N/A</v>
      </c>
      <c r="AF761" s="36">
        <f>AVERAGE(AF632:AF751)</f>
        <v>0.56403063063063064</v>
      </c>
      <c r="AI761">
        <f>_xlfn.PERCENTILE.INC(AI632:AI751,0.9)</f>
        <v>37.960000000000008</v>
      </c>
      <c r="AJ761">
        <f>_xlfn.PERCENTILE.INC(AI632:AI751,0.5)</f>
        <v>13.8</v>
      </c>
    </row>
    <row r="763" spans="1:36" x14ac:dyDescent="0.35">
      <c r="Q763">
        <f>AVERAGE(Q632:Q662)</f>
        <v>2.2960950988816204</v>
      </c>
      <c r="R763">
        <f t="shared" si="64"/>
        <v>9.9353102041340513</v>
      </c>
      <c r="S763">
        <f>_xlfn.PERCENTRANK.EXC(R632:R751,49)*100</f>
        <v>90.9</v>
      </c>
    </row>
    <row r="764" spans="1:36" x14ac:dyDescent="0.35">
      <c r="Q764">
        <f>AVERAGE(Q663:Q690)</f>
        <v>1.3749753945365766</v>
      </c>
      <c r="R764">
        <f t="shared" si="64"/>
        <v>3.9549794076221834</v>
      </c>
    </row>
    <row r="765" spans="1:36" x14ac:dyDescent="0.35">
      <c r="Q765">
        <f>AVERAGE(Q691:Q728)</f>
        <v>1.5651641152394316</v>
      </c>
      <c r="R765">
        <f t="shared" si="64"/>
        <v>4.7834599101488529</v>
      </c>
    </row>
    <row r="766" spans="1:36" x14ac:dyDescent="0.35">
      <c r="E766" t="s">
        <v>122</v>
      </c>
      <c r="G766" t="e">
        <v>#N/A</v>
      </c>
      <c r="H766">
        <v>11.200000000000001</v>
      </c>
      <c r="I766">
        <v>0.127</v>
      </c>
      <c r="J766">
        <v>12.7</v>
      </c>
      <c r="K766">
        <v>7.2679787234042514</v>
      </c>
      <c r="L766">
        <v>3.24</v>
      </c>
      <c r="Q766">
        <f>AVERAGE(Q729:Q751)</f>
        <v>0.93212779449944649</v>
      </c>
      <c r="R766">
        <f t="shared" si="64"/>
        <v>2.5399078338834675</v>
      </c>
    </row>
    <row r="767" spans="1:36" x14ac:dyDescent="0.35">
      <c r="G767" t="e">
        <v>#N/A</v>
      </c>
      <c r="H767">
        <v>14.399999999999999</v>
      </c>
      <c r="I767">
        <v>0.188</v>
      </c>
      <c r="J767">
        <v>18.8</v>
      </c>
      <c r="K767">
        <v>6.4715476190476169</v>
      </c>
      <c r="L767" s="36">
        <v>2.68</v>
      </c>
      <c r="M767" s="36"/>
    </row>
    <row r="768" spans="1:36" x14ac:dyDescent="0.35">
      <c r="G768" t="e">
        <v>#N/A</v>
      </c>
      <c r="H768">
        <v>17.8</v>
      </c>
      <c r="I768">
        <v>0.19700000000000001</v>
      </c>
      <c r="J768">
        <v>19.7</v>
      </c>
      <c r="K768">
        <v>5.8308750000000016</v>
      </c>
      <c r="L768">
        <v>2.7</v>
      </c>
    </row>
    <row r="769" spans="7:12" x14ac:dyDescent="0.35">
      <c r="G769" t="e">
        <v>#N/A</v>
      </c>
      <c r="H769">
        <v>5.2</v>
      </c>
      <c r="I769">
        <v>0.1</v>
      </c>
      <c r="J769">
        <v>10</v>
      </c>
      <c r="K769">
        <v>6.902658227848101</v>
      </c>
      <c r="L769">
        <v>3.87</v>
      </c>
    </row>
    <row r="770" spans="7:12" x14ac:dyDescent="0.35">
      <c r="G770" t="e">
        <v>#N/A</v>
      </c>
      <c r="H770">
        <v>2</v>
      </c>
      <c r="I770">
        <v>2.1999999999999999E-2</v>
      </c>
      <c r="J770">
        <v>2.1999999999999997</v>
      </c>
      <c r="K770">
        <v>6.878375000000001</v>
      </c>
      <c r="L770">
        <v>4.07</v>
      </c>
    </row>
    <row r="771" spans="7:12" x14ac:dyDescent="0.35">
      <c r="G771" t="e">
        <v>#N/A</v>
      </c>
      <c r="H771">
        <v>3</v>
      </c>
      <c r="I771">
        <v>0.04</v>
      </c>
      <c r="J771">
        <v>4</v>
      </c>
      <c r="K771">
        <v>6.9715053763440862</v>
      </c>
      <c r="L771">
        <v>4.49</v>
      </c>
    </row>
    <row r="772" spans="7:12" x14ac:dyDescent="0.35">
      <c r="G772" t="e">
        <v>#N/A</v>
      </c>
      <c r="H772">
        <v>18.2</v>
      </c>
      <c r="I772">
        <v>0.19700000000000001</v>
      </c>
      <c r="J772">
        <v>19.7</v>
      </c>
      <c r="K772">
        <v>6.2640909090909105</v>
      </c>
      <c r="L772">
        <v>3.24</v>
      </c>
    </row>
    <row r="773" spans="7:12" x14ac:dyDescent="0.35">
      <c r="G773" t="e">
        <v>#N/A</v>
      </c>
      <c r="H773">
        <v>6.7</v>
      </c>
      <c r="I773">
        <v>0.13700000000000001</v>
      </c>
      <c r="J773">
        <v>13.700000000000001</v>
      </c>
      <c r="K773">
        <v>6.9374809160305375</v>
      </c>
      <c r="L773">
        <v>3.72</v>
      </c>
    </row>
    <row r="774" spans="7:12" x14ac:dyDescent="0.35">
      <c r="H774">
        <v>2.1</v>
      </c>
    </row>
  </sheetData>
  <sortState ref="A2:AJ1219">
    <sortCondition ref="C2:C1219"/>
  </sortState>
  <conditionalFormatting sqref="N202:N20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Pathogens</vt:lpstr>
      <vt:lpstr>DO</vt:lpstr>
      <vt:lpstr>Total Nitrogen</vt:lpstr>
      <vt:lpstr>Chlorohpyll-a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Dujardin</dc:creator>
  <cp:lastModifiedBy>Rosana</cp:lastModifiedBy>
  <dcterms:created xsi:type="dcterms:W3CDTF">2019-05-04T17:23:25Z</dcterms:created>
  <dcterms:modified xsi:type="dcterms:W3CDTF">2020-04-04T01:22:38Z</dcterms:modified>
</cp:coreProperties>
</file>