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 tabRatio="531"/>
  </bookViews>
  <sheets>
    <sheet name="Pathogens" sheetId="3" r:id="rId1"/>
    <sheet name="DO" sheetId="4" r:id="rId2"/>
    <sheet name="Total Nitrogen" sheetId="5" r:id="rId3"/>
    <sheet name="Chlorophyll-a" sheetId="6" r:id="rId4"/>
    <sheet name="Raw Data" sheetId="2" r:id="rId5"/>
  </sheets>
  <calcPr calcId="162913" iterate="1" iterateCount="1" calcOnSave="0"/>
</workbook>
</file>

<file path=xl/calcChain.xml><?xml version="1.0" encoding="utf-8"?>
<calcChain xmlns="http://schemas.openxmlformats.org/spreadsheetml/2006/main">
  <c r="H431" i="3" l="1"/>
  <c r="F438" i="6"/>
  <c r="E438" i="6"/>
  <c r="F437" i="6"/>
  <c r="E437" i="6"/>
  <c r="F436" i="6"/>
  <c r="E436" i="6"/>
  <c r="F435" i="6"/>
  <c r="E435" i="6"/>
  <c r="F434" i="6"/>
  <c r="E434" i="6"/>
  <c r="F433" i="6"/>
  <c r="E433" i="6"/>
  <c r="F432" i="6"/>
  <c r="E432" i="6"/>
  <c r="F431" i="6"/>
  <c r="E431" i="6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Q438" i="4"/>
  <c r="P438" i="4"/>
  <c r="O438" i="4"/>
  <c r="N438" i="4"/>
  <c r="M438" i="4"/>
  <c r="L438" i="4"/>
  <c r="J438" i="4"/>
  <c r="K438" i="4" s="1"/>
  <c r="I438" i="4"/>
  <c r="G438" i="4"/>
  <c r="H438" i="4" s="1"/>
  <c r="F438" i="4"/>
  <c r="Q437" i="4"/>
  <c r="P437" i="4"/>
  <c r="O437" i="4"/>
  <c r="N437" i="4"/>
  <c r="M437" i="4"/>
  <c r="L437" i="4"/>
  <c r="J437" i="4"/>
  <c r="K437" i="4" s="1"/>
  <c r="I437" i="4"/>
  <c r="G437" i="4"/>
  <c r="H437" i="4" s="1"/>
  <c r="F437" i="4"/>
  <c r="Q436" i="4"/>
  <c r="P436" i="4"/>
  <c r="O436" i="4"/>
  <c r="N436" i="4"/>
  <c r="M436" i="4"/>
  <c r="L436" i="4"/>
  <c r="J436" i="4"/>
  <c r="K436" i="4" s="1"/>
  <c r="I436" i="4"/>
  <c r="G436" i="4"/>
  <c r="H436" i="4" s="1"/>
  <c r="F436" i="4"/>
  <c r="Q435" i="4"/>
  <c r="P435" i="4"/>
  <c r="O435" i="4"/>
  <c r="N435" i="4"/>
  <c r="M435" i="4"/>
  <c r="L435" i="4"/>
  <c r="J435" i="4"/>
  <c r="K435" i="4" s="1"/>
  <c r="I435" i="4"/>
  <c r="G435" i="4"/>
  <c r="H435" i="4" s="1"/>
  <c r="F435" i="4"/>
  <c r="Q434" i="4"/>
  <c r="P434" i="4"/>
  <c r="O434" i="4"/>
  <c r="N434" i="4"/>
  <c r="M434" i="4"/>
  <c r="L434" i="4"/>
  <c r="J434" i="4"/>
  <c r="K434" i="4" s="1"/>
  <c r="I434" i="4"/>
  <c r="G434" i="4"/>
  <c r="H434" i="4" s="1"/>
  <c r="F434" i="4"/>
  <c r="Q433" i="4"/>
  <c r="P433" i="4"/>
  <c r="O433" i="4"/>
  <c r="N433" i="4"/>
  <c r="M433" i="4"/>
  <c r="L433" i="4"/>
  <c r="J433" i="4"/>
  <c r="K433" i="4" s="1"/>
  <c r="I433" i="4"/>
  <c r="G433" i="4"/>
  <c r="H433" i="4" s="1"/>
  <c r="F433" i="4"/>
  <c r="Q432" i="4"/>
  <c r="P432" i="4"/>
  <c r="O432" i="4"/>
  <c r="N432" i="4"/>
  <c r="M432" i="4"/>
  <c r="L432" i="4"/>
  <c r="J432" i="4"/>
  <c r="K432" i="4" s="1"/>
  <c r="I432" i="4"/>
  <c r="G432" i="4"/>
  <c r="H432" i="4" s="1"/>
  <c r="F432" i="4"/>
  <c r="Q431" i="4"/>
  <c r="P431" i="4"/>
  <c r="O431" i="4"/>
  <c r="N431" i="4"/>
  <c r="M431" i="4"/>
  <c r="L431" i="4"/>
  <c r="J431" i="4"/>
  <c r="K431" i="4" s="1"/>
  <c r="I431" i="4"/>
  <c r="G431" i="4"/>
  <c r="H431" i="4" s="1"/>
  <c r="F431" i="4"/>
  <c r="F437" i="3"/>
  <c r="K438" i="3"/>
  <c r="L438" i="3" s="1"/>
  <c r="I438" i="3"/>
  <c r="J438" i="3" s="1"/>
  <c r="H438" i="3"/>
  <c r="K437" i="3"/>
  <c r="L437" i="3" s="1"/>
  <c r="I437" i="3"/>
  <c r="J437" i="3" s="1"/>
  <c r="H437" i="3"/>
  <c r="K436" i="3"/>
  <c r="L436" i="3" s="1"/>
  <c r="I436" i="3"/>
  <c r="J436" i="3" s="1"/>
  <c r="H436" i="3"/>
  <c r="K435" i="3"/>
  <c r="L435" i="3" s="1"/>
  <c r="I435" i="3"/>
  <c r="J435" i="3" s="1"/>
  <c r="H435" i="3"/>
  <c r="K434" i="3"/>
  <c r="L434" i="3" s="1"/>
  <c r="I434" i="3"/>
  <c r="J434" i="3" s="1"/>
  <c r="H434" i="3"/>
  <c r="K433" i="3"/>
  <c r="L433" i="3" s="1"/>
  <c r="I433" i="3"/>
  <c r="J433" i="3" s="1"/>
  <c r="H433" i="3"/>
  <c r="K432" i="3"/>
  <c r="L432" i="3" s="1"/>
  <c r="I432" i="3"/>
  <c r="J432" i="3" s="1"/>
  <c r="H432" i="3"/>
  <c r="K431" i="3"/>
  <c r="L431" i="3" s="1"/>
  <c r="I431" i="3"/>
  <c r="J431" i="3" s="1"/>
  <c r="F428" i="3"/>
  <c r="F427" i="3"/>
  <c r="F426" i="3"/>
  <c r="F425" i="3"/>
  <c r="F423" i="3"/>
  <c r="F421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8" i="3"/>
  <c r="F117" i="3"/>
  <c r="F116" i="3"/>
  <c r="F115" i="3"/>
  <c r="F114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M431" i="5" l="1"/>
  <c r="M433" i="5"/>
  <c r="M434" i="5"/>
  <c r="M437" i="5"/>
  <c r="M435" i="5"/>
  <c r="M436" i="5"/>
  <c r="M438" i="5"/>
  <c r="M432" i="5"/>
  <c r="F435" i="3"/>
  <c r="G435" i="3" s="1"/>
  <c r="F436" i="3"/>
  <c r="G436" i="3" s="1"/>
  <c r="F442" i="3"/>
  <c r="G442" i="3" s="1"/>
  <c r="F432" i="3"/>
  <c r="G432" i="3" s="1"/>
  <c r="F434" i="3"/>
  <c r="G434" i="3" s="1"/>
  <c r="F431" i="3"/>
  <c r="G431" i="3" s="1"/>
  <c r="F438" i="3"/>
  <c r="G438" i="3" s="1"/>
  <c r="F443" i="3"/>
  <c r="G443" i="3" s="1"/>
  <c r="F433" i="3"/>
  <c r="G433" i="3" s="1"/>
  <c r="G437" i="3"/>
  <c r="F440" i="3"/>
  <c r="G440" i="3" s="1"/>
  <c r="F441" i="3"/>
  <c r="G441" i="3" s="1"/>
  <c r="AC435" i="2"/>
  <c r="AC432" i="2"/>
  <c r="AC431" i="2"/>
  <c r="AD431" i="2"/>
  <c r="AE431" i="2" s="1"/>
  <c r="Q431" i="2" l="1"/>
  <c r="M431" i="2"/>
  <c r="K431" i="2"/>
  <c r="L431" i="2" s="1"/>
  <c r="J431" i="2"/>
  <c r="AD438" i="2" l="1"/>
  <c r="AD437" i="2"/>
  <c r="AD436" i="2"/>
  <c r="AD435" i="2"/>
  <c r="AD434" i="2"/>
  <c r="AD433" i="2"/>
  <c r="AD432" i="2"/>
  <c r="V438" i="2" l="1"/>
  <c r="V437" i="2"/>
  <c r="V436" i="2"/>
  <c r="V435" i="2"/>
  <c r="V434" i="2"/>
  <c r="V433" i="2"/>
  <c r="V432" i="2"/>
  <c r="V431" i="2"/>
  <c r="U438" i="2"/>
  <c r="U437" i="2"/>
  <c r="U436" i="2"/>
  <c r="U435" i="2"/>
  <c r="U434" i="2"/>
  <c r="U433" i="2"/>
  <c r="U432" i="2"/>
  <c r="U431" i="2"/>
  <c r="T438" i="2"/>
  <c r="T437" i="2"/>
  <c r="T436" i="2"/>
  <c r="T435" i="2"/>
  <c r="T434" i="2"/>
  <c r="T433" i="2"/>
  <c r="T432" i="2"/>
  <c r="T431" i="2"/>
  <c r="S438" i="2"/>
  <c r="S437" i="2"/>
  <c r="S436" i="2"/>
  <c r="S435" i="2"/>
  <c r="S434" i="2"/>
  <c r="S433" i="2"/>
  <c r="S432" i="2"/>
  <c r="S431" i="2"/>
  <c r="R438" i="2"/>
  <c r="R437" i="2"/>
  <c r="R436" i="2"/>
  <c r="R435" i="2"/>
  <c r="R434" i="2"/>
  <c r="R433" i="2"/>
  <c r="R432" i="2"/>
  <c r="R431" i="2"/>
  <c r="Q438" i="2"/>
  <c r="Q437" i="2"/>
  <c r="Q436" i="2"/>
  <c r="Q435" i="2"/>
  <c r="Q434" i="2"/>
  <c r="Q433" i="2"/>
  <c r="Q432" i="2"/>
  <c r="AC438" i="2" l="1"/>
  <c r="M438" i="2"/>
  <c r="J438" i="2"/>
  <c r="AC437" i="2"/>
  <c r="M437" i="2"/>
  <c r="J437" i="2"/>
  <c r="AC436" i="2"/>
  <c r="M436" i="2"/>
  <c r="J436" i="2"/>
  <c r="M435" i="2"/>
  <c r="J435" i="2"/>
  <c r="AC434" i="2"/>
  <c r="M434" i="2"/>
  <c r="J434" i="2"/>
  <c r="AC433" i="2"/>
  <c r="M433" i="2"/>
  <c r="J433" i="2"/>
  <c r="M432" i="2"/>
  <c r="J432" i="2"/>
  <c r="AQ431" i="2" l="1"/>
  <c r="AQ438" i="2"/>
  <c r="AQ437" i="2"/>
  <c r="AQ436" i="2"/>
  <c r="AQ435" i="2"/>
  <c r="AQ434" i="2"/>
  <c r="AQ433" i="2"/>
  <c r="AQ432" i="2"/>
  <c r="AP434" i="2"/>
  <c r="AP438" i="2"/>
  <c r="AP437" i="2"/>
  <c r="AP436" i="2"/>
  <c r="AP435" i="2"/>
  <c r="AP433" i="2"/>
  <c r="AP432" i="2"/>
  <c r="AP431" i="2"/>
  <c r="AF438" i="2"/>
  <c r="AG438" i="2" s="1"/>
  <c r="AF437" i="2"/>
  <c r="AG437" i="2" s="1"/>
  <c r="AF436" i="2"/>
  <c r="AG436" i="2" s="1"/>
  <c r="AF435" i="2"/>
  <c r="AG435" i="2" s="1"/>
  <c r="AF434" i="2"/>
  <c r="AG434" i="2" s="1"/>
  <c r="AF433" i="2"/>
  <c r="AG433" i="2" s="1"/>
  <c r="AF432" i="2"/>
  <c r="AG432" i="2" s="1"/>
  <c r="AF431" i="2"/>
  <c r="AG431" i="2" s="1"/>
  <c r="AE438" i="2"/>
  <c r="AE437" i="2"/>
  <c r="AE435" i="2"/>
  <c r="AE434" i="2"/>
  <c r="AE433" i="2"/>
  <c r="AE432" i="2"/>
  <c r="AE436" i="2"/>
  <c r="X428" i="2"/>
  <c r="X427" i="2"/>
  <c r="X426" i="2"/>
  <c r="X425" i="2"/>
  <c r="X423" i="2"/>
  <c r="X421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8" i="2"/>
  <c r="X117" i="2"/>
  <c r="X116" i="2"/>
  <c r="X115" i="2"/>
  <c r="X114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N438" i="2"/>
  <c r="O438" i="2" s="1"/>
  <c r="K438" i="2"/>
  <c r="L438" i="2" s="1"/>
  <c r="K437" i="2"/>
  <c r="L437" i="2" s="1"/>
  <c r="K436" i="2"/>
  <c r="L436" i="2" s="1"/>
  <c r="K435" i="2"/>
  <c r="L435" i="2" s="1"/>
  <c r="K434" i="2"/>
  <c r="L434" i="2" s="1"/>
  <c r="K433" i="2"/>
  <c r="L433" i="2" s="1"/>
  <c r="K432" i="2"/>
  <c r="L432" i="2" s="1"/>
  <c r="N437" i="2"/>
  <c r="O437" i="2" s="1"/>
  <c r="N436" i="2"/>
  <c r="O436" i="2" s="1"/>
  <c r="N435" i="2"/>
  <c r="O435" i="2" s="1"/>
  <c r="N434" i="2"/>
  <c r="O434" i="2" s="1"/>
  <c r="N433" i="2"/>
  <c r="O433" i="2" s="1"/>
  <c r="N432" i="2"/>
  <c r="O432" i="2" s="1"/>
  <c r="N431" i="2"/>
  <c r="O431" i="2" s="1"/>
  <c r="X440" i="2" l="1"/>
  <c r="Y440" i="2" s="1"/>
  <c r="X441" i="2"/>
  <c r="Y441" i="2" s="1"/>
  <c r="X438" i="2"/>
  <c r="Y438" i="2" s="1"/>
  <c r="X443" i="2"/>
  <c r="Y443" i="2" s="1"/>
  <c r="X431" i="2"/>
  <c r="Y431" i="2" s="1"/>
  <c r="X442" i="2"/>
  <c r="Y442" i="2" s="1"/>
  <c r="X432" i="2"/>
  <c r="Y432" i="2" s="1"/>
  <c r="X434" i="2"/>
  <c r="Y434" i="2" s="1"/>
  <c r="X433" i="2"/>
  <c r="Y433" i="2" s="1"/>
  <c r="X435" i="2"/>
  <c r="Y435" i="2" s="1"/>
  <c r="X437" i="2"/>
  <c r="Y437" i="2" s="1"/>
  <c r="X436" i="2"/>
  <c r="Y436" i="2" s="1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M431" i="2" l="1"/>
  <c r="AM432" i="2"/>
  <c r="AM438" i="2"/>
  <c r="AM433" i="2"/>
  <c r="AM435" i="2"/>
  <c r="AM437" i="2"/>
  <c r="AM434" i="2"/>
  <c r="AM436" i="2"/>
  <c r="I450" i="3" l="1"/>
  <c r="AA450" i="2"/>
</calcChain>
</file>

<file path=xl/sharedStrings.xml><?xml version="1.0" encoding="utf-8"?>
<sst xmlns="http://schemas.openxmlformats.org/spreadsheetml/2006/main" count="5318" uniqueCount="88">
  <si>
    <t>Sampling Location</t>
  </si>
  <si>
    <t>Duplicate Sample</t>
  </si>
  <si>
    <t>Sample Date</t>
  </si>
  <si>
    <t>Sample Time</t>
  </si>
  <si>
    <t>Weather Condition (Dry or Wet)</t>
  </si>
  <si>
    <t>Top Sample Temperature (ºC)</t>
  </si>
  <si>
    <t>Bottom Sample Temperature (ºC)</t>
  </si>
  <si>
    <t>Site Actual Depth (ft)</t>
  </si>
  <si>
    <t>Top Sample Depth(ft)</t>
  </si>
  <si>
    <t>Bottom Sample Depth (ft)</t>
  </si>
  <si>
    <t>Top Salinity  (psu)</t>
  </si>
  <si>
    <t>Bottom Salinity  (psu)</t>
  </si>
  <si>
    <t>Winkler Method Top Dissolved Oxygen (mg/L)</t>
  </si>
  <si>
    <t>Winkler Method Bottom Dissolved Oxygen (mg/L)</t>
  </si>
  <si>
    <t>Secchi Depth (ft)</t>
  </si>
  <si>
    <t>Top Total Coliform Cells/100 mL</t>
  </si>
  <si>
    <t>Top Fecal Coliform Bacteria (Cells/100mL)</t>
  </si>
  <si>
    <t>Bottom Fecal Coliform Bacteria (Cells/100mL)</t>
  </si>
  <si>
    <t>Enterococcus Top Sample Less Than or Greater Than Result</t>
  </si>
  <si>
    <t>Enterococcus Bottom Sample Less Than or Greater Than Result</t>
  </si>
  <si>
    <t>Top Enterococci Bacteria (Cells/100mL)</t>
  </si>
  <si>
    <t>Bottom Enterococci Bacteria (Cells/100mL)</t>
  </si>
  <si>
    <t>Top Nitrate/Nitrite (mg/L)</t>
  </si>
  <si>
    <t>Bottom Nitrate/Nitrite (mg/L)</t>
  </si>
  <si>
    <t>Top Ammonium (mg/L)</t>
  </si>
  <si>
    <t>Bottom Ammonium (mg/L)</t>
  </si>
  <si>
    <t>Top Ortho-Phosphorus (mg/L)</t>
  </si>
  <si>
    <t>Bottom Ortho-Phosphorus (mg/L)</t>
  </si>
  <si>
    <t>Top Total Kjeldhal Nitrogen (mg/L)</t>
  </si>
  <si>
    <t>Bottom Total Kjeldhal Nitrogen (mg/L)</t>
  </si>
  <si>
    <t>Top Total Suspended Solid (mg/L)</t>
  </si>
  <si>
    <t>Bottom Total Suspended Solid (mg/L)</t>
  </si>
  <si>
    <t>Top Active Chlorophyll 'A' (µg/L)</t>
  </si>
  <si>
    <t>Bottom Active Chlorophyll 'A' (µg/L)</t>
  </si>
  <si>
    <t>Chlorophyll Top Sample Field (u/L (YSI)</t>
  </si>
  <si>
    <t>Chlorophyll Bottom Sample Field (u/L (YSI)</t>
  </si>
  <si>
    <t>Sampling Comment</t>
  </si>
  <si>
    <t>Long</t>
  </si>
  <si>
    <t>Lat</t>
  </si>
  <si>
    <t>Type</t>
  </si>
  <si>
    <t>Permanent</t>
  </si>
  <si>
    <t>Dry</t>
  </si>
  <si>
    <t>E</t>
  </si>
  <si>
    <t>Wet</t>
  </si>
  <si>
    <t>W</t>
  </si>
  <si>
    <t>&lt;</t>
  </si>
  <si>
    <t>N6</t>
  </si>
  <si>
    <t>D</t>
  </si>
  <si>
    <t>N8</t>
  </si>
  <si>
    <t>dark green water</t>
  </si>
  <si>
    <t>N7</t>
  </si>
  <si>
    <t>No bottom due to malfunction of overhead winch.</t>
  </si>
  <si>
    <t>Dark Green Water</t>
  </si>
  <si>
    <t>bottom samples taken with kemmerer max depth 50ft (rope 60 ft)</t>
  </si>
  <si>
    <t>Rough/windy</t>
  </si>
  <si>
    <t>Choppy.</t>
  </si>
  <si>
    <t>Choppy waters</t>
  </si>
  <si>
    <t>Green Water. Choppy.</t>
  </si>
  <si>
    <t>Windy and Choppy.</t>
  </si>
  <si>
    <t>Dark Green Water .</t>
  </si>
  <si>
    <t>brown water</t>
  </si>
  <si>
    <t>Choppy</t>
  </si>
  <si>
    <t>too rough and windy; site cancelled</t>
  </si>
  <si>
    <t>Windy</t>
  </si>
  <si>
    <t>Foggy</t>
  </si>
  <si>
    <t>rough sea</t>
  </si>
  <si>
    <t>Trip cancelled after NC-3.Dup sample collected at R.H. dock labelled '' RH '' for analyses.</t>
  </si>
  <si>
    <t>Muddy water</t>
  </si>
  <si>
    <t>Run off Trash</t>
  </si>
  <si>
    <t>Windy &amp; Rough</t>
  </si>
  <si>
    <t>choppy rough</t>
  </si>
  <si>
    <t>Run off trash</t>
  </si>
  <si>
    <t>Total N</t>
  </si>
  <si>
    <t>LN R</t>
  </si>
  <si>
    <t>Lower DO Summer Mean</t>
  </si>
  <si>
    <t>Upper DO Summer Mean</t>
  </si>
  <si>
    <t>Year</t>
  </si>
  <si>
    <t>DO Min</t>
  </si>
  <si>
    <t>Do%&lt;4.8 Upper</t>
  </si>
  <si>
    <t>Do%&lt;4.8 Lower</t>
  </si>
  <si>
    <t>Do%&lt;2.3 Upper</t>
  </si>
  <si>
    <t>Do%&lt;2.3Lower</t>
  </si>
  <si>
    <t>Fecal Coliform Summer GM</t>
  </si>
  <si>
    <t>Total N Summer Mean</t>
  </si>
  <si>
    <t>Entero Summer percentile &gt;35</t>
  </si>
  <si>
    <t>Entero Summer percettile &gt;130</t>
  </si>
  <si>
    <t>Chl-a Summer 90th percentile</t>
  </si>
  <si>
    <t>Chl-a Summer 50th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</si>
</sst>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2" fontId="0" fillId="0" borderId="0" xfId="0" applyNumberFormat="1"/>
    <xf numFmtId="0" fontId="16" fillId="0" borderId="10" xfId="0" applyFont="1" applyBorder="1" applyAlignment="1">
      <alignment vertical="center"/>
    </xf>
    <xf numFmtId="2" fontId="0" fillId="0" borderId="10" xfId="0" applyNumberFormat="1" applyBorder="1"/>
    <xf numFmtId="0" fontId="0" fillId="0" borderId="10" xfId="0" applyBorder="1"/>
    <xf numFmtId="0" fontId="16" fillId="0" borderId="10" xfId="0" applyFont="1" applyBorder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34" borderId="0" xfId="0" applyFont="1" applyFill="1" applyAlignment="1">
      <alignment vertical="center" wrapText="1"/>
    </xf>
    <xf numFmtId="0" fontId="16" fillId="34" borderId="10" xfId="0" applyFont="1" applyFill="1" applyBorder="1" applyAlignment="1">
      <alignment vertical="center" wrapText="1"/>
    </xf>
    <xf numFmtId="0" fontId="16" fillId="35" borderId="10" xfId="0" applyFont="1" applyFill="1" applyBorder="1" applyAlignment="1">
      <alignment vertical="center" wrapText="1"/>
    </xf>
    <xf numFmtId="0" fontId="16" fillId="36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"/>
  <sheetViews>
    <sheetView tabSelected="1" topLeftCell="B1" zoomScaleNormal="100" zoomScaleSheetLayoutView="100" workbookViewId="0">
      <pane ySplit="1" topLeftCell="A427" activePane="bottomLeft" state="frozen"/>
      <selection activeCell="C1" sqref="C1"/>
      <selection pane="bottomLeft" activeCell="I438" sqref="I438"/>
    </sheetView>
  </sheetViews>
  <sheetFormatPr defaultColWidth="9.1796875" defaultRowHeight="14.5" x14ac:dyDescent="0.35"/>
  <cols>
    <col min="1" max="1" width="10.81640625" style="2" bestFit="1" customWidth="1"/>
    <col min="2" max="2" width="12.1796875" style="2" bestFit="1" customWidth="1"/>
    <col min="3" max="3" width="9" style="2" bestFit="1" customWidth="1"/>
    <col min="4" max="4" width="11.81640625" style="2" bestFit="1" customWidth="1"/>
    <col min="5" max="6" width="12.1796875" style="2" bestFit="1" customWidth="1"/>
    <col min="7" max="8" width="16.453125" style="2" bestFit="1" customWidth="1"/>
    <col min="9" max="9" width="19" style="9" bestFit="1" customWidth="1"/>
    <col min="10" max="10" width="19.81640625" style="9" bestFit="1" customWidth="1"/>
    <col min="11" max="11" width="15" style="9" bestFit="1" customWidth="1"/>
    <col min="12" max="12" width="18.453125" style="9" bestFit="1" customWidth="1"/>
    <col min="13" max="16384" width="9.1796875" style="2"/>
  </cols>
  <sheetData>
    <row r="1" spans="1:12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73</v>
      </c>
      <c r="G1" s="1" t="s">
        <v>16</v>
      </c>
      <c r="H1" s="1" t="s">
        <v>17</v>
      </c>
      <c r="I1" s="8" t="s">
        <v>18</v>
      </c>
      <c r="J1" s="8" t="s">
        <v>19</v>
      </c>
      <c r="K1" s="8" t="s">
        <v>20</v>
      </c>
      <c r="L1" s="8" t="s">
        <v>21</v>
      </c>
    </row>
    <row r="2" spans="1:12" x14ac:dyDescent="0.35">
      <c r="A2" s="2" t="s">
        <v>46</v>
      </c>
      <c r="B2" s="3">
        <v>40332</v>
      </c>
      <c r="C2" s="4">
        <v>0.66111111111111109</v>
      </c>
      <c r="D2" s="2" t="s">
        <v>41</v>
      </c>
      <c r="F2" s="2">
        <f t="shared" ref="F2:F65" si="0">LN(G2)</f>
        <v>3.4011973816621555</v>
      </c>
      <c r="G2" s="2">
        <v>30</v>
      </c>
      <c r="K2" s="9">
        <v>350</v>
      </c>
    </row>
    <row r="3" spans="1:12" x14ac:dyDescent="0.35">
      <c r="A3" s="2" t="s">
        <v>50</v>
      </c>
      <c r="B3" s="3">
        <v>40332</v>
      </c>
      <c r="C3" s="4">
        <v>0.50208333333333333</v>
      </c>
      <c r="D3" s="2" t="s">
        <v>41</v>
      </c>
      <c r="F3" s="2">
        <f t="shared" si="0"/>
        <v>3.8066624897703196</v>
      </c>
      <c r="G3" s="2">
        <v>45</v>
      </c>
      <c r="I3" s="9" t="s">
        <v>42</v>
      </c>
      <c r="K3" s="9">
        <v>2000</v>
      </c>
    </row>
    <row r="4" spans="1:12" x14ac:dyDescent="0.35">
      <c r="A4" s="2" t="s">
        <v>48</v>
      </c>
      <c r="B4" s="3">
        <v>40332</v>
      </c>
      <c r="C4" s="4">
        <v>0.51944444444444449</v>
      </c>
      <c r="D4" s="2" t="s">
        <v>41</v>
      </c>
      <c r="F4" s="2">
        <f t="shared" si="0"/>
        <v>2.5649493574615367</v>
      </c>
      <c r="G4" s="2">
        <v>13</v>
      </c>
      <c r="I4" s="9" t="s">
        <v>42</v>
      </c>
      <c r="K4" s="9">
        <v>780</v>
      </c>
    </row>
    <row r="5" spans="1:12" x14ac:dyDescent="0.35">
      <c r="A5" s="2" t="s">
        <v>46</v>
      </c>
      <c r="B5" s="3">
        <v>40338</v>
      </c>
      <c r="C5" s="4">
        <v>0.67708333333333337</v>
      </c>
      <c r="D5" s="2" t="s">
        <v>41</v>
      </c>
      <c r="F5" s="2">
        <f t="shared" si="0"/>
        <v>2.9957322735539909</v>
      </c>
      <c r="G5" s="2">
        <v>20</v>
      </c>
      <c r="K5" s="9">
        <v>90</v>
      </c>
    </row>
    <row r="6" spans="1:12" x14ac:dyDescent="0.35">
      <c r="A6" s="2" t="s">
        <v>50</v>
      </c>
      <c r="B6" s="3">
        <v>40338</v>
      </c>
      <c r="C6" s="4">
        <v>0.5180555555555556</v>
      </c>
      <c r="D6" s="2" t="s">
        <v>41</v>
      </c>
      <c r="F6" s="2">
        <f t="shared" si="0"/>
        <v>2.3025850929940459</v>
      </c>
      <c r="G6" s="2">
        <v>10</v>
      </c>
      <c r="I6" s="9" t="s">
        <v>42</v>
      </c>
      <c r="K6" s="9">
        <v>2</v>
      </c>
    </row>
    <row r="7" spans="1:12" x14ac:dyDescent="0.35">
      <c r="A7" s="2" t="s">
        <v>48</v>
      </c>
      <c r="B7" s="3">
        <v>40338</v>
      </c>
      <c r="C7" s="4">
        <v>0.52847222222222223</v>
      </c>
      <c r="D7" s="2" t="s">
        <v>41</v>
      </c>
      <c r="F7" s="2">
        <f t="shared" si="0"/>
        <v>2.0794415416798357</v>
      </c>
      <c r="G7" s="2">
        <v>8</v>
      </c>
      <c r="I7" s="9" t="s">
        <v>45</v>
      </c>
      <c r="K7" s="9">
        <v>1</v>
      </c>
    </row>
    <row r="8" spans="1:12" x14ac:dyDescent="0.35">
      <c r="A8" s="2" t="s">
        <v>46</v>
      </c>
      <c r="B8" s="3">
        <v>40345</v>
      </c>
      <c r="C8" s="4">
        <v>0.65138888888888891</v>
      </c>
      <c r="D8" s="2" t="s">
        <v>41</v>
      </c>
      <c r="F8" s="2">
        <f t="shared" si="0"/>
        <v>2.3025850929940459</v>
      </c>
      <c r="G8" s="2">
        <v>10</v>
      </c>
      <c r="K8" s="9">
        <v>1</v>
      </c>
    </row>
    <row r="9" spans="1:12" x14ac:dyDescent="0.35">
      <c r="A9" s="2" t="s">
        <v>50</v>
      </c>
      <c r="B9" s="3">
        <v>40345</v>
      </c>
      <c r="C9" s="4">
        <v>0.49722222222222223</v>
      </c>
      <c r="D9" s="2" t="s">
        <v>41</v>
      </c>
      <c r="F9" s="2">
        <f t="shared" si="0"/>
        <v>2.7080502011022101</v>
      </c>
      <c r="G9" s="2">
        <v>15</v>
      </c>
      <c r="K9" s="9">
        <v>4</v>
      </c>
    </row>
    <row r="10" spans="1:12" x14ac:dyDescent="0.35">
      <c r="A10" s="2" t="s">
        <v>48</v>
      </c>
      <c r="B10" s="3">
        <v>40345</v>
      </c>
      <c r="C10" s="4">
        <v>0.51041666666666663</v>
      </c>
      <c r="D10" s="2" t="s">
        <v>41</v>
      </c>
      <c r="F10" s="2">
        <f t="shared" si="0"/>
        <v>3.0910424533583161</v>
      </c>
      <c r="G10" s="2">
        <v>22</v>
      </c>
      <c r="K10" s="9">
        <v>2</v>
      </c>
    </row>
    <row r="11" spans="1:12" x14ac:dyDescent="0.35">
      <c r="A11" s="2" t="s">
        <v>46</v>
      </c>
      <c r="B11" s="3">
        <v>40360</v>
      </c>
      <c r="C11" s="4">
        <v>0.67152777777777783</v>
      </c>
      <c r="D11" s="2" t="s">
        <v>41</v>
      </c>
      <c r="F11" s="2">
        <f t="shared" si="0"/>
        <v>2.0794415416798357</v>
      </c>
      <c r="G11" s="2">
        <v>8</v>
      </c>
      <c r="I11" s="9" t="s">
        <v>42</v>
      </c>
      <c r="K11" s="9">
        <v>10</v>
      </c>
    </row>
    <row r="12" spans="1:12" x14ac:dyDescent="0.35">
      <c r="A12" s="2" t="s">
        <v>50</v>
      </c>
      <c r="B12" s="3">
        <v>40360</v>
      </c>
      <c r="C12" s="4">
        <v>0.5131944444444444</v>
      </c>
      <c r="D12" s="2" t="s">
        <v>41</v>
      </c>
      <c r="F12" s="2">
        <f t="shared" si="0"/>
        <v>1.0986122886681098</v>
      </c>
      <c r="G12" s="2">
        <v>3</v>
      </c>
      <c r="I12" s="9" t="s">
        <v>45</v>
      </c>
      <c r="K12" s="9">
        <v>1</v>
      </c>
    </row>
    <row r="13" spans="1:12" x14ac:dyDescent="0.35">
      <c r="A13" s="2" t="s">
        <v>48</v>
      </c>
      <c r="B13" s="3">
        <v>40360</v>
      </c>
      <c r="C13" s="4">
        <v>0.52569444444444446</v>
      </c>
      <c r="D13" s="2" t="s">
        <v>41</v>
      </c>
      <c r="F13" s="2">
        <f t="shared" si="0"/>
        <v>0.69314718055994529</v>
      </c>
      <c r="G13" s="2">
        <v>2</v>
      </c>
      <c r="I13" s="9" t="s">
        <v>45</v>
      </c>
      <c r="K13" s="9">
        <v>1</v>
      </c>
    </row>
    <row r="14" spans="1:12" x14ac:dyDescent="0.35">
      <c r="A14" s="2" t="s">
        <v>46</v>
      </c>
      <c r="B14" s="3">
        <v>40367</v>
      </c>
      <c r="C14" s="4">
        <v>0.63472222222222219</v>
      </c>
      <c r="D14" s="2" t="s">
        <v>41</v>
      </c>
      <c r="F14" s="2">
        <f t="shared" si="0"/>
        <v>4.290459441148391</v>
      </c>
      <c r="G14" s="2">
        <v>73</v>
      </c>
      <c r="K14" s="9">
        <v>7</v>
      </c>
    </row>
    <row r="15" spans="1:12" x14ac:dyDescent="0.35">
      <c r="A15" s="2" t="s">
        <v>50</v>
      </c>
      <c r="B15" s="3">
        <v>40367</v>
      </c>
      <c r="C15" s="4">
        <v>0.47916666666666669</v>
      </c>
      <c r="D15" s="2" t="s">
        <v>41</v>
      </c>
      <c r="F15" s="2">
        <f t="shared" si="0"/>
        <v>3.8712010109078911</v>
      </c>
      <c r="G15" s="2">
        <v>48</v>
      </c>
      <c r="K15" s="9">
        <v>4</v>
      </c>
    </row>
    <row r="16" spans="1:12" x14ac:dyDescent="0.35">
      <c r="A16" s="2" t="s">
        <v>48</v>
      </c>
      <c r="B16" s="3">
        <v>40367</v>
      </c>
      <c r="C16" s="4">
        <v>0.48958333333333331</v>
      </c>
      <c r="D16" s="2" t="s">
        <v>41</v>
      </c>
      <c r="F16" s="2">
        <f t="shared" si="0"/>
        <v>3.2958368660043291</v>
      </c>
      <c r="G16" s="2">
        <v>27</v>
      </c>
      <c r="I16" s="9" t="s">
        <v>45</v>
      </c>
      <c r="K16" s="9">
        <v>1</v>
      </c>
    </row>
    <row r="17" spans="1:11" x14ac:dyDescent="0.35">
      <c r="A17" s="2" t="s">
        <v>46</v>
      </c>
      <c r="B17" s="3">
        <v>40373</v>
      </c>
      <c r="C17" s="4">
        <v>0.67499999999999993</v>
      </c>
      <c r="D17" s="2" t="s">
        <v>43</v>
      </c>
      <c r="F17" s="2">
        <f t="shared" si="0"/>
        <v>8.2940496401020276</v>
      </c>
      <c r="G17" s="5">
        <v>4000</v>
      </c>
      <c r="K17" s="9">
        <v>120</v>
      </c>
    </row>
    <row r="18" spans="1:11" x14ac:dyDescent="0.35">
      <c r="A18" s="2" t="s">
        <v>50</v>
      </c>
      <c r="B18" s="3">
        <v>40373</v>
      </c>
      <c r="C18" s="4">
        <v>0.51250000000000007</v>
      </c>
      <c r="D18" s="2" t="s">
        <v>43</v>
      </c>
      <c r="F18" s="2">
        <f t="shared" si="0"/>
        <v>5.768320995793772</v>
      </c>
      <c r="G18" s="2">
        <v>320</v>
      </c>
      <c r="H18" s="2">
        <v>6.42</v>
      </c>
      <c r="I18" s="9">
        <v>7.06</v>
      </c>
      <c r="K18" s="9">
        <v>32</v>
      </c>
    </row>
    <row r="19" spans="1:11" x14ac:dyDescent="0.35">
      <c r="A19" s="2" t="s">
        <v>48</v>
      </c>
      <c r="B19" s="3">
        <v>40373</v>
      </c>
      <c r="C19" s="4">
        <v>0.52500000000000002</v>
      </c>
      <c r="D19" s="2" t="s">
        <v>43</v>
      </c>
      <c r="F19" s="2">
        <f t="shared" si="0"/>
        <v>5.521460917862246</v>
      </c>
      <c r="G19" s="2">
        <v>250</v>
      </c>
      <c r="I19" s="9" t="s">
        <v>42</v>
      </c>
      <c r="K19" s="9">
        <v>16</v>
      </c>
    </row>
    <row r="20" spans="1:11" x14ac:dyDescent="0.35">
      <c r="A20" s="2" t="s">
        <v>46</v>
      </c>
      <c r="B20" s="3">
        <v>40380</v>
      </c>
      <c r="C20" s="4">
        <v>0.63888888888888895</v>
      </c>
      <c r="D20" s="2" t="s">
        <v>41</v>
      </c>
      <c r="F20" s="2">
        <f t="shared" si="0"/>
        <v>2.9957322735539909</v>
      </c>
      <c r="G20" s="2">
        <v>20</v>
      </c>
      <c r="I20" s="9" t="s">
        <v>45</v>
      </c>
      <c r="K20" s="9">
        <v>1</v>
      </c>
    </row>
    <row r="21" spans="1:11" x14ac:dyDescent="0.35">
      <c r="A21" s="2" t="s">
        <v>50</v>
      </c>
      <c r="B21" s="3">
        <v>40380</v>
      </c>
      <c r="C21" s="4">
        <v>0.4770833333333333</v>
      </c>
      <c r="D21" s="2" t="s">
        <v>41</v>
      </c>
      <c r="F21" s="2">
        <f t="shared" si="0"/>
        <v>2.8903717578961645</v>
      </c>
      <c r="G21" s="2">
        <v>18</v>
      </c>
      <c r="K21" s="9">
        <v>1</v>
      </c>
    </row>
    <row r="22" spans="1:11" x14ac:dyDescent="0.35">
      <c r="A22" s="2" t="s">
        <v>48</v>
      </c>
      <c r="B22" s="3">
        <v>40380</v>
      </c>
      <c r="C22" s="4">
        <v>0.49027777777777781</v>
      </c>
      <c r="D22" s="2" t="s">
        <v>41</v>
      </c>
      <c r="F22" s="2">
        <f t="shared" si="0"/>
        <v>2.9957322735539909</v>
      </c>
      <c r="G22" s="2">
        <v>20</v>
      </c>
      <c r="I22" s="9" t="s">
        <v>42</v>
      </c>
      <c r="K22" s="9">
        <v>2</v>
      </c>
    </row>
    <row r="23" spans="1:11" x14ac:dyDescent="0.35">
      <c r="A23" s="2" t="s">
        <v>46</v>
      </c>
      <c r="B23" s="3">
        <v>40387</v>
      </c>
      <c r="C23" s="4">
        <v>0.63194444444444442</v>
      </c>
      <c r="D23" s="2" t="s">
        <v>41</v>
      </c>
      <c r="F23" s="2">
        <f t="shared" si="0"/>
        <v>1.6094379124341003</v>
      </c>
      <c r="G23" s="2">
        <v>5</v>
      </c>
      <c r="K23" s="9">
        <v>1</v>
      </c>
    </row>
    <row r="24" spans="1:11" x14ac:dyDescent="0.35">
      <c r="A24" s="2" t="s">
        <v>50</v>
      </c>
      <c r="B24" s="3">
        <v>40387</v>
      </c>
      <c r="C24" s="4">
        <v>0.47013888888888888</v>
      </c>
      <c r="D24" s="2" t="s">
        <v>41</v>
      </c>
      <c r="F24" s="2">
        <f t="shared" si="0"/>
        <v>0</v>
      </c>
      <c r="G24" s="2">
        <v>1</v>
      </c>
      <c r="K24" s="9">
        <v>1</v>
      </c>
    </row>
    <row r="25" spans="1:11" x14ac:dyDescent="0.35">
      <c r="A25" s="2" t="s">
        <v>48</v>
      </c>
      <c r="B25" s="3">
        <v>40387</v>
      </c>
      <c r="C25" s="4">
        <v>0.48402777777777778</v>
      </c>
      <c r="D25" s="2" t="s">
        <v>41</v>
      </c>
      <c r="F25" s="2">
        <f t="shared" si="0"/>
        <v>1.791759469228055</v>
      </c>
      <c r="G25" s="2">
        <v>6</v>
      </c>
      <c r="I25" s="9" t="s">
        <v>45</v>
      </c>
      <c r="K25" s="9">
        <v>1</v>
      </c>
    </row>
    <row r="26" spans="1:11" x14ac:dyDescent="0.35">
      <c r="A26" s="2" t="s">
        <v>46</v>
      </c>
      <c r="B26" s="3">
        <v>40394</v>
      </c>
      <c r="C26" s="4">
        <v>0.65972222222222221</v>
      </c>
      <c r="D26" s="2" t="s">
        <v>41</v>
      </c>
      <c r="F26" s="2">
        <f t="shared" si="0"/>
        <v>1.6094379124341003</v>
      </c>
      <c r="G26" s="2">
        <v>5</v>
      </c>
      <c r="I26" s="9" t="s">
        <v>45</v>
      </c>
      <c r="K26" s="9">
        <v>1</v>
      </c>
    </row>
    <row r="27" spans="1:11" x14ac:dyDescent="0.35">
      <c r="A27" s="2" t="s">
        <v>50</v>
      </c>
      <c r="B27" s="3">
        <v>40394</v>
      </c>
      <c r="C27" s="4">
        <v>0.50416666666666665</v>
      </c>
      <c r="D27" s="2" t="s">
        <v>41</v>
      </c>
      <c r="F27" s="2">
        <f t="shared" si="0"/>
        <v>2.5649493574615367</v>
      </c>
      <c r="G27" s="2">
        <v>13</v>
      </c>
      <c r="I27" s="9" t="s">
        <v>45</v>
      </c>
      <c r="K27" s="9">
        <v>1</v>
      </c>
    </row>
    <row r="28" spans="1:11" x14ac:dyDescent="0.35">
      <c r="A28" s="2" t="s">
        <v>48</v>
      </c>
      <c r="B28" s="3">
        <v>40394</v>
      </c>
      <c r="C28" s="4">
        <v>0.51736111111111105</v>
      </c>
      <c r="D28" s="2" t="s">
        <v>41</v>
      </c>
      <c r="F28" s="2">
        <f t="shared" si="0"/>
        <v>1.6094379124341003</v>
      </c>
      <c r="G28" s="2">
        <v>5</v>
      </c>
      <c r="I28" s="9" t="s">
        <v>45</v>
      </c>
      <c r="K28" s="9">
        <v>1</v>
      </c>
    </row>
    <row r="29" spans="1:11" x14ac:dyDescent="0.35">
      <c r="A29" s="2" t="s">
        <v>46</v>
      </c>
      <c r="B29" s="3">
        <v>40401</v>
      </c>
      <c r="C29" s="4">
        <v>0.65486111111111112</v>
      </c>
      <c r="D29" s="2" t="s">
        <v>41</v>
      </c>
      <c r="F29" s="2">
        <f t="shared" si="0"/>
        <v>1.6094379124341003</v>
      </c>
      <c r="G29" s="2">
        <v>5</v>
      </c>
      <c r="I29" s="9" t="s">
        <v>45</v>
      </c>
      <c r="K29" s="9">
        <v>1</v>
      </c>
    </row>
    <row r="30" spans="1:11" x14ac:dyDescent="0.35">
      <c r="A30" s="2" t="s">
        <v>50</v>
      </c>
      <c r="B30" s="3">
        <v>40401</v>
      </c>
      <c r="C30" s="4">
        <v>0.48819444444444443</v>
      </c>
      <c r="D30" s="2" t="s">
        <v>41</v>
      </c>
      <c r="F30" s="2">
        <f t="shared" si="0"/>
        <v>1.3862943611198906</v>
      </c>
      <c r="G30" s="2">
        <v>4</v>
      </c>
      <c r="I30" s="9" t="s">
        <v>42</v>
      </c>
      <c r="K30" s="9">
        <v>4</v>
      </c>
    </row>
    <row r="31" spans="1:11" x14ac:dyDescent="0.35">
      <c r="A31" s="2" t="s">
        <v>48</v>
      </c>
      <c r="B31" s="3">
        <v>40401</v>
      </c>
      <c r="C31" s="4">
        <v>0.4993055555555555</v>
      </c>
      <c r="D31" s="2" t="s">
        <v>41</v>
      </c>
      <c r="F31" s="2">
        <f t="shared" si="0"/>
        <v>0.69314718055994529</v>
      </c>
      <c r="G31" s="2">
        <v>2</v>
      </c>
      <c r="K31" s="9">
        <v>1</v>
      </c>
    </row>
    <row r="32" spans="1:11" x14ac:dyDescent="0.35">
      <c r="A32" s="2" t="s">
        <v>46</v>
      </c>
      <c r="B32" s="3">
        <v>40415</v>
      </c>
      <c r="C32" s="4">
        <v>0.66319444444444442</v>
      </c>
      <c r="D32" s="2" t="s">
        <v>43</v>
      </c>
      <c r="F32" s="2">
        <f t="shared" si="0"/>
        <v>6.363028103540465</v>
      </c>
      <c r="G32" s="2">
        <v>580</v>
      </c>
      <c r="K32" s="9">
        <v>68</v>
      </c>
    </row>
    <row r="33" spans="1:11" x14ac:dyDescent="0.35">
      <c r="A33" s="2" t="s">
        <v>50</v>
      </c>
      <c r="B33" s="3">
        <v>40415</v>
      </c>
      <c r="C33" s="4">
        <v>0.50069444444444444</v>
      </c>
      <c r="D33" s="2" t="s">
        <v>43</v>
      </c>
      <c r="F33" s="2">
        <f t="shared" si="0"/>
        <v>4.8828019225863706</v>
      </c>
      <c r="G33" s="2">
        <v>132</v>
      </c>
      <c r="I33" s="9" t="s">
        <v>42</v>
      </c>
      <c r="K33" s="9">
        <v>22</v>
      </c>
    </row>
    <row r="34" spans="1:11" x14ac:dyDescent="0.35">
      <c r="A34" s="2" t="s">
        <v>48</v>
      </c>
      <c r="B34" s="3">
        <v>40415</v>
      </c>
      <c r="C34" s="4">
        <v>0.51041666666666663</v>
      </c>
      <c r="D34" s="2" t="s">
        <v>43</v>
      </c>
      <c r="F34" s="2">
        <f t="shared" si="0"/>
        <v>7.1701195434496281</v>
      </c>
      <c r="G34" s="5">
        <v>1300</v>
      </c>
      <c r="K34" s="9">
        <v>208</v>
      </c>
    </row>
    <row r="35" spans="1:11" x14ac:dyDescent="0.35">
      <c r="A35" s="2" t="s">
        <v>46</v>
      </c>
      <c r="B35" s="3">
        <v>40422</v>
      </c>
      <c r="C35" s="4">
        <v>0.6381944444444444</v>
      </c>
      <c r="D35" s="2" t="s">
        <v>41</v>
      </c>
      <c r="F35" s="2">
        <f t="shared" si="0"/>
        <v>2.0794415416798357</v>
      </c>
      <c r="G35" s="2">
        <v>8</v>
      </c>
      <c r="I35" s="9" t="s">
        <v>42</v>
      </c>
      <c r="K35" s="9">
        <v>2</v>
      </c>
    </row>
    <row r="36" spans="1:11" x14ac:dyDescent="0.35">
      <c r="A36" s="2" t="s">
        <v>50</v>
      </c>
      <c r="B36" s="3">
        <v>40422</v>
      </c>
      <c r="C36" s="4">
        <v>0.48194444444444445</v>
      </c>
      <c r="D36" s="2" t="s">
        <v>41</v>
      </c>
      <c r="F36" s="2">
        <f t="shared" si="0"/>
        <v>2.5649493574615367</v>
      </c>
      <c r="G36" s="2">
        <v>13</v>
      </c>
      <c r="K36" s="9">
        <v>2</v>
      </c>
    </row>
    <row r="37" spans="1:11" x14ac:dyDescent="0.35">
      <c r="A37" s="2" t="s">
        <v>48</v>
      </c>
      <c r="B37" s="3">
        <v>40422</v>
      </c>
      <c r="C37" s="4">
        <v>0.49444444444444446</v>
      </c>
      <c r="D37" s="2" t="s">
        <v>41</v>
      </c>
      <c r="F37" s="2">
        <f t="shared" si="0"/>
        <v>3.2958368660043291</v>
      </c>
      <c r="G37" s="2">
        <v>27</v>
      </c>
      <c r="K37" s="9">
        <v>1</v>
      </c>
    </row>
    <row r="38" spans="1:11" x14ac:dyDescent="0.35">
      <c r="A38" s="2" t="s">
        <v>46</v>
      </c>
      <c r="B38" s="3">
        <v>40430</v>
      </c>
      <c r="C38" s="4">
        <v>0.64097222222222217</v>
      </c>
      <c r="D38" s="2" t="s">
        <v>41</v>
      </c>
      <c r="F38" s="2">
        <f t="shared" si="0"/>
        <v>1.6094379124341003</v>
      </c>
      <c r="G38" s="2">
        <v>5</v>
      </c>
      <c r="K38" s="9">
        <v>1</v>
      </c>
    </row>
    <row r="39" spans="1:11" x14ac:dyDescent="0.35">
      <c r="A39" s="2" t="s">
        <v>50</v>
      </c>
      <c r="B39" s="3">
        <v>40430</v>
      </c>
      <c r="C39" s="4">
        <v>0.47916666666666669</v>
      </c>
      <c r="D39" s="2" t="s">
        <v>41</v>
      </c>
      <c r="F39" s="2">
        <f t="shared" si="0"/>
        <v>4.3820266346738812</v>
      </c>
      <c r="G39" s="2">
        <v>80</v>
      </c>
      <c r="K39" s="9">
        <v>2</v>
      </c>
    </row>
    <row r="40" spans="1:11" x14ac:dyDescent="0.35">
      <c r="A40" s="2" t="s">
        <v>48</v>
      </c>
      <c r="B40" s="3">
        <v>40430</v>
      </c>
      <c r="C40" s="4">
        <v>0.48958333333333331</v>
      </c>
      <c r="D40" s="2" t="s">
        <v>41</v>
      </c>
      <c r="F40" s="2">
        <f t="shared" si="0"/>
        <v>2.0794415416798357</v>
      </c>
      <c r="G40" s="2">
        <v>8</v>
      </c>
      <c r="K40" s="9">
        <v>1</v>
      </c>
    </row>
    <row r="41" spans="1:11" x14ac:dyDescent="0.35">
      <c r="A41" s="2" t="s">
        <v>46</v>
      </c>
      <c r="B41" s="3">
        <v>40436</v>
      </c>
      <c r="C41" s="4">
        <v>0.65555555555555556</v>
      </c>
      <c r="D41" s="2" t="s">
        <v>41</v>
      </c>
      <c r="F41" s="2">
        <f t="shared" si="0"/>
        <v>3.7612001156935624</v>
      </c>
      <c r="G41" s="2">
        <v>43</v>
      </c>
      <c r="K41" s="9">
        <v>1</v>
      </c>
    </row>
    <row r="42" spans="1:11" x14ac:dyDescent="0.35">
      <c r="A42" s="2" t="s">
        <v>50</v>
      </c>
      <c r="B42" s="3">
        <v>40436</v>
      </c>
      <c r="C42" s="4">
        <v>0.49861111111111112</v>
      </c>
      <c r="D42" s="2" t="s">
        <v>41</v>
      </c>
      <c r="F42" s="2">
        <f t="shared" si="0"/>
        <v>4.3820266346738812</v>
      </c>
      <c r="G42" s="2">
        <v>80</v>
      </c>
      <c r="I42" s="9" t="s">
        <v>45</v>
      </c>
      <c r="K42" s="9">
        <v>1</v>
      </c>
    </row>
    <row r="43" spans="1:11" x14ac:dyDescent="0.35">
      <c r="A43" s="2" t="s">
        <v>48</v>
      </c>
      <c r="B43" s="3">
        <v>40436</v>
      </c>
      <c r="C43" s="4">
        <v>0.51041666666666663</v>
      </c>
      <c r="D43" s="2" t="s">
        <v>41</v>
      </c>
      <c r="F43" s="2">
        <f t="shared" si="0"/>
        <v>4.5747109785033828</v>
      </c>
      <c r="G43" s="2">
        <v>97</v>
      </c>
      <c r="K43" s="9">
        <v>3</v>
      </c>
    </row>
    <row r="44" spans="1:11" x14ac:dyDescent="0.35">
      <c r="A44" s="2" t="s">
        <v>46</v>
      </c>
      <c r="B44" s="3">
        <v>40443</v>
      </c>
      <c r="C44" s="4">
        <v>0.64027777777777783</v>
      </c>
      <c r="D44" s="2" t="s">
        <v>41</v>
      </c>
      <c r="F44" s="2">
        <f t="shared" si="0"/>
        <v>3.3322045101752038</v>
      </c>
      <c r="G44" s="2">
        <v>28</v>
      </c>
      <c r="I44" s="9" t="s">
        <v>45</v>
      </c>
      <c r="K44" s="9">
        <v>1</v>
      </c>
    </row>
    <row r="45" spans="1:11" x14ac:dyDescent="0.35">
      <c r="A45" s="2" t="s">
        <v>50</v>
      </c>
      <c r="B45" s="3">
        <v>40443</v>
      </c>
      <c r="C45" s="4">
        <v>0.47986111111111113</v>
      </c>
      <c r="D45" s="2" t="s">
        <v>41</v>
      </c>
      <c r="F45" s="2">
        <f t="shared" si="0"/>
        <v>5.1474944768134527</v>
      </c>
      <c r="G45" s="2">
        <v>172</v>
      </c>
      <c r="I45" s="9" t="s">
        <v>42</v>
      </c>
      <c r="K45" s="9">
        <v>2</v>
      </c>
    </row>
    <row r="46" spans="1:11" x14ac:dyDescent="0.35">
      <c r="A46" s="2" t="s">
        <v>48</v>
      </c>
      <c r="B46" s="3">
        <v>40443</v>
      </c>
      <c r="C46" s="4">
        <v>0.4909722222222222</v>
      </c>
      <c r="D46" s="2" t="s">
        <v>41</v>
      </c>
      <c r="F46" s="2">
        <f t="shared" si="0"/>
        <v>4.7535901911063645</v>
      </c>
      <c r="G46" s="2">
        <v>116</v>
      </c>
      <c r="K46" s="9">
        <v>3</v>
      </c>
    </row>
    <row r="47" spans="1:11" x14ac:dyDescent="0.35">
      <c r="A47" s="2" t="s">
        <v>46</v>
      </c>
      <c r="B47" s="3">
        <v>40696</v>
      </c>
      <c r="C47" s="4">
        <v>0.67499999999999993</v>
      </c>
      <c r="D47" s="2" t="s">
        <v>41</v>
      </c>
      <c r="F47" s="2">
        <f t="shared" si="0"/>
        <v>3.4965075614664802</v>
      </c>
      <c r="G47" s="2">
        <v>33</v>
      </c>
      <c r="K47" s="9">
        <v>3</v>
      </c>
    </row>
    <row r="48" spans="1:11" x14ac:dyDescent="0.35">
      <c r="A48" s="2" t="s">
        <v>50</v>
      </c>
      <c r="B48" s="3">
        <v>40696</v>
      </c>
      <c r="C48" s="4">
        <v>0.5083333333333333</v>
      </c>
      <c r="D48" s="2" t="s">
        <v>41</v>
      </c>
      <c r="F48" s="2">
        <f t="shared" si="0"/>
        <v>3.6888794541139363</v>
      </c>
      <c r="G48" s="2">
        <v>40</v>
      </c>
      <c r="K48" s="9">
        <v>2</v>
      </c>
    </row>
    <row r="49" spans="1:11" x14ac:dyDescent="0.35">
      <c r="A49" s="2" t="s">
        <v>48</v>
      </c>
      <c r="B49" s="3">
        <v>40696</v>
      </c>
      <c r="C49" s="4">
        <v>0.52083333333333337</v>
      </c>
      <c r="D49" s="2" t="s">
        <v>41</v>
      </c>
      <c r="F49" s="2">
        <f t="shared" si="0"/>
        <v>3.2580965380214821</v>
      </c>
      <c r="G49" s="2">
        <v>26</v>
      </c>
      <c r="K49" s="9">
        <v>1</v>
      </c>
    </row>
    <row r="50" spans="1:11" x14ac:dyDescent="0.35">
      <c r="A50" s="2" t="s">
        <v>46</v>
      </c>
      <c r="B50" s="3">
        <v>40702</v>
      </c>
      <c r="C50" s="4">
        <v>0.64930555555555558</v>
      </c>
      <c r="D50" s="2" t="s">
        <v>41</v>
      </c>
      <c r="F50" s="2">
        <f t="shared" si="0"/>
        <v>1.6094379124341003</v>
      </c>
      <c r="G50" s="2">
        <v>5</v>
      </c>
      <c r="I50" s="9" t="s">
        <v>45</v>
      </c>
      <c r="K50" s="9">
        <v>1</v>
      </c>
    </row>
    <row r="51" spans="1:11" x14ac:dyDescent="0.35">
      <c r="A51" s="2" t="s">
        <v>50</v>
      </c>
      <c r="B51" s="3">
        <v>40702</v>
      </c>
      <c r="C51" s="4">
        <v>0.49236111111111108</v>
      </c>
      <c r="D51" s="2" t="s">
        <v>41</v>
      </c>
      <c r="F51" s="2">
        <f t="shared" si="0"/>
        <v>2.0794415416798357</v>
      </c>
      <c r="G51" s="2">
        <v>8</v>
      </c>
      <c r="I51" s="9" t="s">
        <v>42</v>
      </c>
      <c r="K51" s="9">
        <v>6</v>
      </c>
    </row>
    <row r="52" spans="1:11" x14ac:dyDescent="0.35">
      <c r="A52" s="2" t="s">
        <v>48</v>
      </c>
      <c r="B52" s="3">
        <v>40702</v>
      </c>
      <c r="C52" s="4">
        <v>0.50486111111111109</v>
      </c>
      <c r="D52" s="2" t="s">
        <v>41</v>
      </c>
      <c r="F52" s="2">
        <f t="shared" si="0"/>
        <v>2.7725887222397811</v>
      </c>
      <c r="G52" s="2">
        <v>16</v>
      </c>
      <c r="I52" s="9" t="s">
        <v>45</v>
      </c>
      <c r="K52" s="9">
        <v>1</v>
      </c>
    </row>
    <row r="53" spans="1:11" x14ac:dyDescent="0.35">
      <c r="A53" s="2" t="s">
        <v>46</v>
      </c>
      <c r="B53" s="3">
        <v>40709</v>
      </c>
      <c r="C53" s="4">
        <v>0.64861111111111114</v>
      </c>
      <c r="D53" s="2" t="s">
        <v>43</v>
      </c>
      <c r="F53" s="2">
        <f t="shared" si="0"/>
        <v>4.3567088266895917</v>
      </c>
      <c r="G53" s="2">
        <v>78</v>
      </c>
      <c r="I53" s="9" t="s">
        <v>42</v>
      </c>
      <c r="K53" s="9">
        <v>20</v>
      </c>
    </row>
    <row r="54" spans="1:11" x14ac:dyDescent="0.35">
      <c r="A54" s="2" t="s">
        <v>50</v>
      </c>
      <c r="B54" s="3">
        <v>40709</v>
      </c>
      <c r="C54" s="4">
        <v>0.49444444444444446</v>
      </c>
      <c r="D54" s="2" t="s">
        <v>43</v>
      </c>
      <c r="F54" s="2">
        <f t="shared" si="0"/>
        <v>3.970291913552122</v>
      </c>
      <c r="G54" s="2">
        <v>53</v>
      </c>
      <c r="I54" s="9" t="s">
        <v>42</v>
      </c>
      <c r="K54" s="9">
        <v>4</v>
      </c>
    </row>
    <row r="55" spans="1:11" x14ac:dyDescent="0.35">
      <c r="A55" s="2" t="s">
        <v>48</v>
      </c>
      <c r="B55" s="3">
        <v>40709</v>
      </c>
      <c r="C55" s="4">
        <v>0.50486111111111109</v>
      </c>
      <c r="D55" s="2" t="s">
        <v>43</v>
      </c>
      <c r="F55" s="2">
        <f t="shared" si="0"/>
        <v>3.8712010109078911</v>
      </c>
      <c r="G55" s="2">
        <v>48</v>
      </c>
      <c r="I55" s="9" t="s">
        <v>42</v>
      </c>
      <c r="K55" s="9">
        <v>6</v>
      </c>
    </row>
    <row r="56" spans="1:11" x14ac:dyDescent="0.35">
      <c r="A56" s="2" t="s">
        <v>46</v>
      </c>
      <c r="B56" s="3">
        <v>40716</v>
      </c>
      <c r="C56" s="4">
        <v>0.65208333333333335</v>
      </c>
      <c r="D56" s="2" t="s">
        <v>41</v>
      </c>
      <c r="F56" s="2">
        <f t="shared" si="0"/>
        <v>3.6375861597263857</v>
      </c>
      <c r="G56" s="2">
        <v>38</v>
      </c>
      <c r="K56" s="9">
        <v>2</v>
      </c>
    </row>
    <row r="57" spans="1:11" x14ac:dyDescent="0.35">
      <c r="A57" s="2" t="s">
        <v>50</v>
      </c>
      <c r="B57" s="3">
        <v>40716</v>
      </c>
      <c r="C57" s="4">
        <v>0.49583333333333335</v>
      </c>
      <c r="D57" s="2" t="s">
        <v>41</v>
      </c>
      <c r="F57" s="2">
        <f t="shared" si="0"/>
        <v>4.6051701859880918</v>
      </c>
      <c r="G57" s="2">
        <v>100</v>
      </c>
      <c r="K57" s="9">
        <v>9</v>
      </c>
    </row>
    <row r="58" spans="1:11" x14ac:dyDescent="0.35">
      <c r="A58" s="2" t="s">
        <v>48</v>
      </c>
      <c r="B58" s="3">
        <v>40716</v>
      </c>
      <c r="C58" s="4">
        <v>0.5083333333333333</v>
      </c>
      <c r="D58" s="2" t="s">
        <v>41</v>
      </c>
      <c r="F58" s="2">
        <f t="shared" si="0"/>
        <v>3.2580965380214821</v>
      </c>
      <c r="G58" s="2">
        <v>26</v>
      </c>
      <c r="K58" s="9">
        <v>1</v>
      </c>
    </row>
    <row r="59" spans="1:11" x14ac:dyDescent="0.35">
      <c r="A59" s="2" t="s">
        <v>46</v>
      </c>
      <c r="B59" s="3">
        <v>40723</v>
      </c>
      <c r="C59" s="4">
        <v>0.51388888888888895</v>
      </c>
      <c r="D59" s="2" t="s">
        <v>41</v>
      </c>
      <c r="F59" s="2">
        <f t="shared" si="0"/>
        <v>5.4806389233419912</v>
      </c>
      <c r="G59" s="2">
        <v>240</v>
      </c>
      <c r="K59" s="9">
        <v>2</v>
      </c>
    </row>
    <row r="60" spans="1:11" x14ac:dyDescent="0.35">
      <c r="A60" s="2" t="s">
        <v>50</v>
      </c>
      <c r="B60" s="3">
        <v>40723</v>
      </c>
      <c r="C60" s="4">
        <v>0.67569444444444438</v>
      </c>
      <c r="D60" s="2" t="s">
        <v>41</v>
      </c>
      <c r="F60" s="2">
        <f t="shared" si="0"/>
        <v>5.4380793089231956</v>
      </c>
      <c r="G60" s="2">
        <v>230</v>
      </c>
      <c r="K60" s="9">
        <v>11</v>
      </c>
    </row>
    <row r="61" spans="1:11" x14ac:dyDescent="0.35">
      <c r="A61" s="2" t="s">
        <v>48</v>
      </c>
      <c r="B61" s="3">
        <v>40723</v>
      </c>
      <c r="C61" s="4">
        <v>0.65972222222222221</v>
      </c>
      <c r="D61" s="2" t="s">
        <v>41</v>
      </c>
      <c r="F61" s="2">
        <f t="shared" si="0"/>
        <v>5.0998664278241987</v>
      </c>
      <c r="G61" s="2">
        <v>164</v>
      </c>
      <c r="K61" s="9">
        <v>3</v>
      </c>
    </row>
    <row r="62" spans="1:11" x14ac:dyDescent="0.35">
      <c r="A62" s="2" t="s">
        <v>46</v>
      </c>
      <c r="B62" s="3">
        <v>40738</v>
      </c>
      <c r="C62" s="4">
        <v>0.67291666666666661</v>
      </c>
      <c r="D62" s="2" t="s">
        <v>41</v>
      </c>
      <c r="F62" s="2">
        <f t="shared" si="0"/>
        <v>4.6821312271242199</v>
      </c>
      <c r="G62" s="2">
        <v>108</v>
      </c>
      <c r="K62" s="9">
        <v>8</v>
      </c>
    </row>
    <row r="63" spans="1:11" x14ac:dyDescent="0.35">
      <c r="A63" s="2" t="s">
        <v>50</v>
      </c>
      <c r="B63" s="3">
        <v>40738</v>
      </c>
      <c r="C63" s="4">
        <v>0.51111111111111118</v>
      </c>
      <c r="D63" s="2" t="s">
        <v>41</v>
      </c>
      <c r="F63" s="2">
        <f t="shared" si="0"/>
        <v>4.0073331852324712</v>
      </c>
      <c r="G63" s="2">
        <v>55</v>
      </c>
      <c r="K63" s="9">
        <v>3</v>
      </c>
    </row>
    <row r="64" spans="1:11" x14ac:dyDescent="0.35">
      <c r="A64" s="2" t="s">
        <v>48</v>
      </c>
      <c r="B64" s="3">
        <v>40738</v>
      </c>
      <c r="C64" s="4">
        <v>0.52083333333333337</v>
      </c>
      <c r="D64" s="2" t="s">
        <v>41</v>
      </c>
      <c r="F64" s="2">
        <f t="shared" si="0"/>
        <v>4.0604430105464191</v>
      </c>
      <c r="G64" s="2">
        <v>58</v>
      </c>
      <c r="K64" s="9">
        <v>3</v>
      </c>
    </row>
    <row r="65" spans="1:11" x14ac:dyDescent="0.35">
      <c r="A65" s="2" t="s">
        <v>46</v>
      </c>
      <c r="B65" s="3">
        <v>40745</v>
      </c>
      <c r="C65" s="4">
        <v>0.50069444444444444</v>
      </c>
      <c r="D65" s="2" t="s">
        <v>41</v>
      </c>
      <c r="F65" s="2">
        <f t="shared" si="0"/>
        <v>9.0938065557202314</v>
      </c>
      <c r="G65" s="5">
        <v>8900</v>
      </c>
      <c r="I65" s="9" t="s">
        <v>42</v>
      </c>
      <c r="K65" s="9">
        <v>28</v>
      </c>
    </row>
    <row r="66" spans="1:11" x14ac:dyDescent="0.35">
      <c r="A66" s="2" t="s">
        <v>50</v>
      </c>
      <c r="B66" s="3">
        <v>40745</v>
      </c>
      <c r="C66" s="4">
        <v>0.51527777777777783</v>
      </c>
      <c r="D66" s="2" t="s">
        <v>41</v>
      </c>
      <c r="F66" s="2">
        <f t="shared" ref="F66:F129" si="1">LN(G66)</f>
        <v>9.1695183774559279</v>
      </c>
      <c r="G66" s="5">
        <v>9600</v>
      </c>
      <c r="I66" s="9" t="s">
        <v>42</v>
      </c>
      <c r="K66" s="9">
        <v>72</v>
      </c>
    </row>
    <row r="67" spans="1:11" x14ac:dyDescent="0.35">
      <c r="A67" s="2" t="s">
        <v>48</v>
      </c>
      <c r="B67" s="3">
        <v>40745</v>
      </c>
      <c r="C67" s="4">
        <v>0.52361111111111114</v>
      </c>
      <c r="D67" s="2" t="s">
        <v>41</v>
      </c>
      <c r="F67" s="2">
        <f t="shared" si="1"/>
        <v>3.6635616461296463</v>
      </c>
      <c r="G67" s="2">
        <v>39</v>
      </c>
      <c r="I67" s="9" t="s">
        <v>45</v>
      </c>
      <c r="K67" s="9">
        <v>4</v>
      </c>
    </row>
    <row r="68" spans="1:11" x14ac:dyDescent="0.35">
      <c r="A68" s="2" t="s">
        <v>46</v>
      </c>
      <c r="B68" s="3">
        <v>40746</v>
      </c>
      <c r="C68" s="4">
        <v>0.50486111111111109</v>
      </c>
      <c r="F68" s="2">
        <f t="shared" si="1"/>
        <v>8.6305218767232414</v>
      </c>
      <c r="G68" s="5">
        <v>5600</v>
      </c>
      <c r="I68" s="9" t="s">
        <v>42</v>
      </c>
      <c r="K68" s="9">
        <v>32</v>
      </c>
    </row>
    <row r="69" spans="1:11" x14ac:dyDescent="0.35">
      <c r="A69" s="2" t="s">
        <v>50</v>
      </c>
      <c r="B69" s="3">
        <v>40746</v>
      </c>
      <c r="C69" s="4">
        <v>0.51041666666666663</v>
      </c>
      <c r="F69" s="2">
        <f t="shared" si="1"/>
        <v>9.1269587630371323</v>
      </c>
      <c r="G69" s="5">
        <v>9200</v>
      </c>
      <c r="I69" s="9" t="s">
        <v>42</v>
      </c>
      <c r="K69" s="9">
        <v>36</v>
      </c>
    </row>
    <row r="70" spans="1:11" x14ac:dyDescent="0.35">
      <c r="A70" s="2" t="s">
        <v>48</v>
      </c>
      <c r="B70" s="3">
        <v>40746</v>
      </c>
      <c r="C70" s="4">
        <v>0.51874999999999993</v>
      </c>
      <c r="F70" s="2">
        <f t="shared" si="1"/>
        <v>7.7406644019172415</v>
      </c>
      <c r="G70" s="5">
        <v>2300</v>
      </c>
      <c r="I70" s="9" t="s">
        <v>45</v>
      </c>
      <c r="K70" s="9">
        <v>4</v>
      </c>
    </row>
    <row r="71" spans="1:11" x14ac:dyDescent="0.35">
      <c r="A71" s="2" t="s">
        <v>46</v>
      </c>
      <c r="B71" s="3">
        <v>40747</v>
      </c>
      <c r="D71" s="2" t="s">
        <v>41</v>
      </c>
      <c r="F71" s="2">
        <f t="shared" si="1"/>
        <v>9.1160296925049416</v>
      </c>
      <c r="G71" s="5">
        <v>9100</v>
      </c>
      <c r="I71" s="9" t="s">
        <v>42</v>
      </c>
      <c r="K71" s="9">
        <v>72</v>
      </c>
    </row>
    <row r="72" spans="1:11" x14ac:dyDescent="0.35">
      <c r="A72" s="2" t="s">
        <v>46</v>
      </c>
      <c r="B72" s="3">
        <v>40747</v>
      </c>
      <c r="C72" s="4">
        <v>0.4465277777777778</v>
      </c>
      <c r="D72" s="2" t="s">
        <v>41</v>
      </c>
      <c r="F72" s="2">
        <f t="shared" si="1"/>
        <v>8.9746180384551124</v>
      </c>
      <c r="G72" s="5">
        <v>7900</v>
      </c>
      <c r="K72" s="9">
        <v>80</v>
      </c>
    </row>
    <row r="73" spans="1:11" x14ac:dyDescent="0.35">
      <c r="A73" s="2" t="s">
        <v>50</v>
      </c>
      <c r="B73" s="3">
        <v>40747</v>
      </c>
      <c r="C73" s="4">
        <v>0.45277777777777778</v>
      </c>
      <c r="D73" s="2" t="s">
        <v>41</v>
      </c>
      <c r="F73" s="2">
        <f t="shared" si="1"/>
        <v>9.2002900361226807</v>
      </c>
      <c r="G73" s="5">
        <v>9900</v>
      </c>
      <c r="I73" s="9" t="s">
        <v>42</v>
      </c>
      <c r="K73" s="9">
        <v>16</v>
      </c>
    </row>
    <row r="74" spans="1:11" x14ac:dyDescent="0.35">
      <c r="A74" s="2" t="s">
        <v>48</v>
      </c>
      <c r="B74" s="3">
        <v>40747</v>
      </c>
      <c r="C74" s="4">
        <v>0.4604166666666667</v>
      </c>
      <c r="D74" s="2" t="s">
        <v>41</v>
      </c>
      <c r="F74" s="2">
        <f t="shared" si="1"/>
        <v>9.5468126085973957</v>
      </c>
      <c r="G74" s="5">
        <v>14000</v>
      </c>
      <c r="I74" s="9" t="s">
        <v>42</v>
      </c>
      <c r="K74" s="9">
        <v>4</v>
      </c>
    </row>
    <row r="75" spans="1:11" x14ac:dyDescent="0.35">
      <c r="A75" s="2" t="s">
        <v>46</v>
      </c>
      <c r="B75" s="3">
        <v>40748</v>
      </c>
      <c r="C75" s="4">
        <v>0.43888888888888888</v>
      </c>
      <c r="D75" s="2" t="s">
        <v>41</v>
      </c>
      <c r="F75" s="2">
        <f t="shared" si="1"/>
        <v>6.7093043402582984</v>
      </c>
      <c r="G75" s="2">
        <v>820</v>
      </c>
      <c r="I75" s="9" t="s">
        <v>45</v>
      </c>
      <c r="K75" s="9">
        <v>4</v>
      </c>
    </row>
    <row r="76" spans="1:11" x14ac:dyDescent="0.35">
      <c r="A76" s="2" t="s">
        <v>50</v>
      </c>
      <c r="B76" s="3">
        <v>40748</v>
      </c>
      <c r="C76" s="4">
        <v>0.44305555555555554</v>
      </c>
      <c r="D76" s="2" t="s">
        <v>41</v>
      </c>
      <c r="F76" s="2">
        <f t="shared" si="1"/>
        <v>7.2152399787300974</v>
      </c>
      <c r="G76" s="5">
        <v>1360</v>
      </c>
      <c r="I76" s="9" t="s">
        <v>42</v>
      </c>
      <c r="K76" s="9">
        <v>8</v>
      </c>
    </row>
    <row r="77" spans="1:11" x14ac:dyDescent="0.35">
      <c r="A77" s="2" t="s">
        <v>48</v>
      </c>
      <c r="B77" s="3">
        <v>40748</v>
      </c>
      <c r="C77" s="4">
        <v>0.45</v>
      </c>
      <c r="D77" s="2" t="s">
        <v>41</v>
      </c>
      <c r="F77" s="2">
        <f t="shared" si="1"/>
        <v>7.122866658599083</v>
      </c>
      <c r="G77" s="5">
        <v>1240</v>
      </c>
      <c r="I77" s="9" t="s">
        <v>42</v>
      </c>
      <c r="K77" s="9">
        <v>4</v>
      </c>
    </row>
    <row r="78" spans="1:11" x14ac:dyDescent="0.35">
      <c r="A78" s="2" t="s">
        <v>46</v>
      </c>
      <c r="B78" s="3">
        <v>40750</v>
      </c>
      <c r="C78" s="4">
        <v>0.64097222222222217</v>
      </c>
      <c r="D78" s="2" t="s">
        <v>41</v>
      </c>
      <c r="F78" s="2">
        <f t="shared" si="1"/>
        <v>6.1944053911046719</v>
      </c>
      <c r="G78" s="2">
        <v>490</v>
      </c>
      <c r="K78" s="9">
        <v>1</v>
      </c>
    </row>
    <row r="79" spans="1:11" x14ac:dyDescent="0.35">
      <c r="A79" s="2" t="s">
        <v>50</v>
      </c>
      <c r="B79" s="3">
        <v>40750</v>
      </c>
      <c r="C79" s="4">
        <v>0.49374999999999997</v>
      </c>
      <c r="D79" s="2" t="s">
        <v>41</v>
      </c>
      <c r="F79" s="2">
        <f t="shared" si="1"/>
        <v>6.8875525716646173</v>
      </c>
      <c r="G79" s="2">
        <v>980</v>
      </c>
      <c r="K79" s="9">
        <v>4</v>
      </c>
    </row>
    <row r="80" spans="1:11" x14ac:dyDescent="0.35">
      <c r="A80" s="2" t="s">
        <v>48</v>
      </c>
      <c r="B80" s="3">
        <v>40750</v>
      </c>
      <c r="C80" s="4">
        <v>0.50486111111111109</v>
      </c>
      <c r="D80" s="2" t="s">
        <v>41</v>
      </c>
      <c r="F80" s="2">
        <f t="shared" si="1"/>
        <v>5.4424177105217932</v>
      </c>
      <c r="G80" s="2">
        <v>231</v>
      </c>
      <c r="K80" s="9">
        <v>7</v>
      </c>
    </row>
    <row r="81" spans="1:11" x14ac:dyDescent="0.35">
      <c r="A81" s="2" t="s">
        <v>46</v>
      </c>
      <c r="B81" s="3">
        <v>40751</v>
      </c>
      <c r="C81" s="4">
        <v>0.54999999999999993</v>
      </c>
      <c r="D81" s="2" t="s">
        <v>43</v>
      </c>
      <c r="F81" s="2">
        <f t="shared" si="1"/>
        <v>5.9661467391236922</v>
      </c>
      <c r="G81" s="2">
        <v>390</v>
      </c>
      <c r="I81" s="9" t="s">
        <v>42</v>
      </c>
      <c r="K81" s="9">
        <v>32</v>
      </c>
    </row>
    <row r="82" spans="1:11" x14ac:dyDescent="0.35">
      <c r="A82" s="2" t="s">
        <v>50</v>
      </c>
      <c r="B82" s="3">
        <v>40751</v>
      </c>
      <c r="C82" s="4">
        <v>0.55694444444444446</v>
      </c>
      <c r="D82" s="2" t="s">
        <v>43</v>
      </c>
      <c r="F82" s="2">
        <f t="shared" si="1"/>
        <v>5.4806389233419912</v>
      </c>
      <c r="G82" s="2">
        <v>240</v>
      </c>
      <c r="I82" s="9" t="s">
        <v>42</v>
      </c>
      <c r="K82" s="9">
        <v>4</v>
      </c>
    </row>
    <row r="83" spans="1:11" x14ac:dyDescent="0.35">
      <c r="A83" s="2" t="s">
        <v>48</v>
      </c>
      <c r="B83" s="3">
        <v>40751</v>
      </c>
      <c r="D83" s="2" t="s">
        <v>43</v>
      </c>
      <c r="F83" s="2">
        <f t="shared" si="1"/>
        <v>4.9698132995760007</v>
      </c>
      <c r="G83" s="2">
        <v>144</v>
      </c>
      <c r="I83" s="9" t="s">
        <v>42</v>
      </c>
      <c r="K83" s="9">
        <v>4</v>
      </c>
    </row>
    <row r="84" spans="1:11" x14ac:dyDescent="0.35">
      <c r="A84" s="2" t="s">
        <v>48</v>
      </c>
      <c r="B84" s="3">
        <v>40751</v>
      </c>
      <c r="C84" s="4">
        <v>0.56805555555555554</v>
      </c>
      <c r="D84" s="2" t="s">
        <v>43</v>
      </c>
      <c r="F84" s="2">
        <f t="shared" si="1"/>
        <v>4.8828019225863706</v>
      </c>
      <c r="G84" s="2">
        <v>132</v>
      </c>
      <c r="I84" s="9" t="s">
        <v>42</v>
      </c>
      <c r="K84" s="9">
        <v>2</v>
      </c>
    </row>
    <row r="85" spans="1:11" x14ac:dyDescent="0.35">
      <c r="A85" s="2" t="s">
        <v>46</v>
      </c>
      <c r="B85" s="3">
        <v>40752</v>
      </c>
      <c r="D85" s="2" t="s">
        <v>43</v>
      </c>
      <c r="F85" s="2">
        <f t="shared" si="1"/>
        <v>3.8066624897703196</v>
      </c>
      <c r="G85" s="2">
        <v>45</v>
      </c>
      <c r="I85" s="9" t="s">
        <v>42</v>
      </c>
      <c r="K85" s="9">
        <v>2</v>
      </c>
    </row>
    <row r="86" spans="1:11" x14ac:dyDescent="0.35">
      <c r="A86" s="2" t="s">
        <v>46</v>
      </c>
      <c r="B86" s="3">
        <v>40752</v>
      </c>
      <c r="C86" s="4">
        <v>0.44375000000000003</v>
      </c>
      <c r="D86" s="2" t="s">
        <v>43</v>
      </c>
      <c r="F86" s="2">
        <f t="shared" si="1"/>
        <v>3.912023005428146</v>
      </c>
      <c r="G86" s="2">
        <v>50</v>
      </c>
      <c r="I86" s="9" t="s">
        <v>45</v>
      </c>
      <c r="K86" s="9">
        <v>2</v>
      </c>
    </row>
    <row r="87" spans="1:11" x14ac:dyDescent="0.35">
      <c r="A87" s="2" t="s">
        <v>50</v>
      </c>
      <c r="B87" s="3">
        <v>40752</v>
      </c>
      <c r="C87" s="4">
        <v>0.43611111111111112</v>
      </c>
      <c r="D87" s="2" t="s">
        <v>43</v>
      </c>
      <c r="F87" s="2">
        <f t="shared" si="1"/>
        <v>3.2188758248682006</v>
      </c>
      <c r="G87" s="2">
        <v>25</v>
      </c>
      <c r="I87" s="9" t="s">
        <v>45</v>
      </c>
      <c r="K87" s="9">
        <v>2</v>
      </c>
    </row>
    <row r="88" spans="1:11" x14ac:dyDescent="0.35">
      <c r="A88" s="2" t="s">
        <v>48</v>
      </c>
      <c r="B88" s="3">
        <v>40752</v>
      </c>
      <c r="C88" s="4">
        <v>0.42430555555555555</v>
      </c>
      <c r="D88" s="2" t="s">
        <v>43</v>
      </c>
      <c r="F88" s="2">
        <f t="shared" si="1"/>
        <v>2.8903717578961645</v>
      </c>
      <c r="G88" s="2">
        <v>18</v>
      </c>
      <c r="I88" s="9" t="s">
        <v>45</v>
      </c>
      <c r="K88" s="9">
        <v>2</v>
      </c>
    </row>
    <row r="89" spans="1:11" x14ac:dyDescent="0.35">
      <c r="A89" s="2" t="s">
        <v>46</v>
      </c>
      <c r="B89" s="3">
        <v>40757</v>
      </c>
      <c r="C89" s="4">
        <v>0.67499999999999993</v>
      </c>
      <c r="D89" s="2" t="s">
        <v>41</v>
      </c>
      <c r="F89" s="2">
        <f t="shared" si="1"/>
        <v>3.8066624897703196</v>
      </c>
      <c r="G89" s="2">
        <v>45</v>
      </c>
      <c r="I89" s="9" t="s">
        <v>45</v>
      </c>
      <c r="K89" s="9">
        <v>1</v>
      </c>
    </row>
    <row r="90" spans="1:11" x14ac:dyDescent="0.35">
      <c r="A90" s="2" t="s">
        <v>50</v>
      </c>
      <c r="B90" s="3">
        <v>40757</v>
      </c>
      <c r="C90" s="4">
        <v>0.50416666666666665</v>
      </c>
      <c r="D90" s="2" t="s">
        <v>41</v>
      </c>
      <c r="F90" s="2">
        <f t="shared" si="1"/>
        <v>2.0794415416798357</v>
      </c>
      <c r="G90" s="2">
        <v>8</v>
      </c>
      <c r="K90" s="9">
        <v>3</v>
      </c>
    </row>
    <row r="91" spans="1:11" x14ac:dyDescent="0.35">
      <c r="A91" s="2" t="s">
        <v>48</v>
      </c>
      <c r="B91" s="3">
        <v>40757</v>
      </c>
      <c r="C91" s="4">
        <v>0.51527777777777783</v>
      </c>
      <c r="D91" s="2" t="s">
        <v>41</v>
      </c>
      <c r="F91" s="2">
        <f t="shared" si="1"/>
        <v>2.0794415416798357</v>
      </c>
      <c r="G91" s="2">
        <v>8</v>
      </c>
      <c r="K91" s="9">
        <v>1</v>
      </c>
    </row>
    <row r="92" spans="1:11" x14ac:dyDescent="0.35">
      <c r="A92" s="2" t="s">
        <v>46</v>
      </c>
      <c r="B92" s="3">
        <v>40765</v>
      </c>
      <c r="C92" s="4">
        <v>0.65555555555555556</v>
      </c>
      <c r="D92" s="2" t="s">
        <v>43</v>
      </c>
      <c r="F92" s="2">
        <f t="shared" si="1"/>
        <v>7.5908521236885811</v>
      </c>
      <c r="G92" s="5">
        <v>1980</v>
      </c>
      <c r="K92" s="9">
        <v>103</v>
      </c>
    </row>
    <row r="93" spans="1:11" x14ac:dyDescent="0.35">
      <c r="A93" s="2" t="s">
        <v>50</v>
      </c>
      <c r="B93" s="3">
        <v>40765</v>
      </c>
      <c r="C93" s="4">
        <v>0.4993055555555555</v>
      </c>
      <c r="D93" s="2" t="s">
        <v>43</v>
      </c>
      <c r="F93" s="2">
        <f t="shared" si="1"/>
        <v>8.1196962529572492</v>
      </c>
      <c r="G93" s="5">
        <v>3360</v>
      </c>
      <c r="K93" s="9">
        <v>54</v>
      </c>
    </row>
    <row r="94" spans="1:11" x14ac:dyDescent="0.35">
      <c r="A94" s="2" t="s">
        <v>48</v>
      </c>
      <c r="B94" s="3">
        <v>40765</v>
      </c>
      <c r="C94" s="4">
        <v>0.50972222222222219</v>
      </c>
      <c r="D94" s="2" t="s">
        <v>43</v>
      </c>
      <c r="F94" s="2">
        <f t="shared" si="1"/>
        <v>6.866933284461882</v>
      </c>
      <c r="G94" s="2">
        <v>960</v>
      </c>
      <c r="K94" s="9">
        <v>76</v>
      </c>
    </row>
    <row r="95" spans="1:11" x14ac:dyDescent="0.35">
      <c r="A95" s="2" t="s">
        <v>46</v>
      </c>
      <c r="B95" s="3">
        <v>40771</v>
      </c>
      <c r="C95" s="4">
        <v>0.65763888888888888</v>
      </c>
      <c r="D95" s="2" t="s">
        <v>43</v>
      </c>
      <c r="F95" s="2">
        <f t="shared" si="1"/>
        <v>6.7569323892475532</v>
      </c>
      <c r="G95" s="2">
        <v>860</v>
      </c>
      <c r="I95" s="9" t="s">
        <v>42</v>
      </c>
      <c r="K95" s="9">
        <v>30</v>
      </c>
    </row>
    <row r="96" spans="1:11" x14ac:dyDescent="0.35">
      <c r="A96" s="2" t="s">
        <v>50</v>
      </c>
      <c r="B96" s="3">
        <v>40771</v>
      </c>
      <c r="C96" s="4">
        <v>0.49305555555555558</v>
      </c>
      <c r="D96" s="2" t="s">
        <v>43</v>
      </c>
      <c r="F96" s="2">
        <f t="shared" si="1"/>
        <v>7.1066061377273027</v>
      </c>
      <c r="G96" s="5">
        <v>1220</v>
      </c>
      <c r="I96" s="9" t="s">
        <v>42</v>
      </c>
      <c r="K96" s="9">
        <v>30</v>
      </c>
    </row>
    <row r="97" spans="1:11" x14ac:dyDescent="0.35">
      <c r="A97" s="2" t="s">
        <v>48</v>
      </c>
      <c r="B97" s="3">
        <v>40771</v>
      </c>
      <c r="C97" s="4">
        <v>0.50486111111111109</v>
      </c>
      <c r="D97" s="2" t="s">
        <v>43</v>
      </c>
      <c r="F97" s="2">
        <f t="shared" si="1"/>
        <v>6.3189681137464344</v>
      </c>
      <c r="G97" s="2">
        <v>555</v>
      </c>
      <c r="I97" s="9" t="s">
        <v>42</v>
      </c>
      <c r="K97" s="9">
        <v>6</v>
      </c>
    </row>
    <row r="98" spans="1:11" x14ac:dyDescent="0.35">
      <c r="A98" s="2" t="s">
        <v>46</v>
      </c>
      <c r="B98" s="3">
        <v>40778</v>
      </c>
      <c r="C98" s="4">
        <v>0.62847222222222221</v>
      </c>
      <c r="D98" s="2" t="s">
        <v>41</v>
      </c>
      <c r="F98" s="2">
        <f t="shared" si="1"/>
        <v>5.472270673671475</v>
      </c>
      <c r="G98" s="2">
        <v>238</v>
      </c>
      <c r="I98" s="9" t="s">
        <v>42</v>
      </c>
      <c r="K98" s="9">
        <v>2</v>
      </c>
    </row>
    <row r="99" spans="1:11" x14ac:dyDescent="0.35">
      <c r="A99" s="2" t="s">
        <v>50</v>
      </c>
      <c r="B99" s="3">
        <v>40778</v>
      </c>
      <c r="C99" s="4">
        <v>0.47430555555555554</v>
      </c>
      <c r="D99" s="2" t="s">
        <v>41</v>
      </c>
      <c r="F99" s="2">
        <f t="shared" si="1"/>
        <v>5.768320995793772</v>
      </c>
      <c r="G99" s="2">
        <v>320</v>
      </c>
      <c r="K99" s="9">
        <v>4</v>
      </c>
    </row>
    <row r="100" spans="1:11" x14ac:dyDescent="0.35">
      <c r="A100" s="2" t="s">
        <v>48</v>
      </c>
      <c r="B100" s="3">
        <v>40778</v>
      </c>
      <c r="C100" s="4">
        <v>0.48541666666666666</v>
      </c>
      <c r="D100" s="2" t="s">
        <v>41</v>
      </c>
      <c r="F100" s="2">
        <f t="shared" si="1"/>
        <v>5.0998664278241987</v>
      </c>
      <c r="G100" s="2">
        <v>164</v>
      </c>
      <c r="K100" s="9">
        <v>9</v>
      </c>
    </row>
    <row r="101" spans="1:11" x14ac:dyDescent="0.35">
      <c r="A101" s="2" t="s">
        <v>46</v>
      </c>
      <c r="B101" s="3">
        <v>40786</v>
      </c>
      <c r="C101" s="4">
        <v>0.67638888888888893</v>
      </c>
      <c r="D101" s="2" t="s">
        <v>41</v>
      </c>
      <c r="F101" s="2">
        <f t="shared" si="1"/>
        <v>7.9083871592900428</v>
      </c>
      <c r="G101" s="5">
        <v>2720</v>
      </c>
      <c r="K101" s="9">
        <v>82</v>
      </c>
    </row>
    <row r="102" spans="1:11" x14ac:dyDescent="0.35">
      <c r="A102" s="2" t="s">
        <v>50</v>
      </c>
      <c r="B102" s="3">
        <v>40786</v>
      </c>
      <c r="C102" s="4">
        <v>0.51041666666666663</v>
      </c>
      <c r="D102" s="2" t="s">
        <v>41</v>
      </c>
      <c r="F102" s="2">
        <f t="shared" si="1"/>
        <v>7.4145728813505887</v>
      </c>
      <c r="G102" s="5">
        <v>1660</v>
      </c>
      <c r="K102" s="9">
        <v>110</v>
      </c>
    </row>
    <row r="103" spans="1:11" x14ac:dyDescent="0.35">
      <c r="A103" s="2" t="s">
        <v>48</v>
      </c>
      <c r="B103" s="3">
        <v>40786</v>
      </c>
      <c r="C103" s="4">
        <v>0.52152777777777781</v>
      </c>
      <c r="D103" s="2" t="s">
        <v>41</v>
      </c>
      <c r="F103" s="2">
        <f t="shared" si="1"/>
        <v>6.2728770065461674</v>
      </c>
      <c r="G103" s="2">
        <v>530</v>
      </c>
      <c r="K103" s="9">
        <v>50</v>
      </c>
    </row>
    <row r="104" spans="1:11" x14ac:dyDescent="0.35">
      <c r="A104" s="2" t="s">
        <v>46</v>
      </c>
      <c r="B104" s="3">
        <v>40799</v>
      </c>
      <c r="C104" s="4">
        <v>0.65902777777777777</v>
      </c>
      <c r="D104" s="2" t="s">
        <v>41</v>
      </c>
      <c r="F104" s="2">
        <f t="shared" si="1"/>
        <v>6.3456363608285962</v>
      </c>
      <c r="G104" s="2">
        <v>570</v>
      </c>
      <c r="K104" s="9">
        <v>60</v>
      </c>
    </row>
    <row r="105" spans="1:11" x14ac:dyDescent="0.35">
      <c r="A105" s="2" t="s">
        <v>50</v>
      </c>
      <c r="B105" s="3">
        <v>40799</v>
      </c>
      <c r="C105" s="4">
        <v>0.49652777777777773</v>
      </c>
      <c r="D105" s="2" t="s">
        <v>41</v>
      </c>
      <c r="F105" s="2">
        <f t="shared" si="1"/>
        <v>6.2633982625916236</v>
      </c>
      <c r="G105" s="2">
        <v>525</v>
      </c>
      <c r="K105" s="9">
        <v>22</v>
      </c>
    </row>
    <row r="106" spans="1:11" x14ac:dyDescent="0.35">
      <c r="A106" s="2" t="s">
        <v>48</v>
      </c>
      <c r="B106" s="3">
        <v>40799</v>
      </c>
      <c r="C106" s="4">
        <v>0.50694444444444442</v>
      </c>
      <c r="D106" s="2" t="s">
        <v>41</v>
      </c>
      <c r="F106" s="2">
        <f t="shared" si="1"/>
        <v>5.9401712527204316</v>
      </c>
      <c r="G106" s="2">
        <v>380</v>
      </c>
      <c r="K106" s="9">
        <v>15</v>
      </c>
    </row>
    <row r="107" spans="1:11" x14ac:dyDescent="0.35">
      <c r="A107" s="2" t="s">
        <v>46</v>
      </c>
      <c r="B107" s="3">
        <v>40806</v>
      </c>
      <c r="C107" s="4">
        <v>0.75069444444444444</v>
      </c>
      <c r="D107" s="2" t="s">
        <v>41</v>
      </c>
      <c r="F107" s="2">
        <f t="shared" si="1"/>
        <v>4.0604430105464191</v>
      </c>
      <c r="G107" s="2">
        <v>58</v>
      </c>
      <c r="K107" s="9">
        <v>3</v>
      </c>
    </row>
    <row r="108" spans="1:11" x14ac:dyDescent="0.35">
      <c r="A108" s="2" t="s">
        <v>50</v>
      </c>
      <c r="B108" s="3">
        <v>40806</v>
      </c>
      <c r="C108" s="4">
        <v>0.6</v>
      </c>
      <c r="D108" s="2" t="s">
        <v>41</v>
      </c>
      <c r="F108" s="2">
        <f t="shared" si="1"/>
        <v>4.3820266346738812</v>
      </c>
      <c r="G108" s="2">
        <v>80</v>
      </c>
      <c r="K108" s="9">
        <v>2</v>
      </c>
    </row>
    <row r="109" spans="1:11" x14ac:dyDescent="0.35">
      <c r="A109" s="2" t="s">
        <v>48</v>
      </c>
      <c r="B109" s="3">
        <v>40806</v>
      </c>
      <c r="C109" s="4">
        <v>0.61319444444444449</v>
      </c>
      <c r="D109" s="2" t="s">
        <v>41</v>
      </c>
      <c r="F109" s="2">
        <f t="shared" si="1"/>
        <v>1.9459101490553132</v>
      </c>
      <c r="G109" s="2">
        <v>7</v>
      </c>
      <c r="I109" s="9" t="s">
        <v>42</v>
      </c>
      <c r="K109" s="9">
        <v>2</v>
      </c>
    </row>
    <row r="110" spans="1:11" x14ac:dyDescent="0.35">
      <c r="A110" s="2" t="s">
        <v>46</v>
      </c>
      <c r="B110" s="3">
        <v>40813</v>
      </c>
      <c r="D110" s="2" t="s">
        <v>41</v>
      </c>
      <c r="F110" s="2">
        <f t="shared" si="1"/>
        <v>4.2484952420493594</v>
      </c>
      <c r="G110" s="2">
        <v>70</v>
      </c>
      <c r="K110" s="9">
        <v>4</v>
      </c>
    </row>
    <row r="111" spans="1:11" x14ac:dyDescent="0.35">
      <c r="A111" s="2" t="s">
        <v>46</v>
      </c>
      <c r="B111" s="3">
        <v>40813</v>
      </c>
      <c r="C111" s="4">
        <v>0.52222222222222225</v>
      </c>
      <c r="D111" s="2" t="s">
        <v>41</v>
      </c>
      <c r="F111" s="2">
        <f t="shared" si="1"/>
        <v>4.2484952420493594</v>
      </c>
      <c r="G111" s="2">
        <v>70</v>
      </c>
      <c r="K111" s="9">
        <v>5</v>
      </c>
    </row>
    <row r="112" spans="1:11" x14ac:dyDescent="0.35">
      <c r="A112" s="2" t="s">
        <v>50</v>
      </c>
      <c r="B112" s="3">
        <v>40813</v>
      </c>
      <c r="C112" s="4">
        <v>0.68194444444444446</v>
      </c>
      <c r="D112" s="2" t="s">
        <v>41</v>
      </c>
      <c r="F112" s="2">
        <f t="shared" si="1"/>
        <v>4.4773368144782069</v>
      </c>
      <c r="G112" s="2">
        <v>88</v>
      </c>
      <c r="K112" s="9">
        <v>10</v>
      </c>
    </row>
    <row r="113" spans="1:11" x14ac:dyDescent="0.35">
      <c r="A113" s="2" t="s">
        <v>48</v>
      </c>
      <c r="B113" s="3">
        <v>40813</v>
      </c>
      <c r="D113" s="2" t="s">
        <v>41</v>
      </c>
    </row>
    <row r="114" spans="1:11" x14ac:dyDescent="0.35">
      <c r="A114" s="2" t="s">
        <v>46</v>
      </c>
      <c r="B114" s="3">
        <v>41065</v>
      </c>
      <c r="C114" s="4">
        <v>0.66041666666666665</v>
      </c>
      <c r="D114" s="2" t="s">
        <v>41</v>
      </c>
      <c r="F114" s="2">
        <f t="shared" si="1"/>
        <v>4.0943445622221004</v>
      </c>
      <c r="G114" s="2">
        <v>60</v>
      </c>
      <c r="K114" s="9">
        <v>14</v>
      </c>
    </row>
    <row r="115" spans="1:11" x14ac:dyDescent="0.35">
      <c r="A115" s="2" t="s">
        <v>50</v>
      </c>
      <c r="B115" s="3">
        <v>41065</v>
      </c>
      <c r="C115" s="4">
        <v>0.49374999999999997</v>
      </c>
      <c r="D115" s="2" t="s">
        <v>41</v>
      </c>
      <c r="F115" s="2">
        <f t="shared" si="1"/>
        <v>4.219507705176107</v>
      </c>
      <c r="G115" s="2">
        <v>68</v>
      </c>
      <c r="K115" s="9">
        <v>10</v>
      </c>
    </row>
    <row r="116" spans="1:11" x14ac:dyDescent="0.35">
      <c r="A116" s="2" t="s">
        <v>48</v>
      </c>
      <c r="B116" s="3">
        <v>41065</v>
      </c>
      <c r="C116" s="4">
        <v>0.5083333333333333</v>
      </c>
      <c r="D116" s="2" t="s">
        <v>41</v>
      </c>
      <c r="F116" s="2">
        <f t="shared" si="1"/>
        <v>4.2484952420493594</v>
      </c>
      <c r="G116" s="2">
        <v>70</v>
      </c>
      <c r="K116" s="9">
        <v>8</v>
      </c>
    </row>
    <row r="117" spans="1:11" x14ac:dyDescent="0.35">
      <c r="A117" s="2" t="s">
        <v>46</v>
      </c>
      <c r="B117" s="3">
        <v>41072</v>
      </c>
      <c r="C117" s="4">
        <v>0.65902777777777777</v>
      </c>
      <c r="D117" s="2" t="s">
        <v>41</v>
      </c>
      <c r="F117" s="2">
        <f t="shared" si="1"/>
        <v>3.4965075614664802</v>
      </c>
      <c r="G117" s="2">
        <v>33</v>
      </c>
      <c r="K117" s="9">
        <v>5</v>
      </c>
    </row>
    <row r="118" spans="1:11" x14ac:dyDescent="0.35">
      <c r="A118" s="2" t="s">
        <v>50</v>
      </c>
      <c r="B118" s="3">
        <v>41072</v>
      </c>
      <c r="C118" s="4">
        <v>0.48958333333333331</v>
      </c>
      <c r="D118" s="2" t="s">
        <v>41</v>
      </c>
      <c r="F118" s="2">
        <f t="shared" si="1"/>
        <v>4.0604430105464191</v>
      </c>
      <c r="G118" s="2">
        <v>58</v>
      </c>
      <c r="K118" s="9">
        <v>7</v>
      </c>
    </row>
    <row r="119" spans="1:11" x14ac:dyDescent="0.35">
      <c r="A119" s="2" t="s">
        <v>48</v>
      </c>
      <c r="B119" s="3">
        <v>41072</v>
      </c>
    </row>
    <row r="120" spans="1:11" x14ac:dyDescent="0.35">
      <c r="A120" s="2" t="s">
        <v>46</v>
      </c>
      <c r="B120" s="3">
        <v>41079</v>
      </c>
      <c r="C120" s="4">
        <v>0.6694444444444444</v>
      </c>
      <c r="D120" s="2" t="s">
        <v>41</v>
      </c>
      <c r="F120" s="2">
        <f t="shared" si="1"/>
        <v>3.4011973816621555</v>
      </c>
      <c r="G120" s="2">
        <v>30</v>
      </c>
      <c r="K120" s="9">
        <v>7</v>
      </c>
    </row>
    <row r="121" spans="1:11" x14ac:dyDescent="0.35">
      <c r="A121" s="2" t="s">
        <v>50</v>
      </c>
      <c r="B121" s="3">
        <v>41079</v>
      </c>
      <c r="C121" s="4">
        <v>0.48749999999999999</v>
      </c>
      <c r="D121" s="2" t="s">
        <v>41</v>
      </c>
      <c r="F121" s="2">
        <f t="shared" si="1"/>
        <v>3.6375861597263857</v>
      </c>
      <c r="G121" s="2">
        <v>38</v>
      </c>
      <c r="K121" s="9">
        <v>3</v>
      </c>
    </row>
    <row r="122" spans="1:11" x14ac:dyDescent="0.35">
      <c r="A122" s="2" t="s">
        <v>48</v>
      </c>
      <c r="B122" s="3">
        <v>41079</v>
      </c>
      <c r="C122" s="4">
        <v>0.49861111111111112</v>
      </c>
      <c r="D122" s="2" t="s">
        <v>41</v>
      </c>
      <c r="F122" s="2">
        <f t="shared" si="1"/>
        <v>2.3978952727983707</v>
      </c>
      <c r="G122" s="2">
        <v>11</v>
      </c>
      <c r="K122" s="9">
        <v>1</v>
      </c>
    </row>
    <row r="123" spans="1:11" x14ac:dyDescent="0.35">
      <c r="A123" s="2" t="s">
        <v>46</v>
      </c>
      <c r="B123" s="3">
        <v>41086</v>
      </c>
      <c r="C123" s="4">
        <v>0.70138888888888884</v>
      </c>
      <c r="D123" s="2" t="s">
        <v>43</v>
      </c>
      <c r="F123" s="2">
        <f t="shared" si="1"/>
        <v>6.0112671744041615</v>
      </c>
      <c r="G123" s="2">
        <v>408</v>
      </c>
      <c r="I123" s="9" t="s">
        <v>42</v>
      </c>
      <c r="K123" s="9">
        <v>8</v>
      </c>
    </row>
    <row r="124" spans="1:11" x14ac:dyDescent="0.35">
      <c r="A124" s="2" t="s">
        <v>50</v>
      </c>
      <c r="B124" s="3">
        <v>41086</v>
      </c>
      <c r="C124" s="4">
        <v>0.54236111111111118</v>
      </c>
      <c r="D124" s="2" t="s">
        <v>43</v>
      </c>
      <c r="F124" s="2">
        <f t="shared" si="1"/>
        <v>5.4971682252932021</v>
      </c>
      <c r="G124" s="2">
        <v>244</v>
      </c>
      <c r="I124" s="9" t="s">
        <v>42</v>
      </c>
      <c r="K124" s="9">
        <v>20</v>
      </c>
    </row>
    <row r="125" spans="1:11" x14ac:dyDescent="0.35">
      <c r="A125" s="2" t="s">
        <v>48</v>
      </c>
      <c r="B125" s="3">
        <v>41086</v>
      </c>
      <c r="C125" s="4">
        <v>0.55486111111111114</v>
      </c>
      <c r="D125" s="2" t="s">
        <v>43</v>
      </c>
      <c r="F125" s="2">
        <f t="shared" si="1"/>
        <v>5.2094861528414214</v>
      </c>
      <c r="G125" s="2">
        <v>183</v>
      </c>
      <c r="I125" s="9" t="s">
        <v>42</v>
      </c>
      <c r="K125" s="9">
        <v>10</v>
      </c>
    </row>
    <row r="126" spans="1:11" x14ac:dyDescent="0.35">
      <c r="A126" s="2" t="s">
        <v>46</v>
      </c>
      <c r="B126" s="3">
        <v>41100</v>
      </c>
      <c r="C126" s="4">
        <v>0.62916666666666665</v>
      </c>
      <c r="D126" s="2" t="s">
        <v>41</v>
      </c>
      <c r="F126" s="2">
        <f t="shared" si="1"/>
        <v>4.5643481914678361</v>
      </c>
      <c r="G126" s="2">
        <v>96</v>
      </c>
      <c r="I126" s="9" t="s">
        <v>42</v>
      </c>
      <c r="K126" s="9">
        <v>4</v>
      </c>
    </row>
    <row r="127" spans="1:11" x14ac:dyDescent="0.35">
      <c r="A127" s="2" t="s">
        <v>50</v>
      </c>
      <c r="B127" s="3">
        <v>41100</v>
      </c>
      <c r="C127" s="4">
        <v>0.47500000000000003</v>
      </c>
      <c r="D127" s="2" t="s">
        <v>41</v>
      </c>
      <c r="F127" s="2">
        <f t="shared" si="1"/>
        <v>4.2484952420493594</v>
      </c>
      <c r="G127" s="2">
        <v>70</v>
      </c>
      <c r="I127" s="9" t="s">
        <v>45</v>
      </c>
      <c r="K127" s="9">
        <v>1</v>
      </c>
    </row>
    <row r="128" spans="1:11" x14ac:dyDescent="0.35">
      <c r="A128" s="2" t="s">
        <v>48</v>
      </c>
      <c r="B128" s="3">
        <v>41100</v>
      </c>
      <c r="C128" s="4">
        <v>0.48680555555555555</v>
      </c>
      <c r="D128" s="2" t="s">
        <v>41</v>
      </c>
      <c r="F128" s="2">
        <f t="shared" si="1"/>
        <v>7.6009024595420822</v>
      </c>
      <c r="G128" s="2">
        <v>2000</v>
      </c>
      <c r="K128" s="9">
        <v>21</v>
      </c>
    </row>
    <row r="129" spans="1:11" x14ac:dyDescent="0.35">
      <c r="A129" s="2" t="s">
        <v>46</v>
      </c>
      <c r="B129" s="3">
        <v>41107</v>
      </c>
      <c r="C129" s="4">
        <v>0.65138888888888891</v>
      </c>
      <c r="D129" s="2" t="s">
        <v>41</v>
      </c>
      <c r="F129" s="2">
        <f t="shared" si="1"/>
        <v>6.1527326947041043</v>
      </c>
      <c r="G129" s="2">
        <v>470</v>
      </c>
      <c r="K129" s="9">
        <v>1</v>
      </c>
    </row>
    <row r="130" spans="1:11" x14ac:dyDescent="0.35">
      <c r="A130" s="2" t="s">
        <v>50</v>
      </c>
      <c r="B130" s="3">
        <v>41107</v>
      </c>
      <c r="C130" s="4">
        <v>0.47500000000000003</v>
      </c>
      <c r="D130" s="2" t="s">
        <v>41</v>
      </c>
      <c r="F130" s="2">
        <f t="shared" ref="F130:F193" si="2">LN(G130)</f>
        <v>4.5217885770490405</v>
      </c>
      <c r="G130" s="2">
        <v>92</v>
      </c>
      <c r="I130" s="9" t="s">
        <v>42</v>
      </c>
      <c r="K130" s="9">
        <v>2</v>
      </c>
    </row>
    <row r="131" spans="1:11" x14ac:dyDescent="0.35">
      <c r="A131" s="2" t="s">
        <v>48</v>
      </c>
      <c r="B131" s="3">
        <v>41107</v>
      </c>
      <c r="C131" s="4">
        <v>0.48541666666666666</v>
      </c>
      <c r="D131" s="2" t="s">
        <v>41</v>
      </c>
      <c r="F131" s="2">
        <f t="shared" si="2"/>
        <v>4.1271343850450917</v>
      </c>
      <c r="G131" s="2">
        <v>62</v>
      </c>
      <c r="I131" s="9" t="s">
        <v>45</v>
      </c>
      <c r="K131" s="9">
        <v>1</v>
      </c>
    </row>
    <row r="132" spans="1:11" x14ac:dyDescent="0.35">
      <c r="A132" s="2" t="s">
        <v>46</v>
      </c>
      <c r="B132" s="3">
        <v>41122</v>
      </c>
      <c r="C132" s="4">
        <v>0.55972222222222223</v>
      </c>
      <c r="D132" s="2" t="s">
        <v>43</v>
      </c>
      <c r="F132" s="2">
        <f t="shared" si="2"/>
        <v>5.2040066870767951</v>
      </c>
      <c r="G132" s="2">
        <v>182</v>
      </c>
      <c r="I132" s="9" t="s">
        <v>42</v>
      </c>
      <c r="K132" s="9">
        <v>26</v>
      </c>
    </row>
    <row r="133" spans="1:11" x14ac:dyDescent="0.35">
      <c r="A133" s="2" t="s">
        <v>50</v>
      </c>
      <c r="B133" s="3">
        <v>41122</v>
      </c>
      <c r="C133" s="4">
        <v>0.49861111111111112</v>
      </c>
      <c r="D133" s="2" t="s">
        <v>43</v>
      </c>
      <c r="F133" s="2">
        <f t="shared" si="2"/>
        <v>2.9957322735539909</v>
      </c>
      <c r="G133" s="2">
        <v>20</v>
      </c>
      <c r="I133" s="9" t="s">
        <v>42</v>
      </c>
      <c r="K133" s="9">
        <v>2</v>
      </c>
    </row>
    <row r="134" spans="1:11" x14ac:dyDescent="0.35">
      <c r="A134" s="2" t="s">
        <v>48</v>
      </c>
      <c r="B134" s="3">
        <v>41122</v>
      </c>
      <c r="C134" s="4">
        <v>0.51388888888888895</v>
      </c>
      <c r="D134" s="2" t="s">
        <v>43</v>
      </c>
      <c r="F134" s="2">
        <f t="shared" si="2"/>
        <v>2.5649493574615367</v>
      </c>
      <c r="G134" s="2">
        <v>13</v>
      </c>
      <c r="I134" s="9" t="s">
        <v>42</v>
      </c>
      <c r="K134" s="9">
        <v>2</v>
      </c>
    </row>
    <row r="135" spans="1:11" x14ac:dyDescent="0.35">
      <c r="A135" s="2" t="s">
        <v>46</v>
      </c>
      <c r="B135" s="3">
        <v>41128</v>
      </c>
      <c r="C135" s="4">
        <v>0.66666666666666663</v>
      </c>
      <c r="D135" s="2" t="s">
        <v>41</v>
      </c>
      <c r="F135" s="2">
        <f t="shared" si="2"/>
        <v>3.4011973816621555</v>
      </c>
      <c r="G135" s="2">
        <v>30</v>
      </c>
      <c r="K135" s="9">
        <v>2</v>
      </c>
    </row>
    <row r="136" spans="1:11" x14ac:dyDescent="0.35">
      <c r="A136" s="2" t="s">
        <v>50</v>
      </c>
      <c r="B136" s="3">
        <v>41128</v>
      </c>
      <c r="C136" s="4">
        <v>0.48541666666666666</v>
      </c>
      <c r="D136" s="2" t="s">
        <v>41</v>
      </c>
      <c r="F136" s="2">
        <f t="shared" si="2"/>
        <v>4.4773368144782069</v>
      </c>
      <c r="G136" s="2">
        <v>88</v>
      </c>
      <c r="K136" s="9">
        <v>6</v>
      </c>
    </row>
    <row r="137" spans="1:11" x14ac:dyDescent="0.35">
      <c r="A137" s="2" t="s">
        <v>48</v>
      </c>
      <c r="B137" s="3">
        <v>41128</v>
      </c>
      <c r="C137" s="4">
        <v>0.4993055555555555</v>
      </c>
      <c r="D137" s="2" t="s">
        <v>41</v>
      </c>
      <c r="F137" s="2">
        <f t="shared" si="2"/>
        <v>3.8712010109078911</v>
      </c>
      <c r="G137" s="2">
        <v>48</v>
      </c>
      <c r="K137" s="9">
        <v>3</v>
      </c>
    </row>
    <row r="138" spans="1:11" x14ac:dyDescent="0.35">
      <c r="A138" s="2" t="s">
        <v>46</v>
      </c>
      <c r="B138" s="3">
        <v>41135</v>
      </c>
      <c r="C138" s="4">
        <v>0.65833333333333333</v>
      </c>
      <c r="D138" s="2" t="s">
        <v>41</v>
      </c>
      <c r="F138" s="2">
        <f t="shared" si="2"/>
        <v>2.7080502011022101</v>
      </c>
      <c r="G138" s="2">
        <v>15</v>
      </c>
      <c r="I138" s="9" t="s">
        <v>42</v>
      </c>
      <c r="K138" s="9">
        <v>2</v>
      </c>
    </row>
    <row r="139" spans="1:11" x14ac:dyDescent="0.35">
      <c r="A139" s="2" t="s">
        <v>50</v>
      </c>
      <c r="B139" s="3">
        <v>41135</v>
      </c>
      <c r="C139" s="4">
        <v>0.4826388888888889</v>
      </c>
      <c r="D139" s="2" t="s">
        <v>41</v>
      </c>
      <c r="F139" s="2">
        <f t="shared" si="2"/>
        <v>3.4011973816621555</v>
      </c>
      <c r="G139" s="2">
        <v>30</v>
      </c>
      <c r="K139" s="9">
        <v>1</v>
      </c>
    </row>
    <row r="140" spans="1:11" x14ac:dyDescent="0.35">
      <c r="A140" s="2" t="s">
        <v>48</v>
      </c>
      <c r="B140" s="3">
        <v>41135</v>
      </c>
      <c r="C140" s="4">
        <v>0.49305555555555558</v>
      </c>
      <c r="D140" s="2" t="s">
        <v>41</v>
      </c>
      <c r="F140" s="2">
        <f t="shared" si="2"/>
        <v>2.1972245773362196</v>
      </c>
      <c r="G140" s="2">
        <v>9</v>
      </c>
      <c r="I140" s="9" t="s">
        <v>42</v>
      </c>
      <c r="K140" s="9">
        <v>2</v>
      </c>
    </row>
    <row r="141" spans="1:11" x14ac:dyDescent="0.35">
      <c r="A141" s="2" t="s">
        <v>46</v>
      </c>
      <c r="B141" s="3">
        <v>41142</v>
      </c>
      <c r="C141" s="4">
        <v>0.68263888888888891</v>
      </c>
      <c r="D141" s="2" t="s">
        <v>41</v>
      </c>
      <c r="F141" s="2">
        <f t="shared" si="2"/>
        <v>2.3025850929940459</v>
      </c>
      <c r="G141" s="2">
        <v>10</v>
      </c>
      <c r="K141" s="9">
        <v>2</v>
      </c>
    </row>
    <row r="142" spans="1:11" x14ac:dyDescent="0.35">
      <c r="A142" s="2" t="s">
        <v>50</v>
      </c>
      <c r="B142" s="3">
        <v>41142</v>
      </c>
      <c r="C142" s="4">
        <v>0.48333333333333334</v>
      </c>
      <c r="D142" s="2" t="s">
        <v>41</v>
      </c>
      <c r="F142" s="2">
        <f t="shared" si="2"/>
        <v>2.0794415416798357</v>
      </c>
      <c r="G142" s="2">
        <v>8</v>
      </c>
      <c r="K142" s="9">
        <v>2</v>
      </c>
    </row>
    <row r="143" spans="1:11" x14ac:dyDescent="0.35">
      <c r="A143" s="2" t="s">
        <v>48</v>
      </c>
      <c r="B143" s="3">
        <v>41142</v>
      </c>
      <c r="C143" s="4">
        <v>0.49791666666666662</v>
      </c>
      <c r="D143" s="2" t="s">
        <v>41</v>
      </c>
      <c r="F143" s="2">
        <f t="shared" si="2"/>
        <v>2.7080502011022101</v>
      </c>
      <c r="G143" s="2">
        <v>15</v>
      </c>
      <c r="I143" s="9" t="s">
        <v>45</v>
      </c>
      <c r="K143" s="9">
        <v>1</v>
      </c>
    </row>
    <row r="144" spans="1:11" x14ac:dyDescent="0.35">
      <c r="A144" s="2" t="s">
        <v>46</v>
      </c>
      <c r="B144" s="3">
        <v>41149</v>
      </c>
      <c r="C144" s="4">
        <v>0.67361111111111116</v>
      </c>
      <c r="D144" s="2" t="s">
        <v>43</v>
      </c>
      <c r="F144" s="2">
        <f t="shared" si="2"/>
        <v>6.3716118472318568</v>
      </c>
      <c r="G144" s="2">
        <v>585</v>
      </c>
      <c r="K144" s="9">
        <v>66</v>
      </c>
    </row>
    <row r="145" spans="1:11" x14ac:dyDescent="0.35">
      <c r="A145" s="2" t="s">
        <v>50</v>
      </c>
      <c r="B145" s="3">
        <v>41149</v>
      </c>
      <c r="C145" s="4">
        <v>0.50138888888888888</v>
      </c>
      <c r="D145" s="2" t="s">
        <v>43</v>
      </c>
      <c r="F145" s="2">
        <f t="shared" si="2"/>
        <v>6.3969296552161463</v>
      </c>
      <c r="G145" s="2">
        <v>600</v>
      </c>
      <c r="I145" s="9" t="s">
        <v>42</v>
      </c>
      <c r="K145" s="9">
        <v>26</v>
      </c>
    </row>
    <row r="146" spans="1:11" x14ac:dyDescent="0.35">
      <c r="A146" s="2" t="s">
        <v>48</v>
      </c>
      <c r="B146" s="3">
        <v>41149</v>
      </c>
      <c r="C146" s="4">
        <v>0.51041666666666663</v>
      </c>
      <c r="D146" s="2" t="s">
        <v>43</v>
      </c>
      <c r="F146" s="2">
        <f t="shared" si="2"/>
        <v>6.0867747269123065</v>
      </c>
      <c r="G146" s="2">
        <v>440</v>
      </c>
      <c r="I146" s="9" t="s">
        <v>42</v>
      </c>
      <c r="K146" s="9">
        <v>32</v>
      </c>
    </row>
    <row r="147" spans="1:11" x14ac:dyDescent="0.35">
      <c r="A147" s="2" t="s">
        <v>46</v>
      </c>
      <c r="B147" s="3">
        <v>41157</v>
      </c>
      <c r="C147" s="4">
        <v>0.65763888888888888</v>
      </c>
      <c r="D147" s="2" t="s">
        <v>43</v>
      </c>
      <c r="F147" s="2">
        <f t="shared" si="2"/>
        <v>4.0604430105464191</v>
      </c>
      <c r="G147" s="2">
        <v>58</v>
      </c>
      <c r="I147" s="9" t="s">
        <v>42</v>
      </c>
      <c r="K147" s="9">
        <v>2</v>
      </c>
    </row>
    <row r="148" spans="1:11" x14ac:dyDescent="0.35">
      <c r="A148" s="2" t="s">
        <v>50</v>
      </c>
      <c r="B148" s="3">
        <v>41157</v>
      </c>
      <c r="C148" s="4">
        <v>0.48055555555555557</v>
      </c>
      <c r="D148" s="2" t="s">
        <v>43</v>
      </c>
      <c r="F148" s="2">
        <f t="shared" si="2"/>
        <v>4.4308167988433134</v>
      </c>
      <c r="G148" s="2">
        <v>84</v>
      </c>
      <c r="I148" s="9" t="s">
        <v>42</v>
      </c>
      <c r="K148" s="9">
        <v>10</v>
      </c>
    </row>
    <row r="149" spans="1:11" x14ac:dyDescent="0.35">
      <c r="A149" s="2" t="s">
        <v>48</v>
      </c>
      <c r="B149" s="3">
        <v>41157</v>
      </c>
      <c r="C149" s="4">
        <v>0.49374999999999997</v>
      </c>
      <c r="D149" s="2" t="s">
        <v>43</v>
      </c>
      <c r="F149" s="2">
        <f t="shared" si="2"/>
        <v>4.219507705176107</v>
      </c>
      <c r="G149" s="2">
        <v>68</v>
      </c>
      <c r="I149" s="9" t="s">
        <v>42</v>
      </c>
      <c r="K149" s="9">
        <v>6</v>
      </c>
    </row>
    <row r="150" spans="1:11" x14ac:dyDescent="0.35">
      <c r="A150" s="2" t="s">
        <v>46</v>
      </c>
      <c r="B150" s="3">
        <v>41163</v>
      </c>
      <c r="C150" s="4">
        <v>0.65</v>
      </c>
      <c r="D150" s="2" t="s">
        <v>41</v>
      </c>
      <c r="F150" s="2">
        <f t="shared" si="2"/>
        <v>3.8066624897703196</v>
      </c>
      <c r="G150" s="2">
        <v>45</v>
      </c>
      <c r="K150" s="9">
        <v>1</v>
      </c>
    </row>
    <row r="151" spans="1:11" x14ac:dyDescent="0.35">
      <c r="A151" s="2" t="s">
        <v>50</v>
      </c>
      <c r="B151" s="3">
        <v>41163</v>
      </c>
      <c r="C151" s="4">
        <v>0.4770833333333333</v>
      </c>
      <c r="D151" s="2" t="s">
        <v>41</v>
      </c>
      <c r="F151" s="2">
        <f t="shared" si="2"/>
        <v>3.3322045101752038</v>
      </c>
      <c r="G151" s="2">
        <v>28</v>
      </c>
      <c r="K151" s="9">
        <v>2</v>
      </c>
    </row>
    <row r="152" spans="1:11" x14ac:dyDescent="0.35">
      <c r="A152" s="2" t="s">
        <v>48</v>
      </c>
      <c r="B152" s="3">
        <v>41163</v>
      </c>
      <c r="C152" s="4">
        <v>0.48819444444444443</v>
      </c>
      <c r="D152" s="2" t="s">
        <v>41</v>
      </c>
      <c r="F152" s="2">
        <f t="shared" si="2"/>
        <v>3.0910424533583161</v>
      </c>
      <c r="G152" s="2">
        <v>22</v>
      </c>
      <c r="K152" s="9">
        <v>1</v>
      </c>
    </row>
    <row r="153" spans="1:11" x14ac:dyDescent="0.35">
      <c r="A153" s="2" t="s">
        <v>46</v>
      </c>
      <c r="B153" s="3">
        <v>41177</v>
      </c>
      <c r="C153" s="4">
        <v>0.6430555555555556</v>
      </c>
      <c r="D153" s="2" t="s">
        <v>41</v>
      </c>
      <c r="F153" s="2">
        <f t="shared" si="2"/>
        <v>2.0794415416798357</v>
      </c>
      <c r="G153" s="2">
        <v>8</v>
      </c>
      <c r="K153" s="9">
        <v>1</v>
      </c>
    </row>
    <row r="154" spans="1:11" x14ac:dyDescent="0.35">
      <c r="A154" s="2" t="s">
        <v>50</v>
      </c>
      <c r="B154" s="3">
        <v>41177</v>
      </c>
      <c r="C154" s="4">
        <v>0.47916666666666669</v>
      </c>
      <c r="D154" s="2" t="s">
        <v>41</v>
      </c>
      <c r="F154" s="2">
        <f t="shared" si="2"/>
        <v>2.5649493574615367</v>
      </c>
      <c r="G154" s="2">
        <v>13</v>
      </c>
      <c r="K154" s="9">
        <v>4</v>
      </c>
    </row>
    <row r="155" spans="1:11" x14ac:dyDescent="0.35">
      <c r="A155" s="2" t="s">
        <v>48</v>
      </c>
      <c r="B155" s="3">
        <v>41177</v>
      </c>
      <c r="C155" s="4">
        <v>0.48958333333333331</v>
      </c>
      <c r="D155" s="2" t="s">
        <v>41</v>
      </c>
      <c r="F155" s="2">
        <f t="shared" si="2"/>
        <v>1.791759469228055</v>
      </c>
      <c r="G155" s="2">
        <v>6</v>
      </c>
      <c r="I155" s="9" t="s">
        <v>45</v>
      </c>
      <c r="K155" s="9">
        <v>1</v>
      </c>
    </row>
    <row r="156" spans="1:11" x14ac:dyDescent="0.35">
      <c r="A156" s="2" t="s">
        <v>46</v>
      </c>
      <c r="B156" s="3">
        <v>41429</v>
      </c>
      <c r="C156" s="4">
        <v>0.64583333333333337</v>
      </c>
      <c r="D156" s="2" t="s">
        <v>43</v>
      </c>
      <c r="F156" s="2">
        <f t="shared" si="2"/>
        <v>6.3279367837291947</v>
      </c>
      <c r="G156" s="2">
        <v>560</v>
      </c>
      <c r="K156" s="9">
        <v>52</v>
      </c>
    </row>
    <row r="157" spans="1:11" x14ac:dyDescent="0.35">
      <c r="A157" s="2" t="s">
        <v>50</v>
      </c>
      <c r="B157" s="3">
        <v>41429</v>
      </c>
      <c r="C157" s="4">
        <v>0.48749999999999999</v>
      </c>
      <c r="D157" s="2" t="s">
        <v>43</v>
      </c>
      <c r="F157" s="2">
        <f t="shared" si="2"/>
        <v>7.4500795698074986</v>
      </c>
      <c r="G157" s="2">
        <v>1720</v>
      </c>
      <c r="K157" s="9">
        <v>86</v>
      </c>
    </row>
    <row r="158" spans="1:11" x14ac:dyDescent="0.35">
      <c r="A158" s="2" t="s">
        <v>48</v>
      </c>
      <c r="B158" s="3">
        <v>41429</v>
      </c>
      <c r="C158" s="4">
        <v>0.49722222222222223</v>
      </c>
      <c r="D158" s="2" t="s">
        <v>43</v>
      </c>
      <c r="F158" s="2">
        <f t="shared" si="2"/>
        <v>7.6304612617836272</v>
      </c>
      <c r="G158" s="2">
        <v>2060</v>
      </c>
      <c r="K158" s="9">
        <v>78</v>
      </c>
    </row>
    <row r="159" spans="1:11" x14ac:dyDescent="0.35">
      <c r="A159" s="2" t="s">
        <v>46</v>
      </c>
      <c r="B159" s="3">
        <v>41436</v>
      </c>
      <c r="C159" s="4">
        <v>0.64583333333333337</v>
      </c>
      <c r="D159" s="2" t="s">
        <v>43</v>
      </c>
      <c r="F159" s="2">
        <f t="shared" si="2"/>
        <v>6.633318433280377</v>
      </c>
      <c r="G159" s="2">
        <v>760</v>
      </c>
      <c r="K159" s="9">
        <v>83</v>
      </c>
    </row>
    <row r="160" spans="1:11" x14ac:dyDescent="0.35">
      <c r="A160" s="2" t="s">
        <v>50</v>
      </c>
      <c r="B160" s="3">
        <v>41436</v>
      </c>
      <c r="C160" s="4">
        <v>0.48472222222222222</v>
      </c>
      <c r="D160" s="2" t="s">
        <v>43</v>
      </c>
      <c r="F160" s="2">
        <f t="shared" si="2"/>
        <v>6.300785794663244</v>
      </c>
      <c r="G160" s="2">
        <v>545</v>
      </c>
      <c r="K160" s="9">
        <v>74</v>
      </c>
    </row>
    <row r="161" spans="1:11" x14ac:dyDescent="0.35">
      <c r="A161" s="2" t="s">
        <v>48</v>
      </c>
      <c r="B161" s="3">
        <v>41436</v>
      </c>
      <c r="C161" s="4">
        <v>0.49583333333333335</v>
      </c>
      <c r="D161" s="2" t="s">
        <v>43</v>
      </c>
      <c r="F161" s="2">
        <f t="shared" si="2"/>
        <v>5.7104270173748697</v>
      </c>
      <c r="G161" s="2">
        <v>302</v>
      </c>
      <c r="K161" s="9">
        <v>86</v>
      </c>
    </row>
    <row r="162" spans="1:11" x14ac:dyDescent="0.35">
      <c r="A162" s="2" t="s">
        <v>46</v>
      </c>
      <c r="B162" s="3">
        <v>41443</v>
      </c>
      <c r="C162" s="4">
        <v>0.64236111111111105</v>
      </c>
      <c r="D162" s="2" t="s">
        <v>41</v>
      </c>
      <c r="F162" s="2">
        <f t="shared" si="2"/>
        <v>4.3174881135363101</v>
      </c>
      <c r="G162" s="2">
        <v>75</v>
      </c>
      <c r="K162" s="9">
        <v>6</v>
      </c>
    </row>
    <row r="163" spans="1:11" x14ac:dyDescent="0.35">
      <c r="A163" s="2" t="s">
        <v>50</v>
      </c>
      <c r="B163" s="3">
        <v>41443</v>
      </c>
      <c r="C163" s="4">
        <v>0.48333333333333334</v>
      </c>
      <c r="D163" s="2" t="s">
        <v>41</v>
      </c>
      <c r="F163" s="2">
        <f t="shared" si="2"/>
        <v>4.6051701859880918</v>
      </c>
      <c r="G163" s="2">
        <v>100</v>
      </c>
      <c r="K163" s="9">
        <v>13</v>
      </c>
    </row>
    <row r="164" spans="1:11" x14ac:dyDescent="0.35">
      <c r="A164" s="2" t="s">
        <v>48</v>
      </c>
      <c r="B164" s="3">
        <v>41443</v>
      </c>
      <c r="C164" s="4">
        <v>0.49513888888888885</v>
      </c>
      <c r="D164" s="2" t="s">
        <v>41</v>
      </c>
      <c r="F164" s="2">
        <f t="shared" si="2"/>
        <v>4.4659081186545837</v>
      </c>
      <c r="G164" s="2">
        <v>87</v>
      </c>
      <c r="K164" s="9">
        <v>9</v>
      </c>
    </row>
    <row r="165" spans="1:11" x14ac:dyDescent="0.35">
      <c r="A165" s="2" t="s">
        <v>46</v>
      </c>
      <c r="B165" s="3">
        <v>41450</v>
      </c>
    </row>
    <row r="166" spans="1:11" x14ac:dyDescent="0.35">
      <c r="A166" s="2" t="s">
        <v>50</v>
      </c>
      <c r="B166" s="3">
        <v>41450</v>
      </c>
    </row>
    <row r="167" spans="1:11" x14ac:dyDescent="0.35">
      <c r="A167" s="2" t="s">
        <v>48</v>
      </c>
      <c r="B167" s="3">
        <v>41450</v>
      </c>
    </row>
    <row r="168" spans="1:11" x14ac:dyDescent="0.35">
      <c r="A168" s="2" t="s">
        <v>46</v>
      </c>
      <c r="B168" s="3">
        <v>41465</v>
      </c>
      <c r="C168" s="4">
        <v>0.63888888888888895</v>
      </c>
      <c r="D168" s="2" t="s">
        <v>41</v>
      </c>
      <c r="F168" s="2">
        <f t="shared" si="2"/>
        <v>5.0498560072495371</v>
      </c>
      <c r="G168" s="2">
        <v>156</v>
      </c>
      <c r="K168" s="9">
        <v>5</v>
      </c>
    </row>
    <row r="169" spans="1:11" x14ac:dyDescent="0.35">
      <c r="A169" s="2" t="s">
        <v>50</v>
      </c>
      <c r="B169" s="3">
        <v>41465</v>
      </c>
      <c r="C169" s="4">
        <v>0.47291666666666665</v>
      </c>
      <c r="D169" s="2" t="s">
        <v>41</v>
      </c>
      <c r="F169" s="2">
        <f t="shared" si="2"/>
        <v>3.4657359027997265</v>
      </c>
      <c r="G169" s="2">
        <v>32</v>
      </c>
      <c r="K169" s="9">
        <v>2</v>
      </c>
    </row>
    <row r="170" spans="1:11" x14ac:dyDescent="0.35">
      <c r="A170" s="2" t="s">
        <v>48</v>
      </c>
      <c r="B170" s="3">
        <v>41465</v>
      </c>
      <c r="C170" s="4">
        <v>0.48472222222222222</v>
      </c>
      <c r="D170" s="2" t="s">
        <v>41</v>
      </c>
      <c r="F170" s="2">
        <f t="shared" si="2"/>
        <v>3.2958368660043291</v>
      </c>
      <c r="G170" s="2">
        <v>27</v>
      </c>
      <c r="K170" s="9">
        <v>6</v>
      </c>
    </row>
    <row r="171" spans="1:11" x14ac:dyDescent="0.35">
      <c r="A171" s="2" t="s">
        <v>46</v>
      </c>
      <c r="B171" s="3">
        <v>41471</v>
      </c>
      <c r="C171" s="4">
        <v>0.47361111111111115</v>
      </c>
      <c r="D171" s="2" t="s">
        <v>41</v>
      </c>
      <c r="F171" s="2">
        <f t="shared" si="2"/>
        <v>6.3543700407973507</v>
      </c>
      <c r="G171" s="2">
        <v>575</v>
      </c>
      <c r="K171" s="9">
        <v>10</v>
      </c>
    </row>
    <row r="172" spans="1:11" x14ac:dyDescent="0.35">
      <c r="A172" s="2" t="s">
        <v>50</v>
      </c>
      <c r="B172" s="3">
        <v>41471</v>
      </c>
      <c r="C172" s="4">
        <v>0.46388888888888885</v>
      </c>
      <c r="D172" s="2" t="s">
        <v>41</v>
      </c>
      <c r="F172" s="2">
        <f t="shared" si="2"/>
        <v>7.0732697174597101</v>
      </c>
      <c r="G172" s="2">
        <v>1180</v>
      </c>
      <c r="K172" s="9">
        <v>44</v>
      </c>
    </row>
    <row r="173" spans="1:11" x14ac:dyDescent="0.35">
      <c r="A173" s="2" t="s">
        <v>48</v>
      </c>
      <c r="B173" s="3">
        <v>41471</v>
      </c>
      <c r="C173" s="4">
        <v>0.44930555555555557</v>
      </c>
      <c r="D173" s="2" t="s">
        <v>41</v>
      </c>
      <c r="F173" s="2">
        <f t="shared" si="2"/>
        <v>6.5294188382622256</v>
      </c>
      <c r="G173" s="2">
        <v>685</v>
      </c>
      <c r="I173" s="9" t="s">
        <v>42</v>
      </c>
      <c r="K173" s="9">
        <v>14</v>
      </c>
    </row>
    <row r="174" spans="1:11" x14ac:dyDescent="0.35">
      <c r="A174" s="2" t="s">
        <v>46</v>
      </c>
      <c r="B174" s="3">
        <v>41478</v>
      </c>
      <c r="C174" s="4">
        <v>0.64097222222222217</v>
      </c>
      <c r="D174" s="2" t="s">
        <v>43</v>
      </c>
      <c r="F174" s="2">
        <f t="shared" si="2"/>
        <v>6.0867747269123065</v>
      </c>
      <c r="G174" s="2">
        <v>440</v>
      </c>
      <c r="I174" s="9" t="s">
        <v>42</v>
      </c>
      <c r="K174" s="9">
        <v>4</v>
      </c>
    </row>
    <row r="175" spans="1:11" x14ac:dyDescent="0.35">
      <c r="A175" s="2" t="s">
        <v>50</v>
      </c>
      <c r="B175" s="3">
        <v>41478</v>
      </c>
      <c r="C175" s="4">
        <v>0.47500000000000003</v>
      </c>
      <c r="D175" s="2" t="s">
        <v>43</v>
      </c>
      <c r="F175" s="2">
        <f t="shared" si="2"/>
        <v>4.219507705176107</v>
      </c>
      <c r="G175" s="2">
        <v>68</v>
      </c>
      <c r="I175" s="9" t="s">
        <v>42</v>
      </c>
      <c r="K175" s="9">
        <v>8</v>
      </c>
    </row>
    <row r="176" spans="1:11" x14ac:dyDescent="0.35">
      <c r="A176" s="2" t="s">
        <v>48</v>
      </c>
      <c r="B176" s="3">
        <v>41478</v>
      </c>
      <c r="C176" s="4">
        <v>0.4861111111111111</v>
      </c>
      <c r="D176" s="2" t="s">
        <v>43</v>
      </c>
      <c r="F176" s="2">
        <f t="shared" si="2"/>
        <v>4.9972122737641147</v>
      </c>
      <c r="G176" s="2">
        <v>148</v>
      </c>
      <c r="I176" s="9" t="s">
        <v>42</v>
      </c>
      <c r="K176" s="9">
        <v>8</v>
      </c>
    </row>
    <row r="177" spans="1:11" x14ac:dyDescent="0.35">
      <c r="A177" s="2" t="s">
        <v>46</v>
      </c>
      <c r="B177" s="3">
        <v>41485</v>
      </c>
      <c r="C177" s="4">
        <v>0.6430555555555556</v>
      </c>
      <c r="D177" s="2" t="s">
        <v>41</v>
      </c>
      <c r="F177" s="2">
        <f t="shared" si="2"/>
        <v>3.8066624897703196</v>
      </c>
      <c r="G177" s="2">
        <v>45</v>
      </c>
      <c r="I177" s="9" t="s">
        <v>45</v>
      </c>
      <c r="K177" s="9">
        <v>1</v>
      </c>
    </row>
    <row r="178" spans="1:11" x14ac:dyDescent="0.35">
      <c r="A178" s="2" t="s">
        <v>50</v>
      </c>
      <c r="B178" s="3">
        <v>41485</v>
      </c>
      <c r="C178" s="4">
        <v>0.48472222222222222</v>
      </c>
      <c r="D178" s="2" t="s">
        <v>41</v>
      </c>
      <c r="F178" s="2">
        <f t="shared" si="2"/>
        <v>3.4657359027997265</v>
      </c>
      <c r="G178" s="2">
        <v>32</v>
      </c>
      <c r="K178" s="9">
        <v>3</v>
      </c>
    </row>
    <row r="179" spans="1:11" x14ac:dyDescent="0.35">
      <c r="A179" s="2" t="s">
        <v>48</v>
      </c>
      <c r="B179" s="3">
        <v>41485</v>
      </c>
      <c r="C179" s="4">
        <v>0.49583333333333335</v>
      </c>
      <c r="D179" s="2" t="s">
        <v>41</v>
      </c>
      <c r="F179" s="2">
        <f t="shared" si="2"/>
        <v>3.8712010109078911</v>
      </c>
      <c r="G179" s="2">
        <v>48</v>
      </c>
      <c r="K179" s="9">
        <v>2</v>
      </c>
    </row>
    <row r="180" spans="1:11" x14ac:dyDescent="0.35">
      <c r="A180" s="2" t="s">
        <v>46</v>
      </c>
      <c r="B180" s="3">
        <v>41492</v>
      </c>
      <c r="C180" s="4">
        <v>0.63750000000000007</v>
      </c>
      <c r="D180" s="2" t="s">
        <v>41</v>
      </c>
      <c r="F180" s="2">
        <f t="shared" si="2"/>
        <v>2.3025850929940459</v>
      </c>
      <c r="G180" s="2">
        <v>10</v>
      </c>
      <c r="I180" s="9" t="s">
        <v>45</v>
      </c>
      <c r="K180" s="9">
        <v>1</v>
      </c>
    </row>
    <row r="181" spans="1:11" x14ac:dyDescent="0.35">
      <c r="A181" s="2" t="s">
        <v>50</v>
      </c>
      <c r="B181" s="3">
        <v>41492</v>
      </c>
      <c r="C181" s="4">
        <v>0.47361111111111115</v>
      </c>
      <c r="D181" s="2" t="s">
        <v>41</v>
      </c>
      <c r="F181" s="2">
        <f t="shared" si="2"/>
        <v>2.9957322735539909</v>
      </c>
      <c r="G181" s="2">
        <v>20</v>
      </c>
      <c r="I181" s="9" t="s">
        <v>45</v>
      </c>
      <c r="K181" s="9">
        <v>1</v>
      </c>
    </row>
    <row r="182" spans="1:11" x14ac:dyDescent="0.35">
      <c r="A182" s="2" t="s">
        <v>48</v>
      </c>
      <c r="B182" s="3">
        <v>41492</v>
      </c>
      <c r="C182" s="4">
        <v>0.48541666666666666</v>
      </c>
      <c r="D182" s="2" t="s">
        <v>41</v>
      </c>
      <c r="F182" s="2">
        <f t="shared" si="2"/>
        <v>1.791759469228055</v>
      </c>
      <c r="G182" s="2">
        <v>6</v>
      </c>
      <c r="K182" s="9">
        <v>1</v>
      </c>
    </row>
    <row r="183" spans="1:11" x14ac:dyDescent="0.35">
      <c r="A183" s="2" t="s">
        <v>46</v>
      </c>
      <c r="B183" s="3">
        <v>41499</v>
      </c>
      <c r="C183" s="4">
        <v>0.64166666666666672</v>
      </c>
      <c r="D183" s="2" t="s">
        <v>43</v>
      </c>
      <c r="F183" s="2">
        <f t="shared" si="2"/>
        <v>5.2983173665480363</v>
      </c>
      <c r="G183" s="2">
        <v>200</v>
      </c>
      <c r="I183" s="9" t="s">
        <v>42</v>
      </c>
      <c r="K183" s="9">
        <v>18</v>
      </c>
    </row>
    <row r="184" spans="1:11" x14ac:dyDescent="0.35">
      <c r="A184" s="2" t="s">
        <v>50</v>
      </c>
      <c r="B184" s="3">
        <v>41499</v>
      </c>
      <c r="C184" s="4">
        <v>0.4861111111111111</v>
      </c>
      <c r="D184" s="2" t="s">
        <v>43</v>
      </c>
      <c r="F184" s="2">
        <f t="shared" si="2"/>
        <v>4.4773368144782069</v>
      </c>
      <c r="G184" s="2">
        <v>88</v>
      </c>
      <c r="I184" s="9" t="s">
        <v>42</v>
      </c>
      <c r="K184" s="9">
        <v>8</v>
      </c>
    </row>
    <row r="185" spans="1:11" x14ac:dyDescent="0.35">
      <c r="A185" s="2" t="s">
        <v>48</v>
      </c>
      <c r="B185" s="3">
        <v>41499</v>
      </c>
      <c r="C185" s="4">
        <v>0.49861111111111112</v>
      </c>
      <c r="D185" s="2" t="s">
        <v>43</v>
      </c>
      <c r="F185" s="2">
        <f t="shared" si="2"/>
        <v>5.8971538676367405</v>
      </c>
      <c r="G185" s="2">
        <v>364</v>
      </c>
      <c r="I185" s="9" t="s">
        <v>42</v>
      </c>
      <c r="K185" s="9">
        <v>26</v>
      </c>
    </row>
    <row r="186" spans="1:11" x14ac:dyDescent="0.35">
      <c r="A186" s="2" t="s">
        <v>46</v>
      </c>
      <c r="B186" s="3">
        <v>41506</v>
      </c>
      <c r="C186" s="4">
        <v>0.48749999999999999</v>
      </c>
      <c r="D186" s="2" t="s">
        <v>41</v>
      </c>
      <c r="F186" s="2">
        <f t="shared" si="2"/>
        <v>2.0794415416798357</v>
      </c>
      <c r="G186" s="2">
        <v>8</v>
      </c>
      <c r="I186" s="9" t="s">
        <v>45</v>
      </c>
      <c r="K186" s="9">
        <v>1</v>
      </c>
    </row>
    <row r="187" spans="1:11" x14ac:dyDescent="0.35">
      <c r="A187" s="2" t="s">
        <v>50</v>
      </c>
      <c r="B187" s="3">
        <v>41506</v>
      </c>
      <c r="C187" s="4">
        <v>0.66180555555555554</v>
      </c>
      <c r="D187" s="2" t="s">
        <v>41</v>
      </c>
      <c r="F187" s="2">
        <f t="shared" si="2"/>
        <v>3.4011973816621555</v>
      </c>
      <c r="G187" s="2">
        <v>30</v>
      </c>
      <c r="I187" s="9" t="s">
        <v>42</v>
      </c>
      <c r="K187" s="9">
        <v>2</v>
      </c>
    </row>
    <row r="188" spans="1:11" x14ac:dyDescent="0.35">
      <c r="A188" s="2" t="s">
        <v>48</v>
      </c>
      <c r="B188" s="3">
        <v>41506</v>
      </c>
      <c r="C188" s="4">
        <v>0.51111111111111118</v>
      </c>
      <c r="D188" s="2" t="s">
        <v>41</v>
      </c>
      <c r="F188" s="2">
        <f t="shared" si="2"/>
        <v>1.9459101490553132</v>
      </c>
      <c r="G188" s="2">
        <v>7</v>
      </c>
      <c r="I188" s="9" t="s">
        <v>45</v>
      </c>
      <c r="K188" s="9">
        <v>1</v>
      </c>
    </row>
    <row r="189" spans="1:11" x14ac:dyDescent="0.35">
      <c r="A189" s="2" t="s">
        <v>46</v>
      </c>
      <c r="B189" s="3">
        <v>41513</v>
      </c>
      <c r="C189" s="4">
        <v>0.64236111111111105</v>
      </c>
      <c r="D189" s="2" t="s">
        <v>41</v>
      </c>
      <c r="F189" s="2">
        <f t="shared" si="2"/>
        <v>0.69314718055994529</v>
      </c>
      <c r="G189" s="2">
        <v>2</v>
      </c>
      <c r="I189" s="9" t="s">
        <v>45</v>
      </c>
      <c r="K189" s="9">
        <v>1</v>
      </c>
    </row>
    <row r="190" spans="1:11" x14ac:dyDescent="0.35">
      <c r="A190" s="2" t="s">
        <v>50</v>
      </c>
      <c r="B190" s="3">
        <v>41513</v>
      </c>
      <c r="C190" s="4">
        <v>0.48541666666666666</v>
      </c>
      <c r="D190" s="2" t="s">
        <v>41</v>
      </c>
      <c r="F190" s="2">
        <f t="shared" si="2"/>
        <v>2.4849066497880004</v>
      </c>
      <c r="G190" s="2">
        <v>12</v>
      </c>
      <c r="K190" s="9">
        <v>1</v>
      </c>
    </row>
    <row r="191" spans="1:11" x14ac:dyDescent="0.35">
      <c r="A191" s="2" t="s">
        <v>48</v>
      </c>
      <c r="B191" s="3">
        <v>41513</v>
      </c>
      <c r="C191" s="4">
        <v>0.49722222222222223</v>
      </c>
      <c r="D191" s="2" t="s">
        <v>41</v>
      </c>
      <c r="F191" s="2">
        <f t="shared" si="2"/>
        <v>1.6094379124341003</v>
      </c>
      <c r="G191" s="2">
        <v>5</v>
      </c>
      <c r="I191" s="9" t="s">
        <v>45</v>
      </c>
      <c r="K191" s="9">
        <v>1</v>
      </c>
    </row>
    <row r="192" spans="1:11" x14ac:dyDescent="0.35">
      <c r="A192" s="2" t="s">
        <v>46</v>
      </c>
      <c r="B192" s="3">
        <v>41527</v>
      </c>
      <c r="C192" s="4">
        <v>0.64166666666666672</v>
      </c>
      <c r="D192" s="2" t="s">
        <v>41</v>
      </c>
      <c r="F192" s="2">
        <f t="shared" si="2"/>
        <v>0.69314718055994529</v>
      </c>
      <c r="G192" s="2">
        <v>2</v>
      </c>
      <c r="I192" s="9" t="s">
        <v>45</v>
      </c>
      <c r="K192" s="9">
        <v>1</v>
      </c>
    </row>
    <row r="193" spans="1:11" x14ac:dyDescent="0.35">
      <c r="A193" s="2" t="s">
        <v>50</v>
      </c>
      <c r="B193" s="3">
        <v>41527</v>
      </c>
      <c r="C193" s="4">
        <v>0.48333333333333334</v>
      </c>
      <c r="D193" s="2" t="s">
        <v>41</v>
      </c>
      <c r="F193" s="2">
        <f t="shared" si="2"/>
        <v>2.0794415416798357</v>
      </c>
      <c r="G193" s="2">
        <v>8</v>
      </c>
      <c r="I193" s="9" t="s">
        <v>45</v>
      </c>
      <c r="K193" s="9">
        <v>1</v>
      </c>
    </row>
    <row r="194" spans="1:11" x14ac:dyDescent="0.35">
      <c r="A194" s="2" t="s">
        <v>48</v>
      </c>
      <c r="B194" s="3">
        <v>41527</v>
      </c>
      <c r="C194" s="4">
        <v>0.49652777777777773</v>
      </c>
      <c r="D194" s="2" t="s">
        <v>41</v>
      </c>
      <c r="F194" s="2">
        <f t="shared" ref="F194:F257" si="3">LN(G194)</f>
        <v>1.791759469228055</v>
      </c>
      <c r="G194" s="2">
        <v>6</v>
      </c>
      <c r="I194" s="9" t="s">
        <v>45</v>
      </c>
      <c r="K194" s="9">
        <v>1</v>
      </c>
    </row>
    <row r="195" spans="1:11" x14ac:dyDescent="0.35">
      <c r="A195" s="2" t="s">
        <v>46</v>
      </c>
      <c r="B195" s="3">
        <v>41534</v>
      </c>
      <c r="C195" s="4">
        <v>0.63541666666666663</v>
      </c>
      <c r="D195" s="2" t="s">
        <v>41</v>
      </c>
      <c r="F195" s="2">
        <f t="shared" si="3"/>
        <v>4.4308167988433134</v>
      </c>
      <c r="G195" s="2">
        <v>84</v>
      </c>
      <c r="K195" s="9">
        <v>5</v>
      </c>
    </row>
    <row r="196" spans="1:11" x14ac:dyDescent="0.35">
      <c r="A196" s="2" t="s">
        <v>50</v>
      </c>
      <c r="B196" s="3">
        <v>41534</v>
      </c>
      <c r="C196" s="4">
        <v>0.47013888888888888</v>
      </c>
      <c r="D196" s="2" t="s">
        <v>41</v>
      </c>
      <c r="F196" s="2">
        <f t="shared" si="3"/>
        <v>2.3025850929940459</v>
      </c>
      <c r="G196" s="2">
        <v>10</v>
      </c>
      <c r="K196" s="9">
        <v>3</v>
      </c>
    </row>
    <row r="197" spans="1:11" x14ac:dyDescent="0.35">
      <c r="A197" s="2" t="s">
        <v>48</v>
      </c>
      <c r="B197" s="3">
        <v>41534</v>
      </c>
      <c r="C197" s="4">
        <v>0.48055555555555557</v>
      </c>
      <c r="D197" s="2" t="s">
        <v>41</v>
      </c>
      <c r="F197" s="2">
        <f t="shared" si="3"/>
        <v>3.4657359027997265</v>
      </c>
      <c r="G197" s="2">
        <v>32</v>
      </c>
      <c r="I197" s="9" t="s">
        <v>45</v>
      </c>
      <c r="K197" s="9">
        <v>1</v>
      </c>
    </row>
    <row r="198" spans="1:11" x14ac:dyDescent="0.35">
      <c r="A198" s="2" t="s">
        <v>46</v>
      </c>
      <c r="B198" s="3">
        <v>41794</v>
      </c>
      <c r="C198" s="4">
        <v>0.63888888888888895</v>
      </c>
      <c r="D198" s="2" t="s">
        <v>43</v>
      </c>
      <c r="F198" s="2">
        <f t="shared" si="3"/>
        <v>4.4308167988433134</v>
      </c>
      <c r="G198" s="2">
        <v>84</v>
      </c>
      <c r="I198" s="9" t="s">
        <v>42</v>
      </c>
      <c r="K198" s="9">
        <v>4</v>
      </c>
    </row>
    <row r="199" spans="1:11" x14ac:dyDescent="0.35">
      <c r="A199" s="2" t="s">
        <v>50</v>
      </c>
      <c r="B199" s="3">
        <v>41794</v>
      </c>
      <c r="C199" s="4">
        <v>0.47500000000000003</v>
      </c>
      <c r="D199" s="2" t="s">
        <v>43</v>
      </c>
      <c r="F199" s="2">
        <f t="shared" si="3"/>
        <v>4.9972122737641147</v>
      </c>
      <c r="G199" s="2">
        <v>148</v>
      </c>
      <c r="K199" s="9">
        <v>42</v>
      </c>
    </row>
    <row r="200" spans="1:11" x14ac:dyDescent="0.35">
      <c r="A200" s="2" t="s">
        <v>48</v>
      </c>
      <c r="B200" s="3">
        <v>41794</v>
      </c>
      <c r="C200" s="4">
        <v>0.4861111111111111</v>
      </c>
      <c r="D200" s="2" t="s">
        <v>43</v>
      </c>
      <c r="F200" s="2">
        <f t="shared" si="3"/>
        <v>5.1704839950381514</v>
      </c>
      <c r="G200" s="2">
        <v>176</v>
      </c>
      <c r="I200" s="9" t="s">
        <v>42</v>
      </c>
      <c r="K200" s="9">
        <v>22</v>
      </c>
    </row>
    <row r="201" spans="1:11" x14ac:dyDescent="0.35">
      <c r="A201" s="2" t="s">
        <v>46</v>
      </c>
      <c r="B201" s="3">
        <v>41801</v>
      </c>
      <c r="C201" s="4">
        <v>0.68263888888888891</v>
      </c>
      <c r="D201" s="2" t="s">
        <v>43</v>
      </c>
      <c r="F201" s="2">
        <f t="shared" si="3"/>
        <v>4.8828019225863706</v>
      </c>
      <c r="G201" s="2">
        <v>132</v>
      </c>
      <c r="I201" s="9" t="s">
        <v>42</v>
      </c>
      <c r="K201" s="9">
        <v>8</v>
      </c>
    </row>
    <row r="202" spans="1:11" x14ac:dyDescent="0.35">
      <c r="A202" s="2" t="s">
        <v>50</v>
      </c>
      <c r="B202" s="3">
        <v>41801</v>
      </c>
      <c r="C202" s="4">
        <v>0.5</v>
      </c>
      <c r="D202" s="2" t="s">
        <v>43</v>
      </c>
      <c r="F202" s="2">
        <f t="shared" si="3"/>
        <v>4.7535901911063645</v>
      </c>
      <c r="G202" s="2">
        <v>116</v>
      </c>
      <c r="I202" s="9" t="s">
        <v>42</v>
      </c>
      <c r="K202" s="9">
        <v>2</v>
      </c>
    </row>
    <row r="203" spans="1:11" x14ac:dyDescent="0.35">
      <c r="A203" s="2" t="s">
        <v>48</v>
      </c>
      <c r="B203" s="3">
        <v>41801</v>
      </c>
      <c r="C203" s="4">
        <v>0.51111111111111118</v>
      </c>
      <c r="D203" s="2" t="s">
        <v>43</v>
      </c>
      <c r="F203" s="2">
        <f t="shared" si="3"/>
        <v>4.4773368144782069</v>
      </c>
      <c r="G203" s="2">
        <v>88</v>
      </c>
      <c r="I203" s="9" t="s">
        <v>42</v>
      </c>
      <c r="K203" s="9">
        <v>6</v>
      </c>
    </row>
    <row r="204" spans="1:11" x14ac:dyDescent="0.35">
      <c r="A204" s="2" t="s">
        <v>46</v>
      </c>
      <c r="B204" s="3">
        <v>41808</v>
      </c>
      <c r="C204" s="4">
        <v>0.62916666666666665</v>
      </c>
      <c r="D204" s="2" t="s">
        <v>41</v>
      </c>
      <c r="F204" s="2">
        <f t="shared" si="3"/>
        <v>2.8903717578961645</v>
      </c>
      <c r="G204" s="2">
        <v>18</v>
      </c>
      <c r="I204" s="9" t="s">
        <v>45</v>
      </c>
      <c r="K204" s="9">
        <v>1</v>
      </c>
    </row>
    <row r="205" spans="1:11" x14ac:dyDescent="0.35">
      <c r="A205" s="2" t="s">
        <v>50</v>
      </c>
      <c r="B205" s="3">
        <v>41808</v>
      </c>
      <c r="C205" s="4">
        <v>0.46458333333333335</v>
      </c>
      <c r="D205" s="2" t="s">
        <v>41</v>
      </c>
      <c r="F205" s="2">
        <f t="shared" si="3"/>
        <v>5.0751738152338266</v>
      </c>
      <c r="G205" s="2">
        <v>160</v>
      </c>
      <c r="I205" s="9" t="s">
        <v>42</v>
      </c>
      <c r="K205" s="9">
        <v>12</v>
      </c>
    </row>
    <row r="206" spans="1:11" x14ac:dyDescent="0.35">
      <c r="A206" s="2" t="s">
        <v>48</v>
      </c>
      <c r="B206" s="3">
        <v>41808</v>
      </c>
      <c r="C206" s="4">
        <v>0.4770833333333333</v>
      </c>
      <c r="D206" s="2" t="s">
        <v>41</v>
      </c>
      <c r="F206" s="2">
        <f t="shared" si="3"/>
        <v>3.2580965380214821</v>
      </c>
      <c r="G206" s="2">
        <v>26</v>
      </c>
      <c r="K206" s="9">
        <v>1</v>
      </c>
    </row>
    <row r="207" spans="1:11" x14ac:dyDescent="0.35">
      <c r="A207" s="2" t="s">
        <v>46</v>
      </c>
      <c r="B207" s="3">
        <v>41815</v>
      </c>
      <c r="C207" s="4">
        <v>0.65833333333333333</v>
      </c>
      <c r="D207" s="2" t="s">
        <v>41</v>
      </c>
      <c r="F207" s="2">
        <f t="shared" si="3"/>
        <v>2.3025850929940459</v>
      </c>
      <c r="G207" s="2">
        <v>10</v>
      </c>
      <c r="K207" s="9">
        <v>3</v>
      </c>
    </row>
    <row r="208" spans="1:11" x14ac:dyDescent="0.35">
      <c r="A208" s="2" t="s">
        <v>50</v>
      </c>
      <c r="B208" s="3">
        <v>41815</v>
      </c>
      <c r="C208" s="4">
        <v>0.48125000000000001</v>
      </c>
      <c r="D208" s="2" t="s">
        <v>41</v>
      </c>
      <c r="F208" s="2">
        <f t="shared" si="3"/>
        <v>2.0794415416798357</v>
      </c>
      <c r="G208" s="2">
        <v>8</v>
      </c>
      <c r="I208" s="9" t="s">
        <v>45</v>
      </c>
      <c r="K208" s="9">
        <v>1</v>
      </c>
    </row>
    <row r="209" spans="1:11" x14ac:dyDescent="0.35">
      <c r="A209" s="2" t="s">
        <v>48</v>
      </c>
      <c r="B209" s="3">
        <v>41815</v>
      </c>
      <c r="C209" s="4">
        <v>0.49236111111111108</v>
      </c>
      <c r="D209" s="2" t="s">
        <v>41</v>
      </c>
      <c r="F209" s="2">
        <f t="shared" si="3"/>
        <v>0.69314718055994529</v>
      </c>
      <c r="G209" s="2">
        <v>2</v>
      </c>
      <c r="K209" s="9">
        <v>1</v>
      </c>
    </row>
    <row r="210" spans="1:11" x14ac:dyDescent="0.35">
      <c r="A210" s="2" t="s">
        <v>46</v>
      </c>
      <c r="B210" s="3">
        <v>41822</v>
      </c>
      <c r="C210" s="4">
        <v>0.62083333333333335</v>
      </c>
      <c r="D210" s="2" t="s">
        <v>41</v>
      </c>
      <c r="F210" s="2">
        <f t="shared" si="3"/>
        <v>1.6094379124341003</v>
      </c>
      <c r="G210" s="2">
        <v>5</v>
      </c>
      <c r="K210" s="9">
        <v>1</v>
      </c>
    </row>
    <row r="211" spans="1:11" x14ac:dyDescent="0.35">
      <c r="A211" s="2" t="s">
        <v>50</v>
      </c>
      <c r="B211" s="3">
        <v>41822</v>
      </c>
      <c r="C211" s="4">
        <v>0.4597222222222222</v>
      </c>
      <c r="D211" s="2" t="s">
        <v>41</v>
      </c>
      <c r="F211" s="2">
        <f t="shared" si="3"/>
        <v>2.0794415416798357</v>
      </c>
      <c r="G211" s="2">
        <v>8</v>
      </c>
      <c r="I211" s="9" t="s">
        <v>42</v>
      </c>
      <c r="K211" s="9">
        <v>10</v>
      </c>
    </row>
    <row r="212" spans="1:11" x14ac:dyDescent="0.35">
      <c r="A212" s="2" t="s">
        <v>48</v>
      </c>
      <c r="B212" s="3">
        <v>41822</v>
      </c>
      <c r="C212" s="4">
        <v>0.47222222222222227</v>
      </c>
      <c r="D212" s="2" t="s">
        <v>41</v>
      </c>
      <c r="F212" s="2">
        <f t="shared" si="3"/>
        <v>1.791759469228055</v>
      </c>
      <c r="G212" s="2">
        <v>6</v>
      </c>
      <c r="I212" s="9" t="s">
        <v>45</v>
      </c>
      <c r="K212" s="9">
        <v>1</v>
      </c>
    </row>
    <row r="213" spans="1:11" x14ac:dyDescent="0.35">
      <c r="A213" s="2" t="s">
        <v>46</v>
      </c>
      <c r="B213" s="3">
        <v>41828</v>
      </c>
      <c r="C213" s="4">
        <v>0.61944444444444446</v>
      </c>
      <c r="D213" s="2" t="s">
        <v>41</v>
      </c>
      <c r="F213" s="2">
        <f t="shared" si="3"/>
        <v>5.4467373716663099</v>
      </c>
      <c r="G213" s="2">
        <v>232</v>
      </c>
      <c r="K213" s="9">
        <v>19</v>
      </c>
    </row>
    <row r="214" spans="1:11" x14ac:dyDescent="0.35">
      <c r="A214" s="2" t="s">
        <v>50</v>
      </c>
      <c r="B214" s="3">
        <v>41828</v>
      </c>
      <c r="C214" s="4">
        <v>0.45555555555555555</v>
      </c>
      <c r="D214" s="2" t="s">
        <v>41</v>
      </c>
      <c r="F214" s="2">
        <f t="shared" si="3"/>
        <v>3.4011973816621555</v>
      </c>
      <c r="G214" s="2">
        <v>30</v>
      </c>
      <c r="K214" s="9">
        <v>3</v>
      </c>
    </row>
    <row r="215" spans="1:11" x14ac:dyDescent="0.35">
      <c r="A215" s="2" t="s">
        <v>48</v>
      </c>
      <c r="B215" s="3">
        <v>41828</v>
      </c>
      <c r="C215" s="4">
        <v>0.46597222222222223</v>
      </c>
      <c r="D215" s="2" t="s">
        <v>41</v>
      </c>
      <c r="F215" s="2">
        <f t="shared" si="3"/>
        <v>2.7725887222397811</v>
      </c>
      <c r="G215" s="2">
        <v>16</v>
      </c>
      <c r="I215" s="9" t="s">
        <v>45</v>
      </c>
      <c r="K215" s="9">
        <v>1</v>
      </c>
    </row>
    <row r="216" spans="1:11" x14ac:dyDescent="0.35">
      <c r="A216" s="2" t="s">
        <v>46</v>
      </c>
      <c r="B216" s="3">
        <v>41835</v>
      </c>
      <c r="C216" s="4">
        <v>0.64027777777777783</v>
      </c>
      <c r="D216" s="2" t="s">
        <v>43</v>
      </c>
      <c r="F216" s="2">
        <f t="shared" si="3"/>
        <v>5.0751738152338266</v>
      </c>
      <c r="G216" s="2">
        <v>160</v>
      </c>
      <c r="I216" s="9" t="s">
        <v>42</v>
      </c>
      <c r="K216" s="9">
        <v>34</v>
      </c>
    </row>
    <row r="217" spans="1:11" x14ac:dyDescent="0.35">
      <c r="A217" s="2" t="s">
        <v>50</v>
      </c>
      <c r="B217" s="3">
        <v>41835</v>
      </c>
      <c r="C217" s="4">
        <v>0.4604166666666667</v>
      </c>
      <c r="D217" s="2" t="s">
        <v>43</v>
      </c>
      <c r="F217" s="2">
        <f t="shared" si="3"/>
        <v>7.4145728813505887</v>
      </c>
      <c r="G217" s="5">
        <v>1660</v>
      </c>
      <c r="K217" s="9">
        <v>42</v>
      </c>
    </row>
    <row r="218" spans="1:11" x14ac:dyDescent="0.35">
      <c r="A218" s="2" t="s">
        <v>48</v>
      </c>
      <c r="B218" s="3">
        <v>41835</v>
      </c>
      <c r="C218" s="4">
        <v>0.4770833333333333</v>
      </c>
      <c r="D218" s="2" t="s">
        <v>43</v>
      </c>
      <c r="F218" s="2">
        <f t="shared" si="3"/>
        <v>7.6009024595420822</v>
      </c>
      <c r="G218" s="5">
        <v>2000</v>
      </c>
      <c r="I218" s="9" t="s">
        <v>42</v>
      </c>
      <c r="K218" s="9">
        <v>28</v>
      </c>
    </row>
    <row r="219" spans="1:11" x14ac:dyDescent="0.35">
      <c r="A219" s="2" t="s">
        <v>46</v>
      </c>
      <c r="B219" s="3">
        <v>41843</v>
      </c>
      <c r="C219" s="4">
        <v>0.61875000000000002</v>
      </c>
      <c r="D219" s="2" t="s">
        <v>41</v>
      </c>
      <c r="F219" s="2">
        <f t="shared" si="3"/>
        <v>2.7080502011022101</v>
      </c>
      <c r="G219" s="2">
        <v>15</v>
      </c>
      <c r="I219" s="9" t="s">
        <v>45</v>
      </c>
      <c r="K219" s="9">
        <v>1</v>
      </c>
    </row>
    <row r="220" spans="1:11" x14ac:dyDescent="0.35">
      <c r="A220" s="2" t="s">
        <v>50</v>
      </c>
      <c r="B220" s="3">
        <v>41843</v>
      </c>
      <c r="C220" s="4">
        <v>0.4604166666666667</v>
      </c>
      <c r="D220" s="2" t="s">
        <v>41</v>
      </c>
      <c r="F220" s="2">
        <f t="shared" si="3"/>
        <v>3.4657359027997265</v>
      </c>
      <c r="G220" s="2">
        <v>32</v>
      </c>
      <c r="I220" s="9" t="s">
        <v>45</v>
      </c>
      <c r="K220" s="9">
        <v>1</v>
      </c>
    </row>
    <row r="221" spans="1:11" x14ac:dyDescent="0.35">
      <c r="A221" s="2" t="s">
        <v>48</v>
      </c>
      <c r="B221" s="3">
        <v>41843</v>
      </c>
      <c r="C221" s="4">
        <v>0.4694444444444445</v>
      </c>
      <c r="D221" s="2" t="s">
        <v>41</v>
      </c>
      <c r="F221" s="2">
        <f t="shared" si="3"/>
        <v>3.6635616461296463</v>
      </c>
      <c r="G221" s="2">
        <v>39</v>
      </c>
      <c r="I221" s="9" t="s">
        <v>45</v>
      </c>
      <c r="K221" s="9">
        <v>1</v>
      </c>
    </row>
    <row r="222" spans="1:11" x14ac:dyDescent="0.35">
      <c r="A222" s="2" t="s">
        <v>46</v>
      </c>
      <c r="B222" s="3">
        <v>41850</v>
      </c>
      <c r="C222" s="4">
        <v>0.61388888888888882</v>
      </c>
      <c r="D222" s="2" t="s">
        <v>41</v>
      </c>
      <c r="F222" s="2">
        <f t="shared" si="3"/>
        <v>2.3978952727983707</v>
      </c>
      <c r="G222" s="2">
        <v>11</v>
      </c>
      <c r="I222" s="9" t="s">
        <v>45</v>
      </c>
      <c r="K222" s="9">
        <v>1</v>
      </c>
    </row>
    <row r="223" spans="1:11" x14ac:dyDescent="0.35">
      <c r="A223" s="2" t="s">
        <v>50</v>
      </c>
      <c r="B223" s="3">
        <v>41850</v>
      </c>
      <c r="C223" s="4">
        <v>0.45416666666666666</v>
      </c>
      <c r="D223" s="2" t="s">
        <v>41</v>
      </c>
      <c r="F223" s="2">
        <f t="shared" si="3"/>
        <v>4.3040650932041702</v>
      </c>
      <c r="G223" s="2">
        <v>74</v>
      </c>
      <c r="K223" s="9">
        <v>1</v>
      </c>
    </row>
    <row r="224" spans="1:11" x14ac:dyDescent="0.35">
      <c r="A224" s="2" t="s">
        <v>48</v>
      </c>
      <c r="B224" s="3">
        <v>41850</v>
      </c>
      <c r="C224" s="4">
        <v>0.46597222222222223</v>
      </c>
      <c r="D224" s="2" t="s">
        <v>41</v>
      </c>
      <c r="F224" s="2">
        <f t="shared" si="3"/>
        <v>2.1972245773362196</v>
      </c>
      <c r="G224" s="2">
        <v>9</v>
      </c>
      <c r="I224" s="9" t="s">
        <v>45</v>
      </c>
      <c r="K224" s="9">
        <v>1</v>
      </c>
    </row>
    <row r="225" spans="1:11" x14ac:dyDescent="0.35">
      <c r="A225" s="2" t="s">
        <v>46</v>
      </c>
      <c r="B225" s="3">
        <v>41857</v>
      </c>
      <c r="C225" s="4">
        <v>0.61458333333333337</v>
      </c>
      <c r="D225" s="2" t="s">
        <v>41</v>
      </c>
      <c r="F225" s="2">
        <f t="shared" si="3"/>
        <v>1.6094379124341003</v>
      </c>
      <c r="G225" s="2">
        <v>5</v>
      </c>
      <c r="I225" s="9" t="s">
        <v>45</v>
      </c>
      <c r="K225" s="9">
        <v>1</v>
      </c>
    </row>
    <row r="226" spans="1:11" x14ac:dyDescent="0.35">
      <c r="A226" s="2" t="s">
        <v>50</v>
      </c>
      <c r="B226" s="3">
        <v>41857</v>
      </c>
      <c r="C226" s="4">
        <v>0.45902777777777781</v>
      </c>
      <c r="D226" s="2" t="s">
        <v>41</v>
      </c>
      <c r="F226" s="2">
        <f t="shared" si="3"/>
        <v>2.0794415416798357</v>
      </c>
      <c r="G226" s="2">
        <v>8</v>
      </c>
      <c r="I226" s="9" t="s">
        <v>42</v>
      </c>
      <c r="K226" s="9">
        <v>2</v>
      </c>
    </row>
    <row r="227" spans="1:11" x14ac:dyDescent="0.35">
      <c r="A227" s="2" t="s">
        <v>48</v>
      </c>
      <c r="B227" s="3">
        <v>41857</v>
      </c>
      <c r="C227" s="4">
        <v>0.4694444444444445</v>
      </c>
      <c r="D227" s="2" t="s">
        <v>41</v>
      </c>
      <c r="F227" s="2">
        <f t="shared" si="3"/>
        <v>1.3862943611198906</v>
      </c>
      <c r="G227" s="2">
        <v>4</v>
      </c>
      <c r="I227" s="9" t="s">
        <v>45</v>
      </c>
      <c r="K227" s="9">
        <v>1</v>
      </c>
    </row>
    <row r="228" spans="1:11" x14ac:dyDescent="0.35">
      <c r="A228" s="2" t="s">
        <v>46</v>
      </c>
      <c r="B228" s="3">
        <v>41864</v>
      </c>
      <c r="C228" s="4">
        <v>0.65972222222222221</v>
      </c>
      <c r="D228" s="2" t="s">
        <v>43</v>
      </c>
      <c r="F228" s="2">
        <f t="shared" si="3"/>
        <v>4.2766661190160553</v>
      </c>
      <c r="G228" s="2">
        <v>72</v>
      </c>
      <c r="I228" s="9" t="s">
        <v>42</v>
      </c>
      <c r="K228" s="9">
        <v>14</v>
      </c>
    </row>
    <row r="229" spans="1:11" x14ac:dyDescent="0.35">
      <c r="A229" s="2" t="s">
        <v>50</v>
      </c>
      <c r="B229" s="3">
        <v>41864</v>
      </c>
      <c r="C229" s="4">
        <v>0.48749999999999999</v>
      </c>
      <c r="D229" s="2" t="s">
        <v>43</v>
      </c>
      <c r="F229" s="2">
        <f t="shared" si="3"/>
        <v>3.4657359027997265</v>
      </c>
      <c r="G229" s="2">
        <v>32</v>
      </c>
      <c r="I229" s="9" t="s">
        <v>42</v>
      </c>
      <c r="K229" s="9">
        <v>6</v>
      </c>
    </row>
    <row r="230" spans="1:11" x14ac:dyDescent="0.35">
      <c r="A230" s="2" t="s">
        <v>48</v>
      </c>
      <c r="B230" s="3">
        <v>41864</v>
      </c>
      <c r="C230" s="4">
        <v>0.50069444444444444</v>
      </c>
      <c r="D230" s="2" t="s">
        <v>43</v>
      </c>
      <c r="F230" s="2">
        <f t="shared" si="3"/>
        <v>3.4011973816621555</v>
      </c>
      <c r="G230" s="2">
        <v>30</v>
      </c>
      <c r="I230" s="9" t="s">
        <v>42</v>
      </c>
      <c r="K230" s="9">
        <v>6</v>
      </c>
    </row>
    <row r="231" spans="1:11" x14ac:dyDescent="0.35">
      <c r="A231" s="2" t="s">
        <v>46</v>
      </c>
      <c r="B231" s="3">
        <v>41871</v>
      </c>
      <c r="C231" s="4">
        <v>0.60486111111111118</v>
      </c>
      <c r="D231" s="2" t="s">
        <v>41</v>
      </c>
      <c r="F231" s="2">
        <f t="shared" si="3"/>
        <v>3.0910424533583161</v>
      </c>
      <c r="G231" s="2">
        <v>22</v>
      </c>
      <c r="I231" s="9" t="s">
        <v>45</v>
      </c>
      <c r="K231" s="9">
        <v>1</v>
      </c>
    </row>
    <row r="232" spans="1:11" x14ac:dyDescent="0.35">
      <c r="A232" s="2" t="s">
        <v>50</v>
      </c>
      <c r="B232" s="3">
        <v>41871</v>
      </c>
      <c r="C232" s="4">
        <v>0.4381944444444445</v>
      </c>
      <c r="D232" s="2" t="s">
        <v>41</v>
      </c>
      <c r="F232" s="2">
        <f t="shared" si="3"/>
        <v>1.6094379124341003</v>
      </c>
      <c r="G232" s="2">
        <v>5</v>
      </c>
      <c r="K232" s="9">
        <v>145</v>
      </c>
    </row>
    <row r="233" spans="1:11" x14ac:dyDescent="0.35">
      <c r="A233" s="2" t="s">
        <v>48</v>
      </c>
      <c r="B233" s="3">
        <v>41871</v>
      </c>
      <c r="C233" s="4">
        <v>0.44930555555555557</v>
      </c>
      <c r="D233" s="2" t="s">
        <v>41</v>
      </c>
      <c r="F233" s="2">
        <f t="shared" si="3"/>
        <v>4.7184988712950942</v>
      </c>
      <c r="G233" s="2">
        <v>112</v>
      </c>
      <c r="I233" s="9" t="s">
        <v>45</v>
      </c>
      <c r="K233" s="9">
        <v>1</v>
      </c>
    </row>
    <row r="234" spans="1:11" x14ac:dyDescent="0.35">
      <c r="A234" s="2" t="s">
        <v>46</v>
      </c>
      <c r="B234" s="3">
        <v>41878</v>
      </c>
      <c r="C234" s="4">
        <v>0.62152777777777779</v>
      </c>
      <c r="D234" s="2" t="s">
        <v>41</v>
      </c>
      <c r="F234" s="2">
        <f t="shared" si="3"/>
        <v>0.69314718055994529</v>
      </c>
      <c r="G234" s="2">
        <v>2</v>
      </c>
      <c r="I234" s="9" t="s">
        <v>45</v>
      </c>
      <c r="K234" s="9">
        <v>1</v>
      </c>
    </row>
    <row r="235" spans="1:11" x14ac:dyDescent="0.35">
      <c r="A235" s="2" t="s">
        <v>50</v>
      </c>
      <c r="B235" s="3">
        <v>41878</v>
      </c>
      <c r="C235" s="4">
        <v>0.45347222222222222</v>
      </c>
      <c r="D235" s="2" t="s">
        <v>41</v>
      </c>
      <c r="F235" s="2">
        <f t="shared" si="3"/>
        <v>2.1972245773362196</v>
      </c>
      <c r="G235" s="2">
        <v>9</v>
      </c>
      <c r="I235" s="9" t="s">
        <v>45</v>
      </c>
      <c r="K235" s="9">
        <v>1</v>
      </c>
    </row>
    <row r="236" spans="1:11" x14ac:dyDescent="0.35">
      <c r="A236" s="2" t="s">
        <v>48</v>
      </c>
      <c r="B236" s="3">
        <v>41878</v>
      </c>
      <c r="C236" s="4">
        <v>0.46597222222222223</v>
      </c>
      <c r="D236" s="2" t="s">
        <v>41</v>
      </c>
      <c r="F236" s="2">
        <f t="shared" si="3"/>
        <v>0</v>
      </c>
      <c r="G236" s="2">
        <v>1</v>
      </c>
      <c r="I236" s="9" t="s">
        <v>45</v>
      </c>
      <c r="K236" s="9">
        <v>1</v>
      </c>
    </row>
    <row r="237" spans="1:11" x14ac:dyDescent="0.35">
      <c r="A237" s="2" t="s">
        <v>46</v>
      </c>
      <c r="B237" s="3">
        <v>41892</v>
      </c>
      <c r="C237" s="4">
        <v>0.62777777777777777</v>
      </c>
      <c r="D237" s="2" t="s">
        <v>41</v>
      </c>
      <c r="F237" s="2">
        <f t="shared" si="3"/>
        <v>0.69314718055994529</v>
      </c>
      <c r="G237" s="2">
        <v>2</v>
      </c>
      <c r="I237" s="9" t="s">
        <v>45</v>
      </c>
      <c r="K237" s="9">
        <v>1</v>
      </c>
    </row>
    <row r="238" spans="1:11" x14ac:dyDescent="0.35">
      <c r="A238" s="2" t="s">
        <v>50</v>
      </c>
      <c r="B238" s="3">
        <v>41892</v>
      </c>
      <c r="C238" s="4">
        <v>0.45208333333333334</v>
      </c>
      <c r="D238" s="2" t="s">
        <v>41</v>
      </c>
      <c r="F238" s="2">
        <f t="shared" si="3"/>
        <v>0.69314718055994529</v>
      </c>
      <c r="G238" s="2">
        <v>2</v>
      </c>
      <c r="K238" s="9">
        <v>1</v>
      </c>
    </row>
    <row r="239" spans="1:11" x14ac:dyDescent="0.35">
      <c r="A239" s="2" t="s">
        <v>48</v>
      </c>
      <c r="B239" s="3">
        <v>41892</v>
      </c>
      <c r="C239" s="4">
        <v>0.46597222222222223</v>
      </c>
      <c r="D239" s="2" t="s">
        <v>41</v>
      </c>
      <c r="F239" s="2">
        <f t="shared" si="3"/>
        <v>1.791759469228055</v>
      </c>
      <c r="G239" s="2">
        <v>6</v>
      </c>
      <c r="I239" s="9" t="s">
        <v>42</v>
      </c>
      <c r="K239" s="9">
        <v>2</v>
      </c>
    </row>
    <row r="240" spans="1:11" x14ac:dyDescent="0.35">
      <c r="A240" s="2" t="s">
        <v>46</v>
      </c>
      <c r="B240" s="3">
        <v>41899</v>
      </c>
      <c r="C240" s="4">
        <v>0.6</v>
      </c>
      <c r="D240" s="2" t="s">
        <v>43</v>
      </c>
      <c r="F240" s="2">
        <f t="shared" si="3"/>
        <v>3.8066624897703196</v>
      </c>
      <c r="G240" s="2">
        <v>45</v>
      </c>
      <c r="I240" s="9" t="s">
        <v>42</v>
      </c>
      <c r="K240" s="9">
        <v>16</v>
      </c>
    </row>
    <row r="241" spans="1:11" x14ac:dyDescent="0.35">
      <c r="A241" s="2" t="s">
        <v>50</v>
      </c>
      <c r="B241" s="3">
        <v>41899</v>
      </c>
      <c r="C241" s="4">
        <v>0.44166666666666665</v>
      </c>
      <c r="D241" s="2" t="s">
        <v>43</v>
      </c>
      <c r="F241" s="2">
        <f t="shared" si="3"/>
        <v>4.7874917427820458</v>
      </c>
      <c r="G241" s="2">
        <v>120</v>
      </c>
      <c r="I241" s="9" t="s">
        <v>42</v>
      </c>
      <c r="K241" s="9">
        <v>24</v>
      </c>
    </row>
    <row r="242" spans="1:11" x14ac:dyDescent="0.35">
      <c r="A242" s="2" t="s">
        <v>48</v>
      </c>
      <c r="B242" s="3">
        <v>41899</v>
      </c>
      <c r="C242" s="4">
        <v>0.45277777777777778</v>
      </c>
      <c r="D242" s="2" t="s">
        <v>43</v>
      </c>
      <c r="F242" s="2">
        <f t="shared" si="3"/>
        <v>4.0943445622221004</v>
      </c>
      <c r="G242" s="2">
        <v>60</v>
      </c>
      <c r="I242" s="9" t="s">
        <v>42</v>
      </c>
      <c r="K242" s="9">
        <v>4</v>
      </c>
    </row>
    <row r="243" spans="1:11" x14ac:dyDescent="0.35">
      <c r="A243" s="2" t="s">
        <v>46</v>
      </c>
      <c r="B243" s="3">
        <v>41906</v>
      </c>
      <c r="C243" s="4">
        <v>0.6166666666666667</v>
      </c>
      <c r="D243" s="2" t="s">
        <v>41</v>
      </c>
      <c r="F243" s="2">
        <f t="shared" si="3"/>
        <v>1.6094379124341003</v>
      </c>
      <c r="G243" s="2">
        <v>5</v>
      </c>
      <c r="I243" s="9" t="s">
        <v>42</v>
      </c>
      <c r="K243" s="9">
        <v>2</v>
      </c>
    </row>
    <row r="244" spans="1:11" x14ac:dyDescent="0.35">
      <c r="A244" s="2" t="s">
        <v>50</v>
      </c>
      <c r="B244" s="3">
        <v>41906</v>
      </c>
      <c r="C244" s="4">
        <v>0.44236111111111115</v>
      </c>
      <c r="D244" s="2" t="s">
        <v>41</v>
      </c>
      <c r="F244" s="2">
        <f t="shared" si="3"/>
        <v>1.3862943611198906</v>
      </c>
      <c r="G244" s="2">
        <v>4</v>
      </c>
      <c r="I244" s="9" t="s">
        <v>45</v>
      </c>
      <c r="K244" s="9">
        <v>1</v>
      </c>
    </row>
    <row r="245" spans="1:11" x14ac:dyDescent="0.35">
      <c r="A245" s="2" t="s">
        <v>48</v>
      </c>
      <c r="B245" s="3">
        <v>41906</v>
      </c>
      <c r="C245" s="4">
        <v>0.45555555555555555</v>
      </c>
      <c r="D245" s="2" t="s">
        <v>41</v>
      </c>
      <c r="F245" s="2">
        <f t="shared" si="3"/>
        <v>0</v>
      </c>
      <c r="G245" s="2">
        <v>1</v>
      </c>
      <c r="I245" s="9" t="s">
        <v>45</v>
      </c>
      <c r="K245" s="9">
        <v>1</v>
      </c>
    </row>
    <row r="246" spans="1:11" x14ac:dyDescent="0.35">
      <c r="A246" s="2" t="s">
        <v>46</v>
      </c>
      <c r="B246" s="3">
        <v>42158</v>
      </c>
      <c r="C246" s="4">
        <v>0.63888888888888895</v>
      </c>
      <c r="D246" s="2" t="s">
        <v>43</v>
      </c>
      <c r="F246" s="2">
        <f t="shared" si="3"/>
        <v>5.1474944768134527</v>
      </c>
      <c r="G246" s="2">
        <v>172</v>
      </c>
      <c r="I246" s="9" t="s">
        <v>42</v>
      </c>
      <c r="K246" s="9">
        <v>8</v>
      </c>
    </row>
    <row r="247" spans="1:11" x14ac:dyDescent="0.35">
      <c r="A247" s="2" t="s">
        <v>50</v>
      </c>
      <c r="B247" s="3">
        <v>42158</v>
      </c>
      <c r="C247" s="4">
        <v>0.4513888888888889</v>
      </c>
      <c r="D247" s="2" t="s">
        <v>43</v>
      </c>
      <c r="F247" s="2">
        <f t="shared" si="3"/>
        <v>4.5643481914678361</v>
      </c>
      <c r="G247" s="2">
        <v>96</v>
      </c>
      <c r="I247" s="9" t="s">
        <v>42</v>
      </c>
      <c r="K247" s="9">
        <v>4</v>
      </c>
    </row>
    <row r="248" spans="1:11" x14ac:dyDescent="0.35">
      <c r="A248" s="2" t="s">
        <v>48</v>
      </c>
      <c r="B248" s="3">
        <v>42158</v>
      </c>
      <c r="C248" s="4">
        <v>0.46319444444444446</v>
      </c>
      <c r="D248" s="2" t="s">
        <v>43</v>
      </c>
      <c r="F248" s="2">
        <f t="shared" si="3"/>
        <v>3.6888794541139363</v>
      </c>
      <c r="G248" s="2">
        <v>40</v>
      </c>
      <c r="I248" s="9" t="s">
        <v>42</v>
      </c>
      <c r="K248" s="9">
        <v>8</v>
      </c>
    </row>
    <row r="249" spans="1:11" x14ac:dyDescent="0.35">
      <c r="A249" s="2" t="s">
        <v>46</v>
      </c>
      <c r="B249" s="3">
        <v>42164</v>
      </c>
      <c r="C249" s="4">
        <v>0.62777777777777777</v>
      </c>
      <c r="D249" s="2" t="s">
        <v>41</v>
      </c>
      <c r="F249" s="2">
        <f t="shared" si="3"/>
        <v>1.6094379124341003</v>
      </c>
      <c r="G249" s="2">
        <v>5</v>
      </c>
      <c r="I249" s="9" t="s">
        <v>42</v>
      </c>
      <c r="K249" s="9">
        <v>2</v>
      </c>
    </row>
    <row r="250" spans="1:11" x14ac:dyDescent="0.35">
      <c r="A250" s="2" t="s">
        <v>50</v>
      </c>
      <c r="B250" s="3">
        <v>42164</v>
      </c>
      <c r="C250" s="4">
        <v>0.46666666666666662</v>
      </c>
      <c r="D250" s="2" t="s">
        <v>41</v>
      </c>
      <c r="F250" s="2">
        <f t="shared" si="3"/>
        <v>2.0794415416798357</v>
      </c>
      <c r="G250" s="2">
        <v>8</v>
      </c>
      <c r="K250" s="9">
        <v>2</v>
      </c>
    </row>
    <row r="251" spans="1:11" x14ac:dyDescent="0.35">
      <c r="A251" s="2" t="s">
        <v>48</v>
      </c>
      <c r="B251" s="3">
        <v>42164</v>
      </c>
      <c r="C251" s="4">
        <v>0.47986111111111113</v>
      </c>
      <c r="D251" s="2" t="s">
        <v>41</v>
      </c>
      <c r="F251" s="2">
        <f t="shared" si="3"/>
        <v>1.791759469228055</v>
      </c>
      <c r="G251" s="2">
        <v>6</v>
      </c>
      <c r="I251" s="9" t="s">
        <v>45</v>
      </c>
      <c r="K251" s="9">
        <v>1</v>
      </c>
    </row>
    <row r="252" spans="1:11" x14ac:dyDescent="0.35">
      <c r="A252" s="2" t="s">
        <v>46</v>
      </c>
      <c r="B252" s="3">
        <v>42172</v>
      </c>
      <c r="C252" s="4">
        <v>0.61388888888888882</v>
      </c>
      <c r="D252" s="2" t="s">
        <v>43</v>
      </c>
      <c r="F252" s="2">
        <f t="shared" si="3"/>
        <v>4.4308167988433134</v>
      </c>
      <c r="G252" s="2">
        <v>84</v>
      </c>
      <c r="I252" s="9" t="s">
        <v>42</v>
      </c>
      <c r="K252" s="9">
        <v>20</v>
      </c>
    </row>
    <row r="253" spans="1:11" x14ac:dyDescent="0.35">
      <c r="A253" s="2" t="s">
        <v>50</v>
      </c>
      <c r="B253" s="3">
        <v>42172</v>
      </c>
      <c r="C253" s="4">
        <v>0.44861111111111113</v>
      </c>
      <c r="D253" s="2" t="s">
        <v>43</v>
      </c>
      <c r="F253" s="2">
        <f t="shared" si="3"/>
        <v>4.5217885770490405</v>
      </c>
      <c r="G253" s="2">
        <v>92</v>
      </c>
      <c r="I253" s="9" t="s">
        <v>42</v>
      </c>
      <c r="K253" s="9">
        <v>16</v>
      </c>
    </row>
    <row r="254" spans="1:11" x14ac:dyDescent="0.35">
      <c r="A254" s="2" t="s">
        <v>48</v>
      </c>
      <c r="B254" s="3">
        <v>42172</v>
      </c>
      <c r="C254" s="4">
        <v>0.4597222222222222</v>
      </c>
      <c r="D254" s="2" t="s">
        <v>43</v>
      </c>
      <c r="F254" s="2">
        <f t="shared" si="3"/>
        <v>3.2188758248682006</v>
      </c>
      <c r="G254" s="2">
        <v>25</v>
      </c>
      <c r="I254" s="9" t="s">
        <v>42</v>
      </c>
      <c r="K254" s="9">
        <v>20</v>
      </c>
    </row>
    <row r="255" spans="1:11" x14ac:dyDescent="0.35">
      <c r="A255" s="2" t="s">
        <v>46</v>
      </c>
      <c r="B255" s="3">
        <v>42179</v>
      </c>
      <c r="C255" s="4">
        <v>0.62152777777777779</v>
      </c>
      <c r="D255" s="2" t="s">
        <v>43</v>
      </c>
      <c r="F255" s="2">
        <f t="shared" si="3"/>
        <v>2.3025850929940459</v>
      </c>
      <c r="G255" s="2">
        <v>10</v>
      </c>
      <c r="I255" s="9" t="s">
        <v>42</v>
      </c>
      <c r="K255" s="9">
        <v>4</v>
      </c>
    </row>
    <row r="256" spans="1:11" x14ac:dyDescent="0.35">
      <c r="A256" s="2" t="s">
        <v>50</v>
      </c>
      <c r="B256" s="3">
        <v>42179</v>
      </c>
      <c r="C256" s="4">
        <v>0.4458333333333333</v>
      </c>
      <c r="D256" s="2" t="s">
        <v>43</v>
      </c>
      <c r="F256" s="2">
        <f t="shared" si="3"/>
        <v>3.6888794541139363</v>
      </c>
      <c r="G256" s="2">
        <v>40</v>
      </c>
      <c r="I256" s="9" t="s">
        <v>42</v>
      </c>
      <c r="K256" s="9">
        <v>12</v>
      </c>
    </row>
    <row r="257" spans="1:11" x14ac:dyDescent="0.35">
      <c r="A257" s="2" t="s">
        <v>48</v>
      </c>
      <c r="B257" s="3">
        <v>42179</v>
      </c>
      <c r="C257" s="4">
        <v>0.45833333333333331</v>
      </c>
      <c r="D257" s="2" t="s">
        <v>43</v>
      </c>
      <c r="F257" s="2">
        <f t="shared" si="3"/>
        <v>3.8066624897703196</v>
      </c>
      <c r="G257" s="2">
        <v>45</v>
      </c>
      <c r="I257" s="9" t="s">
        <v>42</v>
      </c>
      <c r="K257" s="9">
        <v>20</v>
      </c>
    </row>
    <row r="258" spans="1:11" x14ac:dyDescent="0.35">
      <c r="A258" s="2" t="s">
        <v>46</v>
      </c>
      <c r="B258" s="3">
        <v>42186</v>
      </c>
      <c r="C258" s="4">
        <v>0.61944444444444446</v>
      </c>
      <c r="D258" s="2" t="s">
        <v>43</v>
      </c>
      <c r="F258" s="2">
        <f t="shared" ref="F258:F321" si="4">LN(G258)</f>
        <v>3.7376696182833684</v>
      </c>
      <c r="G258" s="2">
        <v>42</v>
      </c>
      <c r="I258" s="9" t="s">
        <v>42</v>
      </c>
      <c r="K258" s="9">
        <v>10</v>
      </c>
    </row>
    <row r="259" spans="1:11" x14ac:dyDescent="0.35">
      <c r="A259" s="2" t="s">
        <v>50</v>
      </c>
      <c r="B259" s="3">
        <v>42186</v>
      </c>
      <c r="C259" s="4">
        <v>0.44513888888888892</v>
      </c>
      <c r="D259" s="2" t="s">
        <v>43</v>
      </c>
      <c r="F259" s="2">
        <f t="shared" si="4"/>
        <v>3.8712010109078911</v>
      </c>
      <c r="G259" s="2">
        <v>48</v>
      </c>
      <c r="I259" s="9" t="s">
        <v>42</v>
      </c>
      <c r="K259" s="9">
        <v>4</v>
      </c>
    </row>
    <row r="260" spans="1:11" x14ac:dyDescent="0.35">
      <c r="A260" s="2" t="s">
        <v>48</v>
      </c>
      <c r="B260" s="3">
        <v>42186</v>
      </c>
      <c r="C260" s="4">
        <v>0.45694444444444443</v>
      </c>
      <c r="D260" s="2" t="s">
        <v>43</v>
      </c>
      <c r="F260" s="2">
        <f t="shared" si="4"/>
        <v>2.0794415416798357</v>
      </c>
      <c r="G260" s="2">
        <v>8</v>
      </c>
      <c r="I260" s="9" t="s">
        <v>45</v>
      </c>
      <c r="K260" s="9">
        <v>2</v>
      </c>
    </row>
    <row r="261" spans="1:11" x14ac:dyDescent="0.35">
      <c r="A261" s="2" t="s">
        <v>46</v>
      </c>
      <c r="B261" s="3">
        <v>42200</v>
      </c>
      <c r="C261" s="4">
        <v>0.65208333333333335</v>
      </c>
      <c r="D261" s="2" t="s">
        <v>41</v>
      </c>
      <c r="F261" s="2">
        <f t="shared" si="4"/>
        <v>6.3885614055456301</v>
      </c>
      <c r="G261" s="2">
        <v>595</v>
      </c>
      <c r="K261" s="9">
        <v>310</v>
      </c>
    </row>
    <row r="262" spans="1:11" x14ac:dyDescent="0.35">
      <c r="A262" s="2" t="s">
        <v>50</v>
      </c>
      <c r="B262" s="3">
        <v>42200</v>
      </c>
      <c r="C262" s="4">
        <v>0.45</v>
      </c>
      <c r="D262" s="2" t="s">
        <v>41</v>
      </c>
      <c r="F262" s="2">
        <f t="shared" si="4"/>
        <v>5.0998664278241987</v>
      </c>
      <c r="G262" s="2">
        <v>164</v>
      </c>
      <c r="K262" s="9">
        <v>24</v>
      </c>
    </row>
    <row r="263" spans="1:11" x14ac:dyDescent="0.35">
      <c r="A263" s="2" t="s">
        <v>48</v>
      </c>
      <c r="B263" s="3">
        <v>42200</v>
      </c>
      <c r="C263" s="4">
        <v>0.6333333333333333</v>
      </c>
      <c r="D263" s="2" t="s">
        <v>41</v>
      </c>
      <c r="F263" s="2">
        <f t="shared" si="4"/>
        <v>4.6249728132842707</v>
      </c>
      <c r="G263" s="2">
        <v>102</v>
      </c>
      <c r="K263" s="9">
        <v>17</v>
      </c>
    </row>
    <row r="264" spans="1:11" x14ac:dyDescent="0.35">
      <c r="A264" s="2" t="s">
        <v>46</v>
      </c>
      <c r="B264" s="3">
        <v>42207</v>
      </c>
      <c r="C264" s="4">
        <v>0.61944444444444446</v>
      </c>
      <c r="D264" s="2" t="s">
        <v>41</v>
      </c>
      <c r="F264" s="2">
        <f t="shared" si="4"/>
        <v>1.6094379124341003</v>
      </c>
      <c r="G264" s="2">
        <v>5</v>
      </c>
      <c r="I264" s="9" t="s">
        <v>45</v>
      </c>
      <c r="K264" s="9">
        <v>1</v>
      </c>
    </row>
    <row r="265" spans="1:11" x14ac:dyDescent="0.35">
      <c r="A265" s="2" t="s">
        <v>50</v>
      </c>
      <c r="B265" s="3">
        <v>42207</v>
      </c>
      <c r="C265" s="4">
        <v>0.45694444444444443</v>
      </c>
      <c r="D265" s="2" t="s">
        <v>41</v>
      </c>
      <c r="F265" s="2">
        <f t="shared" si="4"/>
        <v>2.7080502011022101</v>
      </c>
      <c r="G265" s="2">
        <v>15</v>
      </c>
      <c r="I265" s="9" t="s">
        <v>42</v>
      </c>
      <c r="K265" s="9">
        <v>2</v>
      </c>
    </row>
    <row r="266" spans="1:11" x14ac:dyDescent="0.35">
      <c r="A266" s="2" t="s">
        <v>48</v>
      </c>
      <c r="B266" s="3">
        <v>42207</v>
      </c>
      <c r="C266" s="4">
        <v>0.4694444444444445</v>
      </c>
      <c r="D266" s="2" t="s">
        <v>41</v>
      </c>
      <c r="F266" s="2">
        <f t="shared" si="4"/>
        <v>0.69314718055994529</v>
      </c>
      <c r="G266" s="2">
        <v>2</v>
      </c>
      <c r="I266" s="9" t="s">
        <v>45</v>
      </c>
      <c r="K266" s="9">
        <v>1</v>
      </c>
    </row>
    <row r="267" spans="1:11" x14ac:dyDescent="0.35">
      <c r="A267" s="2" t="s">
        <v>46</v>
      </c>
      <c r="B267" s="3">
        <v>42214</v>
      </c>
      <c r="C267" s="4">
        <v>0.61944444444444446</v>
      </c>
      <c r="D267" s="2" t="s">
        <v>41</v>
      </c>
      <c r="F267" s="2">
        <f t="shared" si="4"/>
        <v>2.8903717578961645</v>
      </c>
      <c r="G267" s="2">
        <v>18</v>
      </c>
      <c r="K267" s="9">
        <v>1</v>
      </c>
    </row>
    <row r="268" spans="1:11" x14ac:dyDescent="0.35">
      <c r="A268" s="2" t="s">
        <v>50</v>
      </c>
      <c r="B268" s="3">
        <v>42214</v>
      </c>
      <c r="C268" s="4">
        <v>0.45277777777777778</v>
      </c>
      <c r="D268" s="2" t="s">
        <v>41</v>
      </c>
      <c r="F268" s="2">
        <f t="shared" si="4"/>
        <v>1.3862943611198906</v>
      </c>
      <c r="G268" s="2">
        <v>4</v>
      </c>
      <c r="I268" s="9" t="s">
        <v>45</v>
      </c>
      <c r="K268" s="9">
        <v>1</v>
      </c>
    </row>
    <row r="269" spans="1:11" x14ac:dyDescent="0.35">
      <c r="A269" s="2" t="s">
        <v>48</v>
      </c>
      <c r="B269" s="3">
        <v>42214</v>
      </c>
      <c r="C269" s="4">
        <v>0.46319444444444446</v>
      </c>
      <c r="D269" s="2" t="s">
        <v>41</v>
      </c>
      <c r="F269" s="2">
        <f t="shared" si="4"/>
        <v>0</v>
      </c>
      <c r="G269" s="2">
        <v>1</v>
      </c>
      <c r="I269" s="9" t="s">
        <v>42</v>
      </c>
      <c r="K269" s="9">
        <v>4</v>
      </c>
    </row>
    <row r="270" spans="1:11" x14ac:dyDescent="0.35">
      <c r="A270" s="2" t="s">
        <v>46</v>
      </c>
      <c r="B270" s="3">
        <v>42221</v>
      </c>
      <c r="C270" s="4">
        <v>0.44305555555555554</v>
      </c>
      <c r="D270" s="2" t="s">
        <v>41</v>
      </c>
      <c r="F270" s="2">
        <f t="shared" si="4"/>
        <v>3.0910424533583161</v>
      </c>
      <c r="G270" s="2">
        <v>22</v>
      </c>
      <c r="K270" s="9">
        <v>3</v>
      </c>
    </row>
    <row r="271" spans="1:11" x14ac:dyDescent="0.35">
      <c r="A271" s="2" t="s">
        <v>50</v>
      </c>
      <c r="B271" s="3">
        <v>42221</v>
      </c>
      <c r="C271" s="4">
        <v>0.60625000000000007</v>
      </c>
      <c r="D271" s="2" t="s">
        <v>41</v>
      </c>
      <c r="F271" s="2">
        <f t="shared" si="4"/>
        <v>1.3862943611198906</v>
      </c>
      <c r="G271" s="2">
        <v>4</v>
      </c>
      <c r="I271" s="9" t="s">
        <v>45</v>
      </c>
      <c r="K271" s="9">
        <v>1</v>
      </c>
    </row>
    <row r="272" spans="1:11" x14ac:dyDescent="0.35">
      <c r="A272" s="2" t="s">
        <v>48</v>
      </c>
      <c r="B272" s="3">
        <v>42221</v>
      </c>
      <c r="C272" s="4">
        <v>0.59444444444444444</v>
      </c>
      <c r="D272" s="2" t="s">
        <v>41</v>
      </c>
      <c r="F272" s="2">
        <f t="shared" si="4"/>
        <v>1.3862943611198906</v>
      </c>
      <c r="G272" s="2">
        <v>4</v>
      </c>
      <c r="I272" s="9" t="s">
        <v>45</v>
      </c>
      <c r="K272" s="9">
        <v>1</v>
      </c>
    </row>
    <row r="273" spans="1:11" x14ac:dyDescent="0.35">
      <c r="A273" s="2" t="s">
        <v>46</v>
      </c>
      <c r="B273" s="3">
        <v>42227</v>
      </c>
      <c r="C273" s="4">
        <v>0.64583333333333337</v>
      </c>
      <c r="D273" s="2" t="s">
        <v>43</v>
      </c>
      <c r="F273" s="2">
        <f t="shared" si="4"/>
        <v>5.8998973535824915</v>
      </c>
      <c r="G273" s="2">
        <v>365</v>
      </c>
      <c r="K273" s="9">
        <v>114</v>
      </c>
    </row>
    <row r="274" spans="1:11" x14ac:dyDescent="0.35">
      <c r="A274" s="2" t="s">
        <v>50</v>
      </c>
      <c r="B274" s="3">
        <v>42227</v>
      </c>
      <c r="C274" s="4">
        <v>0.46666666666666662</v>
      </c>
      <c r="D274" s="2" t="s">
        <v>43</v>
      </c>
      <c r="F274" s="2">
        <f t="shared" si="4"/>
        <v>1.6094379124341003</v>
      </c>
      <c r="G274" s="2">
        <v>5</v>
      </c>
      <c r="I274" s="9" t="s">
        <v>42</v>
      </c>
      <c r="K274" s="9">
        <v>2</v>
      </c>
    </row>
    <row r="275" spans="1:11" x14ac:dyDescent="0.35">
      <c r="A275" s="2" t="s">
        <v>48</v>
      </c>
      <c r="B275" s="3">
        <v>42227</v>
      </c>
      <c r="C275" s="4">
        <v>0.63055555555555554</v>
      </c>
      <c r="D275" s="2" t="s">
        <v>43</v>
      </c>
      <c r="F275" s="2">
        <f t="shared" si="4"/>
        <v>3.7376696182833684</v>
      </c>
      <c r="G275" s="2">
        <v>42</v>
      </c>
      <c r="I275" s="9" t="s">
        <v>45</v>
      </c>
      <c r="K275" s="9">
        <v>2</v>
      </c>
    </row>
    <row r="276" spans="1:11" x14ac:dyDescent="0.35">
      <c r="A276" s="2" t="s">
        <v>46</v>
      </c>
      <c r="B276" s="3">
        <v>42235</v>
      </c>
      <c r="C276" s="4">
        <v>0.62430555555555556</v>
      </c>
      <c r="D276" s="2" t="s">
        <v>41</v>
      </c>
      <c r="F276" s="2">
        <f t="shared" si="4"/>
        <v>1.3862943611198906</v>
      </c>
      <c r="G276" s="2">
        <v>4</v>
      </c>
      <c r="I276" s="9" t="s">
        <v>45</v>
      </c>
      <c r="K276" s="9">
        <v>1</v>
      </c>
    </row>
    <row r="277" spans="1:11" x14ac:dyDescent="0.35">
      <c r="A277" s="2" t="s">
        <v>50</v>
      </c>
      <c r="B277" s="3">
        <v>42235</v>
      </c>
      <c r="C277" s="4">
        <v>0.45208333333333334</v>
      </c>
      <c r="D277" s="2" t="s">
        <v>41</v>
      </c>
      <c r="F277" s="2">
        <f t="shared" si="4"/>
        <v>2.8903717578961645</v>
      </c>
      <c r="G277" s="2">
        <v>18</v>
      </c>
      <c r="I277" s="9" t="s">
        <v>45</v>
      </c>
      <c r="K277" s="9">
        <v>1</v>
      </c>
    </row>
    <row r="278" spans="1:11" x14ac:dyDescent="0.35">
      <c r="A278" s="2" t="s">
        <v>48</v>
      </c>
      <c r="B278" s="3">
        <v>42235</v>
      </c>
      <c r="C278" s="4">
        <v>0.46597222222222223</v>
      </c>
      <c r="D278" s="2" t="s">
        <v>41</v>
      </c>
      <c r="F278" s="2">
        <f t="shared" si="4"/>
        <v>1.6094379124341003</v>
      </c>
      <c r="G278" s="2">
        <v>5</v>
      </c>
      <c r="I278" s="9" t="s">
        <v>45</v>
      </c>
      <c r="K278" s="9">
        <v>1</v>
      </c>
    </row>
    <row r="279" spans="1:11" x14ac:dyDescent="0.35">
      <c r="A279" s="2" t="s">
        <v>46</v>
      </c>
      <c r="B279" s="3">
        <v>42242</v>
      </c>
      <c r="C279" s="4">
        <v>0.60555555555555551</v>
      </c>
      <c r="D279" s="2" t="s">
        <v>41</v>
      </c>
      <c r="F279" s="2">
        <f t="shared" si="4"/>
        <v>2.4849066497880004</v>
      </c>
      <c r="G279" s="2">
        <v>12</v>
      </c>
      <c r="I279" s="9" t="s">
        <v>45</v>
      </c>
      <c r="K279" s="9">
        <v>1</v>
      </c>
    </row>
    <row r="280" spans="1:11" x14ac:dyDescent="0.35">
      <c r="A280" s="2" t="s">
        <v>50</v>
      </c>
      <c r="B280" s="3">
        <v>42242</v>
      </c>
      <c r="C280" s="4">
        <v>0.4375</v>
      </c>
      <c r="D280" s="2" t="s">
        <v>41</v>
      </c>
      <c r="F280" s="2">
        <f t="shared" si="4"/>
        <v>1.3862943611198906</v>
      </c>
      <c r="G280" s="2">
        <v>4</v>
      </c>
      <c r="I280" s="9" t="s">
        <v>45</v>
      </c>
      <c r="K280" s="9">
        <v>1</v>
      </c>
    </row>
    <row r="281" spans="1:11" x14ac:dyDescent="0.35">
      <c r="A281" s="2" t="s">
        <v>48</v>
      </c>
      <c r="B281" s="3">
        <v>42242</v>
      </c>
      <c r="C281" s="4">
        <v>0.44791666666666669</v>
      </c>
      <c r="D281" s="2" t="s">
        <v>41</v>
      </c>
      <c r="F281" s="2">
        <f t="shared" si="4"/>
        <v>0</v>
      </c>
      <c r="G281" s="2">
        <v>1</v>
      </c>
      <c r="K281" s="9">
        <v>1</v>
      </c>
    </row>
    <row r="282" spans="1:11" x14ac:dyDescent="0.35">
      <c r="A282" s="2" t="s">
        <v>46</v>
      </c>
      <c r="B282" s="3">
        <v>42249</v>
      </c>
      <c r="C282" s="4">
        <v>0.65347222222222223</v>
      </c>
      <c r="D282" s="2" t="s">
        <v>41</v>
      </c>
      <c r="F282" s="2">
        <f t="shared" si="4"/>
        <v>1.3862943611198906</v>
      </c>
      <c r="G282" s="2">
        <v>4</v>
      </c>
      <c r="I282" s="9" t="s">
        <v>45</v>
      </c>
      <c r="K282" s="9">
        <v>1</v>
      </c>
    </row>
    <row r="283" spans="1:11" x14ac:dyDescent="0.35">
      <c r="A283" s="2" t="s">
        <v>50</v>
      </c>
      <c r="B283" s="3">
        <v>42249</v>
      </c>
      <c r="C283" s="4">
        <v>0.48472222222222222</v>
      </c>
      <c r="D283" s="2" t="s">
        <v>41</v>
      </c>
      <c r="F283" s="2">
        <f t="shared" si="4"/>
        <v>3.0910424533583161</v>
      </c>
      <c r="G283" s="2">
        <v>22</v>
      </c>
      <c r="K283" s="9">
        <v>1</v>
      </c>
    </row>
    <row r="284" spans="1:11" x14ac:dyDescent="0.35">
      <c r="A284" s="2" t="s">
        <v>48</v>
      </c>
      <c r="B284" s="3">
        <v>42249</v>
      </c>
      <c r="C284" s="4">
        <v>0.4993055555555555</v>
      </c>
      <c r="D284" s="2" t="s">
        <v>41</v>
      </c>
      <c r="F284" s="2">
        <f t="shared" si="4"/>
        <v>3.044522437723423</v>
      </c>
      <c r="G284" s="2">
        <v>21</v>
      </c>
      <c r="I284" s="9" t="s">
        <v>45</v>
      </c>
      <c r="K284" s="9">
        <v>1</v>
      </c>
    </row>
    <row r="285" spans="1:11" x14ac:dyDescent="0.35">
      <c r="A285" s="2" t="s">
        <v>46</v>
      </c>
      <c r="B285" s="3">
        <v>42263</v>
      </c>
      <c r="C285" s="4">
        <v>0.47500000000000003</v>
      </c>
      <c r="D285" s="2" t="s">
        <v>41</v>
      </c>
      <c r="F285" s="2">
        <f t="shared" si="4"/>
        <v>1.6094379124341003</v>
      </c>
      <c r="G285" s="2">
        <v>5</v>
      </c>
      <c r="K285" s="9">
        <v>1</v>
      </c>
    </row>
    <row r="286" spans="1:11" x14ac:dyDescent="0.35">
      <c r="A286" s="2" t="s">
        <v>50</v>
      </c>
      <c r="B286" s="3">
        <v>42263</v>
      </c>
      <c r="C286" s="4">
        <v>0.48402777777777778</v>
      </c>
      <c r="D286" s="2" t="s">
        <v>41</v>
      </c>
      <c r="F286" s="2">
        <f t="shared" si="4"/>
        <v>1.3862943611198906</v>
      </c>
      <c r="G286" s="2">
        <v>4</v>
      </c>
      <c r="I286" s="9" t="s">
        <v>45</v>
      </c>
      <c r="K286" s="9">
        <v>1</v>
      </c>
    </row>
    <row r="287" spans="1:11" x14ac:dyDescent="0.35">
      <c r="A287" s="2" t="s">
        <v>48</v>
      </c>
      <c r="B287" s="3">
        <v>42263</v>
      </c>
      <c r="C287" s="4">
        <v>0.49722222222222223</v>
      </c>
      <c r="D287" s="2" t="s">
        <v>41</v>
      </c>
      <c r="F287" s="2">
        <f t="shared" si="4"/>
        <v>0</v>
      </c>
      <c r="G287" s="2">
        <v>1</v>
      </c>
      <c r="I287" s="9" t="s">
        <v>45</v>
      </c>
      <c r="K287" s="9">
        <v>1</v>
      </c>
    </row>
    <row r="288" spans="1:11" x14ac:dyDescent="0.35">
      <c r="A288" s="2" t="s">
        <v>46</v>
      </c>
      <c r="B288" s="3">
        <v>42270</v>
      </c>
      <c r="C288" s="4">
        <v>0.61388888888888882</v>
      </c>
      <c r="D288" s="2" t="s">
        <v>41</v>
      </c>
      <c r="F288" s="2">
        <f t="shared" si="4"/>
        <v>2.3025850929940459</v>
      </c>
      <c r="G288" s="2">
        <v>10</v>
      </c>
      <c r="I288" s="9" t="s">
        <v>45</v>
      </c>
      <c r="K288" s="9">
        <v>1</v>
      </c>
    </row>
    <row r="289" spans="1:11" x14ac:dyDescent="0.35">
      <c r="A289" s="2" t="s">
        <v>50</v>
      </c>
      <c r="B289" s="3">
        <v>42270</v>
      </c>
      <c r="C289" s="4">
        <v>0.44930555555555557</v>
      </c>
      <c r="D289" s="2" t="s">
        <v>41</v>
      </c>
      <c r="F289" s="2">
        <f t="shared" si="4"/>
        <v>1.3862943611198906</v>
      </c>
      <c r="G289" s="2">
        <v>4</v>
      </c>
      <c r="K289" s="9">
        <v>2</v>
      </c>
    </row>
    <row r="290" spans="1:11" x14ac:dyDescent="0.35">
      <c r="A290" s="2" t="s">
        <v>48</v>
      </c>
      <c r="B290" s="3">
        <v>42270</v>
      </c>
      <c r="C290" s="4">
        <v>0.4597222222222222</v>
      </c>
      <c r="D290" s="2" t="s">
        <v>41</v>
      </c>
      <c r="F290" s="2">
        <f t="shared" si="4"/>
        <v>2.5649493574615367</v>
      </c>
      <c r="G290" s="2">
        <v>13</v>
      </c>
      <c r="I290" s="9" t="s">
        <v>45</v>
      </c>
      <c r="K290" s="9">
        <v>1</v>
      </c>
    </row>
    <row r="291" spans="1:11" x14ac:dyDescent="0.35">
      <c r="A291" s="2" t="s">
        <v>46</v>
      </c>
      <c r="B291" s="3">
        <v>42522</v>
      </c>
      <c r="C291" s="4">
        <v>0.62222222222222223</v>
      </c>
      <c r="D291" s="2" t="s">
        <v>43</v>
      </c>
      <c r="F291" s="2">
        <f t="shared" si="4"/>
        <v>4.3820266346738812</v>
      </c>
      <c r="G291" s="2">
        <v>80</v>
      </c>
      <c r="I291" s="9" t="s">
        <v>42</v>
      </c>
      <c r="K291" s="9">
        <v>4</v>
      </c>
    </row>
    <row r="292" spans="1:11" x14ac:dyDescent="0.35">
      <c r="A292" s="2" t="s">
        <v>50</v>
      </c>
      <c r="B292" s="3">
        <v>42522</v>
      </c>
      <c r="C292" s="4">
        <v>0.45</v>
      </c>
      <c r="D292" s="2" t="s">
        <v>43</v>
      </c>
      <c r="F292" s="2">
        <f t="shared" si="4"/>
        <v>3.8712010109078911</v>
      </c>
      <c r="G292" s="2">
        <v>48</v>
      </c>
      <c r="I292" s="9" t="s">
        <v>42</v>
      </c>
      <c r="K292" s="9">
        <v>2</v>
      </c>
    </row>
    <row r="293" spans="1:11" x14ac:dyDescent="0.35">
      <c r="A293" s="2" t="s">
        <v>48</v>
      </c>
      <c r="B293" s="3">
        <v>42522</v>
      </c>
      <c r="C293" s="4">
        <v>0.4597222222222222</v>
      </c>
      <c r="D293" s="2" t="s">
        <v>43</v>
      </c>
      <c r="F293" s="2">
        <f t="shared" si="4"/>
        <v>3.3322045101752038</v>
      </c>
      <c r="G293" s="2">
        <v>28</v>
      </c>
      <c r="I293" s="9" t="s">
        <v>45</v>
      </c>
      <c r="K293" s="9">
        <v>2</v>
      </c>
    </row>
    <row r="294" spans="1:11" x14ac:dyDescent="0.35">
      <c r="A294" s="2" t="s">
        <v>46</v>
      </c>
      <c r="B294" s="3">
        <v>42528</v>
      </c>
      <c r="C294" s="4">
        <v>0.6430555555555556</v>
      </c>
      <c r="D294" s="2" t="s">
        <v>43</v>
      </c>
      <c r="F294" s="2">
        <f t="shared" si="4"/>
        <v>2.8903717578961645</v>
      </c>
      <c r="G294" s="2">
        <v>18</v>
      </c>
      <c r="I294" s="9" t="s">
        <v>42</v>
      </c>
      <c r="K294" s="9">
        <v>4</v>
      </c>
    </row>
    <row r="295" spans="1:11" x14ac:dyDescent="0.35">
      <c r="A295" s="2" t="s">
        <v>50</v>
      </c>
      <c r="B295" s="3">
        <v>42528</v>
      </c>
      <c r="C295" s="4">
        <v>0.46458333333333335</v>
      </c>
      <c r="D295" s="2" t="s">
        <v>43</v>
      </c>
      <c r="F295" s="2">
        <f t="shared" si="4"/>
        <v>2.3025850929940459</v>
      </c>
      <c r="G295" s="2">
        <v>10</v>
      </c>
      <c r="I295" s="9" t="s">
        <v>45</v>
      </c>
      <c r="K295" s="9">
        <v>2</v>
      </c>
    </row>
    <row r="296" spans="1:11" x14ac:dyDescent="0.35">
      <c r="A296" s="2" t="s">
        <v>48</v>
      </c>
      <c r="B296" s="3">
        <v>42528</v>
      </c>
      <c r="C296" s="4">
        <v>0.47847222222222219</v>
      </c>
      <c r="D296" s="2" t="s">
        <v>43</v>
      </c>
      <c r="F296" s="2">
        <f t="shared" si="4"/>
        <v>2.4849066497880004</v>
      </c>
      <c r="G296" s="2">
        <v>12</v>
      </c>
      <c r="I296" s="9" t="s">
        <v>45</v>
      </c>
      <c r="K296" s="9">
        <v>2</v>
      </c>
    </row>
    <row r="297" spans="1:11" x14ac:dyDescent="0.35">
      <c r="A297" s="2" t="s">
        <v>46</v>
      </c>
      <c r="B297" s="3">
        <v>42535</v>
      </c>
      <c r="C297" s="4">
        <v>0.60347222222222219</v>
      </c>
      <c r="D297" s="2" t="s">
        <v>41</v>
      </c>
      <c r="F297" s="2">
        <f t="shared" si="4"/>
        <v>2.0794415416798357</v>
      </c>
      <c r="G297" s="2">
        <v>8</v>
      </c>
      <c r="I297" s="9" t="s">
        <v>42</v>
      </c>
      <c r="K297" s="9">
        <v>2</v>
      </c>
    </row>
    <row r="298" spans="1:11" x14ac:dyDescent="0.35">
      <c r="A298" s="2" t="s">
        <v>50</v>
      </c>
      <c r="B298" s="3">
        <v>42535</v>
      </c>
      <c r="C298" s="4">
        <v>0.4381944444444445</v>
      </c>
      <c r="D298" s="2" t="s">
        <v>41</v>
      </c>
      <c r="F298" s="2">
        <f t="shared" si="4"/>
        <v>0.69314718055994529</v>
      </c>
      <c r="G298" s="2">
        <v>2</v>
      </c>
      <c r="K298" s="9">
        <v>1</v>
      </c>
    </row>
    <row r="299" spans="1:11" x14ac:dyDescent="0.35">
      <c r="A299" s="2" t="s">
        <v>48</v>
      </c>
      <c r="B299" s="3">
        <v>42535</v>
      </c>
      <c r="C299" s="4">
        <v>0.44930555555555557</v>
      </c>
      <c r="D299" s="2" t="s">
        <v>41</v>
      </c>
      <c r="F299" s="2">
        <f t="shared" si="4"/>
        <v>0.69314718055994529</v>
      </c>
      <c r="G299" s="2">
        <v>2</v>
      </c>
      <c r="I299" s="9" t="s">
        <v>45</v>
      </c>
      <c r="K299" s="9">
        <v>1</v>
      </c>
    </row>
    <row r="300" spans="1:11" x14ac:dyDescent="0.35">
      <c r="A300" s="2" t="s">
        <v>46</v>
      </c>
      <c r="B300" s="3">
        <v>42542</v>
      </c>
      <c r="C300" s="4">
        <v>0.625</v>
      </c>
      <c r="D300" s="2" t="s">
        <v>41</v>
      </c>
      <c r="F300" s="2">
        <f t="shared" si="4"/>
        <v>1.3862943611198906</v>
      </c>
      <c r="G300" s="2">
        <v>4</v>
      </c>
      <c r="I300" s="9" t="s">
        <v>45</v>
      </c>
      <c r="K300" s="9">
        <v>1</v>
      </c>
    </row>
    <row r="301" spans="1:11" x14ac:dyDescent="0.35">
      <c r="A301" s="2" t="s">
        <v>50</v>
      </c>
      <c r="B301" s="3">
        <v>42542</v>
      </c>
      <c r="C301" s="4">
        <v>0.45069444444444445</v>
      </c>
      <c r="D301" s="2" t="s">
        <v>41</v>
      </c>
      <c r="F301" s="2">
        <f t="shared" si="4"/>
        <v>0.69314718055994529</v>
      </c>
      <c r="G301" s="2">
        <v>2</v>
      </c>
      <c r="I301" s="9" t="s">
        <v>45</v>
      </c>
      <c r="K301" s="9">
        <v>1</v>
      </c>
    </row>
    <row r="302" spans="1:11" x14ac:dyDescent="0.35">
      <c r="A302" s="2" t="s">
        <v>48</v>
      </c>
      <c r="B302" s="3">
        <v>42542</v>
      </c>
      <c r="C302" s="4">
        <v>0.46388888888888885</v>
      </c>
      <c r="D302" s="2" t="s">
        <v>41</v>
      </c>
      <c r="F302" s="2">
        <f t="shared" si="4"/>
        <v>0.69314718055994529</v>
      </c>
      <c r="G302" s="2">
        <v>2</v>
      </c>
      <c r="K302" s="9">
        <v>1</v>
      </c>
    </row>
    <row r="303" spans="1:11" x14ac:dyDescent="0.35">
      <c r="A303" s="2" t="s">
        <v>46</v>
      </c>
      <c r="B303" s="3">
        <v>42549</v>
      </c>
      <c r="C303" s="4">
        <v>0.45902777777777781</v>
      </c>
      <c r="D303" s="2" t="s">
        <v>43</v>
      </c>
      <c r="F303" s="2">
        <f t="shared" si="4"/>
        <v>4.8828019225863706</v>
      </c>
      <c r="G303" s="2">
        <v>132</v>
      </c>
      <c r="I303" s="9" t="s">
        <v>42</v>
      </c>
      <c r="K303" s="9">
        <v>38</v>
      </c>
    </row>
    <row r="304" spans="1:11" x14ac:dyDescent="0.35">
      <c r="A304" s="2" t="s">
        <v>50</v>
      </c>
      <c r="B304" s="3">
        <v>42549</v>
      </c>
      <c r="C304" s="4">
        <v>0.46736111111111112</v>
      </c>
      <c r="D304" s="2" t="s">
        <v>43</v>
      </c>
      <c r="F304" s="2">
        <f t="shared" si="4"/>
        <v>6.7569323892475532</v>
      </c>
      <c r="G304" s="2">
        <v>860</v>
      </c>
      <c r="K304" s="9">
        <v>160</v>
      </c>
    </row>
    <row r="305" spans="1:11" x14ac:dyDescent="0.35">
      <c r="A305" s="2" t="s">
        <v>48</v>
      </c>
      <c r="B305" s="3">
        <v>42549</v>
      </c>
      <c r="C305" s="4">
        <v>0.48055555555555557</v>
      </c>
      <c r="D305" s="2" t="s">
        <v>43</v>
      </c>
      <c r="F305" s="2">
        <f t="shared" si="4"/>
        <v>6.1527326947041043</v>
      </c>
      <c r="G305" s="2">
        <v>470</v>
      </c>
      <c r="K305" s="9">
        <v>88</v>
      </c>
    </row>
    <row r="306" spans="1:11" x14ac:dyDescent="0.35">
      <c r="A306" s="2" t="s">
        <v>46</v>
      </c>
      <c r="B306" s="3">
        <v>42557</v>
      </c>
      <c r="C306" s="4">
        <v>0.63472222222222219</v>
      </c>
      <c r="D306" s="2" t="s">
        <v>43</v>
      </c>
      <c r="F306" s="2">
        <f t="shared" si="4"/>
        <v>3.5553480614894135</v>
      </c>
      <c r="G306" s="2">
        <v>35</v>
      </c>
      <c r="I306" s="9" t="s">
        <v>42</v>
      </c>
      <c r="K306" s="9">
        <v>12</v>
      </c>
    </row>
    <row r="307" spans="1:11" x14ac:dyDescent="0.35">
      <c r="A307" s="2" t="s">
        <v>50</v>
      </c>
      <c r="B307" s="3">
        <v>42557</v>
      </c>
      <c r="C307" s="4">
        <v>0.45902777777777781</v>
      </c>
      <c r="D307" s="2" t="s">
        <v>43</v>
      </c>
      <c r="F307" s="2">
        <f t="shared" si="4"/>
        <v>4.4308167988433134</v>
      </c>
      <c r="G307" s="2">
        <v>84</v>
      </c>
      <c r="I307" s="9" t="s">
        <v>42</v>
      </c>
      <c r="K307" s="9">
        <v>4</v>
      </c>
    </row>
    <row r="308" spans="1:11" x14ac:dyDescent="0.35">
      <c r="A308" s="2" t="s">
        <v>48</v>
      </c>
      <c r="B308" s="3">
        <v>42557</v>
      </c>
      <c r="C308" s="4">
        <v>0.47430555555555554</v>
      </c>
      <c r="D308" s="2" t="s">
        <v>43</v>
      </c>
      <c r="F308" s="2">
        <f t="shared" si="4"/>
        <v>3.7376696182833684</v>
      </c>
      <c r="G308" s="2">
        <v>42</v>
      </c>
      <c r="I308" s="9" t="s">
        <v>45</v>
      </c>
      <c r="K308" s="9">
        <v>2</v>
      </c>
    </row>
    <row r="309" spans="1:11" x14ac:dyDescent="0.35">
      <c r="A309" s="2" t="s">
        <v>46</v>
      </c>
      <c r="B309" s="3">
        <v>42563</v>
      </c>
      <c r="C309" s="4">
        <v>0.61527777777777781</v>
      </c>
      <c r="D309" s="2" t="s">
        <v>41</v>
      </c>
      <c r="F309" s="2">
        <f t="shared" si="4"/>
        <v>1.3862943611198906</v>
      </c>
      <c r="G309" s="2">
        <v>4</v>
      </c>
      <c r="K309" s="9">
        <v>1</v>
      </c>
    </row>
    <row r="310" spans="1:11" x14ac:dyDescent="0.35">
      <c r="A310" s="2" t="s">
        <v>50</v>
      </c>
      <c r="B310" s="3">
        <v>42563</v>
      </c>
      <c r="C310" s="4">
        <v>0.44375000000000003</v>
      </c>
      <c r="D310" s="2" t="s">
        <v>41</v>
      </c>
      <c r="F310" s="2">
        <f t="shared" si="4"/>
        <v>3.4657359027997265</v>
      </c>
      <c r="G310" s="2">
        <v>32</v>
      </c>
      <c r="K310" s="9">
        <v>1</v>
      </c>
    </row>
    <row r="311" spans="1:11" x14ac:dyDescent="0.35">
      <c r="A311" s="2" t="s">
        <v>48</v>
      </c>
      <c r="B311" s="3">
        <v>42563</v>
      </c>
      <c r="C311" s="4">
        <v>0.45694444444444443</v>
      </c>
      <c r="D311" s="2" t="s">
        <v>41</v>
      </c>
      <c r="F311" s="2">
        <f t="shared" si="4"/>
        <v>1.9459101490553132</v>
      </c>
      <c r="G311" s="2">
        <v>7</v>
      </c>
      <c r="I311" s="9" t="s">
        <v>42</v>
      </c>
      <c r="K311" s="9">
        <v>2</v>
      </c>
    </row>
    <row r="312" spans="1:11" x14ac:dyDescent="0.35">
      <c r="A312" s="2" t="s">
        <v>46</v>
      </c>
      <c r="B312" s="3">
        <v>42570</v>
      </c>
      <c r="C312" s="4">
        <v>0.62222222222222223</v>
      </c>
      <c r="D312" s="2" t="s">
        <v>43</v>
      </c>
      <c r="F312" s="2">
        <f t="shared" si="4"/>
        <v>3.9512437185814275</v>
      </c>
      <c r="G312" s="2">
        <v>52</v>
      </c>
      <c r="I312" s="9" t="s">
        <v>42</v>
      </c>
      <c r="K312" s="9">
        <v>6</v>
      </c>
    </row>
    <row r="313" spans="1:11" x14ac:dyDescent="0.35">
      <c r="A313" s="2" t="s">
        <v>50</v>
      </c>
      <c r="B313" s="3">
        <v>42570</v>
      </c>
      <c r="C313" s="4">
        <v>0.4465277777777778</v>
      </c>
      <c r="D313" s="2" t="s">
        <v>43</v>
      </c>
      <c r="F313" s="2">
        <f t="shared" si="4"/>
        <v>4.5217885770490405</v>
      </c>
      <c r="G313" s="2">
        <v>92</v>
      </c>
      <c r="I313" s="9" t="s">
        <v>42</v>
      </c>
      <c r="K313" s="9">
        <v>8</v>
      </c>
    </row>
    <row r="314" spans="1:11" x14ac:dyDescent="0.35">
      <c r="A314" s="2" t="s">
        <v>48</v>
      </c>
      <c r="B314" s="3">
        <v>42570</v>
      </c>
      <c r="C314" s="4">
        <v>0.45833333333333331</v>
      </c>
      <c r="D314" s="2" t="s">
        <v>43</v>
      </c>
      <c r="F314" s="2">
        <f t="shared" si="4"/>
        <v>3.5553480614894135</v>
      </c>
      <c r="G314" s="2">
        <v>35</v>
      </c>
      <c r="I314" s="9" t="s">
        <v>45</v>
      </c>
      <c r="K314" s="9">
        <v>2</v>
      </c>
    </row>
    <row r="315" spans="1:11" x14ac:dyDescent="0.35">
      <c r="A315" s="2" t="s">
        <v>46</v>
      </c>
      <c r="B315" s="3">
        <v>42584</v>
      </c>
      <c r="C315" s="4">
        <v>0.62430555555555556</v>
      </c>
      <c r="D315" s="2" t="s">
        <v>43</v>
      </c>
      <c r="F315" s="2">
        <f t="shared" si="4"/>
        <v>2.0794415416798357</v>
      </c>
      <c r="G315" s="2">
        <v>8</v>
      </c>
      <c r="I315" s="9" t="s">
        <v>42</v>
      </c>
      <c r="K315" s="9">
        <v>2</v>
      </c>
    </row>
    <row r="316" spans="1:11" x14ac:dyDescent="0.35">
      <c r="A316" s="2" t="s">
        <v>50</v>
      </c>
      <c r="B316" s="3">
        <v>42584</v>
      </c>
      <c r="C316" s="4">
        <v>0.44861111111111113</v>
      </c>
      <c r="D316" s="2" t="s">
        <v>43</v>
      </c>
      <c r="F316" s="2">
        <f t="shared" si="4"/>
        <v>4.5217885770490405</v>
      </c>
      <c r="G316" s="2">
        <v>92</v>
      </c>
      <c r="I316" s="9" t="s">
        <v>42</v>
      </c>
      <c r="K316" s="9">
        <v>8</v>
      </c>
    </row>
    <row r="317" spans="1:11" x14ac:dyDescent="0.35">
      <c r="A317" s="2" t="s">
        <v>48</v>
      </c>
      <c r="B317" s="3">
        <v>42584</v>
      </c>
      <c r="C317" s="4">
        <v>0.4597222222222222</v>
      </c>
      <c r="D317" s="2" t="s">
        <v>43</v>
      </c>
      <c r="F317" s="2">
        <f t="shared" si="4"/>
        <v>3.9512437185814275</v>
      </c>
      <c r="G317" s="2">
        <v>52</v>
      </c>
      <c r="I317" s="9" t="s">
        <v>42</v>
      </c>
      <c r="K317" s="9">
        <v>2</v>
      </c>
    </row>
    <row r="318" spans="1:11" x14ac:dyDescent="0.35">
      <c r="A318" s="2" t="s">
        <v>46</v>
      </c>
      <c r="B318" s="3">
        <v>42592</v>
      </c>
      <c r="C318" s="4">
        <v>0.60416666666666663</v>
      </c>
      <c r="D318" s="2" t="s">
        <v>41</v>
      </c>
      <c r="F318" s="2">
        <f t="shared" si="4"/>
        <v>3.4657359027997265</v>
      </c>
      <c r="G318" s="2">
        <v>32</v>
      </c>
      <c r="I318" s="9" t="s">
        <v>45</v>
      </c>
      <c r="K318" s="9">
        <v>1</v>
      </c>
    </row>
    <row r="319" spans="1:11" x14ac:dyDescent="0.35">
      <c r="A319" s="2" t="s">
        <v>50</v>
      </c>
      <c r="B319" s="3">
        <v>42592</v>
      </c>
      <c r="C319" s="4">
        <v>0.44097222222222227</v>
      </c>
      <c r="D319" s="2" t="s">
        <v>41</v>
      </c>
      <c r="F319" s="2">
        <f t="shared" si="4"/>
        <v>4.8828019225863706</v>
      </c>
      <c r="G319" s="2">
        <v>132</v>
      </c>
      <c r="I319" s="9" t="s">
        <v>42</v>
      </c>
      <c r="K319" s="9">
        <v>2</v>
      </c>
    </row>
    <row r="320" spans="1:11" x14ac:dyDescent="0.35">
      <c r="A320" s="2" t="s">
        <v>48</v>
      </c>
      <c r="B320" s="3">
        <v>42592</v>
      </c>
      <c r="C320" s="4">
        <v>0.45416666666666666</v>
      </c>
      <c r="D320" s="2" t="s">
        <v>41</v>
      </c>
      <c r="F320" s="2">
        <f t="shared" si="4"/>
        <v>3.7376696182833684</v>
      </c>
      <c r="G320" s="2">
        <v>42</v>
      </c>
      <c r="I320" s="9" t="s">
        <v>42</v>
      </c>
      <c r="K320" s="9">
        <v>10</v>
      </c>
    </row>
    <row r="321" spans="1:11" x14ac:dyDescent="0.35">
      <c r="A321" s="2" t="s">
        <v>46</v>
      </c>
      <c r="B321" s="3">
        <v>42599</v>
      </c>
      <c r="C321" s="4">
        <v>0.64722222222222225</v>
      </c>
      <c r="D321" s="2" t="s">
        <v>43</v>
      </c>
      <c r="F321" s="2">
        <f t="shared" si="4"/>
        <v>3.784189633918261</v>
      </c>
      <c r="G321" s="2">
        <v>44</v>
      </c>
      <c r="I321" s="9" t="s">
        <v>42</v>
      </c>
      <c r="K321" s="9">
        <v>20</v>
      </c>
    </row>
    <row r="322" spans="1:11" x14ac:dyDescent="0.35">
      <c r="A322" s="2" t="s">
        <v>50</v>
      </c>
      <c r="B322" s="3">
        <v>42599</v>
      </c>
      <c r="C322" s="4">
        <v>0.63611111111111118</v>
      </c>
      <c r="D322" s="2" t="s">
        <v>43</v>
      </c>
      <c r="F322" s="2">
        <f t="shared" ref="F322:F385" si="5">LN(G322)</f>
        <v>3.784189633918261</v>
      </c>
      <c r="G322" s="2">
        <v>44</v>
      </c>
      <c r="I322" s="9" t="s">
        <v>42</v>
      </c>
      <c r="K322" s="9">
        <v>2</v>
      </c>
    </row>
    <row r="323" spans="1:11" x14ac:dyDescent="0.35">
      <c r="A323" s="2" t="s">
        <v>48</v>
      </c>
      <c r="B323" s="3">
        <v>42599</v>
      </c>
      <c r="C323" s="4">
        <v>0.47986111111111113</v>
      </c>
      <c r="D323" s="2" t="s">
        <v>43</v>
      </c>
      <c r="F323" s="2">
        <f t="shared" si="5"/>
        <v>2.9957322735539909</v>
      </c>
      <c r="G323" s="2">
        <v>20</v>
      </c>
      <c r="I323" s="9" t="s">
        <v>42</v>
      </c>
      <c r="K323" s="9">
        <v>4</v>
      </c>
    </row>
    <row r="324" spans="1:11" x14ac:dyDescent="0.35">
      <c r="A324" s="2" t="s">
        <v>46</v>
      </c>
      <c r="B324" s="3">
        <v>42606</v>
      </c>
      <c r="C324" s="4">
        <v>0.44444444444444442</v>
      </c>
      <c r="D324" s="2" t="s">
        <v>41</v>
      </c>
      <c r="F324" s="2">
        <f t="shared" si="5"/>
        <v>5.0498560072495371</v>
      </c>
      <c r="G324" s="2">
        <v>156</v>
      </c>
      <c r="I324" s="9" t="s">
        <v>42</v>
      </c>
      <c r="K324" s="9">
        <v>8</v>
      </c>
    </row>
    <row r="325" spans="1:11" x14ac:dyDescent="0.35">
      <c r="A325" s="2" t="s">
        <v>50</v>
      </c>
      <c r="B325" s="3">
        <v>42606</v>
      </c>
      <c r="C325" s="4">
        <v>0.45069444444444445</v>
      </c>
      <c r="D325" s="2" t="s">
        <v>41</v>
      </c>
      <c r="F325" s="2">
        <f t="shared" si="5"/>
        <v>2.4849066497880004</v>
      </c>
      <c r="G325" s="2">
        <v>12</v>
      </c>
      <c r="K325" s="9">
        <v>3</v>
      </c>
    </row>
    <row r="326" spans="1:11" x14ac:dyDescent="0.35">
      <c r="A326" s="2" t="s">
        <v>48</v>
      </c>
      <c r="B326" s="3">
        <v>42606</v>
      </c>
      <c r="C326" s="4">
        <v>0.46180555555555558</v>
      </c>
      <c r="D326" s="2" t="s">
        <v>41</v>
      </c>
      <c r="F326" s="2">
        <f t="shared" si="5"/>
        <v>4.0943445622221004</v>
      </c>
      <c r="G326" s="2">
        <v>60</v>
      </c>
      <c r="K326" s="9">
        <v>2</v>
      </c>
    </row>
    <row r="327" spans="1:11" x14ac:dyDescent="0.35">
      <c r="A327" s="2" t="s">
        <v>46</v>
      </c>
      <c r="B327" s="3">
        <v>42613</v>
      </c>
      <c r="C327" s="4">
        <v>0.66597222222222219</v>
      </c>
      <c r="D327" s="2" t="s">
        <v>41</v>
      </c>
      <c r="F327" s="2">
        <f t="shared" si="5"/>
        <v>2.0794415416798357</v>
      </c>
      <c r="G327" s="2">
        <v>8</v>
      </c>
      <c r="I327" s="9" t="s">
        <v>45</v>
      </c>
      <c r="K327" s="9">
        <v>1</v>
      </c>
    </row>
    <row r="328" spans="1:11" x14ac:dyDescent="0.35">
      <c r="A328" s="2" t="s">
        <v>50</v>
      </c>
      <c r="B328" s="3">
        <v>42613</v>
      </c>
      <c r="C328" s="4">
        <v>0.65694444444444444</v>
      </c>
      <c r="D328" s="2" t="s">
        <v>41</v>
      </c>
      <c r="F328" s="2">
        <f t="shared" si="5"/>
        <v>2.0794415416798357</v>
      </c>
      <c r="G328" s="2">
        <v>8</v>
      </c>
      <c r="I328" s="9" t="s">
        <v>45</v>
      </c>
      <c r="K328" s="9">
        <v>1</v>
      </c>
    </row>
    <row r="329" spans="1:11" x14ac:dyDescent="0.35">
      <c r="A329" s="2" t="s">
        <v>48</v>
      </c>
      <c r="B329" s="3">
        <v>42613</v>
      </c>
      <c r="C329" s="4">
        <v>0.49583333333333335</v>
      </c>
      <c r="D329" s="2" t="s">
        <v>41</v>
      </c>
      <c r="F329" s="2">
        <f t="shared" si="5"/>
        <v>2.0794415416798357</v>
      </c>
      <c r="G329" s="2">
        <v>8</v>
      </c>
      <c r="I329" s="9" t="s">
        <v>42</v>
      </c>
      <c r="K329" s="9">
        <v>2</v>
      </c>
    </row>
    <row r="330" spans="1:11" x14ac:dyDescent="0.35">
      <c r="A330" s="2" t="s">
        <v>46</v>
      </c>
      <c r="B330" s="3">
        <v>42620</v>
      </c>
      <c r="C330" s="4">
        <v>0.62916666666666665</v>
      </c>
      <c r="D330" s="2" t="s">
        <v>41</v>
      </c>
      <c r="F330" s="2">
        <f t="shared" si="5"/>
        <v>1.3862943611198906</v>
      </c>
      <c r="G330" s="2">
        <v>4</v>
      </c>
      <c r="I330" s="9" t="s">
        <v>45</v>
      </c>
      <c r="K330" s="9">
        <v>1</v>
      </c>
    </row>
    <row r="331" spans="1:11" x14ac:dyDescent="0.35">
      <c r="A331" s="2" t="s">
        <v>50</v>
      </c>
      <c r="B331" s="3">
        <v>42620</v>
      </c>
      <c r="C331" s="4">
        <v>0.44513888888888892</v>
      </c>
      <c r="D331" s="2" t="s">
        <v>41</v>
      </c>
      <c r="F331" s="2">
        <f t="shared" si="5"/>
        <v>2.0794415416798357</v>
      </c>
      <c r="G331" s="2">
        <v>8</v>
      </c>
      <c r="K331" s="9">
        <v>1</v>
      </c>
    </row>
    <row r="332" spans="1:11" x14ac:dyDescent="0.35">
      <c r="A332" s="2" t="s">
        <v>48</v>
      </c>
      <c r="B332" s="3">
        <v>42620</v>
      </c>
      <c r="C332" s="4">
        <v>0.45902777777777781</v>
      </c>
      <c r="D332" s="2" t="s">
        <v>41</v>
      </c>
      <c r="F332" s="2">
        <f t="shared" si="5"/>
        <v>1.791759469228055</v>
      </c>
      <c r="G332" s="2">
        <v>6</v>
      </c>
      <c r="I332" s="9" t="s">
        <v>45</v>
      </c>
      <c r="K332" s="9">
        <v>1</v>
      </c>
    </row>
    <row r="333" spans="1:11" x14ac:dyDescent="0.35">
      <c r="A333" s="2" t="s">
        <v>46</v>
      </c>
      <c r="B333" s="3">
        <v>42626</v>
      </c>
      <c r="C333" s="4">
        <v>0.64236111111111105</v>
      </c>
      <c r="D333" s="2" t="s">
        <v>41</v>
      </c>
      <c r="F333" s="2">
        <f t="shared" si="5"/>
        <v>1.3862943611198906</v>
      </c>
      <c r="G333" s="2">
        <v>4</v>
      </c>
      <c r="K333" s="9">
        <v>2</v>
      </c>
    </row>
    <row r="334" spans="1:11" x14ac:dyDescent="0.35">
      <c r="A334" s="2" t="s">
        <v>50</v>
      </c>
      <c r="B334" s="3">
        <v>42626</v>
      </c>
      <c r="C334" s="4">
        <v>0.63402777777777775</v>
      </c>
      <c r="D334" s="2" t="s">
        <v>41</v>
      </c>
      <c r="F334" s="2">
        <f t="shared" si="5"/>
        <v>2.0794415416798357</v>
      </c>
      <c r="G334" s="2">
        <v>8</v>
      </c>
      <c r="I334" s="9" t="s">
        <v>45</v>
      </c>
      <c r="K334" s="9">
        <v>1</v>
      </c>
    </row>
    <row r="335" spans="1:11" x14ac:dyDescent="0.35">
      <c r="A335" s="2" t="s">
        <v>48</v>
      </c>
      <c r="B335" s="3">
        <v>42626</v>
      </c>
      <c r="C335" s="4">
        <v>0.48333333333333334</v>
      </c>
      <c r="D335" s="2" t="s">
        <v>41</v>
      </c>
      <c r="F335" s="2">
        <f t="shared" si="5"/>
        <v>1.3862943611198906</v>
      </c>
      <c r="G335" s="2">
        <v>4</v>
      </c>
      <c r="I335" s="9" t="s">
        <v>45</v>
      </c>
      <c r="K335" s="9">
        <v>1</v>
      </c>
    </row>
    <row r="336" spans="1:11" x14ac:dyDescent="0.35">
      <c r="A336" s="2" t="s">
        <v>46</v>
      </c>
      <c r="B336" s="3">
        <v>42633</v>
      </c>
      <c r="C336" s="4">
        <v>0.65416666666666667</v>
      </c>
      <c r="D336" s="2" t="s">
        <v>43</v>
      </c>
      <c r="F336" s="2">
        <f t="shared" si="5"/>
        <v>3.6888794541139363</v>
      </c>
      <c r="G336" s="2">
        <v>40</v>
      </c>
      <c r="I336" s="9" t="s">
        <v>42</v>
      </c>
      <c r="K336" s="9">
        <v>4</v>
      </c>
    </row>
    <row r="337" spans="1:11" x14ac:dyDescent="0.35">
      <c r="A337" s="2" t="s">
        <v>50</v>
      </c>
      <c r="B337" s="3">
        <v>42633</v>
      </c>
      <c r="C337" s="4">
        <v>0.45347222222222222</v>
      </c>
      <c r="D337" s="2" t="s">
        <v>43</v>
      </c>
      <c r="F337" s="2">
        <f t="shared" si="5"/>
        <v>3.784189633918261</v>
      </c>
      <c r="G337" s="2">
        <v>44</v>
      </c>
      <c r="I337" s="9" t="s">
        <v>42</v>
      </c>
      <c r="K337" s="9">
        <v>28</v>
      </c>
    </row>
    <row r="338" spans="1:11" x14ac:dyDescent="0.35">
      <c r="A338" s="2" t="s">
        <v>48</v>
      </c>
      <c r="B338" s="3">
        <v>42633</v>
      </c>
      <c r="C338" s="4">
        <v>0.46875</v>
      </c>
      <c r="D338" s="2" t="s">
        <v>43</v>
      </c>
      <c r="F338" s="2">
        <f t="shared" si="5"/>
        <v>4.0253516907351496</v>
      </c>
      <c r="G338" s="2">
        <v>56</v>
      </c>
      <c r="I338" s="9" t="s">
        <v>42</v>
      </c>
      <c r="K338" s="9">
        <v>6</v>
      </c>
    </row>
    <row r="339" spans="1:11" x14ac:dyDescent="0.35">
      <c r="A339" s="2" t="s">
        <v>46</v>
      </c>
      <c r="B339" s="3">
        <v>42640</v>
      </c>
      <c r="C339" s="4">
        <v>0.63680555555555551</v>
      </c>
      <c r="D339" s="2" t="s">
        <v>43</v>
      </c>
      <c r="F339" s="2">
        <f t="shared" si="5"/>
        <v>2.4849066497880004</v>
      </c>
      <c r="G339" s="2">
        <v>12</v>
      </c>
      <c r="I339" s="9" t="s">
        <v>42</v>
      </c>
      <c r="K339" s="9">
        <v>6</v>
      </c>
    </row>
    <row r="340" spans="1:11" x14ac:dyDescent="0.35">
      <c r="A340" s="2" t="s">
        <v>50</v>
      </c>
      <c r="B340" s="3">
        <v>42640</v>
      </c>
      <c r="C340" s="4">
        <v>0.62708333333333333</v>
      </c>
      <c r="D340" s="2" t="s">
        <v>43</v>
      </c>
      <c r="F340" s="2">
        <f t="shared" si="5"/>
        <v>2.9957322735539909</v>
      </c>
      <c r="G340" s="2">
        <v>20</v>
      </c>
      <c r="I340" s="9" t="s">
        <v>45</v>
      </c>
      <c r="K340" s="9">
        <v>2</v>
      </c>
    </row>
    <row r="341" spans="1:11" x14ac:dyDescent="0.35">
      <c r="A341" s="2" t="s">
        <v>48</v>
      </c>
      <c r="B341" s="3">
        <v>42640</v>
      </c>
      <c r="C341" s="4">
        <v>0.4694444444444445</v>
      </c>
      <c r="D341" s="2" t="s">
        <v>43</v>
      </c>
      <c r="F341" s="2">
        <f t="shared" si="5"/>
        <v>2.7725887222397811</v>
      </c>
      <c r="G341" s="2">
        <v>16</v>
      </c>
      <c r="I341" s="9" t="s">
        <v>45</v>
      </c>
      <c r="K341" s="9">
        <v>2</v>
      </c>
    </row>
    <row r="342" spans="1:11" x14ac:dyDescent="0.35">
      <c r="A342" s="2" t="s">
        <v>46</v>
      </c>
      <c r="B342" s="3">
        <v>42887</v>
      </c>
      <c r="C342" s="4">
        <v>0.67083333333333339</v>
      </c>
      <c r="D342" s="2" t="s">
        <v>47</v>
      </c>
      <c r="F342" s="2">
        <f t="shared" si="5"/>
        <v>3.5835189384561099</v>
      </c>
      <c r="G342" s="2">
        <v>36</v>
      </c>
      <c r="I342" s="9" t="s">
        <v>45</v>
      </c>
      <c r="K342" s="9">
        <v>1</v>
      </c>
    </row>
    <row r="343" spans="1:11" x14ac:dyDescent="0.35">
      <c r="A343" s="2" t="s">
        <v>46</v>
      </c>
      <c r="B343" s="3">
        <v>42887</v>
      </c>
      <c r="C343" s="4">
        <v>0.67083333333333339</v>
      </c>
      <c r="D343" s="2" t="s">
        <v>47</v>
      </c>
      <c r="F343" s="2">
        <f t="shared" si="5"/>
        <v>3.5835189384561099</v>
      </c>
      <c r="G343" s="2">
        <v>36</v>
      </c>
      <c r="I343" s="9" t="s">
        <v>45</v>
      </c>
      <c r="K343" s="9">
        <v>1</v>
      </c>
    </row>
    <row r="344" spans="1:11" x14ac:dyDescent="0.35">
      <c r="A344" s="2" t="s">
        <v>50</v>
      </c>
      <c r="B344" s="3">
        <v>42887</v>
      </c>
      <c r="C344" s="4">
        <v>0.4465277777777778</v>
      </c>
      <c r="D344" s="2" t="s">
        <v>47</v>
      </c>
      <c r="F344" s="2">
        <f t="shared" si="5"/>
        <v>3.4657359027997265</v>
      </c>
      <c r="G344" s="2">
        <v>32</v>
      </c>
      <c r="K344" s="9">
        <v>3</v>
      </c>
    </row>
    <row r="345" spans="1:11" x14ac:dyDescent="0.35">
      <c r="A345" s="2" t="s">
        <v>50</v>
      </c>
      <c r="B345" s="3">
        <v>42887</v>
      </c>
      <c r="C345" s="4">
        <v>0.4465277777777778</v>
      </c>
      <c r="D345" s="2" t="s">
        <v>47</v>
      </c>
      <c r="F345" s="2">
        <f t="shared" si="5"/>
        <v>3.4657359027997265</v>
      </c>
      <c r="G345" s="2">
        <v>32</v>
      </c>
      <c r="K345" s="9">
        <v>3</v>
      </c>
    </row>
    <row r="346" spans="1:11" x14ac:dyDescent="0.35">
      <c r="A346" s="2" t="s">
        <v>48</v>
      </c>
      <c r="B346" s="3">
        <v>42887</v>
      </c>
      <c r="C346" s="4">
        <v>0.4604166666666667</v>
      </c>
      <c r="D346" s="2" t="s">
        <v>47</v>
      </c>
      <c r="F346" s="2">
        <f t="shared" si="5"/>
        <v>4.499809670330265</v>
      </c>
      <c r="G346" s="2">
        <v>90</v>
      </c>
      <c r="K346" s="9">
        <v>9</v>
      </c>
    </row>
    <row r="347" spans="1:11" x14ac:dyDescent="0.35">
      <c r="A347" s="2" t="s">
        <v>48</v>
      </c>
      <c r="B347" s="3">
        <v>42887</v>
      </c>
      <c r="C347" s="4">
        <v>0.4604166666666667</v>
      </c>
      <c r="D347" s="2" t="s">
        <v>47</v>
      </c>
      <c r="F347" s="2">
        <f t="shared" si="5"/>
        <v>4.499809670330265</v>
      </c>
      <c r="G347" s="2">
        <v>90</v>
      </c>
      <c r="K347" s="9">
        <v>9</v>
      </c>
    </row>
    <row r="348" spans="1:11" x14ac:dyDescent="0.35">
      <c r="A348" s="2" t="s">
        <v>46</v>
      </c>
      <c r="B348" s="3">
        <v>42892</v>
      </c>
      <c r="C348" s="4">
        <v>0.44097222222222227</v>
      </c>
      <c r="D348" s="2" t="s">
        <v>44</v>
      </c>
      <c r="F348" s="2">
        <f t="shared" si="5"/>
        <v>2.4849066497880004</v>
      </c>
      <c r="G348" s="2">
        <v>12</v>
      </c>
      <c r="I348" s="9" t="s">
        <v>42</v>
      </c>
      <c r="K348" s="9">
        <v>18</v>
      </c>
    </row>
    <row r="349" spans="1:11" x14ac:dyDescent="0.35">
      <c r="A349" s="2" t="s">
        <v>46</v>
      </c>
      <c r="B349" s="3">
        <v>42892</v>
      </c>
      <c r="C349" s="4">
        <v>0.44097222222222227</v>
      </c>
      <c r="D349" s="2" t="s">
        <v>44</v>
      </c>
      <c r="F349" s="2">
        <f t="shared" si="5"/>
        <v>2.4849066497880004</v>
      </c>
      <c r="G349" s="2">
        <v>12</v>
      </c>
      <c r="I349" s="9" t="s">
        <v>42</v>
      </c>
      <c r="K349" s="9">
        <v>18</v>
      </c>
    </row>
    <row r="350" spans="1:11" x14ac:dyDescent="0.35">
      <c r="A350" s="2" t="s">
        <v>50</v>
      </c>
      <c r="B350" s="3">
        <v>42892</v>
      </c>
      <c r="C350" s="4">
        <v>0.65138888888888891</v>
      </c>
      <c r="D350" s="2" t="s">
        <v>44</v>
      </c>
      <c r="F350" s="2">
        <f t="shared" si="5"/>
        <v>3.1780538303479458</v>
      </c>
      <c r="G350" s="2">
        <v>24</v>
      </c>
      <c r="I350" s="9" t="s">
        <v>42</v>
      </c>
      <c r="K350" s="9">
        <v>8</v>
      </c>
    </row>
    <row r="351" spans="1:11" x14ac:dyDescent="0.35">
      <c r="A351" s="2" t="s">
        <v>50</v>
      </c>
      <c r="B351" s="3">
        <v>42892</v>
      </c>
      <c r="C351" s="4">
        <v>0.65138888888888891</v>
      </c>
      <c r="D351" s="2" t="s">
        <v>44</v>
      </c>
      <c r="F351" s="2">
        <f t="shared" si="5"/>
        <v>3.1780538303479458</v>
      </c>
      <c r="G351" s="2">
        <v>24</v>
      </c>
      <c r="I351" s="9" t="s">
        <v>42</v>
      </c>
      <c r="K351" s="9">
        <v>8</v>
      </c>
    </row>
    <row r="352" spans="1:11" x14ac:dyDescent="0.35">
      <c r="A352" s="2" t="s">
        <v>48</v>
      </c>
      <c r="B352" s="3">
        <v>42892</v>
      </c>
      <c r="C352" s="4">
        <v>0.63680555555555551</v>
      </c>
      <c r="D352" s="2" t="s">
        <v>44</v>
      </c>
      <c r="F352" s="2">
        <f t="shared" si="5"/>
        <v>3.3322045101752038</v>
      </c>
      <c r="G352" s="2">
        <v>28</v>
      </c>
      <c r="I352" s="9" t="s">
        <v>42</v>
      </c>
      <c r="K352" s="9">
        <v>8</v>
      </c>
    </row>
    <row r="353" spans="1:11" x14ac:dyDescent="0.35">
      <c r="A353" s="2" t="s">
        <v>48</v>
      </c>
      <c r="B353" s="3">
        <v>42892</v>
      </c>
      <c r="C353" s="4">
        <v>0.63680555555555551</v>
      </c>
      <c r="D353" s="2" t="s">
        <v>44</v>
      </c>
      <c r="F353" s="2">
        <f t="shared" si="5"/>
        <v>3.3322045101752038</v>
      </c>
      <c r="G353" s="2">
        <v>28</v>
      </c>
      <c r="I353" s="9" t="s">
        <v>42</v>
      </c>
      <c r="K353" s="9">
        <v>8</v>
      </c>
    </row>
    <row r="354" spans="1:11" x14ac:dyDescent="0.35">
      <c r="A354" s="2" t="s">
        <v>46</v>
      </c>
      <c r="B354" s="3">
        <v>42899</v>
      </c>
      <c r="C354" s="4">
        <v>0.64861111111111114</v>
      </c>
      <c r="D354" s="2" t="s">
        <v>47</v>
      </c>
      <c r="F354" s="2">
        <f t="shared" si="5"/>
        <v>2.0794415416798357</v>
      </c>
      <c r="G354" s="2">
        <v>8</v>
      </c>
      <c r="I354" s="9" t="s">
        <v>42</v>
      </c>
      <c r="K354" s="9">
        <v>2</v>
      </c>
    </row>
    <row r="355" spans="1:11" x14ac:dyDescent="0.35">
      <c r="A355" s="2" t="s">
        <v>46</v>
      </c>
      <c r="B355" s="3">
        <v>42899</v>
      </c>
      <c r="C355" s="4">
        <v>0.64861111111111114</v>
      </c>
      <c r="D355" s="2" t="s">
        <v>47</v>
      </c>
      <c r="F355" s="2">
        <f t="shared" si="5"/>
        <v>2.0794415416798357</v>
      </c>
      <c r="G355" s="2">
        <v>8</v>
      </c>
      <c r="I355" s="9" t="s">
        <v>42</v>
      </c>
      <c r="K355" s="9">
        <v>2</v>
      </c>
    </row>
    <row r="356" spans="1:11" x14ac:dyDescent="0.35">
      <c r="A356" s="2" t="s">
        <v>50</v>
      </c>
      <c r="B356" s="3">
        <v>42899</v>
      </c>
      <c r="C356" s="4">
        <v>0.44791666666666669</v>
      </c>
      <c r="D356" s="2" t="s">
        <v>47</v>
      </c>
      <c r="F356" s="2">
        <f t="shared" si="5"/>
        <v>3.3322045101752038</v>
      </c>
      <c r="G356" s="2">
        <v>28</v>
      </c>
      <c r="I356" s="9" t="s">
        <v>45</v>
      </c>
      <c r="K356" s="9">
        <v>1</v>
      </c>
    </row>
    <row r="357" spans="1:11" x14ac:dyDescent="0.35">
      <c r="A357" s="2" t="s">
        <v>50</v>
      </c>
      <c r="B357" s="3">
        <v>42899</v>
      </c>
      <c r="C357" s="4">
        <v>0.44791666666666669</v>
      </c>
      <c r="D357" s="2" t="s">
        <v>47</v>
      </c>
      <c r="F357" s="2">
        <f t="shared" si="5"/>
        <v>3.3322045101752038</v>
      </c>
      <c r="G357" s="2">
        <v>28</v>
      </c>
      <c r="I357" s="9" t="s">
        <v>45</v>
      </c>
      <c r="K357" s="9">
        <v>1</v>
      </c>
    </row>
    <row r="358" spans="1:11" x14ac:dyDescent="0.35">
      <c r="A358" s="2" t="s">
        <v>48</v>
      </c>
      <c r="B358" s="3">
        <v>42899</v>
      </c>
      <c r="C358" s="4">
        <v>0.46180555555555558</v>
      </c>
      <c r="D358" s="2" t="s">
        <v>47</v>
      </c>
      <c r="F358" s="2">
        <f t="shared" si="5"/>
        <v>2.0794415416798357</v>
      </c>
      <c r="G358" s="2">
        <v>8</v>
      </c>
      <c r="K358" s="9">
        <v>2</v>
      </c>
    </row>
    <row r="359" spans="1:11" x14ac:dyDescent="0.35">
      <c r="A359" s="2" t="s">
        <v>48</v>
      </c>
      <c r="B359" s="3">
        <v>42899</v>
      </c>
      <c r="C359" s="4">
        <v>0.46180555555555558</v>
      </c>
      <c r="D359" s="2" t="s">
        <v>47</v>
      </c>
      <c r="F359" s="2">
        <f t="shared" si="5"/>
        <v>2.0794415416798357</v>
      </c>
      <c r="G359" s="2">
        <v>8</v>
      </c>
      <c r="K359" s="9">
        <v>2</v>
      </c>
    </row>
    <row r="360" spans="1:11" x14ac:dyDescent="0.35">
      <c r="A360" s="2" t="s">
        <v>46</v>
      </c>
      <c r="B360" s="3">
        <v>42906</v>
      </c>
      <c r="C360" s="4">
        <v>0.63888888888888895</v>
      </c>
      <c r="D360" s="2" t="s">
        <v>44</v>
      </c>
      <c r="F360" s="2">
        <f t="shared" si="5"/>
        <v>6.1737861039019366</v>
      </c>
      <c r="G360" s="2">
        <v>480</v>
      </c>
      <c r="K360" s="9">
        <v>91</v>
      </c>
    </row>
    <row r="361" spans="1:11" x14ac:dyDescent="0.35">
      <c r="A361" s="2" t="s">
        <v>46</v>
      </c>
      <c r="B361" s="3">
        <v>42906</v>
      </c>
      <c r="C361" s="4">
        <v>0.63888888888888895</v>
      </c>
      <c r="D361" s="2" t="s">
        <v>44</v>
      </c>
      <c r="F361" s="2">
        <f t="shared" si="5"/>
        <v>6.1737861039019366</v>
      </c>
      <c r="G361" s="2">
        <v>480</v>
      </c>
      <c r="K361" s="9">
        <v>91</v>
      </c>
    </row>
    <row r="362" spans="1:11" x14ac:dyDescent="0.35">
      <c r="A362" s="2" t="s">
        <v>50</v>
      </c>
      <c r="B362" s="3">
        <v>42906</v>
      </c>
      <c r="C362" s="4">
        <v>0.63055555555555554</v>
      </c>
      <c r="D362" s="2" t="s">
        <v>44</v>
      </c>
      <c r="F362" s="2">
        <f t="shared" si="5"/>
        <v>6.1092475827643655</v>
      </c>
      <c r="G362" s="2">
        <v>450</v>
      </c>
      <c r="K362" s="9">
        <v>58</v>
      </c>
    </row>
    <row r="363" spans="1:11" x14ac:dyDescent="0.35">
      <c r="A363" s="2" t="s">
        <v>50</v>
      </c>
      <c r="B363" s="3">
        <v>42906</v>
      </c>
      <c r="C363" s="4">
        <v>0.63055555555555554</v>
      </c>
      <c r="D363" s="2" t="s">
        <v>44</v>
      </c>
      <c r="F363" s="2">
        <f t="shared" si="5"/>
        <v>6.1092475827643655</v>
      </c>
      <c r="G363" s="2">
        <v>450</v>
      </c>
      <c r="K363" s="9">
        <v>58</v>
      </c>
    </row>
    <row r="364" spans="1:11" x14ac:dyDescent="0.35">
      <c r="A364" s="2" t="s">
        <v>48</v>
      </c>
      <c r="B364" s="3">
        <v>42906</v>
      </c>
      <c r="C364" s="4">
        <v>0.4597222222222222</v>
      </c>
      <c r="D364" s="2" t="s">
        <v>44</v>
      </c>
      <c r="F364" s="2">
        <f t="shared" si="5"/>
        <v>6.2441669006637364</v>
      </c>
      <c r="G364" s="2">
        <v>515</v>
      </c>
      <c r="K364" s="9">
        <v>62</v>
      </c>
    </row>
    <row r="365" spans="1:11" x14ac:dyDescent="0.35">
      <c r="A365" s="2" t="s">
        <v>48</v>
      </c>
      <c r="B365" s="3">
        <v>42906</v>
      </c>
      <c r="C365" s="4">
        <v>0.4597222222222222</v>
      </c>
      <c r="D365" s="2" t="s">
        <v>44</v>
      </c>
      <c r="F365" s="2">
        <f t="shared" si="5"/>
        <v>6.2441669006637364</v>
      </c>
      <c r="G365" s="2">
        <v>515</v>
      </c>
      <c r="K365" s="9">
        <v>62</v>
      </c>
    </row>
    <row r="366" spans="1:11" x14ac:dyDescent="0.35">
      <c r="A366" s="2" t="s">
        <v>46</v>
      </c>
      <c r="B366" s="3">
        <v>42913</v>
      </c>
      <c r="C366" s="4">
        <v>0.66805555555555562</v>
      </c>
      <c r="D366" s="2" t="s">
        <v>44</v>
      </c>
      <c r="F366" s="2">
        <f t="shared" si="5"/>
        <v>2.4849066497880004</v>
      </c>
      <c r="G366" s="2">
        <v>12</v>
      </c>
      <c r="I366" s="9" t="s">
        <v>42</v>
      </c>
      <c r="K366" s="9">
        <v>2</v>
      </c>
    </row>
    <row r="367" spans="1:11" x14ac:dyDescent="0.35">
      <c r="A367" s="2" t="s">
        <v>46</v>
      </c>
      <c r="B367" s="3">
        <v>42913</v>
      </c>
      <c r="C367" s="4">
        <v>0.66805555555555562</v>
      </c>
      <c r="D367" s="2" t="s">
        <v>44</v>
      </c>
      <c r="F367" s="2">
        <f t="shared" si="5"/>
        <v>2.4849066497880004</v>
      </c>
      <c r="G367" s="2">
        <v>12</v>
      </c>
      <c r="I367" s="9" t="s">
        <v>42</v>
      </c>
      <c r="K367" s="9">
        <v>2</v>
      </c>
    </row>
    <row r="368" spans="1:11" x14ac:dyDescent="0.35">
      <c r="A368" s="2" t="s">
        <v>50</v>
      </c>
      <c r="B368" s="3">
        <v>42913</v>
      </c>
      <c r="C368" s="4">
        <v>0.65972222222222221</v>
      </c>
      <c r="D368" s="2" t="s">
        <v>44</v>
      </c>
      <c r="F368" s="2">
        <f t="shared" si="5"/>
        <v>3.3322045101752038</v>
      </c>
      <c r="G368" s="2">
        <v>28</v>
      </c>
      <c r="I368" s="9" t="s">
        <v>42</v>
      </c>
      <c r="K368" s="9">
        <v>2</v>
      </c>
    </row>
    <row r="369" spans="1:11" x14ac:dyDescent="0.35">
      <c r="A369" s="2" t="s">
        <v>50</v>
      </c>
      <c r="B369" s="3">
        <v>42913</v>
      </c>
      <c r="C369" s="4">
        <v>0.65972222222222221</v>
      </c>
      <c r="D369" s="2" t="s">
        <v>44</v>
      </c>
      <c r="F369" s="2">
        <f t="shared" si="5"/>
        <v>3.3322045101752038</v>
      </c>
      <c r="G369" s="2">
        <v>28</v>
      </c>
      <c r="I369" s="9" t="s">
        <v>42</v>
      </c>
      <c r="K369" s="9">
        <v>2</v>
      </c>
    </row>
    <row r="370" spans="1:11" x14ac:dyDescent="0.35">
      <c r="A370" s="2" t="s">
        <v>48</v>
      </c>
      <c r="B370" s="3">
        <v>42913</v>
      </c>
      <c r="C370" s="4">
        <v>0.48402777777777778</v>
      </c>
      <c r="D370" s="2" t="s">
        <v>44</v>
      </c>
      <c r="F370" s="2">
        <f t="shared" si="5"/>
        <v>2.0794415416798357</v>
      </c>
      <c r="G370" s="2">
        <v>8</v>
      </c>
      <c r="I370" s="9" t="s">
        <v>45</v>
      </c>
      <c r="K370" s="9">
        <v>2</v>
      </c>
    </row>
    <row r="371" spans="1:11" x14ac:dyDescent="0.35">
      <c r="A371" s="2" t="s">
        <v>48</v>
      </c>
      <c r="B371" s="3">
        <v>42913</v>
      </c>
      <c r="C371" s="4">
        <v>0.48402777777777778</v>
      </c>
      <c r="D371" s="2" t="s">
        <v>44</v>
      </c>
      <c r="F371" s="2">
        <f t="shared" si="5"/>
        <v>2.0794415416798357</v>
      </c>
      <c r="G371" s="2">
        <v>8</v>
      </c>
      <c r="I371" s="9" t="s">
        <v>45</v>
      </c>
      <c r="K371" s="9">
        <v>2</v>
      </c>
    </row>
    <row r="372" spans="1:11" x14ac:dyDescent="0.35">
      <c r="A372" s="2" t="s">
        <v>46</v>
      </c>
      <c r="B372" s="3">
        <v>42927</v>
      </c>
      <c r="C372" s="4">
        <v>0.63888888888888895</v>
      </c>
      <c r="D372" s="2" t="s">
        <v>47</v>
      </c>
      <c r="F372" s="2">
        <f t="shared" si="5"/>
        <v>2.0794415416798357</v>
      </c>
      <c r="G372" s="2">
        <v>8</v>
      </c>
      <c r="I372" s="9" t="s">
        <v>45</v>
      </c>
      <c r="K372" s="9">
        <v>1</v>
      </c>
    </row>
    <row r="373" spans="1:11" x14ac:dyDescent="0.35">
      <c r="A373" s="2" t="s">
        <v>46</v>
      </c>
      <c r="B373" s="3">
        <v>42927</v>
      </c>
      <c r="C373" s="4">
        <v>0.63888888888888895</v>
      </c>
      <c r="D373" s="2" t="s">
        <v>47</v>
      </c>
      <c r="F373" s="2">
        <f t="shared" si="5"/>
        <v>2.0794415416798357</v>
      </c>
      <c r="G373" s="2">
        <v>8</v>
      </c>
      <c r="I373" s="9" t="s">
        <v>45</v>
      </c>
      <c r="K373" s="9">
        <v>1</v>
      </c>
    </row>
    <row r="374" spans="1:11" x14ac:dyDescent="0.35">
      <c r="A374" s="2" t="s">
        <v>50</v>
      </c>
      <c r="B374" s="3">
        <v>42927</v>
      </c>
      <c r="C374" s="4">
        <v>0.63055555555555554</v>
      </c>
      <c r="D374" s="2" t="s">
        <v>47</v>
      </c>
      <c r="F374" s="2">
        <f t="shared" si="5"/>
        <v>2.7725887222397811</v>
      </c>
      <c r="G374" s="2">
        <v>16</v>
      </c>
      <c r="K374" s="9">
        <v>1</v>
      </c>
    </row>
    <row r="375" spans="1:11" x14ac:dyDescent="0.35">
      <c r="A375" s="2" t="s">
        <v>50</v>
      </c>
      <c r="B375" s="3">
        <v>42927</v>
      </c>
      <c r="C375" s="4">
        <v>0.63055555555555554</v>
      </c>
      <c r="D375" s="2" t="s">
        <v>47</v>
      </c>
      <c r="F375" s="2">
        <f t="shared" si="5"/>
        <v>2.7725887222397811</v>
      </c>
      <c r="G375" s="2">
        <v>16</v>
      </c>
      <c r="K375" s="9">
        <v>1</v>
      </c>
    </row>
    <row r="376" spans="1:11" x14ac:dyDescent="0.35">
      <c r="A376" s="2" t="s">
        <v>48</v>
      </c>
      <c r="B376" s="3">
        <v>42927</v>
      </c>
      <c r="C376" s="4">
        <v>0.45347222222222222</v>
      </c>
      <c r="D376" s="2" t="s">
        <v>47</v>
      </c>
      <c r="F376" s="2">
        <f t="shared" si="5"/>
        <v>2.4849066497880004</v>
      </c>
      <c r="G376" s="2">
        <v>12</v>
      </c>
      <c r="I376" s="9" t="s">
        <v>45</v>
      </c>
      <c r="K376" s="9">
        <v>1</v>
      </c>
    </row>
    <row r="377" spans="1:11" x14ac:dyDescent="0.35">
      <c r="A377" s="2" t="s">
        <v>48</v>
      </c>
      <c r="B377" s="3">
        <v>42927</v>
      </c>
      <c r="C377" s="4">
        <v>0.45347222222222222</v>
      </c>
      <c r="D377" s="2" t="s">
        <v>47</v>
      </c>
      <c r="F377" s="2">
        <f t="shared" si="5"/>
        <v>2.4849066497880004</v>
      </c>
      <c r="G377" s="2">
        <v>12</v>
      </c>
      <c r="I377" s="9" t="s">
        <v>45</v>
      </c>
      <c r="K377" s="9">
        <v>1</v>
      </c>
    </row>
    <row r="378" spans="1:11" x14ac:dyDescent="0.35">
      <c r="A378" s="2" t="s">
        <v>46</v>
      </c>
      <c r="B378" s="3">
        <v>42934</v>
      </c>
      <c r="C378" s="4">
        <v>0.43055555555555558</v>
      </c>
      <c r="D378" s="2" t="s">
        <v>47</v>
      </c>
      <c r="F378" s="2">
        <f t="shared" si="5"/>
        <v>2.4849066497880004</v>
      </c>
      <c r="G378" s="2">
        <v>12</v>
      </c>
      <c r="K378" s="9">
        <v>3</v>
      </c>
    </row>
    <row r="379" spans="1:11" x14ac:dyDescent="0.35">
      <c r="A379" s="2" t="s">
        <v>46</v>
      </c>
      <c r="B379" s="3">
        <v>42934</v>
      </c>
      <c r="C379" s="4">
        <v>0.43055555555555558</v>
      </c>
      <c r="D379" s="2" t="s">
        <v>47</v>
      </c>
      <c r="F379" s="2">
        <f t="shared" si="5"/>
        <v>2.4849066497880004</v>
      </c>
      <c r="G379" s="2">
        <v>12</v>
      </c>
      <c r="K379" s="9">
        <v>3</v>
      </c>
    </row>
    <row r="380" spans="1:11" x14ac:dyDescent="0.35">
      <c r="A380" s="2" t="s">
        <v>50</v>
      </c>
      <c r="B380" s="3">
        <v>42934</v>
      </c>
      <c r="C380" s="4">
        <v>0.62916666666666665</v>
      </c>
      <c r="D380" s="2" t="s">
        <v>47</v>
      </c>
      <c r="F380" s="2">
        <f t="shared" si="5"/>
        <v>2.3025850929940459</v>
      </c>
      <c r="G380" s="2">
        <v>10</v>
      </c>
      <c r="I380" s="9" t="s">
        <v>45</v>
      </c>
      <c r="K380" s="9">
        <v>1</v>
      </c>
    </row>
    <row r="381" spans="1:11" x14ac:dyDescent="0.35">
      <c r="A381" s="2" t="s">
        <v>50</v>
      </c>
      <c r="B381" s="3">
        <v>42934</v>
      </c>
      <c r="C381" s="4">
        <v>0.62916666666666665</v>
      </c>
      <c r="D381" s="2" t="s">
        <v>47</v>
      </c>
      <c r="F381" s="2">
        <f t="shared" si="5"/>
        <v>2.3025850929940459</v>
      </c>
      <c r="G381" s="2">
        <v>10</v>
      </c>
      <c r="I381" s="9" t="s">
        <v>45</v>
      </c>
      <c r="K381" s="9">
        <v>1</v>
      </c>
    </row>
    <row r="382" spans="1:11" x14ac:dyDescent="0.35">
      <c r="A382" s="2" t="s">
        <v>48</v>
      </c>
      <c r="B382" s="3">
        <v>42934</v>
      </c>
      <c r="C382" s="4">
        <v>0.61805555555555558</v>
      </c>
      <c r="D382" s="2" t="s">
        <v>47</v>
      </c>
      <c r="F382" s="2">
        <f t="shared" si="5"/>
        <v>2.3025850929940459</v>
      </c>
      <c r="G382" s="2">
        <v>10</v>
      </c>
      <c r="I382" s="9" t="s">
        <v>45</v>
      </c>
      <c r="K382" s="9">
        <v>1</v>
      </c>
    </row>
    <row r="383" spans="1:11" x14ac:dyDescent="0.35">
      <c r="A383" s="2" t="s">
        <v>48</v>
      </c>
      <c r="B383" s="3">
        <v>42934</v>
      </c>
      <c r="C383" s="4">
        <v>0.61805555555555558</v>
      </c>
      <c r="D383" s="2" t="s">
        <v>47</v>
      </c>
      <c r="F383" s="2">
        <f t="shared" si="5"/>
        <v>2.3025850929940459</v>
      </c>
      <c r="G383" s="2">
        <v>10</v>
      </c>
      <c r="I383" s="9" t="s">
        <v>45</v>
      </c>
      <c r="K383" s="9">
        <v>1</v>
      </c>
    </row>
    <row r="384" spans="1:11" x14ac:dyDescent="0.35">
      <c r="A384" s="2" t="s">
        <v>46</v>
      </c>
      <c r="B384" s="3">
        <v>42948</v>
      </c>
      <c r="C384" s="4">
        <v>0.42569444444444443</v>
      </c>
      <c r="D384" s="2" t="s">
        <v>47</v>
      </c>
      <c r="F384" s="2">
        <f t="shared" si="5"/>
        <v>3.4657359027997265</v>
      </c>
      <c r="G384" s="2">
        <v>32</v>
      </c>
      <c r="K384" s="9">
        <v>6</v>
      </c>
    </row>
    <row r="385" spans="1:11" x14ac:dyDescent="0.35">
      <c r="A385" s="2" t="s">
        <v>46</v>
      </c>
      <c r="B385" s="3">
        <v>42948</v>
      </c>
      <c r="C385" s="4">
        <v>0.42569444444444443</v>
      </c>
      <c r="D385" s="2" t="s">
        <v>47</v>
      </c>
      <c r="F385" s="2">
        <f t="shared" si="5"/>
        <v>3.4657359027997265</v>
      </c>
      <c r="G385" s="2">
        <v>32</v>
      </c>
      <c r="K385" s="9">
        <v>6</v>
      </c>
    </row>
    <row r="386" spans="1:11" x14ac:dyDescent="0.35">
      <c r="A386" s="2" t="s">
        <v>50</v>
      </c>
      <c r="B386" s="3">
        <v>42948</v>
      </c>
      <c r="C386" s="4">
        <v>0.43263888888888885</v>
      </c>
      <c r="D386" s="2" t="s">
        <v>47</v>
      </c>
      <c r="F386" s="2">
        <f t="shared" ref="F386:F428" si="6">LN(G386)</f>
        <v>3.6888794541139363</v>
      </c>
      <c r="G386" s="2">
        <v>40</v>
      </c>
      <c r="K386" s="9">
        <v>6</v>
      </c>
    </row>
    <row r="387" spans="1:11" x14ac:dyDescent="0.35">
      <c r="A387" s="2" t="s">
        <v>50</v>
      </c>
      <c r="B387" s="3">
        <v>42948</v>
      </c>
      <c r="C387" s="4">
        <v>0.43263888888888885</v>
      </c>
      <c r="D387" s="2" t="s">
        <v>47</v>
      </c>
      <c r="F387" s="2">
        <f t="shared" si="6"/>
        <v>3.6888794541139363</v>
      </c>
      <c r="G387" s="2">
        <v>40</v>
      </c>
      <c r="K387" s="9">
        <v>6</v>
      </c>
    </row>
    <row r="388" spans="1:11" x14ac:dyDescent="0.35">
      <c r="A388" s="2" t="s">
        <v>48</v>
      </c>
      <c r="B388" s="3">
        <v>42948</v>
      </c>
      <c r="C388" s="4">
        <v>0.59513888888888888</v>
      </c>
      <c r="D388" s="2" t="s">
        <v>47</v>
      </c>
      <c r="F388" s="2">
        <f t="shared" si="6"/>
        <v>1.3862943611198906</v>
      </c>
      <c r="G388" s="2">
        <v>4</v>
      </c>
      <c r="I388" s="9" t="s">
        <v>45</v>
      </c>
      <c r="K388" s="9">
        <v>1</v>
      </c>
    </row>
    <row r="389" spans="1:11" x14ac:dyDescent="0.35">
      <c r="A389" s="2" t="s">
        <v>48</v>
      </c>
      <c r="B389" s="3">
        <v>42948</v>
      </c>
      <c r="C389" s="4">
        <v>0.59513888888888888</v>
      </c>
      <c r="D389" s="2" t="s">
        <v>47</v>
      </c>
      <c r="F389" s="2">
        <f t="shared" si="6"/>
        <v>1.3862943611198906</v>
      </c>
      <c r="G389" s="2">
        <v>4</v>
      </c>
      <c r="I389" s="9" t="s">
        <v>45</v>
      </c>
      <c r="K389" s="9">
        <v>1</v>
      </c>
    </row>
    <row r="390" spans="1:11" x14ac:dyDescent="0.35">
      <c r="A390" s="2" t="s">
        <v>46</v>
      </c>
      <c r="B390" s="3">
        <v>42955</v>
      </c>
      <c r="C390" s="4">
        <v>0.65972222222222221</v>
      </c>
      <c r="D390" s="2" t="s">
        <v>44</v>
      </c>
      <c r="F390" s="2">
        <f t="shared" si="6"/>
        <v>4.0943445622221004</v>
      </c>
      <c r="G390" s="2">
        <v>60</v>
      </c>
      <c r="I390" s="9" t="s">
        <v>42</v>
      </c>
      <c r="K390" s="9">
        <v>16</v>
      </c>
    </row>
    <row r="391" spans="1:11" x14ac:dyDescent="0.35">
      <c r="A391" s="2" t="s">
        <v>46</v>
      </c>
      <c r="B391" s="3">
        <v>42955</v>
      </c>
      <c r="C391" s="4">
        <v>0.65972222222222221</v>
      </c>
      <c r="D391" s="2" t="s">
        <v>44</v>
      </c>
      <c r="F391" s="2">
        <f t="shared" si="6"/>
        <v>4.0943445622221004</v>
      </c>
      <c r="G391" s="2">
        <v>60</v>
      </c>
      <c r="I391" s="9" t="s">
        <v>42</v>
      </c>
      <c r="K391" s="9">
        <v>16</v>
      </c>
    </row>
    <row r="392" spans="1:11" x14ac:dyDescent="0.35">
      <c r="A392" s="2" t="s">
        <v>50</v>
      </c>
      <c r="B392" s="3">
        <v>42955</v>
      </c>
      <c r="C392" s="4">
        <v>0.64861111111111114</v>
      </c>
      <c r="D392" s="2" t="s">
        <v>44</v>
      </c>
      <c r="F392" s="2">
        <f t="shared" si="6"/>
        <v>3.8712010109078911</v>
      </c>
      <c r="G392" s="2">
        <v>48</v>
      </c>
      <c r="I392" s="9" t="s">
        <v>42</v>
      </c>
      <c r="K392" s="9">
        <v>4</v>
      </c>
    </row>
    <row r="393" spans="1:11" x14ac:dyDescent="0.35">
      <c r="A393" s="2" t="s">
        <v>50</v>
      </c>
      <c r="B393" s="3">
        <v>42955</v>
      </c>
      <c r="C393" s="4">
        <v>0.64861111111111114</v>
      </c>
      <c r="D393" s="2" t="s">
        <v>44</v>
      </c>
      <c r="F393" s="2">
        <f t="shared" si="6"/>
        <v>3.8712010109078911</v>
      </c>
      <c r="G393" s="2">
        <v>48</v>
      </c>
      <c r="I393" s="9" t="s">
        <v>42</v>
      </c>
      <c r="K393" s="9">
        <v>4</v>
      </c>
    </row>
    <row r="394" spans="1:11" x14ac:dyDescent="0.35">
      <c r="A394" s="2" t="s">
        <v>48</v>
      </c>
      <c r="B394" s="3">
        <v>42955</v>
      </c>
      <c r="C394" s="4">
        <v>0.46319444444444446</v>
      </c>
      <c r="D394" s="2" t="s">
        <v>44</v>
      </c>
      <c r="F394" s="2">
        <f t="shared" si="6"/>
        <v>3.784189633918261</v>
      </c>
      <c r="G394" s="2">
        <v>44</v>
      </c>
      <c r="I394" s="9" t="s">
        <v>45</v>
      </c>
      <c r="K394" s="9">
        <v>2</v>
      </c>
    </row>
    <row r="395" spans="1:11" x14ac:dyDescent="0.35">
      <c r="A395" s="2" t="s">
        <v>48</v>
      </c>
      <c r="B395" s="3">
        <v>42955</v>
      </c>
      <c r="C395" s="4">
        <v>0.46319444444444446</v>
      </c>
      <c r="D395" s="2" t="s">
        <v>44</v>
      </c>
      <c r="F395" s="2">
        <f t="shared" si="6"/>
        <v>3.784189633918261</v>
      </c>
      <c r="G395" s="2">
        <v>44</v>
      </c>
      <c r="I395" s="9" t="s">
        <v>45</v>
      </c>
      <c r="K395" s="9">
        <v>2</v>
      </c>
    </row>
    <row r="396" spans="1:11" x14ac:dyDescent="0.35">
      <c r="A396" s="2" t="s">
        <v>46</v>
      </c>
      <c r="B396" s="3">
        <v>42962</v>
      </c>
      <c r="C396" s="4">
        <v>0.44791666666666669</v>
      </c>
      <c r="D396" s="2" t="s">
        <v>44</v>
      </c>
      <c r="F396" s="2">
        <f t="shared" si="6"/>
        <v>4.4308167988433134</v>
      </c>
      <c r="G396" s="2">
        <v>84</v>
      </c>
      <c r="K396" s="9">
        <v>68</v>
      </c>
    </row>
    <row r="397" spans="1:11" x14ac:dyDescent="0.35">
      <c r="A397" s="2" t="s">
        <v>46</v>
      </c>
      <c r="B397" s="3">
        <v>42962</v>
      </c>
      <c r="C397" s="4">
        <v>0.44791666666666669</v>
      </c>
      <c r="D397" s="2" t="s">
        <v>44</v>
      </c>
      <c r="F397" s="2">
        <f t="shared" si="6"/>
        <v>4.4308167988433134</v>
      </c>
      <c r="G397" s="2">
        <v>84</v>
      </c>
      <c r="K397" s="9">
        <v>68</v>
      </c>
    </row>
    <row r="398" spans="1:11" x14ac:dyDescent="0.35">
      <c r="A398" s="2" t="s">
        <v>50</v>
      </c>
      <c r="B398" s="3">
        <v>42962</v>
      </c>
      <c r="C398" s="4">
        <v>0.63958333333333328</v>
      </c>
      <c r="D398" s="2" t="s">
        <v>44</v>
      </c>
      <c r="F398" s="2">
        <f t="shared" si="6"/>
        <v>2.0794415416798357</v>
      </c>
      <c r="G398" s="2">
        <v>8</v>
      </c>
      <c r="I398" s="9" t="s">
        <v>42</v>
      </c>
      <c r="K398" s="9">
        <v>4</v>
      </c>
    </row>
    <row r="399" spans="1:11" x14ac:dyDescent="0.35">
      <c r="A399" s="2" t="s">
        <v>50</v>
      </c>
      <c r="B399" s="3">
        <v>42962</v>
      </c>
      <c r="C399" s="4">
        <v>0.63958333333333328</v>
      </c>
      <c r="D399" s="2" t="s">
        <v>44</v>
      </c>
      <c r="F399" s="2">
        <f t="shared" si="6"/>
        <v>2.0794415416798357</v>
      </c>
      <c r="G399" s="2">
        <v>8</v>
      </c>
      <c r="I399" s="9" t="s">
        <v>42</v>
      </c>
      <c r="K399" s="9">
        <v>4</v>
      </c>
    </row>
    <row r="400" spans="1:11" x14ac:dyDescent="0.35">
      <c r="A400" s="2" t="s">
        <v>48</v>
      </c>
      <c r="B400" s="3">
        <v>42962</v>
      </c>
      <c r="C400" s="4">
        <v>0.62777777777777777</v>
      </c>
      <c r="D400" s="2" t="s">
        <v>44</v>
      </c>
      <c r="F400" s="2">
        <f t="shared" si="6"/>
        <v>1.3862943611198906</v>
      </c>
      <c r="G400" s="2">
        <v>4</v>
      </c>
      <c r="I400" s="9" t="s">
        <v>42</v>
      </c>
      <c r="K400" s="9">
        <v>6</v>
      </c>
    </row>
    <row r="401" spans="1:11" x14ac:dyDescent="0.35">
      <c r="A401" s="2" t="s">
        <v>48</v>
      </c>
      <c r="B401" s="3">
        <v>42962</v>
      </c>
      <c r="C401" s="4">
        <v>0.62777777777777777</v>
      </c>
      <c r="D401" s="2" t="s">
        <v>44</v>
      </c>
      <c r="F401" s="2">
        <f t="shared" si="6"/>
        <v>1.3862943611198906</v>
      </c>
      <c r="G401" s="2">
        <v>4</v>
      </c>
      <c r="I401" s="9" t="s">
        <v>42</v>
      </c>
      <c r="K401" s="9">
        <v>6</v>
      </c>
    </row>
    <row r="402" spans="1:11" x14ac:dyDescent="0.35">
      <c r="A402" s="2" t="s">
        <v>46</v>
      </c>
      <c r="B402" s="3">
        <v>42969</v>
      </c>
      <c r="C402" s="4">
        <v>0.65486111111111112</v>
      </c>
      <c r="D402" s="2" t="s">
        <v>47</v>
      </c>
      <c r="F402" s="2">
        <f t="shared" si="6"/>
        <v>1.3862943611198906</v>
      </c>
      <c r="G402" s="2">
        <v>4</v>
      </c>
      <c r="K402" s="9">
        <v>3</v>
      </c>
    </row>
    <row r="403" spans="1:11" x14ac:dyDescent="0.35">
      <c r="A403" s="2" t="s">
        <v>46</v>
      </c>
      <c r="B403" s="3">
        <v>42969</v>
      </c>
      <c r="C403" s="4">
        <v>0.65486111111111112</v>
      </c>
      <c r="D403" s="2" t="s">
        <v>47</v>
      </c>
      <c r="F403" s="2">
        <f t="shared" si="6"/>
        <v>1.3862943611198906</v>
      </c>
      <c r="G403" s="2">
        <v>4</v>
      </c>
      <c r="K403" s="9">
        <v>3</v>
      </c>
    </row>
    <row r="404" spans="1:11" x14ac:dyDescent="0.35">
      <c r="A404" s="2" t="s">
        <v>50</v>
      </c>
      <c r="B404" s="3">
        <v>42969</v>
      </c>
      <c r="C404" s="4">
        <v>0.64513888888888882</v>
      </c>
      <c r="D404" s="2" t="s">
        <v>47</v>
      </c>
      <c r="F404" s="2">
        <f t="shared" si="6"/>
        <v>1.3862943611198906</v>
      </c>
      <c r="G404" s="2">
        <v>4</v>
      </c>
      <c r="I404" s="9" t="s">
        <v>45</v>
      </c>
      <c r="K404" s="9">
        <v>1</v>
      </c>
    </row>
    <row r="405" spans="1:11" x14ac:dyDescent="0.35">
      <c r="A405" s="2" t="s">
        <v>50</v>
      </c>
      <c r="B405" s="3">
        <v>42969</v>
      </c>
      <c r="C405" s="4">
        <v>0.64513888888888882</v>
      </c>
      <c r="D405" s="2" t="s">
        <v>47</v>
      </c>
      <c r="F405" s="2">
        <f t="shared" si="6"/>
        <v>1.3862943611198906</v>
      </c>
      <c r="G405" s="2">
        <v>4</v>
      </c>
      <c r="I405" s="9" t="s">
        <v>45</v>
      </c>
      <c r="K405" s="9">
        <v>1</v>
      </c>
    </row>
    <row r="406" spans="1:11" x14ac:dyDescent="0.35">
      <c r="A406" s="2" t="s">
        <v>48</v>
      </c>
      <c r="B406" s="3">
        <v>42969</v>
      </c>
      <c r="C406" s="4">
        <v>0.46597222222222223</v>
      </c>
      <c r="D406" s="2" t="s">
        <v>47</v>
      </c>
      <c r="F406" s="2">
        <f t="shared" si="6"/>
        <v>0.69314718055994529</v>
      </c>
      <c r="G406" s="2">
        <v>2</v>
      </c>
      <c r="I406" s="9" t="s">
        <v>45</v>
      </c>
      <c r="K406" s="9">
        <v>1</v>
      </c>
    </row>
    <row r="407" spans="1:11" x14ac:dyDescent="0.35">
      <c r="A407" s="2" t="s">
        <v>48</v>
      </c>
      <c r="B407" s="3">
        <v>42969</v>
      </c>
      <c r="C407" s="4">
        <v>0.46597222222222223</v>
      </c>
      <c r="D407" s="2" t="s">
        <v>47</v>
      </c>
      <c r="F407" s="2">
        <f t="shared" si="6"/>
        <v>0.69314718055994529</v>
      </c>
      <c r="G407" s="2">
        <v>2</v>
      </c>
      <c r="I407" s="9" t="s">
        <v>45</v>
      </c>
      <c r="K407" s="9">
        <v>1</v>
      </c>
    </row>
    <row r="408" spans="1:11" x14ac:dyDescent="0.35">
      <c r="A408" s="2" t="s">
        <v>46</v>
      </c>
      <c r="B408" s="3">
        <v>42976</v>
      </c>
      <c r="C408" s="4">
        <v>0.4375</v>
      </c>
      <c r="D408" s="2" t="s">
        <v>47</v>
      </c>
      <c r="F408" s="2">
        <f t="shared" si="6"/>
        <v>4.2484952420493594</v>
      </c>
      <c r="G408" s="2">
        <v>70</v>
      </c>
      <c r="K408" s="9">
        <v>1</v>
      </c>
    </row>
    <row r="409" spans="1:11" x14ac:dyDescent="0.35">
      <c r="A409" s="2" t="s">
        <v>46</v>
      </c>
      <c r="B409" s="3">
        <v>42976</v>
      </c>
      <c r="C409" s="4">
        <v>0.4375</v>
      </c>
      <c r="D409" s="2" t="s">
        <v>47</v>
      </c>
      <c r="F409" s="2">
        <f t="shared" si="6"/>
        <v>4.2484952420493594</v>
      </c>
      <c r="G409" s="2">
        <v>70</v>
      </c>
      <c r="K409" s="9">
        <v>1</v>
      </c>
    </row>
    <row r="410" spans="1:11" x14ac:dyDescent="0.35">
      <c r="A410" s="2" t="s">
        <v>50</v>
      </c>
      <c r="B410" s="3">
        <v>42976</v>
      </c>
      <c r="C410" s="4">
        <v>0.44513888888888892</v>
      </c>
      <c r="D410" s="2" t="s">
        <v>47</v>
      </c>
      <c r="F410" s="2">
        <f t="shared" si="6"/>
        <v>4.0253516907351496</v>
      </c>
      <c r="G410" s="2">
        <v>56</v>
      </c>
      <c r="K410" s="9">
        <v>4</v>
      </c>
    </row>
    <row r="411" spans="1:11" x14ac:dyDescent="0.35">
      <c r="A411" s="2" t="s">
        <v>50</v>
      </c>
      <c r="B411" s="3">
        <v>42976</v>
      </c>
      <c r="C411" s="4">
        <v>0.44513888888888892</v>
      </c>
      <c r="D411" s="2" t="s">
        <v>47</v>
      </c>
      <c r="F411" s="2">
        <f t="shared" si="6"/>
        <v>4.0253516907351496</v>
      </c>
      <c r="G411" s="2">
        <v>56</v>
      </c>
      <c r="K411" s="9">
        <v>4</v>
      </c>
    </row>
    <row r="412" spans="1:11" x14ac:dyDescent="0.35">
      <c r="A412" s="2" t="s">
        <v>48</v>
      </c>
      <c r="B412" s="3">
        <v>42976</v>
      </c>
      <c r="C412" s="4">
        <v>0.45694444444444443</v>
      </c>
      <c r="D412" s="2" t="s">
        <v>47</v>
      </c>
      <c r="F412" s="2">
        <f t="shared" si="6"/>
        <v>3.4011973816621555</v>
      </c>
      <c r="G412" s="2">
        <v>30</v>
      </c>
      <c r="I412" s="9" t="s">
        <v>42</v>
      </c>
      <c r="K412" s="9">
        <v>2</v>
      </c>
    </row>
    <row r="413" spans="1:11" x14ac:dyDescent="0.35">
      <c r="A413" s="2" t="s">
        <v>48</v>
      </c>
      <c r="B413" s="3">
        <v>42976</v>
      </c>
      <c r="C413" s="4">
        <v>0.45694444444444443</v>
      </c>
      <c r="D413" s="2" t="s">
        <v>47</v>
      </c>
      <c r="F413" s="2">
        <f t="shared" si="6"/>
        <v>3.4011973816621555</v>
      </c>
      <c r="G413" s="2">
        <v>30</v>
      </c>
      <c r="I413" s="9" t="s">
        <v>42</v>
      </c>
      <c r="K413" s="9">
        <v>2</v>
      </c>
    </row>
    <row r="414" spans="1:11" x14ac:dyDescent="0.35">
      <c r="A414" s="2" t="s">
        <v>46</v>
      </c>
      <c r="B414" s="3">
        <v>42990</v>
      </c>
      <c r="C414" s="4">
        <v>0.44375000000000003</v>
      </c>
      <c r="D414" s="2" t="s">
        <v>47</v>
      </c>
      <c r="F414" s="2">
        <f t="shared" si="6"/>
        <v>2.0794415416798357</v>
      </c>
      <c r="G414" s="2">
        <v>8</v>
      </c>
      <c r="K414" s="9">
        <v>3</v>
      </c>
    </row>
    <row r="415" spans="1:11" x14ac:dyDescent="0.35">
      <c r="A415" s="2" t="s">
        <v>46</v>
      </c>
      <c r="B415" s="3">
        <v>42990</v>
      </c>
      <c r="C415" s="4">
        <v>0.44375000000000003</v>
      </c>
      <c r="D415" s="2" t="s">
        <v>47</v>
      </c>
      <c r="F415" s="2">
        <f t="shared" si="6"/>
        <v>2.0794415416798357</v>
      </c>
      <c r="G415" s="2">
        <v>8</v>
      </c>
      <c r="K415" s="9">
        <v>3</v>
      </c>
    </row>
    <row r="416" spans="1:11" x14ac:dyDescent="0.35">
      <c r="A416" s="2" t="s">
        <v>50</v>
      </c>
      <c r="B416" s="3">
        <v>42990</v>
      </c>
      <c r="C416" s="4">
        <v>0.4513888888888889</v>
      </c>
      <c r="D416" s="2" t="s">
        <v>47</v>
      </c>
      <c r="F416" s="2">
        <f t="shared" si="6"/>
        <v>2.0794415416798357</v>
      </c>
      <c r="G416" s="2">
        <v>8</v>
      </c>
      <c r="K416" s="9">
        <v>2</v>
      </c>
    </row>
    <row r="417" spans="1:12" x14ac:dyDescent="0.35">
      <c r="A417" s="2" t="s">
        <v>50</v>
      </c>
      <c r="B417" s="3">
        <v>42990</v>
      </c>
      <c r="C417" s="4">
        <v>0.4513888888888889</v>
      </c>
      <c r="D417" s="2" t="s">
        <v>47</v>
      </c>
      <c r="F417" s="2">
        <f t="shared" si="6"/>
        <v>2.0794415416798357</v>
      </c>
      <c r="G417" s="2">
        <v>8</v>
      </c>
      <c r="K417" s="9">
        <v>2</v>
      </c>
    </row>
    <row r="418" spans="1:12" x14ac:dyDescent="0.35">
      <c r="A418" s="2" t="s">
        <v>48</v>
      </c>
      <c r="B418" s="3">
        <v>42990</v>
      </c>
      <c r="C418" s="4">
        <v>0.46458333333333335</v>
      </c>
      <c r="D418" s="2" t="s">
        <v>47</v>
      </c>
      <c r="F418" s="2">
        <f t="shared" si="6"/>
        <v>0.69314718055994529</v>
      </c>
      <c r="G418" s="2">
        <v>2</v>
      </c>
      <c r="I418" s="9" t="s">
        <v>45</v>
      </c>
      <c r="K418" s="9">
        <v>1</v>
      </c>
    </row>
    <row r="419" spans="1:12" x14ac:dyDescent="0.35">
      <c r="A419" s="2" t="s">
        <v>48</v>
      </c>
      <c r="B419" s="3">
        <v>42990</v>
      </c>
      <c r="C419" s="4">
        <v>0.46458333333333335</v>
      </c>
      <c r="D419" s="2" t="s">
        <v>47</v>
      </c>
      <c r="F419" s="2">
        <f t="shared" si="6"/>
        <v>0.69314718055994529</v>
      </c>
      <c r="G419" s="2">
        <v>2</v>
      </c>
      <c r="I419" s="9" t="s">
        <v>45</v>
      </c>
      <c r="K419" s="9">
        <v>1</v>
      </c>
    </row>
    <row r="420" spans="1:12" x14ac:dyDescent="0.35">
      <c r="A420" s="2" t="s">
        <v>46</v>
      </c>
      <c r="B420" s="3">
        <v>42997</v>
      </c>
      <c r="C420" s="4">
        <v>0.47986111111111113</v>
      </c>
    </row>
    <row r="421" spans="1:12" x14ac:dyDescent="0.35">
      <c r="A421" s="2" t="s">
        <v>46</v>
      </c>
      <c r="B421" s="3">
        <v>42997</v>
      </c>
      <c r="C421" s="4">
        <v>0.47986111111111113</v>
      </c>
      <c r="D421" s="2" t="s">
        <v>47</v>
      </c>
      <c r="F421" s="2">
        <f t="shared" si="6"/>
        <v>1.3862943611198906</v>
      </c>
      <c r="G421" s="2">
        <v>4</v>
      </c>
      <c r="I421" s="9" t="s">
        <v>45</v>
      </c>
      <c r="K421" s="9">
        <v>1</v>
      </c>
    </row>
    <row r="422" spans="1:12" x14ac:dyDescent="0.35">
      <c r="A422" s="2" t="s">
        <v>50</v>
      </c>
      <c r="B422" s="3">
        <v>42997</v>
      </c>
      <c r="C422" s="4">
        <v>0.46666666666666662</v>
      </c>
    </row>
    <row r="423" spans="1:12" x14ac:dyDescent="0.35">
      <c r="A423" s="2" t="s">
        <v>50</v>
      </c>
      <c r="B423" s="3">
        <v>42997</v>
      </c>
      <c r="C423" s="4">
        <v>0.46666666666666662</v>
      </c>
      <c r="D423" s="2" t="s">
        <v>47</v>
      </c>
      <c r="F423" s="2">
        <f t="shared" si="6"/>
        <v>1.3862943611198906</v>
      </c>
      <c r="G423" s="2">
        <v>4</v>
      </c>
      <c r="I423" s="9" t="s">
        <v>45</v>
      </c>
      <c r="K423" s="9">
        <v>1</v>
      </c>
    </row>
    <row r="424" spans="1:12" x14ac:dyDescent="0.35">
      <c r="A424" s="2" t="s">
        <v>48</v>
      </c>
      <c r="B424" s="3">
        <v>42997</v>
      </c>
      <c r="C424" s="4">
        <v>0.45</v>
      </c>
    </row>
    <row r="425" spans="1:12" x14ac:dyDescent="0.35">
      <c r="A425" s="2" t="s">
        <v>48</v>
      </c>
      <c r="B425" s="3">
        <v>42997</v>
      </c>
      <c r="C425" s="4">
        <v>0.45</v>
      </c>
      <c r="D425" s="2" t="s">
        <v>47</v>
      </c>
      <c r="F425" s="2">
        <f t="shared" si="6"/>
        <v>0.69314718055994529</v>
      </c>
      <c r="G425" s="2">
        <v>2</v>
      </c>
      <c r="I425" s="9" t="s">
        <v>45</v>
      </c>
      <c r="K425" s="9">
        <v>1</v>
      </c>
    </row>
    <row r="426" spans="1:12" x14ac:dyDescent="0.35">
      <c r="A426" s="2" t="s">
        <v>46</v>
      </c>
      <c r="B426" s="3">
        <v>43005</v>
      </c>
      <c r="C426" s="4">
        <v>0.63541666666666663</v>
      </c>
      <c r="D426" s="2" t="s">
        <v>47</v>
      </c>
      <c r="F426" s="2">
        <f t="shared" si="6"/>
        <v>1.3862943611198906</v>
      </c>
      <c r="G426" s="2">
        <v>4</v>
      </c>
      <c r="K426" s="9">
        <v>1</v>
      </c>
    </row>
    <row r="427" spans="1:12" x14ac:dyDescent="0.35">
      <c r="A427" s="2" t="s">
        <v>50</v>
      </c>
      <c r="B427" s="3">
        <v>43005</v>
      </c>
      <c r="C427" s="4">
        <v>0.45694444444444443</v>
      </c>
      <c r="D427" s="2" t="s">
        <v>47</v>
      </c>
      <c r="F427" s="2">
        <f t="shared" si="6"/>
        <v>1.3862943611198906</v>
      </c>
      <c r="G427" s="2">
        <v>4</v>
      </c>
      <c r="K427" s="9">
        <v>3</v>
      </c>
    </row>
    <row r="428" spans="1:12" x14ac:dyDescent="0.35">
      <c r="A428" s="2" t="s">
        <v>48</v>
      </c>
      <c r="B428" s="3">
        <v>43005</v>
      </c>
      <c r="C428" s="4">
        <v>0.4694444444444445</v>
      </c>
      <c r="D428" s="2" t="s">
        <v>47</v>
      </c>
      <c r="F428" s="2">
        <f t="shared" si="6"/>
        <v>2.0794415416798357</v>
      </c>
      <c r="G428" s="2">
        <v>8</v>
      </c>
      <c r="K428" s="9">
        <v>1</v>
      </c>
    </row>
    <row r="429" spans="1:12" x14ac:dyDescent="0.35">
      <c r="B429" s="3"/>
      <c r="C429" s="4"/>
    </row>
    <row r="430" spans="1:12" s="1" customFormat="1" ht="29" x14ac:dyDescent="0.35">
      <c r="E430" s="20"/>
      <c r="F430" s="18"/>
      <c r="G430" s="18" t="s">
        <v>82</v>
      </c>
      <c r="H430" s="22"/>
      <c r="I430" s="22"/>
      <c r="J430" s="23" t="s">
        <v>85</v>
      </c>
      <c r="K430" s="23"/>
      <c r="L430" s="23" t="s">
        <v>84</v>
      </c>
    </row>
    <row r="431" spans="1:12" x14ac:dyDescent="0.35">
      <c r="E431"/>
      <c r="F431" s="16">
        <f>AVERAGE(F2:F46)</f>
        <v>3.1621960982419752</v>
      </c>
      <c r="G431" s="26">
        <f>EXP(F431)</f>
        <v>23.622416153675587</v>
      </c>
      <c r="H431" s="16" t="e">
        <f>AVERAGE(#REF!)</f>
        <v>#REF!</v>
      </c>
      <c r="I431" s="17">
        <f>_xlfn.PERCENTRANK.EXC(K2:K46,130)</f>
        <v>0.89300000000000002</v>
      </c>
      <c r="J431" s="17">
        <f>(1-I431)*100</f>
        <v>10.7</v>
      </c>
      <c r="K431" s="17">
        <f>_xlfn.PERCENTRANK.EXC(K2:K46,35)</f>
        <v>0.82699999999999996</v>
      </c>
      <c r="L431" s="17">
        <f>(1-K431)*100</f>
        <v>17.300000000000004</v>
      </c>
    </row>
    <row r="432" spans="1:12" x14ac:dyDescent="0.35">
      <c r="F432" s="16">
        <f>AVERAGE(F47:F113)</f>
        <v>5.4380021673696248</v>
      </c>
      <c r="G432" s="26">
        <f t="shared" ref="G432:G437" si="7">EXP(F432)</f>
        <v>229.98225812700539</v>
      </c>
      <c r="H432" s="16" t="e">
        <f>AVERAGE(#REF!)</f>
        <v>#REF!</v>
      </c>
      <c r="I432" s="17" t="e">
        <f>_xlfn.PERCENTRANK.EXC(K47:K113,130)</f>
        <v>#N/A</v>
      </c>
      <c r="J432" s="17" t="e">
        <f>(1-I432)*100</f>
        <v>#N/A</v>
      </c>
      <c r="K432" s="17">
        <f>_xlfn.PERCENTRANK.EXC(K47:K113,35)</f>
        <v>0.83199999999999996</v>
      </c>
      <c r="L432" s="17">
        <f>(1-K432)*100</f>
        <v>16.800000000000004</v>
      </c>
    </row>
    <row r="433" spans="5:12" x14ac:dyDescent="0.35">
      <c r="F433" s="16">
        <f>AVERAGE(F114:F155)</f>
        <v>3.9910345386502537</v>
      </c>
      <c r="G433" s="26">
        <f t="shared" si="7"/>
        <v>54.110840172255102</v>
      </c>
      <c r="H433" s="16" t="e">
        <f>AVERAGE(#REF!)</f>
        <v>#REF!</v>
      </c>
      <c r="I433" s="17" t="e">
        <f>_xlfn.PERCENTRANK.EXC(K114:K155,130)</f>
        <v>#N/A</v>
      </c>
      <c r="J433" s="17" t="e">
        <f>(1-I433)*100</f>
        <v>#N/A</v>
      </c>
      <c r="K433" s="17">
        <f>_xlfn.PERCENTRANK.EXC(K114:K155,35)</f>
        <v>0.95399999999999996</v>
      </c>
      <c r="L433" s="17">
        <f>(1-K433)*100</f>
        <v>4.6000000000000041</v>
      </c>
    </row>
    <row r="434" spans="5:12" x14ac:dyDescent="0.35">
      <c r="F434" s="16">
        <f>AVERAGE(F156:F197)</f>
        <v>4.1383991909344751</v>
      </c>
      <c r="G434" s="26">
        <f t="shared" si="7"/>
        <v>62.702366549294524</v>
      </c>
      <c r="H434" s="16" t="e">
        <f>AVERAGE(#REF!)</f>
        <v>#REF!</v>
      </c>
      <c r="I434" s="17" t="e">
        <f>_xlfn.PERCENTRANK.EXC(K156:K197,130)</f>
        <v>#N/A</v>
      </c>
      <c r="J434" s="17" t="e">
        <f>(1-I434)*100</f>
        <v>#N/A</v>
      </c>
      <c r="K434" s="17">
        <f>_xlfn.PERCENTRANK.EXC(K156:K197,35)</f>
        <v>0.81200000000000006</v>
      </c>
      <c r="L434" s="17">
        <f>(1-K434)*100</f>
        <v>18.799999999999994</v>
      </c>
    </row>
    <row r="435" spans="5:12" x14ac:dyDescent="0.35">
      <c r="F435" s="16">
        <f>AVERAGE(F198:F245)</f>
        <v>3.0902044017287658</v>
      </c>
      <c r="G435" s="26">
        <f t="shared" si="7"/>
        <v>21.98157058762806</v>
      </c>
      <c r="H435" s="16">
        <f>AVERAGE(K2:K102)</f>
        <v>47.316831683168317</v>
      </c>
      <c r="I435" s="17">
        <f>_xlfn.PERCENTRANK.EXC(K198:K245,130)</f>
        <v>0.97599999999999998</v>
      </c>
      <c r="J435" s="17">
        <f>(1-I435)*100</f>
        <v>2.4000000000000021</v>
      </c>
      <c r="K435" s="17">
        <f>_xlfn.PERCENTRANK.EXC(K198:K245,35)</f>
        <v>0.92</v>
      </c>
      <c r="L435" s="17">
        <f>(1-K435)*100</f>
        <v>7.9999999999999964</v>
      </c>
    </row>
    <row r="436" spans="5:12" x14ac:dyDescent="0.35">
      <c r="F436" s="16">
        <f>AVERAGE(F246:F290)</f>
        <v>2.6573187767466848</v>
      </c>
      <c r="G436" s="26">
        <f t="shared" si="7"/>
        <v>14.258008897725471</v>
      </c>
      <c r="H436" s="16">
        <f>AVERAGE(K120:K197)</f>
        <v>12.666666666666666</v>
      </c>
      <c r="I436" s="17">
        <f>_xlfn.PERCENTRANK.EXC(K246:K290,130)</f>
        <v>0.95799999999999996</v>
      </c>
      <c r="J436" s="17">
        <f>(1-I436)*100</f>
        <v>4.2000000000000037</v>
      </c>
      <c r="K436" s="17">
        <f>_xlfn.PERCENTRANK.EXC(K246:K290,35)</f>
        <v>0.93700000000000006</v>
      </c>
      <c r="L436" s="17">
        <f>(1-K436)*100</f>
        <v>6.2999999999999945</v>
      </c>
    </row>
    <row r="437" spans="5:12" x14ac:dyDescent="0.35">
      <c r="F437" s="16">
        <f>AVERAGE(F291:F341)</f>
        <v>3.0348164953664623</v>
      </c>
      <c r="G437" s="26">
        <f t="shared" si="7"/>
        <v>20.797161173853151</v>
      </c>
      <c r="H437" s="16">
        <f>AVERAGE(K215:K290)</f>
        <v>12.842105263157896</v>
      </c>
      <c r="I437" s="17">
        <f>_xlfn.PERCENTRANK.EXC(K293:K341,130)</f>
        <v>0.97099999999999997</v>
      </c>
      <c r="J437" s="17">
        <f>(1-I437)*100</f>
        <v>2.9000000000000026</v>
      </c>
      <c r="K437" s="17">
        <f>_xlfn.PERCENTRANK.EXC(K293:K341,35)</f>
        <v>0.93400000000000005</v>
      </c>
      <c r="L437" s="17">
        <f>(1-K437)*100</f>
        <v>6.5999999999999943</v>
      </c>
    </row>
    <row r="438" spans="5:12" x14ac:dyDescent="0.35">
      <c r="E438"/>
      <c r="F438" s="16">
        <f>AVERAGE(F342:F428)</f>
        <v>2.8863089363128447</v>
      </c>
      <c r="G438" s="26">
        <f>EXP(F438)</f>
        <v>17.927017569188255</v>
      </c>
      <c r="H438" s="16">
        <f>AVERAGE(K309:K428)</f>
        <v>8.2649572649572658</v>
      </c>
      <c r="I438" s="17" t="e">
        <f>_xlfn.PERCENTRANK.EXC(K342:K428,130)</f>
        <v>#N/A</v>
      </c>
      <c r="J438" s="17" t="e">
        <f>(1-I438)*100</f>
        <v>#N/A</v>
      </c>
      <c r="K438" s="17">
        <f>_xlfn.PERCENTRANK.EXC(K342:K428,35)</f>
        <v>0.89900000000000002</v>
      </c>
      <c r="L438" s="17">
        <f>(1-K438)*100</f>
        <v>10.099999999999998</v>
      </c>
    </row>
    <row r="439" spans="5:12" x14ac:dyDescent="0.35">
      <c r="G439" s="27"/>
    </row>
    <row r="440" spans="5:12" x14ac:dyDescent="0.35">
      <c r="E440">
        <v>7</v>
      </c>
      <c r="F440" s="14">
        <f>AVERAGE(F372:F383)</f>
        <v>2.4045022915806187</v>
      </c>
      <c r="G440" s="27">
        <f t="shared" ref="G440:G443" si="8">EXP(F440)</f>
        <v>11.072917826073153</v>
      </c>
    </row>
    <row r="441" spans="5:12" x14ac:dyDescent="0.35">
      <c r="E441" s="2">
        <v>6</v>
      </c>
      <c r="F441" s="14">
        <f>AVERAGE(F342:F371)</f>
        <v>3.630604692293681</v>
      </c>
      <c r="G441" s="27">
        <f t="shared" si="8"/>
        <v>37.735628163051068</v>
      </c>
    </row>
    <row r="442" spans="5:12" x14ac:dyDescent="0.35">
      <c r="E442" s="2">
        <v>8</v>
      </c>
      <c r="F442" s="14">
        <f>AVERAGE(F384:F413)</f>
        <v>2.8885318562647484</v>
      </c>
      <c r="G442" s="27">
        <f t="shared" si="8"/>
        <v>17.966912219099704</v>
      </c>
    </row>
    <row r="443" spans="5:12" x14ac:dyDescent="0.35">
      <c r="E443" s="2">
        <v>9</v>
      </c>
      <c r="F443" s="14">
        <f>AVERAGE(F414:F428)</f>
        <v>1.5018188912132147</v>
      </c>
      <c r="G443" s="27">
        <f t="shared" si="8"/>
        <v>4.4898481932374912</v>
      </c>
    </row>
    <row r="450" spans="9:9" x14ac:dyDescent="0.35">
      <c r="I450" s="9">
        <f ca="1">I450:I453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1"/>
  <sheetViews>
    <sheetView zoomScaleNormal="100" zoomScaleSheetLayoutView="100" workbookViewId="0">
      <pane ySplit="1" topLeftCell="A2" activePane="bottomLeft" state="frozen"/>
      <selection activeCell="C1" sqref="C1"/>
      <selection pane="bottomLeft" activeCell="Q438" sqref="Q438"/>
    </sheetView>
  </sheetViews>
  <sheetFormatPr defaultColWidth="9.1796875" defaultRowHeight="14.5" x14ac:dyDescent="0.35"/>
  <cols>
    <col min="1" max="1" width="10.81640625" style="2" bestFit="1" customWidth="1"/>
    <col min="2" max="2" width="12.1796875" style="2" bestFit="1" customWidth="1"/>
    <col min="3" max="3" width="9" style="2" bestFit="1" customWidth="1"/>
    <col min="4" max="4" width="11.81640625" style="2" bestFit="1" customWidth="1"/>
    <col min="5" max="5" width="9.26953125" style="2" bestFit="1" customWidth="1"/>
    <col min="6" max="6" width="9.7265625" style="2" bestFit="1" customWidth="1"/>
    <col min="7" max="8" width="7.54296875" style="2" bestFit="1" customWidth="1"/>
    <col min="9" max="9" width="15.54296875" style="7" bestFit="1" customWidth="1"/>
    <col min="10" max="10" width="16.7265625" style="7" bestFit="1" customWidth="1"/>
    <col min="11" max="17" width="6.54296875" style="2" customWidth="1"/>
    <col min="18" max="16384" width="9.1796875" style="2"/>
  </cols>
  <sheetData>
    <row r="1" spans="1:10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I1" s="6" t="s">
        <v>12</v>
      </c>
      <c r="J1" s="6" t="s">
        <v>13</v>
      </c>
    </row>
    <row r="2" spans="1:10" x14ac:dyDescent="0.35">
      <c r="A2" s="2" t="s">
        <v>46</v>
      </c>
      <c r="B2" s="3">
        <v>40332</v>
      </c>
      <c r="C2" s="4">
        <v>0.66111111111111109</v>
      </c>
      <c r="D2" s="2" t="s">
        <v>41</v>
      </c>
      <c r="I2" s="7">
        <v>9.06</v>
      </c>
      <c r="J2" s="7">
        <v>8.3699999999999992</v>
      </c>
    </row>
    <row r="3" spans="1:10" x14ac:dyDescent="0.35">
      <c r="A3" s="2" t="s">
        <v>50</v>
      </c>
      <c r="B3" s="3">
        <v>40332</v>
      </c>
      <c r="C3" s="4">
        <v>0.50208333333333333</v>
      </c>
      <c r="D3" s="2" t="s">
        <v>41</v>
      </c>
      <c r="I3" s="7">
        <v>7.88</v>
      </c>
      <c r="J3" s="7">
        <v>8.25</v>
      </c>
    </row>
    <row r="4" spans="1:10" x14ac:dyDescent="0.35">
      <c r="A4" s="2" t="s">
        <v>48</v>
      </c>
      <c r="B4" s="3">
        <v>40332</v>
      </c>
      <c r="C4" s="4">
        <v>0.51944444444444449</v>
      </c>
      <c r="D4" s="2" t="s">
        <v>41</v>
      </c>
      <c r="I4" s="7">
        <v>8.2899999999999991</v>
      </c>
      <c r="J4" s="7">
        <v>8.5299999999999994</v>
      </c>
    </row>
    <row r="5" spans="1:10" x14ac:dyDescent="0.35">
      <c r="A5" s="2" t="s">
        <v>46</v>
      </c>
      <c r="B5" s="3">
        <v>40338</v>
      </c>
      <c r="C5" s="4">
        <v>0.67708333333333337</v>
      </c>
      <c r="D5" s="2" t="s">
        <v>41</v>
      </c>
      <c r="I5" s="7">
        <v>7.39</v>
      </c>
      <c r="J5" s="7">
        <v>7.81</v>
      </c>
    </row>
    <row r="6" spans="1:10" x14ac:dyDescent="0.35">
      <c r="A6" s="2" t="s">
        <v>50</v>
      </c>
      <c r="B6" s="3">
        <v>40338</v>
      </c>
      <c r="C6" s="4">
        <v>0.5180555555555556</v>
      </c>
      <c r="D6" s="2" t="s">
        <v>41</v>
      </c>
      <c r="I6" s="7">
        <v>7.72</v>
      </c>
      <c r="J6" s="7">
        <v>7.78</v>
      </c>
    </row>
    <row r="7" spans="1:10" x14ac:dyDescent="0.35">
      <c r="A7" s="2" t="s">
        <v>48</v>
      </c>
      <c r="B7" s="3">
        <v>40338</v>
      </c>
      <c r="C7" s="4">
        <v>0.52847222222222223</v>
      </c>
      <c r="D7" s="2" t="s">
        <v>41</v>
      </c>
      <c r="I7" s="7">
        <v>7.64</v>
      </c>
      <c r="J7" s="7">
        <v>8.6300000000000008</v>
      </c>
    </row>
    <row r="8" spans="1:10" x14ac:dyDescent="0.35">
      <c r="A8" s="2" t="s">
        <v>46</v>
      </c>
      <c r="B8" s="3">
        <v>40345</v>
      </c>
      <c r="C8" s="4">
        <v>0.65138888888888891</v>
      </c>
      <c r="D8" s="2" t="s">
        <v>41</v>
      </c>
      <c r="I8" s="7">
        <v>6.8</v>
      </c>
      <c r="J8" s="7">
        <v>6.57</v>
      </c>
    </row>
    <row r="9" spans="1:10" x14ac:dyDescent="0.35">
      <c r="A9" s="2" t="s">
        <v>50</v>
      </c>
      <c r="B9" s="3">
        <v>40345</v>
      </c>
      <c r="C9" s="4">
        <v>0.49722222222222223</v>
      </c>
      <c r="D9" s="2" t="s">
        <v>41</v>
      </c>
      <c r="I9" s="7">
        <v>6.34</v>
      </c>
      <c r="J9" s="7">
        <v>6.72</v>
      </c>
    </row>
    <row r="10" spans="1:10" x14ac:dyDescent="0.35">
      <c r="A10" s="2" t="s">
        <v>48</v>
      </c>
      <c r="B10" s="3">
        <v>40345</v>
      </c>
      <c r="C10" s="4">
        <v>0.51041666666666663</v>
      </c>
      <c r="D10" s="2" t="s">
        <v>41</v>
      </c>
      <c r="I10" s="7">
        <v>7.05</v>
      </c>
      <c r="J10" s="7">
        <v>7.62</v>
      </c>
    </row>
    <row r="11" spans="1:10" x14ac:dyDescent="0.35">
      <c r="A11" s="2" t="s">
        <v>46</v>
      </c>
      <c r="B11" s="3">
        <v>40360</v>
      </c>
      <c r="C11" s="4">
        <v>0.67152777777777783</v>
      </c>
      <c r="D11" s="2" t="s">
        <v>41</v>
      </c>
      <c r="I11" s="7">
        <v>7.5</v>
      </c>
      <c r="J11" s="7">
        <v>7.29</v>
      </c>
    </row>
    <row r="12" spans="1:10" x14ac:dyDescent="0.35">
      <c r="A12" s="2" t="s">
        <v>50</v>
      </c>
      <c r="B12" s="3">
        <v>40360</v>
      </c>
      <c r="C12" s="4">
        <v>0.5131944444444444</v>
      </c>
      <c r="D12" s="2" t="s">
        <v>41</v>
      </c>
      <c r="I12" s="7">
        <v>6.8</v>
      </c>
      <c r="J12" s="7">
        <v>7.75</v>
      </c>
    </row>
    <row r="13" spans="1:10" x14ac:dyDescent="0.35">
      <c r="A13" s="2" t="s">
        <v>48</v>
      </c>
      <c r="B13" s="3">
        <v>40360</v>
      </c>
      <c r="C13" s="4">
        <v>0.52569444444444446</v>
      </c>
      <c r="D13" s="2" t="s">
        <v>41</v>
      </c>
      <c r="I13" s="7">
        <v>8.59</v>
      </c>
      <c r="J13" s="7">
        <v>8.09</v>
      </c>
    </row>
    <row r="14" spans="1:10" x14ac:dyDescent="0.35">
      <c r="A14" s="2" t="s">
        <v>46</v>
      </c>
      <c r="B14" s="3">
        <v>40367</v>
      </c>
      <c r="C14" s="4">
        <v>0.63472222222222219</v>
      </c>
      <c r="D14" s="2" t="s">
        <v>41</v>
      </c>
      <c r="I14" s="7">
        <v>7.78</v>
      </c>
      <c r="J14" s="7">
        <v>7.39</v>
      </c>
    </row>
    <row r="15" spans="1:10" x14ac:dyDescent="0.35">
      <c r="A15" s="2" t="s">
        <v>50</v>
      </c>
      <c r="B15" s="3">
        <v>40367</v>
      </c>
      <c r="C15" s="4">
        <v>0.47916666666666669</v>
      </c>
      <c r="D15" s="2" t="s">
        <v>41</v>
      </c>
      <c r="I15" s="7">
        <v>8.0500000000000007</v>
      </c>
      <c r="J15" s="7">
        <v>7.62</v>
      </c>
    </row>
    <row r="16" spans="1:10" x14ac:dyDescent="0.35">
      <c r="A16" s="2" t="s">
        <v>48</v>
      </c>
      <c r="B16" s="3">
        <v>40367</v>
      </c>
      <c r="C16" s="4">
        <v>0.48958333333333331</v>
      </c>
      <c r="D16" s="2" t="s">
        <v>41</v>
      </c>
      <c r="I16" s="7">
        <v>8.27</v>
      </c>
      <c r="J16" s="7">
        <v>7.67</v>
      </c>
    </row>
    <row r="17" spans="1:10" x14ac:dyDescent="0.35">
      <c r="A17" s="2" t="s">
        <v>46</v>
      </c>
      <c r="B17" s="3">
        <v>40373</v>
      </c>
      <c r="C17" s="4">
        <v>0.67499999999999993</v>
      </c>
      <c r="D17" s="2" t="s">
        <v>43</v>
      </c>
      <c r="I17" s="7">
        <v>5.05</v>
      </c>
      <c r="J17" s="7">
        <v>5</v>
      </c>
    </row>
    <row r="18" spans="1:10" x14ac:dyDescent="0.35">
      <c r="A18" s="2" t="s">
        <v>50</v>
      </c>
      <c r="B18" s="3">
        <v>40373</v>
      </c>
      <c r="C18" s="4">
        <v>0.51250000000000007</v>
      </c>
      <c r="D18" s="2" t="s">
        <v>43</v>
      </c>
      <c r="I18" s="7">
        <v>5.77</v>
      </c>
      <c r="J18" s="7">
        <v>5.69</v>
      </c>
    </row>
    <row r="19" spans="1:10" x14ac:dyDescent="0.35">
      <c r="A19" s="2" t="s">
        <v>48</v>
      </c>
      <c r="B19" s="3">
        <v>40373</v>
      </c>
      <c r="C19" s="4">
        <v>0.52500000000000002</v>
      </c>
      <c r="D19" s="2" t="s">
        <v>43</v>
      </c>
      <c r="I19" s="7">
        <v>6.02</v>
      </c>
      <c r="J19" s="7">
        <v>6.14</v>
      </c>
    </row>
    <row r="20" spans="1:10" x14ac:dyDescent="0.35">
      <c r="A20" s="2" t="s">
        <v>46</v>
      </c>
      <c r="B20" s="3">
        <v>40380</v>
      </c>
      <c r="C20" s="4">
        <v>0.63888888888888895</v>
      </c>
      <c r="D20" s="2" t="s">
        <v>41</v>
      </c>
      <c r="I20" s="7">
        <v>6.21</v>
      </c>
      <c r="J20" s="7">
        <v>4.8499999999999996</v>
      </c>
    </row>
    <row r="21" spans="1:10" x14ac:dyDescent="0.35">
      <c r="A21" s="2" t="s">
        <v>50</v>
      </c>
      <c r="B21" s="3">
        <v>40380</v>
      </c>
      <c r="C21" s="4">
        <v>0.4770833333333333</v>
      </c>
      <c r="D21" s="2" t="s">
        <v>41</v>
      </c>
      <c r="I21" s="7">
        <v>4.8499999999999996</v>
      </c>
      <c r="J21" s="7">
        <v>5.15</v>
      </c>
    </row>
    <row r="22" spans="1:10" x14ac:dyDescent="0.35">
      <c r="A22" s="2" t="s">
        <v>48</v>
      </c>
      <c r="B22" s="3">
        <v>40380</v>
      </c>
      <c r="C22" s="4">
        <v>0.49027777777777781</v>
      </c>
      <c r="D22" s="2" t="s">
        <v>41</v>
      </c>
      <c r="I22" s="7">
        <v>5.0599999999999996</v>
      </c>
      <c r="J22" s="7">
        <v>6.26</v>
      </c>
    </row>
    <row r="23" spans="1:10" x14ac:dyDescent="0.35">
      <c r="A23" s="2" t="s">
        <v>46</v>
      </c>
      <c r="B23" s="3">
        <v>40387</v>
      </c>
      <c r="C23" s="4">
        <v>0.63194444444444442</v>
      </c>
      <c r="D23" s="2" t="s">
        <v>41</v>
      </c>
      <c r="I23" s="7">
        <v>6.81</v>
      </c>
      <c r="J23" s="7">
        <v>6.35</v>
      </c>
    </row>
    <row r="24" spans="1:10" x14ac:dyDescent="0.35">
      <c r="A24" s="2" t="s">
        <v>50</v>
      </c>
      <c r="B24" s="3">
        <v>40387</v>
      </c>
      <c r="C24" s="4">
        <v>0.47013888888888888</v>
      </c>
      <c r="D24" s="2" t="s">
        <v>41</v>
      </c>
      <c r="I24" s="7">
        <v>6.45</v>
      </c>
      <c r="J24" s="7">
        <v>6.43</v>
      </c>
    </row>
    <row r="25" spans="1:10" x14ac:dyDescent="0.35">
      <c r="A25" s="2" t="s">
        <v>48</v>
      </c>
      <c r="B25" s="3">
        <v>40387</v>
      </c>
      <c r="C25" s="4">
        <v>0.48402777777777778</v>
      </c>
      <c r="D25" s="2" t="s">
        <v>41</v>
      </c>
      <c r="I25" s="7">
        <v>6.58</v>
      </c>
      <c r="J25" s="7">
        <v>6.9</v>
      </c>
    </row>
    <row r="26" spans="1:10" x14ac:dyDescent="0.35">
      <c r="A26" s="2" t="s">
        <v>46</v>
      </c>
      <c r="B26" s="3">
        <v>40394</v>
      </c>
      <c r="C26" s="4">
        <v>0.65972222222222221</v>
      </c>
      <c r="D26" s="2" t="s">
        <v>41</v>
      </c>
      <c r="I26" s="7">
        <v>7.12</v>
      </c>
      <c r="J26" s="7">
        <v>6.19</v>
      </c>
    </row>
    <row r="27" spans="1:10" x14ac:dyDescent="0.35">
      <c r="A27" s="2" t="s">
        <v>50</v>
      </c>
      <c r="B27" s="3">
        <v>40394</v>
      </c>
      <c r="C27" s="4">
        <v>0.50416666666666665</v>
      </c>
      <c r="D27" s="2" t="s">
        <v>41</v>
      </c>
      <c r="I27" s="7">
        <v>6.27</v>
      </c>
      <c r="J27" s="7">
        <v>5.72</v>
      </c>
    </row>
    <row r="28" spans="1:10" x14ac:dyDescent="0.35">
      <c r="A28" s="2" t="s">
        <v>48</v>
      </c>
      <c r="B28" s="3">
        <v>40394</v>
      </c>
      <c r="C28" s="4">
        <v>0.51736111111111105</v>
      </c>
      <c r="D28" s="2" t="s">
        <v>41</v>
      </c>
      <c r="I28" s="7">
        <v>6.86</v>
      </c>
      <c r="J28" s="7">
        <v>6.4</v>
      </c>
    </row>
    <row r="29" spans="1:10" x14ac:dyDescent="0.35">
      <c r="A29" s="2" t="s">
        <v>46</v>
      </c>
      <c r="B29" s="3">
        <v>40401</v>
      </c>
      <c r="C29" s="4">
        <v>0.65486111111111112</v>
      </c>
      <c r="D29" s="2" t="s">
        <v>41</v>
      </c>
      <c r="I29" s="7">
        <v>5.29</v>
      </c>
      <c r="J29" s="7">
        <v>5.09</v>
      </c>
    </row>
    <row r="30" spans="1:10" x14ac:dyDescent="0.35">
      <c r="A30" s="2" t="s">
        <v>50</v>
      </c>
      <c r="B30" s="3">
        <v>40401</v>
      </c>
      <c r="C30" s="4">
        <v>0.48819444444444443</v>
      </c>
      <c r="D30" s="2" t="s">
        <v>41</v>
      </c>
      <c r="I30" s="7">
        <v>5.34</v>
      </c>
      <c r="J30" s="7">
        <v>5.81</v>
      </c>
    </row>
    <row r="31" spans="1:10" x14ac:dyDescent="0.35">
      <c r="A31" s="2" t="s">
        <v>48</v>
      </c>
      <c r="B31" s="3">
        <v>40401</v>
      </c>
      <c r="C31" s="4">
        <v>0.4993055555555555</v>
      </c>
      <c r="D31" s="2" t="s">
        <v>41</v>
      </c>
      <c r="I31" s="7">
        <v>5.98</v>
      </c>
      <c r="J31" s="7">
        <v>6.02</v>
      </c>
    </row>
    <row r="32" spans="1:10" x14ac:dyDescent="0.35">
      <c r="A32" s="2" t="s">
        <v>46</v>
      </c>
      <c r="B32" s="3">
        <v>40415</v>
      </c>
      <c r="C32" s="4">
        <v>0.66319444444444442</v>
      </c>
      <c r="D32" s="2" t="s">
        <v>43</v>
      </c>
      <c r="I32" s="7">
        <v>5.09</v>
      </c>
      <c r="J32" s="7">
        <v>4.8499999999999996</v>
      </c>
    </row>
    <row r="33" spans="1:10" x14ac:dyDescent="0.35">
      <c r="A33" s="2" t="s">
        <v>50</v>
      </c>
      <c r="B33" s="3">
        <v>40415</v>
      </c>
      <c r="C33" s="4">
        <v>0.50069444444444444</v>
      </c>
      <c r="D33" s="2" t="s">
        <v>43</v>
      </c>
      <c r="I33" s="7">
        <v>5.21</v>
      </c>
      <c r="J33" s="7">
        <v>5.22</v>
      </c>
    </row>
    <row r="34" spans="1:10" x14ac:dyDescent="0.35">
      <c r="A34" s="2" t="s">
        <v>48</v>
      </c>
      <c r="B34" s="3">
        <v>40415</v>
      </c>
      <c r="C34" s="4">
        <v>0.51041666666666663</v>
      </c>
      <c r="D34" s="2" t="s">
        <v>43</v>
      </c>
      <c r="I34" s="7">
        <v>5.13</v>
      </c>
      <c r="J34" s="7">
        <v>5.24</v>
      </c>
    </row>
    <row r="35" spans="1:10" x14ac:dyDescent="0.35">
      <c r="A35" s="2" t="s">
        <v>46</v>
      </c>
      <c r="B35" s="3">
        <v>40422</v>
      </c>
      <c r="C35" s="4">
        <v>0.6381944444444444</v>
      </c>
      <c r="D35" s="2" t="s">
        <v>41</v>
      </c>
      <c r="I35" s="7">
        <v>9.7899999999999991</v>
      </c>
      <c r="J35" s="7">
        <v>6.24</v>
      </c>
    </row>
    <row r="36" spans="1:10" x14ac:dyDescent="0.35">
      <c r="A36" s="2" t="s">
        <v>50</v>
      </c>
      <c r="B36" s="3">
        <v>40422</v>
      </c>
      <c r="C36" s="4">
        <v>0.48194444444444445</v>
      </c>
      <c r="D36" s="2" t="s">
        <v>41</v>
      </c>
      <c r="I36" s="7">
        <v>8.19</v>
      </c>
      <c r="J36" s="7">
        <v>6.14</v>
      </c>
    </row>
    <row r="37" spans="1:10" x14ac:dyDescent="0.35">
      <c r="A37" s="2" t="s">
        <v>48</v>
      </c>
      <c r="B37" s="3">
        <v>40422</v>
      </c>
      <c r="C37" s="4">
        <v>0.49444444444444446</v>
      </c>
      <c r="D37" s="2" t="s">
        <v>41</v>
      </c>
      <c r="I37" s="7">
        <v>8.16</v>
      </c>
      <c r="J37" s="7">
        <v>5.76</v>
      </c>
    </row>
    <row r="38" spans="1:10" x14ac:dyDescent="0.35">
      <c r="A38" s="2" t="s">
        <v>46</v>
      </c>
      <c r="B38" s="3">
        <v>40430</v>
      </c>
      <c r="C38" s="4">
        <v>0.64097222222222217</v>
      </c>
      <c r="D38" s="2" t="s">
        <v>41</v>
      </c>
      <c r="I38" s="7">
        <v>6.57</v>
      </c>
      <c r="J38" s="7">
        <v>6.57</v>
      </c>
    </row>
    <row r="39" spans="1:10" x14ac:dyDescent="0.35">
      <c r="A39" s="2" t="s">
        <v>50</v>
      </c>
      <c r="B39" s="3">
        <v>40430</v>
      </c>
      <c r="C39" s="4">
        <v>0.47916666666666669</v>
      </c>
      <c r="D39" s="2" t="s">
        <v>41</v>
      </c>
      <c r="I39" s="7">
        <v>6.88</v>
      </c>
      <c r="J39" s="7">
        <v>7.08</v>
      </c>
    </row>
    <row r="40" spans="1:10" x14ac:dyDescent="0.35">
      <c r="A40" s="2" t="s">
        <v>48</v>
      </c>
      <c r="B40" s="3">
        <v>40430</v>
      </c>
      <c r="C40" s="4">
        <v>0.48958333333333331</v>
      </c>
      <c r="D40" s="2" t="s">
        <v>41</v>
      </c>
      <c r="I40" s="7">
        <v>7.06</v>
      </c>
      <c r="J40" s="7">
        <v>6.36</v>
      </c>
    </row>
    <row r="41" spans="1:10" x14ac:dyDescent="0.35">
      <c r="A41" s="2" t="s">
        <v>46</v>
      </c>
      <c r="B41" s="3">
        <v>40436</v>
      </c>
      <c r="C41" s="4">
        <v>0.65555555555555556</v>
      </c>
      <c r="D41" s="2" t="s">
        <v>41</v>
      </c>
      <c r="I41" s="7">
        <v>8.0500000000000007</v>
      </c>
      <c r="J41" s="7">
        <v>7.39</v>
      </c>
    </row>
    <row r="42" spans="1:10" x14ac:dyDescent="0.35">
      <c r="A42" s="2" t="s">
        <v>50</v>
      </c>
      <c r="B42" s="3">
        <v>40436</v>
      </c>
      <c r="C42" s="4">
        <v>0.49861111111111112</v>
      </c>
      <c r="D42" s="2" t="s">
        <v>41</v>
      </c>
      <c r="I42" s="7">
        <v>6.57</v>
      </c>
      <c r="J42" s="7">
        <v>6.31</v>
      </c>
    </row>
    <row r="43" spans="1:10" x14ac:dyDescent="0.35">
      <c r="A43" s="2" t="s">
        <v>48</v>
      </c>
      <c r="B43" s="3">
        <v>40436</v>
      </c>
      <c r="C43" s="4">
        <v>0.51041666666666663</v>
      </c>
      <c r="D43" s="2" t="s">
        <v>41</v>
      </c>
      <c r="I43" s="7">
        <v>9.65</v>
      </c>
      <c r="J43" s="7">
        <v>8.26</v>
      </c>
    </row>
    <row r="44" spans="1:10" x14ac:dyDescent="0.35">
      <c r="A44" s="2" t="s">
        <v>46</v>
      </c>
      <c r="B44" s="3">
        <v>40443</v>
      </c>
      <c r="C44" s="4">
        <v>0.64027777777777783</v>
      </c>
      <c r="D44" s="2" t="s">
        <v>41</v>
      </c>
      <c r="I44" s="7">
        <v>6.62</v>
      </c>
      <c r="J44" s="7">
        <v>6.43</v>
      </c>
    </row>
    <row r="45" spans="1:10" x14ac:dyDescent="0.35">
      <c r="A45" s="2" t="s">
        <v>50</v>
      </c>
      <c r="B45" s="3">
        <v>40443</v>
      </c>
      <c r="C45" s="4">
        <v>0.47986111111111113</v>
      </c>
      <c r="D45" s="2" t="s">
        <v>41</v>
      </c>
      <c r="I45" s="7">
        <v>6.71</v>
      </c>
      <c r="J45" s="7">
        <v>6.81</v>
      </c>
    </row>
    <row r="46" spans="1:10" x14ac:dyDescent="0.35">
      <c r="A46" s="2" t="s">
        <v>48</v>
      </c>
      <c r="B46" s="3">
        <v>40443</v>
      </c>
      <c r="C46" s="4">
        <v>0.4909722222222222</v>
      </c>
      <c r="D46" s="2" t="s">
        <v>41</v>
      </c>
      <c r="I46" s="7">
        <v>7.16</v>
      </c>
      <c r="J46" s="7">
        <v>6.9</v>
      </c>
    </row>
    <row r="47" spans="1:10" x14ac:dyDescent="0.35">
      <c r="A47" s="2" t="s">
        <v>46</v>
      </c>
      <c r="B47" s="3">
        <v>40696</v>
      </c>
      <c r="C47" s="4">
        <v>0.67499999999999993</v>
      </c>
      <c r="D47" s="2" t="s">
        <v>41</v>
      </c>
    </row>
    <row r="48" spans="1:10" x14ac:dyDescent="0.35">
      <c r="A48" s="2" t="s">
        <v>50</v>
      </c>
      <c r="B48" s="3">
        <v>40696</v>
      </c>
      <c r="C48" s="4">
        <v>0.5083333333333333</v>
      </c>
      <c r="D48" s="2" t="s">
        <v>41</v>
      </c>
    </row>
    <row r="49" spans="1:10" x14ac:dyDescent="0.35">
      <c r="A49" s="2" t="s">
        <v>48</v>
      </c>
      <c r="B49" s="3">
        <v>40696</v>
      </c>
      <c r="C49" s="4">
        <v>0.52083333333333337</v>
      </c>
      <c r="D49" s="2" t="s">
        <v>41</v>
      </c>
    </row>
    <row r="50" spans="1:10" x14ac:dyDescent="0.35">
      <c r="A50" s="2" t="s">
        <v>46</v>
      </c>
      <c r="B50" s="3">
        <v>40702</v>
      </c>
      <c r="C50" s="4">
        <v>0.64930555555555558</v>
      </c>
      <c r="D50" s="2" t="s">
        <v>41</v>
      </c>
      <c r="I50" s="7">
        <v>9.5500000000000007</v>
      </c>
      <c r="J50" s="7">
        <v>8.33</v>
      </c>
    </row>
    <row r="51" spans="1:10" x14ac:dyDescent="0.35">
      <c r="A51" s="2" t="s">
        <v>50</v>
      </c>
      <c r="B51" s="3">
        <v>40702</v>
      </c>
      <c r="C51" s="4">
        <v>0.49236111111111108</v>
      </c>
      <c r="D51" s="2" t="s">
        <v>41</v>
      </c>
      <c r="I51" s="7">
        <v>7.65</v>
      </c>
      <c r="J51" s="7">
        <v>8.51</v>
      </c>
    </row>
    <row r="52" spans="1:10" x14ac:dyDescent="0.35">
      <c r="A52" s="2" t="s">
        <v>48</v>
      </c>
      <c r="B52" s="3">
        <v>40702</v>
      </c>
      <c r="C52" s="4">
        <v>0.50486111111111109</v>
      </c>
      <c r="D52" s="2" t="s">
        <v>41</v>
      </c>
      <c r="I52" s="7">
        <v>8.68</v>
      </c>
      <c r="J52" s="7">
        <v>8.4</v>
      </c>
    </row>
    <row r="53" spans="1:10" x14ac:dyDescent="0.35">
      <c r="A53" s="2" t="s">
        <v>46</v>
      </c>
      <c r="B53" s="3">
        <v>40709</v>
      </c>
      <c r="C53" s="4">
        <v>0.64861111111111114</v>
      </c>
      <c r="D53" s="2" t="s">
        <v>43</v>
      </c>
      <c r="I53" s="7">
        <v>6.22</v>
      </c>
      <c r="J53" s="7">
        <v>5.82</v>
      </c>
    </row>
    <row r="54" spans="1:10" x14ac:dyDescent="0.35">
      <c r="A54" s="2" t="s">
        <v>50</v>
      </c>
      <c r="B54" s="3">
        <v>40709</v>
      </c>
      <c r="C54" s="4">
        <v>0.49444444444444446</v>
      </c>
      <c r="D54" s="2" t="s">
        <v>43</v>
      </c>
      <c r="I54" s="7">
        <v>6.57</v>
      </c>
      <c r="J54" s="7">
        <v>6.43</v>
      </c>
    </row>
    <row r="55" spans="1:10" x14ac:dyDescent="0.35">
      <c r="A55" s="2" t="s">
        <v>48</v>
      </c>
      <c r="B55" s="3">
        <v>40709</v>
      </c>
      <c r="C55" s="4">
        <v>0.50486111111111109</v>
      </c>
      <c r="D55" s="2" t="s">
        <v>43</v>
      </c>
      <c r="I55" s="7">
        <v>6.48</v>
      </c>
      <c r="J55" s="7">
        <v>6.71</v>
      </c>
    </row>
    <row r="56" spans="1:10" x14ac:dyDescent="0.35">
      <c r="A56" s="2" t="s">
        <v>46</v>
      </c>
      <c r="B56" s="3">
        <v>40716</v>
      </c>
      <c r="C56" s="4">
        <v>0.65208333333333335</v>
      </c>
      <c r="D56" s="2" t="s">
        <v>41</v>
      </c>
      <c r="I56" s="7">
        <v>7.22</v>
      </c>
      <c r="J56" s="7">
        <v>7.15</v>
      </c>
    </row>
    <row r="57" spans="1:10" x14ac:dyDescent="0.35">
      <c r="A57" s="2" t="s">
        <v>50</v>
      </c>
      <c r="B57" s="3">
        <v>40716</v>
      </c>
      <c r="C57" s="4">
        <v>0.49583333333333335</v>
      </c>
      <c r="D57" s="2" t="s">
        <v>41</v>
      </c>
      <c r="I57" s="7">
        <v>6.03</v>
      </c>
      <c r="J57" s="7">
        <v>6.98</v>
      </c>
    </row>
    <row r="58" spans="1:10" x14ac:dyDescent="0.35">
      <c r="A58" s="2" t="s">
        <v>48</v>
      </c>
      <c r="B58" s="3">
        <v>40716</v>
      </c>
      <c r="C58" s="4">
        <v>0.5083333333333333</v>
      </c>
      <c r="D58" s="2" t="s">
        <v>41</v>
      </c>
      <c r="I58" s="7">
        <v>7.25</v>
      </c>
      <c r="J58" s="7">
        <v>7.2</v>
      </c>
    </row>
    <row r="59" spans="1:10" x14ac:dyDescent="0.35">
      <c r="A59" s="2" t="s">
        <v>46</v>
      </c>
      <c r="B59" s="3">
        <v>40723</v>
      </c>
      <c r="C59" s="4">
        <v>0.51388888888888895</v>
      </c>
      <c r="D59" s="2" t="s">
        <v>41</v>
      </c>
      <c r="I59" s="7">
        <v>7.61</v>
      </c>
      <c r="J59" s="7">
        <v>7.19</v>
      </c>
    </row>
    <row r="60" spans="1:10" x14ac:dyDescent="0.35">
      <c r="A60" s="2" t="s">
        <v>50</v>
      </c>
      <c r="B60" s="3">
        <v>40723</v>
      </c>
      <c r="C60" s="4">
        <v>0.67569444444444438</v>
      </c>
      <c r="D60" s="2" t="s">
        <v>41</v>
      </c>
      <c r="I60" s="7">
        <v>6.85</v>
      </c>
      <c r="J60" s="7">
        <v>6.9</v>
      </c>
    </row>
    <row r="61" spans="1:10" x14ac:dyDescent="0.35">
      <c r="A61" s="2" t="s">
        <v>48</v>
      </c>
      <c r="B61" s="3">
        <v>40723</v>
      </c>
      <c r="C61" s="4">
        <v>0.65972222222222221</v>
      </c>
      <c r="D61" s="2" t="s">
        <v>41</v>
      </c>
      <c r="I61" s="7">
        <v>8.3699999999999992</v>
      </c>
      <c r="J61" s="7">
        <v>6.9</v>
      </c>
    </row>
    <row r="62" spans="1:10" x14ac:dyDescent="0.35">
      <c r="A62" s="2" t="s">
        <v>46</v>
      </c>
      <c r="B62" s="3">
        <v>40738</v>
      </c>
      <c r="C62" s="4">
        <v>0.67291666666666661</v>
      </c>
      <c r="D62" s="2" t="s">
        <v>41</v>
      </c>
      <c r="I62" s="7">
        <v>6.65</v>
      </c>
      <c r="J62" s="7">
        <v>6.27</v>
      </c>
    </row>
    <row r="63" spans="1:10" x14ac:dyDescent="0.35">
      <c r="A63" s="2" t="s">
        <v>50</v>
      </c>
      <c r="B63" s="3">
        <v>40738</v>
      </c>
      <c r="C63" s="4">
        <v>0.51111111111111118</v>
      </c>
      <c r="D63" s="2" t="s">
        <v>41</v>
      </c>
      <c r="I63" s="7">
        <v>6.87</v>
      </c>
      <c r="J63" s="7">
        <v>6.43</v>
      </c>
    </row>
    <row r="64" spans="1:10" x14ac:dyDescent="0.35">
      <c r="A64" s="2" t="s">
        <v>48</v>
      </c>
      <c r="B64" s="3">
        <v>40738</v>
      </c>
      <c r="C64" s="4">
        <v>0.52083333333333337</v>
      </c>
      <c r="D64" s="2" t="s">
        <v>41</v>
      </c>
      <c r="I64" s="7">
        <v>6.68</v>
      </c>
      <c r="J64" s="7">
        <v>6.18</v>
      </c>
    </row>
    <row r="65" spans="1:10" x14ac:dyDescent="0.35">
      <c r="A65" s="2" t="s">
        <v>46</v>
      </c>
      <c r="B65" s="3">
        <v>40745</v>
      </c>
      <c r="C65" s="4">
        <v>0.50069444444444444</v>
      </c>
      <c r="D65" s="2" t="s">
        <v>41</v>
      </c>
    </row>
    <row r="66" spans="1:10" x14ac:dyDescent="0.35">
      <c r="A66" s="2" t="s">
        <v>50</v>
      </c>
      <c r="B66" s="3">
        <v>40745</v>
      </c>
      <c r="C66" s="4">
        <v>0.51527777777777783</v>
      </c>
      <c r="D66" s="2" t="s">
        <v>41</v>
      </c>
    </row>
    <row r="67" spans="1:10" x14ac:dyDescent="0.35">
      <c r="A67" s="2" t="s">
        <v>48</v>
      </c>
      <c r="B67" s="3">
        <v>40745</v>
      </c>
      <c r="C67" s="4">
        <v>0.52361111111111114</v>
      </c>
      <c r="D67" s="2" t="s">
        <v>41</v>
      </c>
    </row>
    <row r="68" spans="1:10" x14ac:dyDescent="0.35">
      <c r="A68" s="2" t="s">
        <v>46</v>
      </c>
      <c r="B68" s="3">
        <v>40746</v>
      </c>
      <c r="C68" s="4">
        <v>0.50486111111111109</v>
      </c>
    </row>
    <row r="69" spans="1:10" x14ac:dyDescent="0.35">
      <c r="A69" s="2" t="s">
        <v>50</v>
      </c>
      <c r="B69" s="3">
        <v>40746</v>
      </c>
      <c r="C69" s="4">
        <v>0.51041666666666663</v>
      </c>
    </row>
    <row r="70" spans="1:10" x14ac:dyDescent="0.35">
      <c r="A70" s="2" t="s">
        <v>48</v>
      </c>
      <c r="B70" s="3">
        <v>40746</v>
      </c>
      <c r="C70" s="4">
        <v>0.51874999999999993</v>
      </c>
    </row>
    <row r="71" spans="1:10" x14ac:dyDescent="0.35">
      <c r="A71" s="2" t="s">
        <v>46</v>
      </c>
      <c r="B71" s="3">
        <v>40747</v>
      </c>
      <c r="D71" s="2" t="s">
        <v>41</v>
      </c>
    </row>
    <row r="72" spans="1:10" x14ac:dyDescent="0.35">
      <c r="A72" s="2" t="s">
        <v>46</v>
      </c>
      <c r="B72" s="3">
        <v>40747</v>
      </c>
      <c r="C72" s="4">
        <v>0.4465277777777778</v>
      </c>
      <c r="D72" s="2" t="s">
        <v>41</v>
      </c>
    </row>
    <row r="73" spans="1:10" x14ac:dyDescent="0.35">
      <c r="A73" s="2" t="s">
        <v>50</v>
      </c>
      <c r="B73" s="3">
        <v>40747</v>
      </c>
      <c r="C73" s="4">
        <v>0.45277777777777778</v>
      </c>
      <c r="D73" s="2" t="s">
        <v>41</v>
      </c>
    </row>
    <row r="74" spans="1:10" x14ac:dyDescent="0.35">
      <c r="A74" s="2" t="s">
        <v>48</v>
      </c>
      <c r="B74" s="3">
        <v>40747</v>
      </c>
      <c r="C74" s="4">
        <v>0.4604166666666667</v>
      </c>
      <c r="D74" s="2" t="s">
        <v>41</v>
      </c>
    </row>
    <row r="75" spans="1:10" x14ac:dyDescent="0.35">
      <c r="A75" s="2" t="s">
        <v>46</v>
      </c>
      <c r="B75" s="3">
        <v>40748</v>
      </c>
      <c r="C75" s="4">
        <v>0.43888888888888888</v>
      </c>
      <c r="D75" s="2" t="s">
        <v>41</v>
      </c>
    </row>
    <row r="76" spans="1:10" x14ac:dyDescent="0.35">
      <c r="A76" s="2" t="s">
        <v>50</v>
      </c>
      <c r="B76" s="3">
        <v>40748</v>
      </c>
      <c r="C76" s="4">
        <v>0.44305555555555554</v>
      </c>
      <c r="D76" s="2" t="s">
        <v>41</v>
      </c>
    </row>
    <row r="77" spans="1:10" x14ac:dyDescent="0.35">
      <c r="A77" s="2" t="s">
        <v>48</v>
      </c>
      <c r="B77" s="3">
        <v>40748</v>
      </c>
      <c r="C77" s="4">
        <v>0.45</v>
      </c>
      <c r="D77" s="2" t="s">
        <v>41</v>
      </c>
    </row>
    <row r="78" spans="1:10" x14ac:dyDescent="0.35">
      <c r="A78" s="2" t="s">
        <v>46</v>
      </c>
      <c r="B78" s="3">
        <v>40750</v>
      </c>
      <c r="C78" s="4">
        <v>0.64097222222222217</v>
      </c>
      <c r="D78" s="2" t="s">
        <v>41</v>
      </c>
      <c r="I78" s="7">
        <v>6.53</v>
      </c>
      <c r="J78" s="7">
        <v>4.7</v>
      </c>
    </row>
    <row r="79" spans="1:10" x14ac:dyDescent="0.35">
      <c r="A79" s="2" t="s">
        <v>50</v>
      </c>
      <c r="B79" s="3">
        <v>40750</v>
      </c>
      <c r="C79" s="4">
        <v>0.49374999999999997</v>
      </c>
      <c r="D79" s="2" t="s">
        <v>41</v>
      </c>
      <c r="I79" s="7">
        <v>6.07</v>
      </c>
      <c r="J79" s="7">
        <v>5.36</v>
      </c>
    </row>
    <row r="80" spans="1:10" x14ac:dyDescent="0.35">
      <c r="A80" s="2" t="s">
        <v>48</v>
      </c>
      <c r="B80" s="3">
        <v>40750</v>
      </c>
      <c r="C80" s="4">
        <v>0.50486111111111109</v>
      </c>
      <c r="D80" s="2" t="s">
        <v>41</v>
      </c>
      <c r="I80" s="7">
        <v>6.74</v>
      </c>
      <c r="J80" s="7">
        <v>5.51</v>
      </c>
    </row>
    <row r="81" spans="1:10" x14ac:dyDescent="0.35">
      <c r="A81" s="2" t="s">
        <v>46</v>
      </c>
      <c r="B81" s="3">
        <v>40751</v>
      </c>
      <c r="C81" s="4">
        <v>0.54999999999999993</v>
      </c>
      <c r="D81" s="2" t="s">
        <v>43</v>
      </c>
      <c r="I81" s="7">
        <v>5.81</v>
      </c>
    </row>
    <row r="82" spans="1:10" x14ac:dyDescent="0.35">
      <c r="A82" s="2" t="s">
        <v>50</v>
      </c>
      <c r="B82" s="3">
        <v>40751</v>
      </c>
      <c r="C82" s="4">
        <v>0.55694444444444446</v>
      </c>
      <c r="D82" s="2" t="s">
        <v>43</v>
      </c>
      <c r="I82" s="7">
        <v>5.82</v>
      </c>
    </row>
    <row r="83" spans="1:10" x14ac:dyDescent="0.35">
      <c r="A83" s="2" t="s">
        <v>48</v>
      </c>
      <c r="B83" s="3">
        <v>40751</v>
      </c>
      <c r="D83" s="2" t="s">
        <v>43</v>
      </c>
      <c r="I83" s="7">
        <v>6.26</v>
      </c>
    </row>
    <row r="84" spans="1:10" x14ac:dyDescent="0.35">
      <c r="A84" s="2" t="s">
        <v>48</v>
      </c>
      <c r="B84" s="3">
        <v>40751</v>
      </c>
      <c r="C84" s="4">
        <v>0.56805555555555554</v>
      </c>
      <c r="D84" s="2" t="s">
        <v>43</v>
      </c>
      <c r="I84" s="7">
        <v>6.3</v>
      </c>
    </row>
    <row r="85" spans="1:10" x14ac:dyDescent="0.35">
      <c r="A85" s="2" t="s">
        <v>46</v>
      </c>
      <c r="B85" s="3">
        <v>40752</v>
      </c>
      <c r="D85" s="2" t="s">
        <v>43</v>
      </c>
    </row>
    <row r="86" spans="1:10" x14ac:dyDescent="0.35">
      <c r="A86" s="2" t="s">
        <v>46</v>
      </c>
      <c r="B86" s="3">
        <v>40752</v>
      </c>
      <c r="C86" s="4">
        <v>0.44375000000000003</v>
      </c>
      <c r="D86" s="2" t="s">
        <v>43</v>
      </c>
    </row>
    <row r="87" spans="1:10" x14ac:dyDescent="0.35">
      <c r="A87" s="2" t="s">
        <v>50</v>
      </c>
      <c r="B87" s="3">
        <v>40752</v>
      </c>
      <c r="C87" s="4">
        <v>0.43611111111111112</v>
      </c>
      <c r="D87" s="2" t="s">
        <v>43</v>
      </c>
    </row>
    <row r="88" spans="1:10" x14ac:dyDescent="0.35">
      <c r="A88" s="2" t="s">
        <v>48</v>
      </c>
      <c r="B88" s="3">
        <v>40752</v>
      </c>
      <c r="C88" s="4">
        <v>0.42430555555555555</v>
      </c>
      <c r="D88" s="2" t="s">
        <v>43</v>
      </c>
    </row>
    <row r="89" spans="1:10" x14ac:dyDescent="0.35">
      <c r="A89" s="2" t="s">
        <v>46</v>
      </c>
      <c r="B89" s="3">
        <v>40757</v>
      </c>
      <c r="C89" s="4">
        <v>0.67499999999999993</v>
      </c>
      <c r="D89" s="2" t="s">
        <v>41</v>
      </c>
      <c r="I89" s="7">
        <v>5.18</v>
      </c>
      <c r="J89" s="7">
        <v>4.97</v>
      </c>
    </row>
    <row r="90" spans="1:10" x14ac:dyDescent="0.35">
      <c r="A90" s="2" t="s">
        <v>50</v>
      </c>
      <c r="B90" s="3">
        <v>40757</v>
      </c>
      <c r="C90" s="4">
        <v>0.50416666666666665</v>
      </c>
      <c r="D90" s="2" t="s">
        <v>41</v>
      </c>
      <c r="I90" s="7">
        <v>6.3</v>
      </c>
      <c r="J90" s="7">
        <v>6.07</v>
      </c>
    </row>
    <row r="91" spans="1:10" x14ac:dyDescent="0.35">
      <c r="A91" s="2" t="s">
        <v>48</v>
      </c>
      <c r="B91" s="3">
        <v>40757</v>
      </c>
      <c r="C91" s="4">
        <v>0.51527777777777783</v>
      </c>
      <c r="D91" s="2" t="s">
        <v>41</v>
      </c>
      <c r="I91" s="7">
        <v>6.13</v>
      </c>
      <c r="J91" s="7">
        <v>6.68</v>
      </c>
    </row>
    <row r="92" spans="1:10" x14ac:dyDescent="0.35">
      <c r="A92" s="2" t="s">
        <v>46</v>
      </c>
      <c r="B92" s="3">
        <v>40765</v>
      </c>
      <c r="C92" s="4">
        <v>0.65555555555555556</v>
      </c>
      <c r="D92" s="2" t="s">
        <v>43</v>
      </c>
      <c r="I92" s="7">
        <v>5</v>
      </c>
      <c r="J92" s="7">
        <v>5.2</v>
      </c>
    </row>
    <row r="93" spans="1:10" x14ac:dyDescent="0.35">
      <c r="A93" s="2" t="s">
        <v>50</v>
      </c>
      <c r="B93" s="3">
        <v>40765</v>
      </c>
      <c r="C93" s="4">
        <v>0.4993055555555555</v>
      </c>
      <c r="D93" s="2" t="s">
        <v>43</v>
      </c>
      <c r="I93" s="7">
        <v>5.12</v>
      </c>
      <c r="J93" s="7">
        <v>5.42</v>
      </c>
    </row>
    <row r="94" spans="1:10" x14ac:dyDescent="0.35">
      <c r="A94" s="2" t="s">
        <v>48</v>
      </c>
      <c r="B94" s="3">
        <v>40765</v>
      </c>
      <c r="C94" s="4">
        <v>0.50972222222222219</v>
      </c>
      <c r="D94" s="2" t="s">
        <v>43</v>
      </c>
      <c r="I94" s="7">
        <v>5.62</v>
      </c>
      <c r="J94" s="7">
        <v>5.96</v>
      </c>
    </row>
    <row r="95" spans="1:10" x14ac:dyDescent="0.35">
      <c r="A95" s="2" t="s">
        <v>46</v>
      </c>
      <c r="B95" s="3">
        <v>40771</v>
      </c>
      <c r="C95" s="4">
        <v>0.65763888888888888</v>
      </c>
      <c r="D95" s="2" t="s">
        <v>43</v>
      </c>
      <c r="I95" s="7">
        <v>4.93</v>
      </c>
      <c r="J95" s="7">
        <v>4.9000000000000004</v>
      </c>
    </row>
    <row r="96" spans="1:10" x14ac:dyDescent="0.35">
      <c r="A96" s="2" t="s">
        <v>50</v>
      </c>
      <c r="B96" s="3">
        <v>40771</v>
      </c>
      <c r="C96" s="4">
        <v>0.49305555555555558</v>
      </c>
      <c r="D96" s="2" t="s">
        <v>43</v>
      </c>
      <c r="I96" s="7">
        <v>5.55</v>
      </c>
      <c r="J96" s="7">
        <v>5.4</v>
      </c>
    </row>
    <row r="97" spans="1:10" x14ac:dyDescent="0.35">
      <c r="A97" s="2" t="s">
        <v>48</v>
      </c>
      <c r="B97" s="3">
        <v>40771</v>
      </c>
      <c r="C97" s="4">
        <v>0.50486111111111109</v>
      </c>
      <c r="D97" s="2" t="s">
        <v>43</v>
      </c>
      <c r="I97" s="7">
        <v>5.18</v>
      </c>
      <c r="J97" s="7">
        <v>5.25</v>
      </c>
    </row>
    <row r="98" spans="1:10" x14ac:dyDescent="0.35">
      <c r="A98" s="2" t="s">
        <v>46</v>
      </c>
      <c r="B98" s="3">
        <v>40778</v>
      </c>
      <c r="C98" s="4">
        <v>0.62847222222222221</v>
      </c>
      <c r="D98" s="2" t="s">
        <v>41</v>
      </c>
      <c r="I98" s="7">
        <v>6.02</v>
      </c>
      <c r="J98" s="7">
        <v>5.34</v>
      </c>
    </row>
    <row r="99" spans="1:10" x14ac:dyDescent="0.35">
      <c r="A99" s="2" t="s">
        <v>50</v>
      </c>
      <c r="B99" s="3">
        <v>40778</v>
      </c>
      <c r="C99" s="4">
        <v>0.47430555555555554</v>
      </c>
      <c r="D99" s="2" t="s">
        <v>41</v>
      </c>
      <c r="I99" s="7">
        <v>6.54</v>
      </c>
      <c r="J99" s="7">
        <v>5.53</v>
      </c>
    </row>
    <row r="100" spans="1:10" x14ac:dyDescent="0.35">
      <c r="A100" s="2" t="s">
        <v>48</v>
      </c>
      <c r="B100" s="3">
        <v>40778</v>
      </c>
      <c r="C100" s="4">
        <v>0.48541666666666666</v>
      </c>
      <c r="D100" s="2" t="s">
        <v>41</v>
      </c>
      <c r="I100" s="7">
        <v>6</v>
      </c>
      <c r="J100" s="7">
        <v>5.8</v>
      </c>
    </row>
    <row r="101" spans="1:10" x14ac:dyDescent="0.35">
      <c r="A101" s="2" t="s">
        <v>46</v>
      </c>
      <c r="B101" s="3">
        <v>40786</v>
      </c>
      <c r="C101" s="4">
        <v>0.67638888888888893</v>
      </c>
      <c r="D101" s="2" t="s">
        <v>41</v>
      </c>
      <c r="I101" s="7">
        <v>6.32</v>
      </c>
      <c r="J101" s="7">
        <v>5.2</v>
      </c>
    </row>
    <row r="102" spans="1:10" x14ac:dyDescent="0.35">
      <c r="A102" s="2" t="s">
        <v>50</v>
      </c>
      <c r="B102" s="3">
        <v>40786</v>
      </c>
      <c r="C102" s="4">
        <v>0.51041666666666663</v>
      </c>
      <c r="D102" s="2" t="s">
        <v>41</v>
      </c>
      <c r="I102" s="7">
        <v>5.58</v>
      </c>
      <c r="J102" s="7">
        <v>5.59</v>
      </c>
    </row>
    <row r="103" spans="1:10" x14ac:dyDescent="0.35">
      <c r="A103" s="2" t="s">
        <v>48</v>
      </c>
      <c r="B103" s="3">
        <v>40786</v>
      </c>
      <c r="C103" s="4">
        <v>0.52152777777777781</v>
      </c>
      <c r="D103" s="2" t="s">
        <v>41</v>
      </c>
      <c r="I103" s="7">
        <v>5.93</v>
      </c>
      <c r="J103" s="7">
        <v>5.75</v>
      </c>
    </row>
    <row r="104" spans="1:10" x14ac:dyDescent="0.35">
      <c r="A104" s="2" t="s">
        <v>46</v>
      </c>
      <c r="B104" s="3">
        <v>40799</v>
      </c>
      <c r="C104" s="4">
        <v>0.65902777777777777</v>
      </c>
      <c r="D104" s="2" t="s">
        <v>41</v>
      </c>
      <c r="I104" s="7">
        <v>6.34</v>
      </c>
      <c r="J104" s="7">
        <v>5.75</v>
      </c>
    </row>
    <row r="105" spans="1:10" x14ac:dyDescent="0.35">
      <c r="A105" s="2" t="s">
        <v>50</v>
      </c>
      <c r="B105" s="3">
        <v>40799</v>
      </c>
      <c r="C105" s="4">
        <v>0.49652777777777773</v>
      </c>
      <c r="D105" s="2" t="s">
        <v>41</v>
      </c>
      <c r="I105" s="7">
        <v>6.16</v>
      </c>
      <c r="J105" s="7">
        <v>6.1</v>
      </c>
    </row>
    <row r="106" spans="1:10" x14ac:dyDescent="0.35">
      <c r="A106" s="2" t="s">
        <v>48</v>
      </c>
      <c r="B106" s="3">
        <v>40799</v>
      </c>
      <c r="C106" s="4">
        <v>0.50694444444444442</v>
      </c>
      <c r="D106" s="2" t="s">
        <v>41</v>
      </c>
      <c r="I106" s="7">
        <v>6.52</v>
      </c>
      <c r="J106" s="7">
        <v>6.06</v>
      </c>
    </row>
    <row r="107" spans="1:10" x14ac:dyDescent="0.35">
      <c r="A107" s="2" t="s">
        <v>46</v>
      </c>
      <c r="B107" s="3">
        <v>40806</v>
      </c>
      <c r="C107" s="4">
        <v>0.75069444444444444</v>
      </c>
      <c r="D107" s="2" t="s">
        <v>41</v>
      </c>
      <c r="I107" s="7">
        <v>7.6</v>
      </c>
      <c r="J107" s="7">
        <v>6.3</v>
      </c>
    </row>
    <row r="108" spans="1:10" x14ac:dyDescent="0.35">
      <c r="A108" s="2" t="s">
        <v>50</v>
      </c>
      <c r="B108" s="3">
        <v>40806</v>
      </c>
      <c r="C108" s="4">
        <v>0.6</v>
      </c>
      <c r="D108" s="2" t="s">
        <v>41</v>
      </c>
      <c r="I108" s="7">
        <v>6.92</v>
      </c>
      <c r="J108" s="7">
        <v>6.19</v>
      </c>
    </row>
    <row r="109" spans="1:10" x14ac:dyDescent="0.35">
      <c r="A109" s="2" t="s">
        <v>48</v>
      </c>
      <c r="B109" s="3">
        <v>40806</v>
      </c>
      <c r="C109" s="4">
        <v>0.61319444444444449</v>
      </c>
      <c r="D109" s="2" t="s">
        <v>41</v>
      </c>
      <c r="I109" s="7">
        <v>7.43</v>
      </c>
      <c r="J109" s="7">
        <v>6.91</v>
      </c>
    </row>
    <row r="110" spans="1:10" x14ac:dyDescent="0.35">
      <c r="A110" s="2" t="s">
        <v>46</v>
      </c>
      <c r="B110" s="3">
        <v>40813</v>
      </c>
      <c r="D110" s="2" t="s">
        <v>41</v>
      </c>
      <c r="I110" s="7">
        <v>5.97</v>
      </c>
      <c r="J110" s="7">
        <v>6.35</v>
      </c>
    </row>
    <row r="111" spans="1:10" x14ac:dyDescent="0.35">
      <c r="A111" s="2" t="s">
        <v>46</v>
      </c>
      <c r="B111" s="3">
        <v>40813</v>
      </c>
      <c r="C111" s="4">
        <v>0.52222222222222225</v>
      </c>
      <c r="D111" s="2" t="s">
        <v>41</v>
      </c>
      <c r="I111" s="7">
        <v>5.9</v>
      </c>
      <c r="J111" s="7">
        <v>6.17</v>
      </c>
    </row>
    <row r="112" spans="1:10" x14ac:dyDescent="0.35">
      <c r="A112" s="2" t="s">
        <v>50</v>
      </c>
      <c r="B112" s="3">
        <v>40813</v>
      </c>
      <c r="C112" s="4">
        <v>0.68194444444444446</v>
      </c>
      <c r="D112" s="2" t="s">
        <v>41</v>
      </c>
      <c r="I112" s="7">
        <v>4.43</v>
      </c>
      <c r="J112" s="7">
        <v>5.49</v>
      </c>
    </row>
    <row r="113" spans="1:10" x14ac:dyDescent="0.35">
      <c r="A113" s="2" t="s">
        <v>48</v>
      </c>
      <c r="B113" s="3">
        <v>40813</v>
      </c>
      <c r="D113" s="2" t="s">
        <v>41</v>
      </c>
    </row>
    <row r="114" spans="1:10" x14ac:dyDescent="0.35">
      <c r="A114" s="2" t="s">
        <v>46</v>
      </c>
      <c r="B114" s="3">
        <v>41065</v>
      </c>
      <c r="C114" s="4">
        <v>0.66041666666666665</v>
      </c>
      <c r="D114" s="2" t="s">
        <v>41</v>
      </c>
      <c r="I114" s="7">
        <v>7.09</v>
      </c>
      <c r="J114" s="7">
        <v>6.52</v>
      </c>
    </row>
    <row r="115" spans="1:10" x14ac:dyDescent="0.35">
      <c r="A115" s="2" t="s">
        <v>50</v>
      </c>
      <c r="B115" s="3">
        <v>41065</v>
      </c>
      <c r="C115" s="4">
        <v>0.49374999999999997</v>
      </c>
      <c r="D115" s="2" t="s">
        <v>41</v>
      </c>
      <c r="I115" s="7">
        <v>6.67</v>
      </c>
      <c r="J115" s="7">
        <v>6.82</v>
      </c>
    </row>
    <row r="116" spans="1:10" x14ac:dyDescent="0.35">
      <c r="A116" s="2" t="s">
        <v>48</v>
      </c>
      <c r="B116" s="3">
        <v>41065</v>
      </c>
      <c r="C116" s="4">
        <v>0.5083333333333333</v>
      </c>
      <c r="D116" s="2" t="s">
        <v>41</v>
      </c>
      <c r="I116" s="7">
        <v>6.98</v>
      </c>
      <c r="J116" s="7">
        <v>6.84</v>
      </c>
    </row>
    <row r="117" spans="1:10" x14ac:dyDescent="0.35">
      <c r="A117" s="2" t="s">
        <v>46</v>
      </c>
      <c r="B117" s="3">
        <v>41072</v>
      </c>
      <c r="C117" s="4">
        <v>0.65902777777777777</v>
      </c>
      <c r="D117" s="2" t="s">
        <v>41</v>
      </c>
      <c r="I117" s="7">
        <v>7.23</v>
      </c>
      <c r="J117" s="7">
        <v>7.51</v>
      </c>
    </row>
    <row r="118" spans="1:10" x14ac:dyDescent="0.35">
      <c r="A118" s="2" t="s">
        <v>50</v>
      </c>
      <c r="B118" s="3">
        <v>41072</v>
      </c>
      <c r="C118" s="4">
        <v>0.48958333333333331</v>
      </c>
      <c r="D118" s="2" t="s">
        <v>41</v>
      </c>
      <c r="I118" s="7">
        <v>7.13</v>
      </c>
      <c r="J118" s="7">
        <v>7.1</v>
      </c>
    </row>
    <row r="119" spans="1:10" x14ac:dyDescent="0.35">
      <c r="A119" s="2" t="s">
        <v>48</v>
      </c>
      <c r="B119" s="3">
        <v>41072</v>
      </c>
    </row>
    <row r="120" spans="1:10" x14ac:dyDescent="0.35">
      <c r="A120" s="2" t="s">
        <v>46</v>
      </c>
      <c r="B120" s="3">
        <v>41079</v>
      </c>
      <c r="C120" s="4">
        <v>0.6694444444444444</v>
      </c>
      <c r="D120" s="2" t="s">
        <v>41</v>
      </c>
      <c r="I120" s="7">
        <v>7.5</v>
      </c>
      <c r="J120" s="7">
        <v>5.95</v>
      </c>
    </row>
    <row r="121" spans="1:10" x14ac:dyDescent="0.35">
      <c r="A121" s="2" t="s">
        <v>50</v>
      </c>
      <c r="B121" s="3">
        <v>41079</v>
      </c>
      <c r="C121" s="4">
        <v>0.48749999999999999</v>
      </c>
      <c r="D121" s="2" t="s">
        <v>41</v>
      </c>
      <c r="I121" s="7">
        <v>7.02</v>
      </c>
      <c r="J121" s="7">
        <v>6.42</v>
      </c>
    </row>
    <row r="122" spans="1:10" x14ac:dyDescent="0.35">
      <c r="A122" s="2" t="s">
        <v>48</v>
      </c>
      <c r="B122" s="3">
        <v>41079</v>
      </c>
      <c r="C122" s="4">
        <v>0.49861111111111112</v>
      </c>
      <c r="D122" s="2" t="s">
        <v>41</v>
      </c>
      <c r="I122" s="7">
        <v>7.32</v>
      </c>
      <c r="J122" s="7">
        <v>6.61</v>
      </c>
    </row>
    <row r="123" spans="1:10" x14ac:dyDescent="0.35">
      <c r="A123" s="2" t="s">
        <v>46</v>
      </c>
      <c r="B123" s="3">
        <v>41086</v>
      </c>
      <c r="C123" s="4">
        <v>0.70138888888888884</v>
      </c>
      <c r="D123" s="2" t="s">
        <v>43</v>
      </c>
      <c r="I123" s="7">
        <v>6.16</v>
      </c>
      <c r="J123" s="7">
        <v>5.6</v>
      </c>
    </row>
    <row r="124" spans="1:10" x14ac:dyDescent="0.35">
      <c r="A124" s="2" t="s">
        <v>50</v>
      </c>
      <c r="B124" s="3">
        <v>41086</v>
      </c>
      <c r="C124" s="4">
        <v>0.54236111111111118</v>
      </c>
      <c r="D124" s="2" t="s">
        <v>43</v>
      </c>
      <c r="I124" s="7">
        <v>5.75</v>
      </c>
      <c r="J124" s="7">
        <v>5.37</v>
      </c>
    </row>
    <row r="125" spans="1:10" x14ac:dyDescent="0.35">
      <c r="A125" s="2" t="s">
        <v>48</v>
      </c>
      <c r="B125" s="3">
        <v>41086</v>
      </c>
      <c r="C125" s="4">
        <v>0.55486111111111114</v>
      </c>
      <c r="D125" s="2" t="s">
        <v>43</v>
      </c>
      <c r="I125" s="7">
        <v>6.23</v>
      </c>
      <c r="J125" s="7">
        <v>5.58</v>
      </c>
    </row>
    <row r="126" spans="1:10" x14ac:dyDescent="0.35">
      <c r="A126" s="2" t="s">
        <v>46</v>
      </c>
      <c r="B126" s="3">
        <v>41100</v>
      </c>
      <c r="C126" s="4">
        <v>0.62916666666666665</v>
      </c>
      <c r="D126" s="2" t="s">
        <v>41</v>
      </c>
      <c r="I126" s="7">
        <v>6.98</v>
      </c>
      <c r="J126" s="7">
        <v>6.1</v>
      </c>
    </row>
    <row r="127" spans="1:10" x14ac:dyDescent="0.35">
      <c r="A127" s="2" t="s">
        <v>50</v>
      </c>
      <c r="B127" s="3">
        <v>41100</v>
      </c>
      <c r="C127" s="4">
        <v>0.47500000000000003</v>
      </c>
      <c r="D127" s="2" t="s">
        <v>41</v>
      </c>
      <c r="I127" s="7">
        <v>6.47</v>
      </c>
      <c r="J127" s="7">
        <v>5.89</v>
      </c>
    </row>
    <row r="128" spans="1:10" x14ac:dyDescent="0.35">
      <c r="A128" s="2" t="s">
        <v>48</v>
      </c>
      <c r="B128" s="3">
        <v>41100</v>
      </c>
      <c r="C128" s="4">
        <v>0.48680555555555555</v>
      </c>
      <c r="D128" s="2" t="s">
        <v>41</v>
      </c>
      <c r="I128" s="7">
        <v>6.55</v>
      </c>
      <c r="J128" s="7">
        <v>6.07</v>
      </c>
    </row>
    <row r="129" spans="1:10" x14ac:dyDescent="0.35">
      <c r="A129" s="2" t="s">
        <v>46</v>
      </c>
      <c r="B129" s="3">
        <v>41107</v>
      </c>
      <c r="C129" s="4">
        <v>0.65138888888888891</v>
      </c>
      <c r="D129" s="2" t="s">
        <v>41</v>
      </c>
      <c r="I129" s="7">
        <v>5.37</v>
      </c>
      <c r="J129" s="7">
        <v>5.2</v>
      </c>
    </row>
    <row r="130" spans="1:10" x14ac:dyDescent="0.35">
      <c r="A130" s="2" t="s">
        <v>50</v>
      </c>
      <c r="B130" s="3">
        <v>41107</v>
      </c>
      <c r="C130" s="4">
        <v>0.47500000000000003</v>
      </c>
      <c r="D130" s="2" t="s">
        <v>41</v>
      </c>
      <c r="I130" s="7">
        <v>5.96</v>
      </c>
      <c r="J130" s="7">
        <v>5.51</v>
      </c>
    </row>
    <row r="131" spans="1:10" x14ac:dyDescent="0.35">
      <c r="A131" s="2" t="s">
        <v>48</v>
      </c>
      <c r="B131" s="3">
        <v>41107</v>
      </c>
      <c r="C131" s="4">
        <v>0.48541666666666666</v>
      </c>
      <c r="D131" s="2" t="s">
        <v>41</v>
      </c>
      <c r="I131" s="7">
        <v>5.94</v>
      </c>
      <c r="J131" s="7">
        <v>5.5</v>
      </c>
    </row>
    <row r="132" spans="1:10" x14ac:dyDescent="0.35">
      <c r="A132" s="2" t="s">
        <v>46</v>
      </c>
      <c r="B132" s="3">
        <v>41122</v>
      </c>
      <c r="C132" s="4">
        <v>0.55972222222222223</v>
      </c>
      <c r="D132" s="2" t="s">
        <v>43</v>
      </c>
      <c r="I132" s="7">
        <v>4.8</v>
      </c>
      <c r="J132" s="7">
        <v>4.9000000000000004</v>
      </c>
    </row>
    <row r="133" spans="1:10" x14ac:dyDescent="0.35">
      <c r="A133" s="2" t="s">
        <v>50</v>
      </c>
      <c r="B133" s="3">
        <v>41122</v>
      </c>
      <c r="C133" s="4">
        <v>0.49861111111111112</v>
      </c>
      <c r="D133" s="2" t="s">
        <v>43</v>
      </c>
      <c r="I133" s="7">
        <v>5.49</v>
      </c>
      <c r="J133" s="7">
        <v>5.2</v>
      </c>
    </row>
    <row r="134" spans="1:10" x14ac:dyDescent="0.35">
      <c r="A134" s="2" t="s">
        <v>48</v>
      </c>
      <c r="B134" s="3">
        <v>41122</v>
      </c>
      <c r="C134" s="4">
        <v>0.51388888888888895</v>
      </c>
      <c r="D134" s="2" t="s">
        <v>43</v>
      </c>
      <c r="I134" s="7">
        <v>5.34</v>
      </c>
      <c r="J134" s="7">
        <v>5.23</v>
      </c>
    </row>
    <row r="135" spans="1:10" x14ac:dyDescent="0.35">
      <c r="A135" s="2" t="s">
        <v>46</v>
      </c>
      <c r="B135" s="3">
        <v>41128</v>
      </c>
      <c r="C135" s="4">
        <v>0.66666666666666663</v>
      </c>
      <c r="D135" s="2" t="s">
        <v>41</v>
      </c>
      <c r="I135" s="7">
        <v>5.73</v>
      </c>
      <c r="J135" s="7">
        <v>4.79</v>
      </c>
    </row>
    <row r="136" spans="1:10" x14ac:dyDescent="0.35">
      <c r="A136" s="2" t="s">
        <v>50</v>
      </c>
      <c r="B136" s="3">
        <v>41128</v>
      </c>
      <c r="C136" s="4">
        <v>0.48541666666666666</v>
      </c>
      <c r="D136" s="2" t="s">
        <v>41</v>
      </c>
      <c r="I136" s="7">
        <v>4.96</v>
      </c>
      <c r="J136" s="7">
        <v>4.6900000000000004</v>
      </c>
    </row>
    <row r="137" spans="1:10" x14ac:dyDescent="0.35">
      <c r="A137" s="2" t="s">
        <v>48</v>
      </c>
      <c r="B137" s="3">
        <v>41128</v>
      </c>
      <c r="C137" s="4">
        <v>0.4993055555555555</v>
      </c>
      <c r="D137" s="2" t="s">
        <v>41</v>
      </c>
      <c r="I137" s="7">
        <v>4.6500000000000004</v>
      </c>
      <c r="J137" s="7">
        <v>4.6500000000000004</v>
      </c>
    </row>
    <row r="138" spans="1:10" x14ac:dyDescent="0.35">
      <c r="A138" s="2" t="s">
        <v>46</v>
      </c>
      <c r="B138" s="3">
        <v>41135</v>
      </c>
      <c r="C138" s="4">
        <v>0.65833333333333333</v>
      </c>
      <c r="D138" s="2" t="s">
        <v>41</v>
      </c>
      <c r="I138" s="7">
        <v>5.81</v>
      </c>
      <c r="J138" s="7">
        <v>4.46</v>
      </c>
    </row>
    <row r="139" spans="1:10" x14ac:dyDescent="0.35">
      <c r="A139" s="2" t="s">
        <v>50</v>
      </c>
      <c r="B139" s="3">
        <v>41135</v>
      </c>
      <c r="C139" s="4">
        <v>0.4826388888888889</v>
      </c>
      <c r="D139" s="2" t="s">
        <v>41</v>
      </c>
      <c r="I139" s="7">
        <v>5.93</v>
      </c>
      <c r="J139" s="7">
        <v>4.8600000000000003</v>
      </c>
    </row>
    <row r="140" spans="1:10" x14ac:dyDescent="0.35">
      <c r="A140" s="2" t="s">
        <v>48</v>
      </c>
      <c r="B140" s="3">
        <v>41135</v>
      </c>
      <c r="C140" s="4">
        <v>0.49305555555555558</v>
      </c>
      <c r="D140" s="2" t="s">
        <v>41</v>
      </c>
      <c r="I140" s="7">
        <v>5.54</v>
      </c>
      <c r="J140" s="7">
        <v>3.76</v>
      </c>
    </row>
    <row r="141" spans="1:10" x14ac:dyDescent="0.35">
      <c r="A141" s="2" t="s">
        <v>46</v>
      </c>
      <c r="B141" s="3">
        <v>41142</v>
      </c>
      <c r="C141" s="4">
        <v>0.68263888888888891</v>
      </c>
      <c r="D141" s="2" t="s">
        <v>41</v>
      </c>
      <c r="I141" s="7">
        <v>3.83</v>
      </c>
      <c r="J141" s="7">
        <v>4.05</v>
      </c>
    </row>
    <row r="142" spans="1:10" x14ac:dyDescent="0.35">
      <c r="A142" s="2" t="s">
        <v>50</v>
      </c>
      <c r="B142" s="3">
        <v>41142</v>
      </c>
      <c r="C142" s="4">
        <v>0.48333333333333334</v>
      </c>
      <c r="D142" s="2" t="s">
        <v>41</v>
      </c>
      <c r="I142" s="7">
        <v>4.1500000000000004</v>
      </c>
      <c r="J142" s="7">
        <v>4.2</v>
      </c>
    </row>
    <row r="143" spans="1:10" x14ac:dyDescent="0.35">
      <c r="A143" s="2" t="s">
        <v>48</v>
      </c>
      <c r="B143" s="3">
        <v>41142</v>
      </c>
      <c r="C143" s="4">
        <v>0.49791666666666662</v>
      </c>
      <c r="D143" s="2" t="s">
        <v>41</v>
      </c>
      <c r="I143" s="7">
        <v>4.5</v>
      </c>
      <c r="J143" s="7">
        <v>4.29</v>
      </c>
    </row>
    <row r="144" spans="1:10" x14ac:dyDescent="0.35">
      <c r="A144" s="2" t="s">
        <v>46</v>
      </c>
      <c r="B144" s="3">
        <v>41149</v>
      </c>
      <c r="C144" s="4">
        <v>0.67361111111111116</v>
      </c>
      <c r="D144" s="2" t="s">
        <v>43</v>
      </c>
      <c r="I144" s="7">
        <v>4.93</v>
      </c>
      <c r="J144" s="7">
        <v>5.34</v>
      </c>
    </row>
    <row r="145" spans="1:10" x14ac:dyDescent="0.35">
      <c r="A145" s="2" t="s">
        <v>50</v>
      </c>
      <c r="B145" s="3">
        <v>41149</v>
      </c>
      <c r="C145" s="4">
        <v>0.50138888888888888</v>
      </c>
      <c r="D145" s="2" t="s">
        <v>43</v>
      </c>
      <c r="I145" s="7">
        <v>4.45</v>
      </c>
      <c r="J145" s="7">
        <v>5.04</v>
      </c>
    </row>
    <row r="146" spans="1:10" x14ac:dyDescent="0.35">
      <c r="A146" s="2" t="s">
        <v>48</v>
      </c>
      <c r="B146" s="3">
        <v>41149</v>
      </c>
      <c r="C146" s="4">
        <v>0.51041666666666663</v>
      </c>
      <c r="D146" s="2" t="s">
        <v>43</v>
      </c>
      <c r="I146" s="7">
        <v>5.38</v>
      </c>
      <c r="J146" s="7">
        <v>5.3</v>
      </c>
    </row>
    <row r="147" spans="1:10" x14ac:dyDescent="0.35">
      <c r="A147" s="2" t="s">
        <v>46</v>
      </c>
      <c r="B147" s="3">
        <v>41157</v>
      </c>
      <c r="C147" s="4">
        <v>0.65763888888888888</v>
      </c>
      <c r="D147" s="2" t="s">
        <v>43</v>
      </c>
      <c r="I147" s="7">
        <v>5.66</v>
      </c>
      <c r="J147" s="7">
        <v>5.05</v>
      </c>
    </row>
    <row r="148" spans="1:10" x14ac:dyDescent="0.35">
      <c r="A148" s="2" t="s">
        <v>50</v>
      </c>
      <c r="B148" s="3">
        <v>41157</v>
      </c>
      <c r="C148" s="4">
        <v>0.48055555555555557</v>
      </c>
      <c r="D148" s="2" t="s">
        <v>43</v>
      </c>
      <c r="I148" s="7">
        <v>5.35</v>
      </c>
      <c r="J148" s="7">
        <v>5.18</v>
      </c>
    </row>
    <row r="149" spans="1:10" x14ac:dyDescent="0.35">
      <c r="A149" s="2" t="s">
        <v>48</v>
      </c>
      <c r="B149" s="3">
        <v>41157</v>
      </c>
      <c r="C149" s="4">
        <v>0.49374999999999997</v>
      </c>
      <c r="D149" s="2" t="s">
        <v>43</v>
      </c>
      <c r="I149" s="7">
        <v>5.45</v>
      </c>
      <c r="J149" s="7">
        <v>5.28</v>
      </c>
    </row>
    <row r="150" spans="1:10" x14ac:dyDescent="0.35">
      <c r="A150" s="2" t="s">
        <v>46</v>
      </c>
      <c r="B150" s="3">
        <v>41163</v>
      </c>
      <c r="C150" s="4">
        <v>0.65</v>
      </c>
      <c r="D150" s="2" t="s">
        <v>41</v>
      </c>
      <c r="I150" s="7">
        <v>4.97</v>
      </c>
      <c r="J150" s="7">
        <v>3.6</v>
      </c>
    </row>
    <row r="151" spans="1:10" x14ac:dyDescent="0.35">
      <c r="A151" s="2" t="s">
        <v>50</v>
      </c>
      <c r="B151" s="3">
        <v>41163</v>
      </c>
      <c r="C151" s="4">
        <v>0.4770833333333333</v>
      </c>
      <c r="D151" s="2" t="s">
        <v>41</v>
      </c>
      <c r="I151" s="7">
        <v>5.63</v>
      </c>
      <c r="J151" s="7">
        <v>4.7300000000000004</v>
      </c>
    </row>
    <row r="152" spans="1:10" x14ac:dyDescent="0.35">
      <c r="A152" s="2" t="s">
        <v>48</v>
      </c>
      <c r="B152" s="3">
        <v>41163</v>
      </c>
      <c r="C152" s="4">
        <v>0.48819444444444443</v>
      </c>
      <c r="D152" s="2" t="s">
        <v>41</v>
      </c>
      <c r="I152" s="7">
        <v>5.61</v>
      </c>
      <c r="J152" s="7">
        <v>3.35</v>
      </c>
    </row>
    <row r="153" spans="1:10" x14ac:dyDescent="0.35">
      <c r="A153" s="2" t="s">
        <v>46</v>
      </c>
      <c r="B153" s="3">
        <v>41177</v>
      </c>
      <c r="C153" s="4">
        <v>0.6430555555555556</v>
      </c>
      <c r="D153" s="2" t="s">
        <v>41</v>
      </c>
      <c r="I153" s="7">
        <v>5.51</v>
      </c>
      <c r="J153" s="7">
        <v>5.53</v>
      </c>
    </row>
    <row r="154" spans="1:10" x14ac:dyDescent="0.35">
      <c r="A154" s="2" t="s">
        <v>50</v>
      </c>
      <c r="B154" s="3">
        <v>41177</v>
      </c>
      <c r="C154" s="4">
        <v>0.47916666666666669</v>
      </c>
      <c r="D154" s="2" t="s">
        <v>41</v>
      </c>
      <c r="I154" s="7">
        <v>5.33</v>
      </c>
      <c r="J154" s="7">
        <v>5.78</v>
      </c>
    </row>
    <row r="155" spans="1:10" x14ac:dyDescent="0.35">
      <c r="A155" s="2" t="s">
        <v>48</v>
      </c>
      <c r="B155" s="3">
        <v>41177</v>
      </c>
      <c r="C155" s="4">
        <v>0.48958333333333331</v>
      </c>
      <c r="D155" s="2" t="s">
        <v>41</v>
      </c>
      <c r="I155" s="7">
        <v>4.58</v>
      </c>
      <c r="J155" s="7">
        <v>5.45</v>
      </c>
    </row>
    <row r="156" spans="1:10" x14ac:dyDescent="0.35">
      <c r="A156" s="2" t="s">
        <v>46</v>
      </c>
      <c r="B156" s="3">
        <v>41429</v>
      </c>
      <c r="C156" s="4">
        <v>0.64583333333333337</v>
      </c>
      <c r="D156" s="2" t="s">
        <v>43</v>
      </c>
      <c r="I156" s="7">
        <v>7.39</v>
      </c>
      <c r="J156" s="7">
        <v>7.11</v>
      </c>
    </row>
    <row r="157" spans="1:10" x14ac:dyDescent="0.35">
      <c r="A157" s="2" t="s">
        <v>50</v>
      </c>
      <c r="B157" s="3">
        <v>41429</v>
      </c>
      <c r="C157" s="4">
        <v>0.48749999999999999</v>
      </c>
      <c r="D157" s="2" t="s">
        <v>43</v>
      </c>
      <c r="I157" s="7">
        <v>7.72</v>
      </c>
      <c r="J157" s="7">
        <v>7.29</v>
      </c>
    </row>
    <row r="158" spans="1:10" x14ac:dyDescent="0.35">
      <c r="A158" s="2" t="s">
        <v>48</v>
      </c>
      <c r="B158" s="3">
        <v>41429</v>
      </c>
      <c r="C158" s="4">
        <v>0.49722222222222223</v>
      </c>
      <c r="D158" s="2" t="s">
        <v>43</v>
      </c>
      <c r="I158" s="7">
        <v>7.69</v>
      </c>
      <c r="J158" s="7">
        <v>7.32</v>
      </c>
    </row>
    <row r="159" spans="1:10" x14ac:dyDescent="0.35">
      <c r="A159" s="2" t="s">
        <v>46</v>
      </c>
      <c r="B159" s="3">
        <v>41436</v>
      </c>
      <c r="C159" s="4">
        <v>0.64583333333333337</v>
      </c>
      <c r="D159" s="2" t="s">
        <v>43</v>
      </c>
      <c r="I159" s="7">
        <v>7.38</v>
      </c>
      <c r="J159" s="7">
        <v>7.31</v>
      </c>
    </row>
    <row r="160" spans="1:10" x14ac:dyDescent="0.35">
      <c r="A160" s="2" t="s">
        <v>50</v>
      </c>
      <c r="B160" s="3">
        <v>41436</v>
      </c>
      <c r="C160" s="4">
        <v>0.48472222222222222</v>
      </c>
      <c r="D160" s="2" t="s">
        <v>43</v>
      </c>
      <c r="I160" s="7">
        <v>7.73</v>
      </c>
      <c r="J160" s="7">
        <v>7.44</v>
      </c>
    </row>
    <row r="161" spans="1:10" x14ac:dyDescent="0.35">
      <c r="A161" s="2" t="s">
        <v>48</v>
      </c>
      <c r="B161" s="3">
        <v>41436</v>
      </c>
      <c r="C161" s="4">
        <v>0.49583333333333335</v>
      </c>
      <c r="D161" s="2" t="s">
        <v>43</v>
      </c>
      <c r="I161" s="7">
        <v>8.17</v>
      </c>
      <c r="J161" s="7">
        <v>7.95</v>
      </c>
    </row>
    <row r="162" spans="1:10" x14ac:dyDescent="0.35">
      <c r="A162" s="2" t="s">
        <v>46</v>
      </c>
      <c r="B162" s="3">
        <v>41443</v>
      </c>
      <c r="C162" s="4">
        <v>0.64236111111111105</v>
      </c>
      <c r="D162" s="2" t="s">
        <v>41</v>
      </c>
      <c r="I162" s="7">
        <v>7.29</v>
      </c>
      <c r="J162" s="7">
        <v>7.22</v>
      </c>
    </row>
    <row r="163" spans="1:10" x14ac:dyDescent="0.35">
      <c r="A163" s="2" t="s">
        <v>50</v>
      </c>
      <c r="B163" s="3">
        <v>41443</v>
      </c>
      <c r="C163" s="4">
        <v>0.48333333333333334</v>
      </c>
      <c r="D163" s="2" t="s">
        <v>41</v>
      </c>
      <c r="I163" s="7">
        <v>7.15</v>
      </c>
      <c r="J163" s="7">
        <v>7</v>
      </c>
    </row>
    <row r="164" spans="1:10" x14ac:dyDescent="0.35">
      <c r="A164" s="2" t="s">
        <v>48</v>
      </c>
      <c r="B164" s="3">
        <v>41443</v>
      </c>
      <c r="C164" s="4">
        <v>0.49513888888888885</v>
      </c>
      <c r="D164" s="2" t="s">
        <v>41</v>
      </c>
      <c r="I164" s="7">
        <v>7.41</v>
      </c>
      <c r="J164" s="7">
        <v>7.7</v>
      </c>
    </row>
    <row r="165" spans="1:10" x14ac:dyDescent="0.35">
      <c r="A165" s="2" t="s">
        <v>46</v>
      </c>
      <c r="B165" s="3">
        <v>41450</v>
      </c>
    </row>
    <row r="166" spans="1:10" x14ac:dyDescent="0.35">
      <c r="A166" s="2" t="s">
        <v>50</v>
      </c>
      <c r="B166" s="3">
        <v>41450</v>
      </c>
    </row>
    <row r="167" spans="1:10" x14ac:dyDescent="0.35">
      <c r="A167" s="2" t="s">
        <v>48</v>
      </c>
      <c r="B167" s="3">
        <v>41450</v>
      </c>
    </row>
    <row r="168" spans="1:10" x14ac:dyDescent="0.35">
      <c r="A168" s="2" t="s">
        <v>46</v>
      </c>
      <c r="B168" s="3">
        <v>41465</v>
      </c>
      <c r="C168" s="4">
        <v>0.63888888888888895</v>
      </c>
      <c r="D168" s="2" t="s">
        <v>41</v>
      </c>
      <c r="I168" s="7">
        <v>6.57</v>
      </c>
      <c r="J168" s="7">
        <v>6.21</v>
      </c>
    </row>
    <row r="169" spans="1:10" x14ac:dyDescent="0.35">
      <c r="A169" s="2" t="s">
        <v>50</v>
      </c>
      <c r="B169" s="3">
        <v>41465</v>
      </c>
      <c r="C169" s="4">
        <v>0.47291666666666665</v>
      </c>
      <c r="D169" s="2" t="s">
        <v>41</v>
      </c>
      <c r="I169" s="7">
        <v>6.93</v>
      </c>
      <c r="J169" s="7">
        <v>6.22</v>
      </c>
    </row>
    <row r="170" spans="1:10" x14ac:dyDescent="0.35">
      <c r="A170" s="2" t="s">
        <v>48</v>
      </c>
      <c r="B170" s="3">
        <v>41465</v>
      </c>
      <c r="C170" s="4">
        <v>0.48472222222222222</v>
      </c>
      <c r="D170" s="2" t="s">
        <v>41</v>
      </c>
      <c r="I170" s="7">
        <v>7.6</v>
      </c>
      <c r="J170" s="7">
        <v>6.61</v>
      </c>
    </row>
    <row r="171" spans="1:10" x14ac:dyDescent="0.35">
      <c r="A171" s="2" t="s">
        <v>46</v>
      </c>
      <c r="B171" s="3">
        <v>41471</v>
      </c>
      <c r="C171" s="4">
        <v>0.47361111111111115</v>
      </c>
      <c r="D171" s="2" t="s">
        <v>41</v>
      </c>
      <c r="I171" s="7">
        <v>6.01</v>
      </c>
      <c r="J171" s="7">
        <v>5.67</v>
      </c>
    </row>
    <row r="172" spans="1:10" x14ac:dyDescent="0.35">
      <c r="A172" s="2" t="s">
        <v>50</v>
      </c>
      <c r="B172" s="3">
        <v>41471</v>
      </c>
      <c r="C172" s="4">
        <v>0.46388888888888885</v>
      </c>
      <c r="D172" s="2" t="s">
        <v>41</v>
      </c>
      <c r="I172" s="7">
        <v>6.16</v>
      </c>
      <c r="J172" s="7">
        <v>5.63</v>
      </c>
    </row>
    <row r="173" spans="1:10" x14ac:dyDescent="0.35">
      <c r="A173" s="2" t="s">
        <v>48</v>
      </c>
      <c r="B173" s="3">
        <v>41471</v>
      </c>
      <c r="C173" s="4">
        <v>0.44930555555555557</v>
      </c>
      <c r="D173" s="2" t="s">
        <v>41</v>
      </c>
      <c r="I173" s="7">
        <v>6.2</v>
      </c>
      <c r="J173" s="7">
        <v>6.87</v>
      </c>
    </row>
    <row r="174" spans="1:10" x14ac:dyDescent="0.35">
      <c r="A174" s="2" t="s">
        <v>46</v>
      </c>
      <c r="B174" s="3">
        <v>41478</v>
      </c>
      <c r="C174" s="4">
        <v>0.64097222222222217</v>
      </c>
      <c r="D174" s="2" t="s">
        <v>43</v>
      </c>
      <c r="I174" s="7">
        <v>5.62</v>
      </c>
      <c r="J174" s="7">
        <v>5.35</v>
      </c>
    </row>
    <row r="175" spans="1:10" x14ac:dyDescent="0.35">
      <c r="A175" s="2" t="s">
        <v>50</v>
      </c>
      <c r="B175" s="3">
        <v>41478</v>
      </c>
      <c r="C175" s="4">
        <v>0.47500000000000003</v>
      </c>
      <c r="D175" s="2" t="s">
        <v>43</v>
      </c>
      <c r="I175" s="7">
        <v>5.66</v>
      </c>
      <c r="J175" s="7">
        <v>5.87</v>
      </c>
    </row>
    <row r="176" spans="1:10" x14ac:dyDescent="0.35">
      <c r="A176" s="2" t="s">
        <v>48</v>
      </c>
      <c r="B176" s="3">
        <v>41478</v>
      </c>
      <c r="C176" s="4">
        <v>0.4861111111111111</v>
      </c>
      <c r="D176" s="2" t="s">
        <v>43</v>
      </c>
      <c r="I176" s="7">
        <v>5.85</v>
      </c>
      <c r="J176" s="7">
        <v>6.07</v>
      </c>
    </row>
    <row r="177" spans="1:10" x14ac:dyDescent="0.35">
      <c r="A177" s="2" t="s">
        <v>46</v>
      </c>
      <c r="B177" s="3">
        <v>41485</v>
      </c>
      <c r="C177" s="4">
        <v>0.6430555555555556</v>
      </c>
      <c r="D177" s="2" t="s">
        <v>41</v>
      </c>
      <c r="I177" s="7">
        <v>6.1</v>
      </c>
      <c r="J177" s="7">
        <v>6</v>
      </c>
    </row>
    <row r="178" spans="1:10" x14ac:dyDescent="0.35">
      <c r="A178" s="2" t="s">
        <v>50</v>
      </c>
      <c r="B178" s="3">
        <v>41485</v>
      </c>
      <c r="C178" s="4">
        <v>0.48472222222222222</v>
      </c>
      <c r="D178" s="2" t="s">
        <v>41</v>
      </c>
      <c r="I178" s="7">
        <v>5.61</v>
      </c>
      <c r="J178" s="7">
        <v>5.52</v>
      </c>
    </row>
    <row r="179" spans="1:10" x14ac:dyDescent="0.35">
      <c r="A179" s="2" t="s">
        <v>48</v>
      </c>
      <c r="B179" s="3">
        <v>41485</v>
      </c>
      <c r="C179" s="4">
        <v>0.49583333333333335</v>
      </c>
      <c r="D179" s="2" t="s">
        <v>41</v>
      </c>
      <c r="I179" s="7">
        <v>5.68</v>
      </c>
      <c r="J179" s="7">
        <v>6.56</v>
      </c>
    </row>
    <row r="180" spans="1:10" x14ac:dyDescent="0.35">
      <c r="A180" s="2" t="s">
        <v>46</v>
      </c>
      <c r="B180" s="3">
        <v>41492</v>
      </c>
      <c r="C180" s="4">
        <v>0.63750000000000007</v>
      </c>
      <c r="D180" s="2" t="s">
        <v>41</v>
      </c>
      <c r="I180" s="7">
        <v>6.9</v>
      </c>
      <c r="J180" s="7">
        <v>5.59</v>
      </c>
    </row>
    <row r="181" spans="1:10" x14ac:dyDescent="0.35">
      <c r="A181" s="2" t="s">
        <v>50</v>
      </c>
      <c r="B181" s="3">
        <v>41492</v>
      </c>
      <c r="C181" s="4">
        <v>0.47361111111111115</v>
      </c>
      <c r="D181" s="2" t="s">
        <v>41</v>
      </c>
      <c r="I181" s="7">
        <v>5.77</v>
      </c>
      <c r="J181" s="7">
        <v>5.72</v>
      </c>
    </row>
    <row r="182" spans="1:10" x14ac:dyDescent="0.35">
      <c r="A182" s="2" t="s">
        <v>48</v>
      </c>
      <c r="B182" s="3">
        <v>41492</v>
      </c>
      <c r="C182" s="4">
        <v>0.48541666666666666</v>
      </c>
      <c r="D182" s="2" t="s">
        <v>41</v>
      </c>
      <c r="I182" s="7">
        <v>6.27</v>
      </c>
      <c r="J182" s="7">
        <v>6.25</v>
      </c>
    </row>
    <row r="183" spans="1:10" x14ac:dyDescent="0.35">
      <c r="A183" s="2" t="s">
        <v>46</v>
      </c>
      <c r="B183" s="3">
        <v>41499</v>
      </c>
      <c r="C183" s="4">
        <v>0.64166666666666672</v>
      </c>
      <c r="D183" s="2" t="s">
        <v>43</v>
      </c>
      <c r="I183" s="7">
        <v>6</v>
      </c>
      <c r="J183" s="7">
        <v>5.45</v>
      </c>
    </row>
    <row r="184" spans="1:10" x14ac:dyDescent="0.35">
      <c r="A184" s="2" t="s">
        <v>50</v>
      </c>
      <c r="B184" s="3">
        <v>41499</v>
      </c>
      <c r="C184" s="4">
        <v>0.4861111111111111</v>
      </c>
      <c r="D184" s="2" t="s">
        <v>43</v>
      </c>
      <c r="I184" s="7">
        <v>5.0599999999999996</v>
      </c>
      <c r="J184" s="7">
        <v>5.5</v>
      </c>
    </row>
    <row r="185" spans="1:10" x14ac:dyDescent="0.35">
      <c r="A185" s="2" t="s">
        <v>48</v>
      </c>
      <c r="B185" s="3">
        <v>41499</v>
      </c>
      <c r="C185" s="4">
        <v>0.49861111111111112</v>
      </c>
      <c r="D185" s="2" t="s">
        <v>43</v>
      </c>
      <c r="I185" s="7">
        <v>5.65</v>
      </c>
      <c r="J185" s="7">
        <v>5.54</v>
      </c>
    </row>
    <row r="186" spans="1:10" x14ac:dyDescent="0.35">
      <c r="A186" s="2" t="s">
        <v>46</v>
      </c>
      <c r="B186" s="3">
        <v>41506</v>
      </c>
      <c r="C186" s="4">
        <v>0.48749999999999999</v>
      </c>
      <c r="D186" s="2" t="s">
        <v>41</v>
      </c>
      <c r="I186" s="7">
        <v>6.77</v>
      </c>
      <c r="J186" s="7">
        <v>5.93</v>
      </c>
    </row>
    <row r="187" spans="1:10" x14ac:dyDescent="0.35">
      <c r="A187" s="2" t="s">
        <v>50</v>
      </c>
      <c r="B187" s="3">
        <v>41506</v>
      </c>
      <c r="C187" s="4">
        <v>0.66180555555555554</v>
      </c>
      <c r="D187" s="2" t="s">
        <v>41</v>
      </c>
      <c r="I187" s="7">
        <v>5.34</v>
      </c>
      <c r="J187" s="7">
        <v>5.96</v>
      </c>
    </row>
    <row r="188" spans="1:10" x14ac:dyDescent="0.35">
      <c r="A188" s="2" t="s">
        <v>48</v>
      </c>
      <c r="B188" s="3">
        <v>41506</v>
      </c>
      <c r="C188" s="4">
        <v>0.51111111111111118</v>
      </c>
      <c r="D188" s="2" t="s">
        <v>41</v>
      </c>
      <c r="I188" s="7">
        <v>6.31</v>
      </c>
      <c r="J188" s="7">
        <v>6.32</v>
      </c>
    </row>
    <row r="189" spans="1:10" x14ac:dyDescent="0.35">
      <c r="A189" s="2" t="s">
        <v>46</v>
      </c>
      <c r="B189" s="3">
        <v>41513</v>
      </c>
      <c r="C189" s="4">
        <v>0.64236111111111105</v>
      </c>
      <c r="D189" s="2" t="s">
        <v>41</v>
      </c>
      <c r="I189" s="7">
        <v>5.93</v>
      </c>
      <c r="J189" s="7">
        <v>5.38</v>
      </c>
    </row>
    <row r="190" spans="1:10" x14ac:dyDescent="0.35">
      <c r="A190" s="2" t="s">
        <v>50</v>
      </c>
      <c r="B190" s="3">
        <v>41513</v>
      </c>
      <c r="C190" s="4">
        <v>0.48541666666666666</v>
      </c>
      <c r="D190" s="2" t="s">
        <v>41</v>
      </c>
      <c r="I190" s="7">
        <v>5.65</v>
      </c>
      <c r="J190" s="7">
        <v>5.35</v>
      </c>
    </row>
    <row r="191" spans="1:10" x14ac:dyDescent="0.35">
      <c r="A191" s="2" t="s">
        <v>48</v>
      </c>
      <c r="B191" s="3">
        <v>41513</v>
      </c>
      <c r="C191" s="4">
        <v>0.49722222222222223</v>
      </c>
      <c r="D191" s="2" t="s">
        <v>41</v>
      </c>
      <c r="I191" s="7">
        <v>5.88</v>
      </c>
      <c r="J191" s="7">
        <v>5.15</v>
      </c>
    </row>
    <row r="192" spans="1:10" x14ac:dyDescent="0.35">
      <c r="A192" s="2" t="s">
        <v>46</v>
      </c>
      <c r="B192" s="3">
        <v>41527</v>
      </c>
      <c r="C192" s="4">
        <v>0.64166666666666672</v>
      </c>
      <c r="D192" s="2" t="s">
        <v>41</v>
      </c>
      <c r="I192" s="7">
        <v>6.23</v>
      </c>
      <c r="J192" s="7">
        <v>5.7</v>
      </c>
    </row>
    <row r="193" spans="1:10" x14ac:dyDescent="0.35">
      <c r="A193" s="2" t="s">
        <v>50</v>
      </c>
      <c r="B193" s="3">
        <v>41527</v>
      </c>
      <c r="C193" s="4">
        <v>0.48333333333333334</v>
      </c>
      <c r="D193" s="2" t="s">
        <v>41</v>
      </c>
      <c r="I193" s="7">
        <v>6</v>
      </c>
      <c r="J193" s="7">
        <v>5.8</v>
      </c>
    </row>
    <row r="194" spans="1:10" x14ac:dyDescent="0.35">
      <c r="A194" s="2" t="s">
        <v>48</v>
      </c>
      <c r="B194" s="3">
        <v>41527</v>
      </c>
      <c r="C194" s="4">
        <v>0.49652777777777773</v>
      </c>
      <c r="D194" s="2" t="s">
        <v>41</v>
      </c>
      <c r="I194" s="7">
        <v>6.16</v>
      </c>
      <c r="J194" s="7">
        <v>6.1</v>
      </c>
    </row>
    <row r="195" spans="1:10" x14ac:dyDescent="0.35">
      <c r="A195" s="2" t="s">
        <v>46</v>
      </c>
      <c r="B195" s="3">
        <v>41534</v>
      </c>
      <c r="C195" s="4">
        <v>0.63541666666666663</v>
      </c>
      <c r="D195" s="2" t="s">
        <v>41</v>
      </c>
      <c r="I195" s="7">
        <v>5.85</v>
      </c>
      <c r="J195" s="7">
        <v>5.95</v>
      </c>
    </row>
    <row r="196" spans="1:10" x14ac:dyDescent="0.35">
      <c r="A196" s="2" t="s">
        <v>50</v>
      </c>
      <c r="B196" s="3">
        <v>41534</v>
      </c>
      <c r="C196" s="4">
        <v>0.47013888888888888</v>
      </c>
      <c r="D196" s="2" t="s">
        <v>41</v>
      </c>
      <c r="I196" s="7">
        <v>6.99</v>
      </c>
      <c r="J196" s="7">
        <v>6.09</v>
      </c>
    </row>
    <row r="197" spans="1:10" x14ac:dyDescent="0.35">
      <c r="A197" s="2" t="s">
        <v>48</v>
      </c>
      <c r="B197" s="3">
        <v>41534</v>
      </c>
      <c r="C197" s="4">
        <v>0.48055555555555557</v>
      </c>
      <c r="D197" s="2" t="s">
        <v>41</v>
      </c>
      <c r="I197" s="7">
        <v>6.25</v>
      </c>
      <c r="J197" s="7">
        <v>6.02</v>
      </c>
    </row>
    <row r="198" spans="1:10" x14ac:dyDescent="0.35">
      <c r="A198" s="2" t="s">
        <v>46</v>
      </c>
      <c r="B198" s="3">
        <v>41794</v>
      </c>
      <c r="C198" s="4">
        <v>0.63888888888888895</v>
      </c>
      <c r="D198" s="2" t="s">
        <v>43</v>
      </c>
      <c r="I198" s="7">
        <v>7.58</v>
      </c>
      <c r="J198" s="7">
        <v>7.09</v>
      </c>
    </row>
    <row r="199" spans="1:10" x14ac:dyDescent="0.35">
      <c r="A199" s="2" t="s">
        <v>50</v>
      </c>
      <c r="B199" s="3">
        <v>41794</v>
      </c>
      <c r="C199" s="4">
        <v>0.47500000000000003</v>
      </c>
      <c r="D199" s="2" t="s">
        <v>43</v>
      </c>
      <c r="I199" s="7">
        <v>7.66</v>
      </c>
      <c r="J199" s="7">
        <v>7.42</v>
      </c>
    </row>
    <row r="200" spans="1:10" x14ac:dyDescent="0.35">
      <c r="A200" s="2" t="s">
        <v>48</v>
      </c>
      <c r="B200" s="3">
        <v>41794</v>
      </c>
      <c r="C200" s="4">
        <v>0.4861111111111111</v>
      </c>
      <c r="D200" s="2" t="s">
        <v>43</v>
      </c>
      <c r="I200" s="7">
        <v>7.98</v>
      </c>
      <c r="J200" s="7">
        <v>6.73</v>
      </c>
    </row>
    <row r="201" spans="1:10" x14ac:dyDescent="0.35">
      <c r="A201" s="2" t="s">
        <v>46</v>
      </c>
      <c r="B201" s="3">
        <v>41801</v>
      </c>
      <c r="C201" s="4">
        <v>0.68263888888888891</v>
      </c>
      <c r="D201" s="2" t="s">
        <v>43</v>
      </c>
      <c r="I201" s="7">
        <v>7.81</v>
      </c>
      <c r="J201" s="7">
        <v>7.01</v>
      </c>
    </row>
    <row r="202" spans="1:10" x14ac:dyDescent="0.35">
      <c r="A202" s="2" t="s">
        <v>50</v>
      </c>
      <c r="B202" s="3">
        <v>41801</v>
      </c>
      <c r="C202" s="4">
        <v>0.5</v>
      </c>
      <c r="D202" s="2" t="s">
        <v>43</v>
      </c>
      <c r="I202" s="7">
        <v>8.23</v>
      </c>
      <c r="J202" s="7">
        <v>7.24</v>
      </c>
    </row>
    <row r="203" spans="1:10" x14ac:dyDescent="0.35">
      <c r="A203" s="2" t="s">
        <v>48</v>
      </c>
      <c r="B203" s="3">
        <v>41801</v>
      </c>
      <c r="C203" s="4">
        <v>0.51111111111111118</v>
      </c>
      <c r="D203" s="2" t="s">
        <v>43</v>
      </c>
      <c r="I203" s="7">
        <v>8.25</v>
      </c>
      <c r="J203" s="7">
        <v>7.65</v>
      </c>
    </row>
    <row r="204" spans="1:10" x14ac:dyDescent="0.35">
      <c r="A204" s="2" t="s">
        <v>46</v>
      </c>
      <c r="B204" s="3">
        <v>41808</v>
      </c>
      <c r="C204" s="4">
        <v>0.62916666666666665</v>
      </c>
      <c r="D204" s="2" t="s">
        <v>41</v>
      </c>
      <c r="I204" s="7">
        <v>7.7</v>
      </c>
      <c r="J204" s="7">
        <v>7.28</v>
      </c>
    </row>
    <row r="205" spans="1:10" x14ac:dyDescent="0.35">
      <c r="A205" s="2" t="s">
        <v>50</v>
      </c>
      <c r="B205" s="3">
        <v>41808</v>
      </c>
      <c r="C205" s="4">
        <v>0.46458333333333335</v>
      </c>
      <c r="D205" s="2" t="s">
        <v>41</v>
      </c>
      <c r="I205" s="7">
        <v>7.16</v>
      </c>
      <c r="J205" s="7">
        <v>7.07</v>
      </c>
    </row>
    <row r="206" spans="1:10" x14ac:dyDescent="0.35">
      <c r="A206" s="2" t="s">
        <v>48</v>
      </c>
      <c r="B206" s="3">
        <v>41808</v>
      </c>
      <c r="C206" s="4">
        <v>0.4770833333333333</v>
      </c>
      <c r="D206" s="2" t="s">
        <v>41</v>
      </c>
      <c r="I206" s="7">
        <v>7.34</v>
      </c>
      <c r="J206" s="7">
        <v>7.91</v>
      </c>
    </row>
    <row r="207" spans="1:10" x14ac:dyDescent="0.35">
      <c r="A207" s="2" t="s">
        <v>46</v>
      </c>
      <c r="B207" s="3">
        <v>41815</v>
      </c>
      <c r="C207" s="4">
        <v>0.65833333333333333</v>
      </c>
      <c r="D207" s="2" t="s">
        <v>41</v>
      </c>
      <c r="I207" s="7">
        <v>6.99</v>
      </c>
      <c r="J207" s="7">
        <v>7.17</v>
      </c>
    </row>
    <row r="208" spans="1:10" x14ac:dyDescent="0.35">
      <c r="A208" s="2" t="s">
        <v>50</v>
      </c>
      <c r="B208" s="3">
        <v>41815</v>
      </c>
      <c r="C208" s="4">
        <v>0.48125000000000001</v>
      </c>
      <c r="D208" s="2" t="s">
        <v>41</v>
      </c>
      <c r="I208" s="7">
        <v>7.48</v>
      </c>
      <c r="J208" s="7">
        <v>7.61</v>
      </c>
    </row>
    <row r="209" spans="1:10" x14ac:dyDescent="0.35">
      <c r="A209" s="2" t="s">
        <v>48</v>
      </c>
      <c r="B209" s="3">
        <v>41815</v>
      </c>
      <c r="C209" s="4">
        <v>0.49236111111111108</v>
      </c>
      <c r="D209" s="2" t="s">
        <v>41</v>
      </c>
      <c r="I209" s="7">
        <v>7.52</v>
      </c>
      <c r="J209" s="7">
        <v>7.62</v>
      </c>
    </row>
    <row r="210" spans="1:10" x14ac:dyDescent="0.35">
      <c r="A210" s="2" t="s">
        <v>46</v>
      </c>
      <c r="B210" s="3">
        <v>41822</v>
      </c>
      <c r="C210" s="4">
        <v>0.62083333333333335</v>
      </c>
      <c r="D210" s="2" t="s">
        <v>41</v>
      </c>
      <c r="I210" s="7">
        <v>6.74</v>
      </c>
      <c r="J210" s="7">
        <v>6.32</v>
      </c>
    </row>
    <row r="211" spans="1:10" x14ac:dyDescent="0.35">
      <c r="A211" s="2" t="s">
        <v>50</v>
      </c>
      <c r="B211" s="3">
        <v>41822</v>
      </c>
      <c r="C211" s="4">
        <v>0.4597222222222222</v>
      </c>
      <c r="D211" s="2" t="s">
        <v>41</v>
      </c>
      <c r="I211" s="7">
        <v>6.17</v>
      </c>
      <c r="J211" s="7">
        <v>6.07</v>
      </c>
    </row>
    <row r="212" spans="1:10" x14ac:dyDescent="0.35">
      <c r="A212" s="2" t="s">
        <v>48</v>
      </c>
      <c r="B212" s="3">
        <v>41822</v>
      </c>
      <c r="C212" s="4">
        <v>0.47222222222222227</v>
      </c>
      <c r="D212" s="2" t="s">
        <v>41</v>
      </c>
      <c r="I212" s="7">
        <v>6.51</v>
      </c>
      <c r="J212" s="7">
        <v>6.21</v>
      </c>
    </row>
    <row r="213" spans="1:10" x14ac:dyDescent="0.35">
      <c r="A213" s="2" t="s">
        <v>46</v>
      </c>
      <c r="B213" s="3">
        <v>41828</v>
      </c>
      <c r="C213" s="4">
        <v>0.61944444444444446</v>
      </c>
      <c r="D213" s="2" t="s">
        <v>41</v>
      </c>
      <c r="I213" s="7">
        <v>6.62</v>
      </c>
      <c r="J213" s="7">
        <v>6.24</v>
      </c>
    </row>
    <row r="214" spans="1:10" x14ac:dyDescent="0.35">
      <c r="A214" s="2" t="s">
        <v>50</v>
      </c>
      <c r="B214" s="3">
        <v>41828</v>
      </c>
      <c r="C214" s="4">
        <v>0.45555555555555555</v>
      </c>
      <c r="D214" s="2" t="s">
        <v>41</v>
      </c>
      <c r="I214" s="7">
        <v>6.36</v>
      </c>
      <c r="J214" s="7">
        <v>6.47</v>
      </c>
    </row>
    <row r="215" spans="1:10" x14ac:dyDescent="0.35">
      <c r="A215" s="2" t="s">
        <v>48</v>
      </c>
      <c r="B215" s="3">
        <v>41828</v>
      </c>
      <c r="C215" s="4">
        <v>0.46597222222222223</v>
      </c>
      <c r="D215" s="2" t="s">
        <v>41</v>
      </c>
      <c r="I215" s="7">
        <v>7.01</v>
      </c>
      <c r="J215" s="7">
        <v>6.49</v>
      </c>
    </row>
    <row r="216" spans="1:10" x14ac:dyDescent="0.35">
      <c r="A216" s="2" t="s">
        <v>46</v>
      </c>
      <c r="B216" s="3">
        <v>41835</v>
      </c>
      <c r="C216" s="4">
        <v>0.64027777777777783</v>
      </c>
      <c r="D216" s="2" t="s">
        <v>43</v>
      </c>
      <c r="I216" s="7">
        <v>5.27</v>
      </c>
      <c r="J216" s="7">
        <v>5.84</v>
      </c>
    </row>
    <row r="217" spans="1:10" x14ac:dyDescent="0.35">
      <c r="A217" s="2" t="s">
        <v>50</v>
      </c>
      <c r="B217" s="3">
        <v>41835</v>
      </c>
      <c r="C217" s="4">
        <v>0.4604166666666667</v>
      </c>
      <c r="D217" s="2" t="s">
        <v>43</v>
      </c>
      <c r="I217" s="7">
        <v>6.43</v>
      </c>
      <c r="J217" s="7">
        <v>6.14</v>
      </c>
    </row>
    <row r="218" spans="1:10" x14ac:dyDescent="0.35">
      <c r="A218" s="2" t="s">
        <v>48</v>
      </c>
      <c r="B218" s="3">
        <v>41835</v>
      </c>
      <c r="C218" s="4">
        <v>0.4770833333333333</v>
      </c>
      <c r="D218" s="2" t="s">
        <v>43</v>
      </c>
      <c r="I218" s="7">
        <v>6.6</v>
      </c>
      <c r="J218" s="7">
        <v>6.49</v>
      </c>
    </row>
    <row r="219" spans="1:10" x14ac:dyDescent="0.35">
      <c r="A219" s="2" t="s">
        <v>46</v>
      </c>
      <c r="B219" s="3">
        <v>41843</v>
      </c>
      <c r="C219" s="4">
        <v>0.61875000000000002</v>
      </c>
      <c r="D219" s="2" t="s">
        <v>41</v>
      </c>
      <c r="I219" s="7">
        <v>6.04</v>
      </c>
      <c r="J219" s="7">
        <v>6.03</v>
      </c>
    </row>
    <row r="220" spans="1:10" x14ac:dyDescent="0.35">
      <c r="A220" s="2" t="s">
        <v>50</v>
      </c>
      <c r="B220" s="3">
        <v>41843</v>
      </c>
      <c r="C220" s="4">
        <v>0.4604166666666667</v>
      </c>
      <c r="D220" s="2" t="s">
        <v>41</v>
      </c>
      <c r="I220" s="7">
        <v>7.84</v>
      </c>
      <c r="J220" s="7">
        <v>6.27</v>
      </c>
    </row>
    <row r="221" spans="1:10" x14ac:dyDescent="0.35">
      <c r="A221" s="2" t="s">
        <v>48</v>
      </c>
      <c r="B221" s="3">
        <v>41843</v>
      </c>
      <c r="C221" s="4">
        <v>0.4694444444444445</v>
      </c>
      <c r="D221" s="2" t="s">
        <v>41</v>
      </c>
      <c r="I221" s="7">
        <v>6.93</v>
      </c>
      <c r="J221" s="7">
        <v>6.33</v>
      </c>
    </row>
    <row r="222" spans="1:10" x14ac:dyDescent="0.35">
      <c r="A222" s="2" t="s">
        <v>46</v>
      </c>
      <c r="B222" s="3">
        <v>41850</v>
      </c>
      <c r="C222" s="4">
        <v>0.61388888888888882</v>
      </c>
      <c r="D222" s="2" t="s">
        <v>41</v>
      </c>
      <c r="I222" s="7">
        <v>5.5</v>
      </c>
      <c r="J222" s="7">
        <v>4.8499999999999996</v>
      </c>
    </row>
    <row r="223" spans="1:10" x14ac:dyDescent="0.35">
      <c r="A223" s="2" t="s">
        <v>50</v>
      </c>
      <c r="B223" s="3">
        <v>41850</v>
      </c>
      <c r="C223" s="4">
        <v>0.45416666666666666</v>
      </c>
      <c r="D223" s="2" t="s">
        <v>41</v>
      </c>
      <c r="I223" s="7">
        <v>5.71</v>
      </c>
      <c r="J223" s="7">
        <v>5.71</v>
      </c>
    </row>
    <row r="224" spans="1:10" x14ac:dyDescent="0.35">
      <c r="A224" s="2" t="s">
        <v>48</v>
      </c>
      <c r="B224" s="3">
        <v>41850</v>
      </c>
      <c r="C224" s="4">
        <v>0.46597222222222223</v>
      </c>
      <c r="D224" s="2" t="s">
        <v>41</v>
      </c>
      <c r="I224" s="7">
        <v>5.48</v>
      </c>
      <c r="J224" s="7">
        <v>5.6</v>
      </c>
    </row>
    <row r="225" spans="1:10" x14ac:dyDescent="0.35">
      <c r="A225" s="2" t="s">
        <v>46</v>
      </c>
      <c r="B225" s="3">
        <v>41857</v>
      </c>
      <c r="C225" s="4">
        <v>0.61458333333333337</v>
      </c>
      <c r="D225" s="2" t="s">
        <v>41</v>
      </c>
      <c r="I225" s="7">
        <v>6.15</v>
      </c>
      <c r="J225" s="7">
        <v>5.39</v>
      </c>
    </row>
    <row r="226" spans="1:10" x14ac:dyDescent="0.35">
      <c r="A226" s="2" t="s">
        <v>50</v>
      </c>
      <c r="B226" s="3">
        <v>41857</v>
      </c>
      <c r="C226" s="4">
        <v>0.45902777777777781</v>
      </c>
      <c r="D226" s="2" t="s">
        <v>41</v>
      </c>
      <c r="I226" s="7">
        <v>6.15</v>
      </c>
      <c r="J226" s="7">
        <v>5.65</v>
      </c>
    </row>
    <row r="227" spans="1:10" x14ac:dyDescent="0.35">
      <c r="A227" s="2" t="s">
        <v>48</v>
      </c>
      <c r="B227" s="3">
        <v>41857</v>
      </c>
      <c r="C227" s="4">
        <v>0.4694444444444445</v>
      </c>
      <c r="D227" s="2" t="s">
        <v>41</v>
      </c>
      <c r="I227" s="7">
        <v>6.31</v>
      </c>
      <c r="J227" s="7">
        <v>5.47</v>
      </c>
    </row>
    <row r="228" spans="1:10" x14ac:dyDescent="0.35">
      <c r="A228" s="2" t="s">
        <v>46</v>
      </c>
      <c r="B228" s="3">
        <v>41864</v>
      </c>
      <c r="C228" s="4">
        <v>0.65972222222222221</v>
      </c>
      <c r="D228" s="2" t="s">
        <v>43</v>
      </c>
      <c r="I228" s="7">
        <v>5.59</v>
      </c>
      <c r="J228" s="7">
        <v>5.5</v>
      </c>
    </row>
    <row r="229" spans="1:10" x14ac:dyDescent="0.35">
      <c r="A229" s="2" t="s">
        <v>50</v>
      </c>
      <c r="B229" s="3">
        <v>41864</v>
      </c>
      <c r="C229" s="4">
        <v>0.48749999999999999</v>
      </c>
      <c r="D229" s="2" t="s">
        <v>43</v>
      </c>
      <c r="I229" s="7">
        <v>6.09</v>
      </c>
      <c r="J229" s="7">
        <v>6.07</v>
      </c>
    </row>
    <row r="230" spans="1:10" x14ac:dyDescent="0.35">
      <c r="A230" s="2" t="s">
        <v>48</v>
      </c>
      <c r="B230" s="3">
        <v>41864</v>
      </c>
      <c r="C230" s="4">
        <v>0.50069444444444444</v>
      </c>
      <c r="D230" s="2" t="s">
        <v>43</v>
      </c>
      <c r="I230" s="7">
        <v>6.28</v>
      </c>
      <c r="J230" s="7">
        <v>6.34</v>
      </c>
    </row>
    <row r="231" spans="1:10" x14ac:dyDescent="0.35">
      <c r="A231" s="2" t="s">
        <v>46</v>
      </c>
      <c r="B231" s="3">
        <v>41871</v>
      </c>
      <c r="C231" s="4">
        <v>0.60486111111111118</v>
      </c>
      <c r="D231" s="2" t="s">
        <v>41</v>
      </c>
      <c r="I231" s="7">
        <v>6.03</v>
      </c>
      <c r="J231" s="7">
        <v>5.05</v>
      </c>
    </row>
    <row r="232" spans="1:10" x14ac:dyDescent="0.35">
      <c r="A232" s="2" t="s">
        <v>50</v>
      </c>
      <c r="B232" s="3">
        <v>41871</v>
      </c>
      <c r="C232" s="4">
        <v>0.4381944444444445</v>
      </c>
      <c r="D232" s="2" t="s">
        <v>41</v>
      </c>
      <c r="I232" s="7">
        <v>5.82</v>
      </c>
      <c r="J232" s="7">
        <v>5.39</v>
      </c>
    </row>
    <row r="233" spans="1:10" x14ac:dyDescent="0.35">
      <c r="A233" s="2" t="s">
        <v>48</v>
      </c>
      <c r="B233" s="3">
        <v>41871</v>
      </c>
      <c r="C233" s="4">
        <v>0.44930555555555557</v>
      </c>
      <c r="D233" s="2" t="s">
        <v>41</v>
      </c>
      <c r="I233" s="7">
        <v>6.02</v>
      </c>
      <c r="J233" s="7">
        <v>5.52</v>
      </c>
    </row>
    <row r="234" spans="1:10" x14ac:dyDescent="0.35">
      <c r="A234" s="2" t="s">
        <v>46</v>
      </c>
      <c r="B234" s="3">
        <v>41878</v>
      </c>
      <c r="C234" s="4">
        <v>0.62152777777777779</v>
      </c>
      <c r="D234" s="2" t="s">
        <v>41</v>
      </c>
      <c r="I234" s="7">
        <v>6.58</v>
      </c>
      <c r="J234" s="7">
        <v>6.05</v>
      </c>
    </row>
    <row r="235" spans="1:10" x14ac:dyDescent="0.35">
      <c r="A235" s="2" t="s">
        <v>50</v>
      </c>
      <c r="B235" s="3">
        <v>41878</v>
      </c>
      <c r="C235" s="4">
        <v>0.45347222222222222</v>
      </c>
      <c r="D235" s="2" t="s">
        <v>41</v>
      </c>
      <c r="I235" s="7">
        <v>5.9</v>
      </c>
      <c r="J235" s="7">
        <v>5.97</v>
      </c>
    </row>
    <row r="236" spans="1:10" x14ac:dyDescent="0.35">
      <c r="A236" s="2" t="s">
        <v>48</v>
      </c>
      <c r="B236" s="3">
        <v>41878</v>
      </c>
      <c r="C236" s="4">
        <v>0.46597222222222223</v>
      </c>
      <c r="D236" s="2" t="s">
        <v>41</v>
      </c>
      <c r="I236" s="7">
        <v>7.07</v>
      </c>
      <c r="J236" s="7">
        <v>6.15</v>
      </c>
    </row>
    <row r="237" spans="1:10" x14ac:dyDescent="0.35">
      <c r="A237" s="2" t="s">
        <v>46</v>
      </c>
      <c r="B237" s="3">
        <v>41892</v>
      </c>
      <c r="C237" s="4">
        <v>0.62777777777777777</v>
      </c>
      <c r="D237" s="2" t="s">
        <v>41</v>
      </c>
      <c r="I237" s="7">
        <v>5.49</v>
      </c>
      <c r="J237" s="7">
        <v>5.3</v>
      </c>
    </row>
    <row r="238" spans="1:10" x14ac:dyDescent="0.35">
      <c r="A238" s="2" t="s">
        <v>50</v>
      </c>
      <c r="B238" s="3">
        <v>41892</v>
      </c>
      <c r="C238" s="4">
        <v>0.45208333333333334</v>
      </c>
      <c r="D238" s="2" t="s">
        <v>41</v>
      </c>
      <c r="I238" s="7">
        <v>5.63</v>
      </c>
      <c r="J238" s="7">
        <v>5.64</v>
      </c>
    </row>
    <row r="239" spans="1:10" x14ac:dyDescent="0.35">
      <c r="A239" s="2" t="s">
        <v>48</v>
      </c>
      <c r="B239" s="3">
        <v>41892</v>
      </c>
      <c r="C239" s="4">
        <v>0.46597222222222223</v>
      </c>
      <c r="D239" s="2" t="s">
        <v>41</v>
      </c>
      <c r="I239" s="7">
        <v>5.46</v>
      </c>
      <c r="J239" s="7">
        <v>5.92</v>
      </c>
    </row>
    <row r="240" spans="1:10" x14ac:dyDescent="0.35">
      <c r="A240" s="2" t="s">
        <v>46</v>
      </c>
      <c r="B240" s="3">
        <v>41899</v>
      </c>
      <c r="C240" s="4">
        <v>0.6</v>
      </c>
      <c r="D240" s="2" t="s">
        <v>43</v>
      </c>
      <c r="I240" s="7">
        <v>6.09</v>
      </c>
      <c r="J240" s="7">
        <v>5.7</v>
      </c>
    </row>
    <row r="241" spans="1:10" x14ac:dyDescent="0.35">
      <c r="A241" s="2" t="s">
        <v>50</v>
      </c>
      <c r="B241" s="3">
        <v>41899</v>
      </c>
      <c r="C241" s="4">
        <v>0.44166666666666665</v>
      </c>
      <c r="D241" s="2" t="s">
        <v>43</v>
      </c>
      <c r="I241" s="7">
        <v>5.72</v>
      </c>
      <c r="J241" s="7">
        <v>5.65</v>
      </c>
    </row>
    <row r="242" spans="1:10" x14ac:dyDescent="0.35">
      <c r="A242" s="2" t="s">
        <v>48</v>
      </c>
      <c r="B242" s="3">
        <v>41899</v>
      </c>
      <c r="C242" s="4">
        <v>0.45277777777777778</v>
      </c>
      <c r="D242" s="2" t="s">
        <v>43</v>
      </c>
      <c r="I242" s="7">
        <v>6.13</v>
      </c>
      <c r="J242" s="7">
        <v>5.96</v>
      </c>
    </row>
    <row r="243" spans="1:10" x14ac:dyDescent="0.35">
      <c r="A243" s="2" t="s">
        <v>46</v>
      </c>
      <c r="B243" s="3">
        <v>41906</v>
      </c>
      <c r="C243" s="4">
        <v>0.6166666666666667</v>
      </c>
      <c r="D243" s="2" t="s">
        <v>41</v>
      </c>
      <c r="I243" s="7">
        <v>6.22</v>
      </c>
      <c r="J243" s="7">
        <v>6.06</v>
      </c>
    </row>
    <row r="244" spans="1:10" x14ac:dyDescent="0.35">
      <c r="A244" s="2" t="s">
        <v>50</v>
      </c>
      <c r="B244" s="3">
        <v>41906</v>
      </c>
      <c r="C244" s="4">
        <v>0.44236111111111115</v>
      </c>
      <c r="D244" s="2" t="s">
        <v>41</v>
      </c>
      <c r="I244" s="7">
        <v>6.31</v>
      </c>
      <c r="J244" s="7">
        <v>6.07</v>
      </c>
    </row>
    <row r="245" spans="1:10" x14ac:dyDescent="0.35">
      <c r="A245" s="2" t="s">
        <v>48</v>
      </c>
      <c r="B245" s="3">
        <v>41906</v>
      </c>
      <c r="C245" s="4">
        <v>0.45555555555555555</v>
      </c>
      <c r="D245" s="2" t="s">
        <v>41</v>
      </c>
      <c r="I245" s="7">
        <v>6.15</v>
      </c>
      <c r="J245" s="7">
        <v>5.18</v>
      </c>
    </row>
    <row r="246" spans="1:10" x14ac:dyDescent="0.35">
      <c r="A246" s="2" t="s">
        <v>46</v>
      </c>
      <c r="B246" s="3">
        <v>42158</v>
      </c>
      <c r="C246" s="4">
        <v>0.63888888888888895</v>
      </c>
      <c r="D246" s="2" t="s">
        <v>43</v>
      </c>
      <c r="I246" s="7">
        <v>7.87</v>
      </c>
      <c r="J246" s="7">
        <v>7.6</v>
      </c>
    </row>
    <row r="247" spans="1:10" x14ac:dyDescent="0.35">
      <c r="A247" s="2" t="s">
        <v>50</v>
      </c>
      <c r="B247" s="3">
        <v>42158</v>
      </c>
      <c r="C247" s="4">
        <v>0.4513888888888889</v>
      </c>
      <c r="D247" s="2" t="s">
        <v>43</v>
      </c>
      <c r="I247" s="7">
        <v>7.81</v>
      </c>
      <c r="J247" s="7">
        <v>7.62</v>
      </c>
    </row>
    <row r="248" spans="1:10" x14ac:dyDescent="0.35">
      <c r="A248" s="2" t="s">
        <v>48</v>
      </c>
      <c r="B248" s="3">
        <v>42158</v>
      </c>
      <c r="C248" s="4">
        <v>0.46319444444444446</v>
      </c>
      <c r="D248" s="2" t="s">
        <v>43</v>
      </c>
      <c r="I248" s="7">
        <v>7.78</v>
      </c>
      <c r="J248" s="7">
        <v>7.43</v>
      </c>
    </row>
    <row r="249" spans="1:10" x14ac:dyDescent="0.35">
      <c r="A249" s="2" t="s">
        <v>46</v>
      </c>
      <c r="B249" s="3">
        <v>42164</v>
      </c>
      <c r="C249" s="4">
        <v>0.62777777777777777</v>
      </c>
      <c r="D249" s="2" t="s">
        <v>41</v>
      </c>
      <c r="I249" s="7">
        <v>7</v>
      </c>
      <c r="J249" s="7">
        <v>7.07</v>
      </c>
    </row>
    <row r="250" spans="1:10" x14ac:dyDescent="0.35">
      <c r="A250" s="2" t="s">
        <v>50</v>
      </c>
      <c r="B250" s="3">
        <v>42164</v>
      </c>
      <c r="C250" s="4">
        <v>0.46666666666666662</v>
      </c>
      <c r="D250" s="2" t="s">
        <v>41</v>
      </c>
      <c r="I250" s="7">
        <v>6.58</v>
      </c>
      <c r="J250" s="7">
        <v>6.58</v>
      </c>
    </row>
    <row r="251" spans="1:10" x14ac:dyDescent="0.35">
      <c r="A251" s="2" t="s">
        <v>48</v>
      </c>
      <c r="B251" s="3">
        <v>42164</v>
      </c>
      <c r="C251" s="4">
        <v>0.47986111111111113</v>
      </c>
      <c r="D251" s="2" t="s">
        <v>41</v>
      </c>
      <c r="I251" s="7">
        <v>6.56</v>
      </c>
      <c r="J251" s="7">
        <v>7.31</v>
      </c>
    </row>
    <row r="252" spans="1:10" x14ac:dyDescent="0.35">
      <c r="A252" s="2" t="s">
        <v>46</v>
      </c>
      <c r="B252" s="3">
        <v>42172</v>
      </c>
      <c r="C252" s="4">
        <v>0.61388888888888882</v>
      </c>
      <c r="D252" s="2" t="s">
        <v>43</v>
      </c>
      <c r="I252" s="7">
        <v>6.55</v>
      </c>
      <c r="J252" s="7">
        <v>6.42</v>
      </c>
    </row>
    <row r="253" spans="1:10" x14ac:dyDescent="0.35">
      <c r="A253" s="2" t="s">
        <v>50</v>
      </c>
      <c r="B253" s="3">
        <v>42172</v>
      </c>
      <c r="C253" s="4">
        <v>0.44861111111111113</v>
      </c>
      <c r="D253" s="2" t="s">
        <v>43</v>
      </c>
      <c r="I253" s="7">
        <v>6.47</v>
      </c>
      <c r="J253" s="7">
        <v>6.62</v>
      </c>
    </row>
    <row r="254" spans="1:10" x14ac:dyDescent="0.35">
      <c r="A254" s="2" t="s">
        <v>48</v>
      </c>
      <c r="B254" s="3">
        <v>42172</v>
      </c>
      <c r="C254" s="4">
        <v>0.4597222222222222</v>
      </c>
      <c r="D254" s="2" t="s">
        <v>43</v>
      </c>
      <c r="I254" s="7">
        <v>6.72</v>
      </c>
      <c r="J254" s="7">
        <v>6.95</v>
      </c>
    </row>
    <row r="255" spans="1:10" x14ac:dyDescent="0.35">
      <c r="A255" s="2" t="s">
        <v>46</v>
      </c>
      <c r="B255" s="3">
        <v>42179</v>
      </c>
      <c r="C255" s="4">
        <v>0.62152777777777779</v>
      </c>
      <c r="D255" s="2" t="s">
        <v>43</v>
      </c>
      <c r="I255" s="7">
        <v>7.3</v>
      </c>
      <c r="J255" s="7">
        <v>6.53</v>
      </c>
    </row>
    <row r="256" spans="1:10" x14ac:dyDescent="0.35">
      <c r="A256" s="2" t="s">
        <v>50</v>
      </c>
      <c r="B256" s="3">
        <v>42179</v>
      </c>
      <c r="C256" s="4">
        <v>0.4458333333333333</v>
      </c>
      <c r="D256" s="2" t="s">
        <v>43</v>
      </c>
      <c r="I256" s="7">
        <v>6.38</v>
      </c>
      <c r="J256" s="7">
        <v>6.53</v>
      </c>
    </row>
    <row r="257" spans="1:10" x14ac:dyDescent="0.35">
      <c r="A257" s="2" t="s">
        <v>48</v>
      </c>
      <c r="B257" s="3">
        <v>42179</v>
      </c>
      <c r="C257" s="4">
        <v>0.45833333333333331</v>
      </c>
      <c r="D257" s="2" t="s">
        <v>43</v>
      </c>
      <c r="I257" s="7">
        <v>7.2</v>
      </c>
      <c r="J257" s="7">
        <v>6.99</v>
      </c>
    </row>
    <row r="258" spans="1:10" x14ac:dyDescent="0.35">
      <c r="A258" s="2" t="s">
        <v>46</v>
      </c>
      <c r="B258" s="3">
        <v>42186</v>
      </c>
      <c r="C258" s="4">
        <v>0.61944444444444446</v>
      </c>
      <c r="D258" s="2" t="s">
        <v>43</v>
      </c>
      <c r="I258" s="7">
        <v>6.87</v>
      </c>
      <c r="J258" s="7">
        <v>6.07</v>
      </c>
    </row>
    <row r="259" spans="1:10" x14ac:dyDescent="0.35">
      <c r="A259" s="2" t="s">
        <v>50</v>
      </c>
      <c r="B259" s="3">
        <v>42186</v>
      </c>
      <c r="C259" s="4">
        <v>0.44513888888888892</v>
      </c>
      <c r="D259" s="2" t="s">
        <v>43</v>
      </c>
      <c r="I259" s="7">
        <v>6.62</v>
      </c>
      <c r="J259" s="7">
        <v>6.4</v>
      </c>
    </row>
    <row r="260" spans="1:10" x14ac:dyDescent="0.35">
      <c r="A260" s="2" t="s">
        <v>48</v>
      </c>
      <c r="B260" s="3">
        <v>42186</v>
      </c>
      <c r="C260" s="4">
        <v>0.45694444444444443</v>
      </c>
      <c r="D260" s="2" t="s">
        <v>43</v>
      </c>
      <c r="I260" s="7">
        <v>7.01</v>
      </c>
      <c r="J260" s="7">
        <v>6.63</v>
      </c>
    </row>
    <row r="261" spans="1:10" x14ac:dyDescent="0.35">
      <c r="A261" s="2" t="s">
        <v>46</v>
      </c>
      <c r="B261" s="3">
        <v>42200</v>
      </c>
      <c r="C261" s="4">
        <v>0.65208333333333335</v>
      </c>
      <c r="D261" s="2" t="s">
        <v>41</v>
      </c>
      <c r="I261" s="7">
        <v>6.41</v>
      </c>
      <c r="J261" s="7">
        <v>6.13</v>
      </c>
    </row>
    <row r="262" spans="1:10" x14ac:dyDescent="0.35">
      <c r="A262" s="2" t="s">
        <v>50</v>
      </c>
      <c r="B262" s="3">
        <v>42200</v>
      </c>
      <c r="C262" s="4">
        <v>0.45</v>
      </c>
      <c r="D262" s="2" t="s">
        <v>41</v>
      </c>
      <c r="I262" s="7">
        <v>6.45</v>
      </c>
      <c r="J262" s="7">
        <v>6.47</v>
      </c>
    </row>
    <row r="263" spans="1:10" x14ac:dyDescent="0.35">
      <c r="A263" s="2" t="s">
        <v>48</v>
      </c>
      <c r="B263" s="3">
        <v>42200</v>
      </c>
      <c r="C263" s="4">
        <v>0.6333333333333333</v>
      </c>
      <c r="D263" s="2" t="s">
        <v>41</v>
      </c>
      <c r="I263" s="7">
        <v>6.11</v>
      </c>
      <c r="J263" s="7">
        <v>6.11</v>
      </c>
    </row>
    <row r="264" spans="1:10" x14ac:dyDescent="0.35">
      <c r="A264" s="2" t="s">
        <v>46</v>
      </c>
      <c r="B264" s="3">
        <v>42207</v>
      </c>
      <c r="C264" s="4">
        <v>0.61944444444444446</v>
      </c>
      <c r="D264" s="2" t="s">
        <v>41</v>
      </c>
      <c r="I264" s="7">
        <v>6.72</v>
      </c>
      <c r="J264" s="7">
        <v>6.4</v>
      </c>
    </row>
    <row r="265" spans="1:10" x14ac:dyDescent="0.35">
      <c r="A265" s="2" t="s">
        <v>50</v>
      </c>
      <c r="B265" s="3">
        <v>42207</v>
      </c>
      <c r="C265" s="4">
        <v>0.45694444444444443</v>
      </c>
      <c r="D265" s="2" t="s">
        <v>41</v>
      </c>
      <c r="I265" s="7">
        <v>6.21</v>
      </c>
      <c r="J265" s="7">
        <v>5.36</v>
      </c>
    </row>
    <row r="266" spans="1:10" x14ac:dyDescent="0.35">
      <c r="A266" s="2" t="s">
        <v>48</v>
      </c>
      <c r="B266" s="3">
        <v>42207</v>
      </c>
      <c r="C266" s="4">
        <v>0.4694444444444445</v>
      </c>
      <c r="D266" s="2" t="s">
        <v>41</v>
      </c>
      <c r="I266" s="7">
        <v>6.52</v>
      </c>
      <c r="J266" s="7">
        <v>5.75</v>
      </c>
    </row>
    <row r="267" spans="1:10" x14ac:dyDescent="0.35">
      <c r="A267" s="2" t="s">
        <v>46</v>
      </c>
      <c r="B267" s="3">
        <v>42214</v>
      </c>
      <c r="C267" s="4">
        <v>0.61944444444444446</v>
      </c>
      <c r="D267" s="2" t="s">
        <v>41</v>
      </c>
      <c r="I267" s="7">
        <v>5.77</v>
      </c>
      <c r="J267" s="7">
        <v>4.74</v>
      </c>
    </row>
    <row r="268" spans="1:10" x14ac:dyDescent="0.35">
      <c r="A268" s="2" t="s">
        <v>50</v>
      </c>
      <c r="B268" s="3">
        <v>42214</v>
      </c>
      <c r="C268" s="4">
        <v>0.45277777777777778</v>
      </c>
      <c r="D268" s="2" t="s">
        <v>41</v>
      </c>
      <c r="I268" s="7">
        <v>5.46</v>
      </c>
      <c r="J268" s="7">
        <v>5.0599999999999996</v>
      </c>
    </row>
    <row r="269" spans="1:10" x14ac:dyDescent="0.35">
      <c r="A269" s="2" t="s">
        <v>48</v>
      </c>
      <c r="B269" s="3">
        <v>42214</v>
      </c>
      <c r="C269" s="4">
        <v>0.46319444444444446</v>
      </c>
      <c r="D269" s="2" t="s">
        <v>41</v>
      </c>
      <c r="I269" s="7">
        <v>5.34</v>
      </c>
      <c r="J269" s="7">
        <v>5.17</v>
      </c>
    </row>
    <row r="270" spans="1:10" x14ac:dyDescent="0.35">
      <c r="A270" s="2" t="s">
        <v>46</v>
      </c>
      <c r="B270" s="3">
        <v>42221</v>
      </c>
      <c r="C270" s="4">
        <v>0.44305555555555554</v>
      </c>
      <c r="D270" s="2" t="s">
        <v>41</v>
      </c>
      <c r="I270" s="7">
        <v>4.8099999999999996</v>
      </c>
      <c r="J270" s="7">
        <v>5.49</v>
      </c>
    </row>
    <row r="271" spans="1:10" x14ac:dyDescent="0.35">
      <c r="A271" s="2" t="s">
        <v>50</v>
      </c>
      <c r="B271" s="3">
        <v>42221</v>
      </c>
      <c r="C271" s="4">
        <v>0.60625000000000007</v>
      </c>
      <c r="D271" s="2" t="s">
        <v>41</v>
      </c>
      <c r="I271" s="7">
        <v>7.02</v>
      </c>
      <c r="J271" s="7">
        <v>6.6</v>
      </c>
    </row>
    <row r="272" spans="1:10" x14ac:dyDescent="0.35">
      <c r="A272" s="2" t="s">
        <v>48</v>
      </c>
      <c r="B272" s="3">
        <v>42221</v>
      </c>
      <c r="C272" s="4">
        <v>0.59444444444444444</v>
      </c>
      <c r="D272" s="2" t="s">
        <v>41</v>
      </c>
      <c r="I272" s="7">
        <v>7.4</v>
      </c>
      <c r="J272" s="7">
        <v>6.38</v>
      </c>
    </row>
    <row r="273" spans="1:10" x14ac:dyDescent="0.35">
      <c r="A273" s="2" t="s">
        <v>46</v>
      </c>
      <c r="B273" s="3">
        <v>42227</v>
      </c>
      <c r="C273" s="4">
        <v>0.64583333333333337</v>
      </c>
      <c r="D273" s="2" t="s">
        <v>43</v>
      </c>
      <c r="I273" s="7">
        <v>5.54</v>
      </c>
      <c r="J273" s="7">
        <v>5.6</v>
      </c>
    </row>
    <row r="274" spans="1:10" x14ac:dyDescent="0.35">
      <c r="A274" s="2" t="s">
        <v>50</v>
      </c>
      <c r="B274" s="3">
        <v>42227</v>
      </c>
      <c r="C274" s="4">
        <v>0.46666666666666662</v>
      </c>
      <c r="D274" s="2" t="s">
        <v>43</v>
      </c>
      <c r="I274" s="7">
        <v>6.2</v>
      </c>
      <c r="J274" s="7">
        <v>6.28</v>
      </c>
    </row>
    <row r="275" spans="1:10" x14ac:dyDescent="0.35">
      <c r="A275" s="2" t="s">
        <v>48</v>
      </c>
      <c r="B275" s="3">
        <v>42227</v>
      </c>
      <c r="C275" s="4">
        <v>0.63055555555555554</v>
      </c>
      <c r="D275" s="2" t="s">
        <v>43</v>
      </c>
      <c r="I275" s="7">
        <v>6.36</v>
      </c>
      <c r="J275" s="7">
        <v>6.14</v>
      </c>
    </row>
    <row r="276" spans="1:10" x14ac:dyDescent="0.35">
      <c r="A276" s="2" t="s">
        <v>46</v>
      </c>
      <c r="B276" s="3">
        <v>42235</v>
      </c>
      <c r="C276" s="4">
        <v>0.62430555555555556</v>
      </c>
      <c r="D276" s="2" t="s">
        <v>41</v>
      </c>
      <c r="I276" s="7">
        <v>6.29</v>
      </c>
      <c r="J276" s="7">
        <v>5.42</v>
      </c>
    </row>
    <row r="277" spans="1:10" x14ac:dyDescent="0.35">
      <c r="A277" s="2" t="s">
        <v>50</v>
      </c>
      <c r="B277" s="3">
        <v>42235</v>
      </c>
      <c r="C277" s="4">
        <v>0.45208333333333334</v>
      </c>
      <c r="D277" s="2" t="s">
        <v>41</v>
      </c>
      <c r="I277" s="7">
        <v>5.51</v>
      </c>
      <c r="J277" s="7">
        <v>5.51</v>
      </c>
    </row>
    <row r="278" spans="1:10" x14ac:dyDescent="0.35">
      <c r="A278" s="2" t="s">
        <v>48</v>
      </c>
      <c r="B278" s="3">
        <v>42235</v>
      </c>
      <c r="C278" s="4">
        <v>0.46597222222222223</v>
      </c>
      <c r="D278" s="2" t="s">
        <v>41</v>
      </c>
      <c r="I278" s="7">
        <v>5.9</v>
      </c>
      <c r="J278" s="7">
        <v>5.67</v>
      </c>
    </row>
    <row r="279" spans="1:10" x14ac:dyDescent="0.35">
      <c r="A279" s="2" t="s">
        <v>46</v>
      </c>
      <c r="B279" s="3">
        <v>42242</v>
      </c>
      <c r="C279" s="4">
        <v>0.60555555555555551</v>
      </c>
      <c r="D279" s="2" t="s">
        <v>41</v>
      </c>
      <c r="I279" s="7">
        <v>6.18</v>
      </c>
      <c r="J279" s="7">
        <v>5.13</v>
      </c>
    </row>
    <row r="280" spans="1:10" x14ac:dyDescent="0.35">
      <c r="A280" s="2" t="s">
        <v>50</v>
      </c>
      <c r="B280" s="3">
        <v>42242</v>
      </c>
      <c r="C280" s="4">
        <v>0.4375</v>
      </c>
      <c r="D280" s="2" t="s">
        <v>41</v>
      </c>
      <c r="I280" s="7">
        <v>5.71</v>
      </c>
      <c r="J280" s="7">
        <v>5.55</v>
      </c>
    </row>
    <row r="281" spans="1:10" x14ac:dyDescent="0.35">
      <c r="A281" s="2" t="s">
        <v>48</v>
      </c>
      <c r="B281" s="3">
        <v>42242</v>
      </c>
      <c r="C281" s="4">
        <v>0.44791666666666669</v>
      </c>
      <c r="D281" s="2" t="s">
        <v>41</v>
      </c>
      <c r="I281" s="7">
        <v>5.96</v>
      </c>
      <c r="J281" s="7">
        <v>5.55</v>
      </c>
    </row>
    <row r="282" spans="1:10" x14ac:dyDescent="0.35">
      <c r="A282" s="2" t="s">
        <v>46</v>
      </c>
      <c r="B282" s="3">
        <v>42249</v>
      </c>
      <c r="C282" s="4">
        <v>0.65347222222222223</v>
      </c>
      <c r="D282" s="2" t="s">
        <v>41</v>
      </c>
      <c r="I282" s="7">
        <v>5.23</v>
      </c>
      <c r="J282" s="7">
        <v>4.33</v>
      </c>
    </row>
    <row r="283" spans="1:10" x14ac:dyDescent="0.35">
      <c r="A283" s="2" t="s">
        <v>50</v>
      </c>
      <c r="B283" s="3">
        <v>42249</v>
      </c>
      <c r="C283" s="4">
        <v>0.48472222222222222</v>
      </c>
      <c r="D283" s="2" t="s">
        <v>41</v>
      </c>
      <c r="I283" s="7">
        <v>4.6900000000000004</v>
      </c>
      <c r="J283" s="7">
        <v>4.78</v>
      </c>
    </row>
    <row r="284" spans="1:10" x14ac:dyDescent="0.35">
      <c r="A284" s="2" t="s">
        <v>48</v>
      </c>
      <c r="B284" s="3">
        <v>42249</v>
      </c>
      <c r="C284" s="4">
        <v>0.4993055555555555</v>
      </c>
      <c r="D284" s="2" t="s">
        <v>41</v>
      </c>
      <c r="I284" s="7">
        <v>4.26</v>
      </c>
      <c r="J284" s="7">
        <v>5.0999999999999996</v>
      </c>
    </row>
    <row r="285" spans="1:10" x14ac:dyDescent="0.35">
      <c r="A285" s="2" t="s">
        <v>46</v>
      </c>
      <c r="B285" s="3">
        <v>42263</v>
      </c>
      <c r="C285" s="4">
        <v>0.47500000000000003</v>
      </c>
      <c r="D285" s="2" t="s">
        <v>41</v>
      </c>
      <c r="I285" s="7">
        <v>5.22</v>
      </c>
      <c r="J285" s="7">
        <v>5.24</v>
      </c>
    </row>
    <row r="286" spans="1:10" x14ac:dyDescent="0.35">
      <c r="A286" s="2" t="s">
        <v>50</v>
      </c>
      <c r="B286" s="3">
        <v>42263</v>
      </c>
      <c r="C286" s="4">
        <v>0.48402777777777778</v>
      </c>
      <c r="D286" s="2" t="s">
        <v>41</v>
      </c>
      <c r="I286" s="7">
        <v>4.83</v>
      </c>
      <c r="J286" s="7">
        <v>5.32</v>
      </c>
    </row>
    <row r="287" spans="1:10" x14ac:dyDescent="0.35">
      <c r="A287" s="2" t="s">
        <v>48</v>
      </c>
      <c r="B287" s="3">
        <v>42263</v>
      </c>
      <c r="C287" s="4">
        <v>0.49722222222222223</v>
      </c>
      <c r="D287" s="2" t="s">
        <v>41</v>
      </c>
      <c r="I287" s="7">
        <v>6.18</v>
      </c>
      <c r="J287" s="7">
        <v>5.74</v>
      </c>
    </row>
    <row r="288" spans="1:10" x14ac:dyDescent="0.35">
      <c r="A288" s="2" t="s">
        <v>46</v>
      </c>
      <c r="B288" s="3">
        <v>42270</v>
      </c>
      <c r="C288" s="4">
        <v>0.61388888888888882</v>
      </c>
      <c r="D288" s="2" t="s">
        <v>41</v>
      </c>
      <c r="I288" s="7">
        <v>5.56</v>
      </c>
      <c r="J288" s="7">
        <v>5.44</v>
      </c>
    </row>
    <row r="289" spans="1:10" x14ac:dyDescent="0.35">
      <c r="A289" s="2" t="s">
        <v>50</v>
      </c>
      <c r="B289" s="3">
        <v>42270</v>
      </c>
      <c r="C289" s="4">
        <v>0.44930555555555557</v>
      </c>
      <c r="D289" s="2" t="s">
        <v>41</v>
      </c>
      <c r="I289" s="7">
        <v>5.41</v>
      </c>
      <c r="J289" s="7">
        <v>5.75</v>
      </c>
    </row>
    <row r="290" spans="1:10" x14ac:dyDescent="0.35">
      <c r="A290" s="2" t="s">
        <v>48</v>
      </c>
      <c r="B290" s="3">
        <v>42270</v>
      </c>
      <c r="C290" s="4">
        <v>0.4597222222222222</v>
      </c>
      <c r="D290" s="2" t="s">
        <v>41</v>
      </c>
      <c r="I290" s="7">
        <v>6.68</v>
      </c>
      <c r="J290" s="7">
        <v>6.87</v>
      </c>
    </row>
    <row r="291" spans="1:10" x14ac:dyDescent="0.35">
      <c r="A291" s="2" t="s">
        <v>46</v>
      </c>
      <c r="B291" s="3">
        <v>42522</v>
      </c>
      <c r="C291" s="4">
        <v>0.62222222222222223</v>
      </c>
      <c r="D291" s="2" t="s">
        <v>43</v>
      </c>
      <c r="I291" s="7">
        <v>8.76</v>
      </c>
    </row>
    <row r="292" spans="1:10" x14ac:dyDescent="0.35">
      <c r="A292" s="2" t="s">
        <v>50</v>
      </c>
      <c r="B292" s="3">
        <v>42522</v>
      </c>
      <c r="C292" s="4">
        <v>0.45</v>
      </c>
      <c r="D292" s="2" t="s">
        <v>43</v>
      </c>
      <c r="I292" s="7">
        <v>7.76</v>
      </c>
    </row>
    <row r="293" spans="1:10" x14ac:dyDescent="0.35">
      <c r="A293" s="2" t="s">
        <v>48</v>
      </c>
      <c r="B293" s="3">
        <v>42522</v>
      </c>
      <c r="C293" s="4">
        <v>0.4597222222222222</v>
      </c>
      <c r="D293" s="2" t="s">
        <v>43</v>
      </c>
      <c r="I293" s="7">
        <v>7.86</v>
      </c>
    </row>
    <row r="294" spans="1:10" x14ac:dyDescent="0.35">
      <c r="A294" s="2" t="s">
        <v>46</v>
      </c>
      <c r="B294" s="3">
        <v>42528</v>
      </c>
      <c r="C294" s="4">
        <v>0.6430555555555556</v>
      </c>
      <c r="D294" s="2" t="s">
        <v>43</v>
      </c>
      <c r="I294" s="7">
        <v>5.99</v>
      </c>
    </row>
    <row r="295" spans="1:10" x14ac:dyDescent="0.35">
      <c r="A295" s="2" t="s">
        <v>50</v>
      </c>
      <c r="B295" s="3">
        <v>42528</v>
      </c>
      <c r="C295" s="4">
        <v>0.46458333333333335</v>
      </c>
      <c r="D295" s="2" t="s">
        <v>43</v>
      </c>
      <c r="I295" s="7">
        <v>7.2</v>
      </c>
    </row>
    <row r="296" spans="1:10" x14ac:dyDescent="0.35">
      <c r="A296" s="2" t="s">
        <v>48</v>
      </c>
      <c r="B296" s="3">
        <v>42528</v>
      </c>
      <c r="C296" s="4">
        <v>0.47847222222222219</v>
      </c>
      <c r="D296" s="2" t="s">
        <v>43</v>
      </c>
      <c r="I296" s="7">
        <v>7.16</v>
      </c>
    </row>
    <row r="297" spans="1:10" x14ac:dyDescent="0.35">
      <c r="A297" s="2" t="s">
        <v>46</v>
      </c>
      <c r="B297" s="3">
        <v>42535</v>
      </c>
      <c r="C297" s="4">
        <v>0.60347222222222219</v>
      </c>
      <c r="D297" s="2" t="s">
        <v>41</v>
      </c>
      <c r="I297" s="7">
        <v>6.45</v>
      </c>
    </row>
    <row r="298" spans="1:10" x14ac:dyDescent="0.35">
      <c r="A298" s="2" t="s">
        <v>50</v>
      </c>
      <c r="B298" s="3">
        <v>42535</v>
      </c>
      <c r="C298" s="4">
        <v>0.4381944444444445</v>
      </c>
      <c r="D298" s="2" t="s">
        <v>41</v>
      </c>
      <c r="I298" s="7">
        <v>7.21</v>
      </c>
    </row>
    <row r="299" spans="1:10" x14ac:dyDescent="0.35">
      <c r="A299" s="2" t="s">
        <v>48</v>
      </c>
      <c r="B299" s="3">
        <v>42535</v>
      </c>
      <c r="C299" s="4">
        <v>0.44930555555555557</v>
      </c>
      <c r="D299" s="2" t="s">
        <v>41</v>
      </c>
      <c r="I299" s="7">
        <v>6.75</v>
      </c>
    </row>
    <row r="300" spans="1:10" x14ac:dyDescent="0.35">
      <c r="A300" s="2" t="s">
        <v>46</v>
      </c>
      <c r="B300" s="3">
        <v>42542</v>
      </c>
      <c r="C300" s="4">
        <v>0.625</v>
      </c>
      <c r="D300" s="2" t="s">
        <v>41</v>
      </c>
      <c r="I300" s="7">
        <v>7.27</v>
      </c>
      <c r="J300" s="7">
        <v>7.02</v>
      </c>
    </row>
    <row r="301" spans="1:10" x14ac:dyDescent="0.35">
      <c r="A301" s="2" t="s">
        <v>50</v>
      </c>
      <c r="B301" s="3">
        <v>42542</v>
      </c>
      <c r="C301" s="4">
        <v>0.45069444444444445</v>
      </c>
      <c r="D301" s="2" t="s">
        <v>41</v>
      </c>
      <c r="I301" s="7">
        <v>7.84</v>
      </c>
      <c r="J301" s="7">
        <v>7.89</v>
      </c>
    </row>
    <row r="302" spans="1:10" x14ac:dyDescent="0.35">
      <c r="A302" s="2" t="s">
        <v>48</v>
      </c>
      <c r="B302" s="3">
        <v>42542</v>
      </c>
      <c r="C302" s="4">
        <v>0.46388888888888885</v>
      </c>
      <c r="D302" s="2" t="s">
        <v>41</v>
      </c>
      <c r="I302" s="7">
        <v>8.0299999999999994</v>
      </c>
      <c r="J302" s="7">
        <v>8.23</v>
      </c>
    </row>
    <row r="303" spans="1:10" x14ac:dyDescent="0.35">
      <c r="A303" s="2" t="s">
        <v>46</v>
      </c>
      <c r="B303" s="3">
        <v>42549</v>
      </c>
      <c r="C303" s="4">
        <v>0.45902777777777781</v>
      </c>
      <c r="D303" s="2" t="s">
        <v>43</v>
      </c>
      <c r="I303" s="7">
        <v>6.36</v>
      </c>
      <c r="J303" s="7">
        <v>6.49</v>
      </c>
    </row>
    <row r="304" spans="1:10" x14ac:dyDescent="0.35">
      <c r="A304" s="2" t="s">
        <v>50</v>
      </c>
      <c r="B304" s="3">
        <v>42549</v>
      </c>
      <c r="C304" s="4">
        <v>0.46736111111111112</v>
      </c>
      <c r="D304" s="2" t="s">
        <v>43</v>
      </c>
      <c r="I304" s="7">
        <v>6.34</v>
      </c>
      <c r="J304" s="7">
        <v>6.32</v>
      </c>
    </row>
    <row r="305" spans="1:10" x14ac:dyDescent="0.35">
      <c r="A305" s="2" t="s">
        <v>48</v>
      </c>
      <c r="B305" s="3">
        <v>42549</v>
      </c>
      <c r="C305" s="4">
        <v>0.48055555555555557</v>
      </c>
      <c r="D305" s="2" t="s">
        <v>43</v>
      </c>
      <c r="I305" s="7">
        <v>6.63</v>
      </c>
      <c r="J305" s="7">
        <v>6.75</v>
      </c>
    </row>
    <row r="306" spans="1:10" x14ac:dyDescent="0.35">
      <c r="A306" s="2" t="s">
        <v>46</v>
      </c>
      <c r="B306" s="3">
        <v>42557</v>
      </c>
      <c r="C306" s="4">
        <v>0.63472222222222219</v>
      </c>
      <c r="D306" s="2" t="s">
        <v>43</v>
      </c>
      <c r="I306" s="7">
        <v>6.41</v>
      </c>
      <c r="J306" s="7">
        <v>6.77</v>
      </c>
    </row>
    <row r="307" spans="1:10" x14ac:dyDescent="0.35">
      <c r="A307" s="2" t="s">
        <v>50</v>
      </c>
      <c r="B307" s="3">
        <v>42557</v>
      </c>
      <c r="C307" s="4">
        <v>0.45902777777777781</v>
      </c>
      <c r="D307" s="2" t="s">
        <v>43</v>
      </c>
      <c r="I307" s="7">
        <v>6.75</v>
      </c>
      <c r="J307" s="7">
        <v>6.43</v>
      </c>
    </row>
    <row r="308" spans="1:10" x14ac:dyDescent="0.35">
      <c r="A308" s="2" t="s">
        <v>48</v>
      </c>
      <c r="B308" s="3">
        <v>42557</v>
      </c>
      <c r="C308" s="4">
        <v>0.47430555555555554</v>
      </c>
      <c r="D308" s="2" t="s">
        <v>43</v>
      </c>
      <c r="I308" s="7">
        <v>7.42</v>
      </c>
      <c r="J308" s="7">
        <v>7.36</v>
      </c>
    </row>
    <row r="309" spans="1:10" x14ac:dyDescent="0.35">
      <c r="A309" s="2" t="s">
        <v>46</v>
      </c>
      <c r="B309" s="3">
        <v>42563</v>
      </c>
      <c r="C309" s="4">
        <v>0.61527777777777781</v>
      </c>
      <c r="D309" s="2" t="s">
        <v>41</v>
      </c>
      <c r="I309" s="7">
        <v>5.67</v>
      </c>
      <c r="J309" s="7">
        <v>5.59</v>
      </c>
    </row>
    <row r="310" spans="1:10" x14ac:dyDescent="0.35">
      <c r="A310" s="2" t="s">
        <v>50</v>
      </c>
      <c r="B310" s="3">
        <v>42563</v>
      </c>
      <c r="C310" s="4">
        <v>0.44375000000000003</v>
      </c>
      <c r="D310" s="2" t="s">
        <v>41</v>
      </c>
      <c r="I310" s="7">
        <v>4.59</v>
      </c>
      <c r="J310" s="7">
        <v>5.89</v>
      </c>
    </row>
    <row r="311" spans="1:10" x14ac:dyDescent="0.35">
      <c r="A311" s="2" t="s">
        <v>48</v>
      </c>
      <c r="B311" s="3">
        <v>42563</v>
      </c>
      <c r="C311" s="4">
        <v>0.45694444444444443</v>
      </c>
      <c r="D311" s="2" t="s">
        <v>41</v>
      </c>
      <c r="I311" s="7">
        <v>5.5</v>
      </c>
      <c r="J311" s="7">
        <v>5.32</v>
      </c>
    </row>
    <row r="312" spans="1:10" x14ac:dyDescent="0.35">
      <c r="A312" s="2" t="s">
        <v>46</v>
      </c>
      <c r="B312" s="3">
        <v>42570</v>
      </c>
      <c r="C312" s="4">
        <v>0.62222222222222223</v>
      </c>
      <c r="D312" s="2" t="s">
        <v>43</v>
      </c>
      <c r="I312" s="7">
        <v>5.76</v>
      </c>
      <c r="J312" s="7">
        <v>5.0599999999999996</v>
      </c>
    </row>
    <row r="313" spans="1:10" x14ac:dyDescent="0.35">
      <c r="A313" s="2" t="s">
        <v>50</v>
      </c>
      <c r="B313" s="3">
        <v>42570</v>
      </c>
      <c r="C313" s="4">
        <v>0.4465277777777778</v>
      </c>
      <c r="D313" s="2" t="s">
        <v>43</v>
      </c>
      <c r="I313" s="7">
        <v>5.57</v>
      </c>
      <c r="J313" s="7">
        <v>5.3</v>
      </c>
    </row>
    <row r="314" spans="1:10" x14ac:dyDescent="0.35">
      <c r="A314" s="2" t="s">
        <v>48</v>
      </c>
      <c r="B314" s="3">
        <v>42570</v>
      </c>
      <c r="C314" s="4">
        <v>0.45833333333333331</v>
      </c>
      <c r="D314" s="2" t="s">
        <v>43</v>
      </c>
      <c r="I314" s="7">
        <v>5.89</v>
      </c>
      <c r="J314" s="7">
        <v>5.59</v>
      </c>
    </row>
    <row r="315" spans="1:10" x14ac:dyDescent="0.35">
      <c r="A315" s="2" t="s">
        <v>46</v>
      </c>
      <c r="B315" s="3">
        <v>42584</v>
      </c>
      <c r="C315" s="4">
        <v>0.62430555555555556</v>
      </c>
      <c r="D315" s="2" t="s">
        <v>43</v>
      </c>
      <c r="I315" s="7">
        <v>5.3</v>
      </c>
      <c r="J315" s="7">
        <v>4.92</v>
      </c>
    </row>
    <row r="316" spans="1:10" x14ac:dyDescent="0.35">
      <c r="A316" s="2" t="s">
        <v>50</v>
      </c>
      <c r="B316" s="3">
        <v>42584</v>
      </c>
      <c r="C316" s="4">
        <v>0.44861111111111113</v>
      </c>
      <c r="D316" s="2" t="s">
        <v>43</v>
      </c>
      <c r="I316" s="7">
        <v>5.42</v>
      </c>
      <c r="J316" s="7">
        <v>5.74</v>
      </c>
    </row>
    <row r="317" spans="1:10" x14ac:dyDescent="0.35">
      <c r="A317" s="2" t="s">
        <v>48</v>
      </c>
      <c r="B317" s="3">
        <v>42584</v>
      </c>
      <c r="C317" s="4">
        <v>0.4597222222222222</v>
      </c>
      <c r="D317" s="2" t="s">
        <v>43</v>
      </c>
      <c r="I317" s="7">
        <v>5.77</v>
      </c>
      <c r="J317" s="7">
        <v>6.25</v>
      </c>
    </row>
    <row r="318" spans="1:10" x14ac:dyDescent="0.35">
      <c r="A318" s="2" t="s">
        <v>46</v>
      </c>
      <c r="B318" s="3">
        <v>42592</v>
      </c>
      <c r="C318" s="4">
        <v>0.60416666666666663</v>
      </c>
      <c r="D318" s="2" t="s">
        <v>41</v>
      </c>
      <c r="I318" s="7">
        <v>4.47</v>
      </c>
      <c r="J318" s="7">
        <v>3.96</v>
      </c>
    </row>
    <row r="319" spans="1:10" x14ac:dyDescent="0.35">
      <c r="A319" s="2" t="s">
        <v>50</v>
      </c>
      <c r="B319" s="3">
        <v>42592</v>
      </c>
      <c r="C319" s="4">
        <v>0.44097222222222227</v>
      </c>
      <c r="D319" s="2" t="s">
        <v>41</v>
      </c>
      <c r="I319" s="7">
        <v>5.43</v>
      </c>
      <c r="J319" s="7">
        <v>4.57</v>
      </c>
    </row>
    <row r="320" spans="1:10" x14ac:dyDescent="0.35">
      <c r="A320" s="2" t="s">
        <v>48</v>
      </c>
      <c r="B320" s="3">
        <v>42592</v>
      </c>
      <c r="C320" s="4">
        <v>0.45416666666666666</v>
      </c>
      <c r="D320" s="2" t="s">
        <v>41</v>
      </c>
      <c r="I320" s="7">
        <v>5.32</v>
      </c>
      <c r="J320" s="7">
        <v>5.15</v>
      </c>
    </row>
    <row r="321" spans="1:10" x14ac:dyDescent="0.35">
      <c r="A321" s="2" t="s">
        <v>46</v>
      </c>
      <c r="B321" s="3">
        <v>42599</v>
      </c>
      <c r="C321" s="4">
        <v>0.64722222222222225</v>
      </c>
      <c r="D321" s="2" t="s">
        <v>43</v>
      </c>
      <c r="I321" s="7">
        <v>5.58</v>
      </c>
      <c r="J321" s="7">
        <v>5.3</v>
      </c>
    </row>
    <row r="322" spans="1:10" x14ac:dyDescent="0.35">
      <c r="A322" s="2" t="s">
        <v>50</v>
      </c>
      <c r="B322" s="3">
        <v>42599</v>
      </c>
      <c r="C322" s="4">
        <v>0.63611111111111118</v>
      </c>
      <c r="D322" s="2" t="s">
        <v>43</v>
      </c>
      <c r="I322" s="7">
        <v>5.52</v>
      </c>
      <c r="J322" s="7">
        <v>5.32</v>
      </c>
    </row>
    <row r="323" spans="1:10" x14ac:dyDescent="0.35">
      <c r="A323" s="2" t="s">
        <v>48</v>
      </c>
      <c r="B323" s="3">
        <v>42599</v>
      </c>
      <c r="C323" s="4">
        <v>0.47986111111111113</v>
      </c>
      <c r="D323" s="2" t="s">
        <v>43</v>
      </c>
      <c r="I323" s="7">
        <v>5.64</v>
      </c>
      <c r="J323" s="7">
        <v>5.43</v>
      </c>
    </row>
    <row r="324" spans="1:10" x14ac:dyDescent="0.35">
      <c r="A324" s="2" t="s">
        <v>46</v>
      </c>
      <c r="B324" s="3">
        <v>42606</v>
      </c>
      <c r="C324" s="4">
        <v>0.44444444444444442</v>
      </c>
      <c r="D324" s="2" t="s">
        <v>41</v>
      </c>
      <c r="I324" s="7">
        <v>4.75</v>
      </c>
      <c r="J324" s="7">
        <v>5.04</v>
      </c>
    </row>
    <row r="325" spans="1:10" x14ac:dyDescent="0.35">
      <c r="A325" s="2" t="s">
        <v>50</v>
      </c>
      <c r="B325" s="3">
        <v>42606</v>
      </c>
      <c r="C325" s="4">
        <v>0.45069444444444445</v>
      </c>
      <c r="D325" s="2" t="s">
        <v>41</v>
      </c>
      <c r="I325" s="7">
        <v>5.01</v>
      </c>
      <c r="J325" s="7">
        <v>4.97</v>
      </c>
    </row>
    <row r="326" spans="1:10" x14ac:dyDescent="0.35">
      <c r="A326" s="2" t="s">
        <v>48</v>
      </c>
      <c r="B326" s="3">
        <v>42606</v>
      </c>
      <c r="C326" s="4">
        <v>0.46180555555555558</v>
      </c>
      <c r="D326" s="2" t="s">
        <v>41</v>
      </c>
      <c r="I326" s="7">
        <v>5.44</v>
      </c>
      <c r="J326" s="7">
        <v>5.4</v>
      </c>
    </row>
    <row r="327" spans="1:10" x14ac:dyDescent="0.35">
      <c r="A327" s="2" t="s">
        <v>46</v>
      </c>
      <c r="B327" s="3">
        <v>42613</v>
      </c>
      <c r="C327" s="4">
        <v>0.66597222222222219</v>
      </c>
      <c r="D327" s="2" t="s">
        <v>41</v>
      </c>
      <c r="I327" s="7">
        <v>6.86</v>
      </c>
      <c r="J327" s="7">
        <v>5.71</v>
      </c>
    </row>
    <row r="328" spans="1:10" x14ac:dyDescent="0.35">
      <c r="A328" s="2" t="s">
        <v>50</v>
      </c>
      <c r="B328" s="3">
        <v>42613</v>
      </c>
      <c r="C328" s="4">
        <v>0.65694444444444444</v>
      </c>
      <c r="D328" s="2" t="s">
        <v>41</v>
      </c>
      <c r="I328" s="7">
        <v>5.91</v>
      </c>
      <c r="J328" s="7">
        <v>4.12</v>
      </c>
    </row>
    <row r="329" spans="1:10" x14ac:dyDescent="0.35">
      <c r="A329" s="2" t="s">
        <v>48</v>
      </c>
      <c r="B329" s="3">
        <v>42613</v>
      </c>
      <c r="C329" s="4">
        <v>0.49583333333333335</v>
      </c>
      <c r="D329" s="2" t="s">
        <v>41</v>
      </c>
      <c r="I329" s="7">
        <v>6.54</v>
      </c>
      <c r="J329" s="7">
        <v>6.44</v>
      </c>
    </row>
    <row r="330" spans="1:10" x14ac:dyDescent="0.35">
      <c r="A330" s="2" t="s">
        <v>46</v>
      </c>
      <c r="B330" s="3">
        <v>42620</v>
      </c>
      <c r="C330" s="4">
        <v>0.62916666666666665</v>
      </c>
      <c r="D330" s="2" t="s">
        <v>41</v>
      </c>
      <c r="I330" s="7">
        <v>4.97</v>
      </c>
      <c r="J330" s="7">
        <v>5</v>
      </c>
    </row>
    <row r="331" spans="1:10" x14ac:dyDescent="0.35">
      <c r="A331" s="2" t="s">
        <v>50</v>
      </c>
      <c r="B331" s="3">
        <v>42620</v>
      </c>
      <c r="C331" s="4">
        <v>0.44513888888888892</v>
      </c>
      <c r="D331" s="2" t="s">
        <v>41</v>
      </c>
      <c r="I331" s="7">
        <v>4.99</v>
      </c>
      <c r="J331" s="7">
        <v>5.35</v>
      </c>
    </row>
    <row r="332" spans="1:10" x14ac:dyDescent="0.35">
      <c r="A332" s="2" t="s">
        <v>48</v>
      </c>
      <c r="B332" s="3">
        <v>42620</v>
      </c>
      <c r="C332" s="4">
        <v>0.45902777777777781</v>
      </c>
      <c r="D332" s="2" t="s">
        <v>41</v>
      </c>
      <c r="I332" s="7">
        <v>4.42</v>
      </c>
      <c r="J332" s="7">
        <v>4.09</v>
      </c>
    </row>
    <row r="333" spans="1:10" x14ac:dyDescent="0.35">
      <c r="A333" s="2" t="s">
        <v>46</v>
      </c>
      <c r="B333" s="3">
        <v>42626</v>
      </c>
      <c r="C333" s="4">
        <v>0.64236111111111105</v>
      </c>
      <c r="D333" s="2" t="s">
        <v>41</v>
      </c>
      <c r="I333" s="7">
        <v>5.75</v>
      </c>
      <c r="J333" s="7">
        <v>5.01</v>
      </c>
    </row>
    <row r="334" spans="1:10" x14ac:dyDescent="0.35">
      <c r="A334" s="2" t="s">
        <v>50</v>
      </c>
      <c r="B334" s="3">
        <v>42626</v>
      </c>
      <c r="C334" s="4">
        <v>0.63402777777777775</v>
      </c>
      <c r="D334" s="2" t="s">
        <v>41</v>
      </c>
      <c r="I334" s="7">
        <v>4.58</v>
      </c>
      <c r="J334" s="7">
        <v>5.95</v>
      </c>
    </row>
    <row r="335" spans="1:10" x14ac:dyDescent="0.35">
      <c r="A335" s="2" t="s">
        <v>48</v>
      </c>
      <c r="B335" s="3">
        <v>42626</v>
      </c>
      <c r="C335" s="4">
        <v>0.48333333333333334</v>
      </c>
      <c r="D335" s="2" t="s">
        <v>41</v>
      </c>
      <c r="I335" s="7">
        <v>5.88</v>
      </c>
      <c r="J335" s="7">
        <v>4.9800000000000004</v>
      </c>
    </row>
    <row r="336" spans="1:10" x14ac:dyDescent="0.35">
      <c r="A336" s="2" t="s">
        <v>46</v>
      </c>
      <c r="B336" s="3">
        <v>42633</v>
      </c>
      <c r="C336" s="4">
        <v>0.65416666666666667</v>
      </c>
      <c r="D336" s="2" t="s">
        <v>43</v>
      </c>
      <c r="I336" s="7">
        <v>5.4</v>
      </c>
      <c r="J336" s="7">
        <v>5.68</v>
      </c>
    </row>
    <row r="337" spans="1:10" x14ac:dyDescent="0.35">
      <c r="A337" s="2" t="s">
        <v>50</v>
      </c>
      <c r="B337" s="3">
        <v>42633</v>
      </c>
      <c r="C337" s="4">
        <v>0.45347222222222222</v>
      </c>
      <c r="D337" s="2" t="s">
        <v>43</v>
      </c>
      <c r="I337" s="7">
        <v>5.51</v>
      </c>
      <c r="J337" s="7">
        <v>5.71</v>
      </c>
    </row>
    <row r="338" spans="1:10" x14ac:dyDescent="0.35">
      <c r="A338" s="2" t="s">
        <v>48</v>
      </c>
      <c r="B338" s="3">
        <v>42633</v>
      </c>
      <c r="C338" s="4">
        <v>0.46875</v>
      </c>
      <c r="D338" s="2" t="s">
        <v>43</v>
      </c>
      <c r="I338" s="7">
        <v>5.65</v>
      </c>
      <c r="J338" s="7">
        <v>5.87</v>
      </c>
    </row>
    <row r="339" spans="1:10" x14ac:dyDescent="0.35">
      <c r="A339" s="2" t="s">
        <v>46</v>
      </c>
      <c r="B339" s="3">
        <v>42640</v>
      </c>
      <c r="C339" s="4">
        <v>0.63680555555555551</v>
      </c>
      <c r="D339" s="2" t="s">
        <v>43</v>
      </c>
      <c r="I339" s="7">
        <v>5.55</v>
      </c>
      <c r="J339" s="7">
        <v>5.4</v>
      </c>
    </row>
    <row r="340" spans="1:10" x14ac:dyDescent="0.35">
      <c r="A340" s="2" t="s">
        <v>50</v>
      </c>
      <c r="B340" s="3">
        <v>42640</v>
      </c>
      <c r="C340" s="4">
        <v>0.62708333333333333</v>
      </c>
      <c r="D340" s="2" t="s">
        <v>43</v>
      </c>
      <c r="I340" s="7">
        <v>5.75</v>
      </c>
      <c r="J340" s="7">
        <v>5.74</v>
      </c>
    </row>
    <row r="341" spans="1:10" x14ac:dyDescent="0.35">
      <c r="A341" s="2" t="s">
        <v>48</v>
      </c>
      <c r="B341" s="3">
        <v>42640</v>
      </c>
      <c r="C341" s="4">
        <v>0.4694444444444445</v>
      </c>
      <c r="D341" s="2" t="s">
        <v>43</v>
      </c>
      <c r="I341" s="7">
        <v>6</v>
      </c>
      <c r="J341" s="7">
        <v>5.97</v>
      </c>
    </row>
    <row r="342" spans="1:10" x14ac:dyDescent="0.35">
      <c r="A342" s="2" t="s">
        <v>46</v>
      </c>
      <c r="B342" s="3">
        <v>42887</v>
      </c>
      <c r="C342" s="4">
        <v>0.67083333333333339</v>
      </c>
      <c r="D342" s="2" t="s">
        <v>47</v>
      </c>
      <c r="I342" s="7">
        <v>7.5</v>
      </c>
      <c r="J342" s="7">
        <v>7.49</v>
      </c>
    </row>
    <row r="343" spans="1:10" x14ac:dyDescent="0.35">
      <c r="A343" s="2" t="s">
        <v>46</v>
      </c>
      <c r="B343" s="3">
        <v>42887</v>
      </c>
      <c r="C343" s="4">
        <v>0.67083333333333339</v>
      </c>
      <c r="D343" s="2" t="s">
        <v>47</v>
      </c>
      <c r="I343" s="7">
        <v>7.5</v>
      </c>
      <c r="J343" s="7">
        <v>7.49</v>
      </c>
    </row>
    <row r="344" spans="1:10" x14ac:dyDescent="0.35">
      <c r="A344" s="2" t="s">
        <v>50</v>
      </c>
      <c r="B344" s="3">
        <v>42887</v>
      </c>
      <c r="C344" s="4">
        <v>0.4465277777777778</v>
      </c>
      <c r="D344" s="2" t="s">
        <v>47</v>
      </c>
      <c r="I344" s="7">
        <v>6.69</v>
      </c>
      <c r="J344" s="7">
        <v>6.92</v>
      </c>
    </row>
    <row r="345" spans="1:10" x14ac:dyDescent="0.35">
      <c r="A345" s="2" t="s">
        <v>50</v>
      </c>
      <c r="B345" s="3">
        <v>42887</v>
      </c>
      <c r="C345" s="4">
        <v>0.4465277777777778</v>
      </c>
      <c r="D345" s="2" t="s">
        <v>47</v>
      </c>
      <c r="I345" s="7">
        <v>6.69</v>
      </c>
      <c r="J345" s="7">
        <v>6.92</v>
      </c>
    </row>
    <row r="346" spans="1:10" x14ac:dyDescent="0.35">
      <c r="A346" s="2" t="s">
        <v>48</v>
      </c>
      <c r="B346" s="3">
        <v>42887</v>
      </c>
      <c r="C346" s="4">
        <v>0.4604166666666667</v>
      </c>
      <c r="D346" s="2" t="s">
        <v>47</v>
      </c>
      <c r="I346" s="7">
        <v>6.81</v>
      </c>
      <c r="J346" s="7">
        <v>7.31</v>
      </c>
    </row>
    <row r="347" spans="1:10" x14ac:dyDescent="0.35">
      <c r="A347" s="2" t="s">
        <v>48</v>
      </c>
      <c r="B347" s="3">
        <v>42887</v>
      </c>
      <c r="C347" s="4">
        <v>0.4604166666666667</v>
      </c>
      <c r="D347" s="2" t="s">
        <v>47</v>
      </c>
      <c r="I347" s="7">
        <v>6.81</v>
      </c>
      <c r="J347" s="7">
        <v>7.31</v>
      </c>
    </row>
    <row r="348" spans="1:10" x14ac:dyDescent="0.35">
      <c r="A348" s="2" t="s">
        <v>46</v>
      </c>
      <c r="B348" s="3">
        <v>42892</v>
      </c>
      <c r="C348" s="4">
        <v>0.44097222222222227</v>
      </c>
      <c r="D348" s="2" t="s">
        <v>44</v>
      </c>
      <c r="I348" s="7">
        <v>7.74</v>
      </c>
      <c r="J348" s="7">
        <v>7.33</v>
      </c>
    </row>
    <row r="349" spans="1:10" x14ac:dyDescent="0.35">
      <c r="A349" s="2" t="s">
        <v>46</v>
      </c>
      <c r="B349" s="3">
        <v>42892</v>
      </c>
      <c r="C349" s="4">
        <v>0.44097222222222227</v>
      </c>
      <c r="D349" s="2" t="s">
        <v>44</v>
      </c>
      <c r="I349" s="7">
        <v>7.74</v>
      </c>
      <c r="J349" s="7">
        <v>7.33</v>
      </c>
    </row>
    <row r="350" spans="1:10" x14ac:dyDescent="0.35">
      <c r="A350" s="2" t="s">
        <v>50</v>
      </c>
      <c r="B350" s="3">
        <v>42892</v>
      </c>
      <c r="C350" s="4">
        <v>0.65138888888888891</v>
      </c>
      <c r="D350" s="2" t="s">
        <v>44</v>
      </c>
      <c r="I350" s="7">
        <v>7.3</v>
      </c>
      <c r="J350" s="7">
        <v>7.39</v>
      </c>
    </row>
    <row r="351" spans="1:10" x14ac:dyDescent="0.35">
      <c r="A351" s="2" t="s">
        <v>50</v>
      </c>
      <c r="B351" s="3">
        <v>42892</v>
      </c>
      <c r="C351" s="4">
        <v>0.65138888888888891</v>
      </c>
      <c r="D351" s="2" t="s">
        <v>44</v>
      </c>
      <c r="I351" s="7">
        <v>7.3</v>
      </c>
      <c r="J351" s="7">
        <v>7.39</v>
      </c>
    </row>
    <row r="352" spans="1:10" x14ac:dyDescent="0.35">
      <c r="A352" s="2" t="s">
        <v>48</v>
      </c>
      <c r="B352" s="3">
        <v>42892</v>
      </c>
      <c r="C352" s="4">
        <v>0.63680555555555551</v>
      </c>
      <c r="D352" s="2" t="s">
        <v>44</v>
      </c>
      <c r="I352" s="7">
        <v>7.49</v>
      </c>
      <c r="J352" s="7">
        <v>7.66</v>
      </c>
    </row>
    <row r="353" spans="1:10" x14ac:dyDescent="0.35">
      <c r="A353" s="2" t="s">
        <v>48</v>
      </c>
      <c r="B353" s="3">
        <v>42892</v>
      </c>
      <c r="C353" s="4">
        <v>0.63680555555555551</v>
      </c>
      <c r="D353" s="2" t="s">
        <v>44</v>
      </c>
      <c r="I353" s="7">
        <v>7.49</v>
      </c>
      <c r="J353" s="7">
        <v>7.66</v>
      </c>
    </row>
    <row r="354" spans="1:10" x14ac:dyDescent="0.35">
      <c r="A354" s="2" t="s">
        <v>46</v>
      </c>
      <c r="B354" s="3">
        <v>42899</v>
      </c>
      <c r="C354" s="4">
        <v>0.64861111111111114</v>
      </c>
      <c r="D354" s="2" t="s">
        <v>47</v>
      </c>
      <c r="I354" s="7">
        <v>7.74</v>
      </c>
      <c r="J354" s="7">
        <v>7.52</v>
      </c>
    </row>
    <row r="355" spans="1:10" x14ac:dyDescent="0.35">
      <c r="A355" s="2" t="s">
        <v>46</v>
      </c>
      <c r="B355" s="3">
        <v>42899</v>
      </c>
      <c r="C355" s="4">
        <v>0.64861111111111114</v>
      </c>
      <c r="D355" s="2" t="s">
        <v>47</v>
      </c>
      <c r="I355" s="7">
        <v>7.74</v>
      </c>
      <c r="J355" s="7">
        <v>7.52</v>
      </c>
    </row>
    <row r="356" spans="1:10" x14ac:dyDescent="0.35">
      <c r="A356" s="2" t="s">
        <v>50</v>
      </c>
      <c r="B356" s="3">
        <v>42899</v>
      </c>
      <c r="C356" s="4">
        <v>0.44791666666666669</v>
      </c>
      <c r="D356" s="2" t="s">
        <v>47</v>
      </c>
      <c r="I356" s="7">
        <v>7.25</v>
      </c>
      <c r="J356" s="7">
        <v>7.62</v>
      </c>
    </row>
    <row r="357" spans="1:10" x14ac:dyDescent="0.35">
      <c r="A357" s="2" t="s">
        <v>50</v>
      </c>
      <c r="B357" s="3">
        <v>42899</v>
      </c>
      <c r="C357" s="4">
        <v>0.44791666666666669</v>
      </c>
      <c r="D357" s="2" t="s">
        <v>47</v>
      </c>
      <c r="I357" s="7">
        <v>7.25</v>
      </c>
      <c r="J357" s="7">
        <v>7.62</v>
      </c>
    </row>
    <row r="358" spans="1:10" x14ac:dyDescent="0.35">
      <c r="A358" s="2" t="s">
        <v>48</v>
      </c>
      <c r="B358" s="3">
        <v>42899</v>
      </c>
      <c r="C358" s="4">
        <v>0.46180555555555558</v>
      </c>
      <c r="D358" s="2" t="s">
        <v>47</v>
      </c>
      <c r="I358" s="7">
        <v>8.65</v>
      </c>
      <c r="J358" s="7">
        <v>7.94</v>
      </c>
    </row>
    <row r="359" spans="1:10" x14ac:dyDescent="0.35">
      <c r="A359" s="2" t="s">
        <v>48</v>
      </c>
      <c r="B359" s="3">
        <v>42899</v>
      </c>
      <c r="C359" s="4">
        <v>0.46180555555555558</v>
      </c>
      <c r="D359" s="2" t="s">
        <v>47</v>
      </c>
      <c r="I359" s="7">
        <v>8.65</v>
      </c>
      <c r="J359" s="7">
        <v>7.94</v>
      </c>
    </row>
    <row r="360" spans="1:10" x14ac:dyDescent="0.35">
      <c r="A360" s="2" t="s">
        <v>46</v>
      </c>
      <c r="B360" s="3">
        <v>42906</v>
      </c>
      <c r="C360" s="4">
        <v>0.63888888888888895</v>
      </c>
      <c r="D360" s="2" t="s">
        <v>44</v>
      </c>
      <c r="I360" s="7">
        <v>6.88</v>
      </c>
      <c r="J360" s="7">
        <v>6.22</v>
      </c>
    </row>
    <row r="361" spans="1:10" x14ac:dyDescent="0.35">
      <c r="A361" s="2" t="s">
        <v>46</v>
      </c>
      <c r="B361" s="3">
        <v>42906</v>
      </c>
      <c r="C361" s="4">
        <v>0.63888888888888895</v>
      </c>
      <c r="D361" s="2" t="s">
        <v>44</v>
      </c>
      <c r="I361" s="7">
        <v>6.88</v>
      </c>
      <c r="J361" s="7">
        <v>6.22</v>
      </c>
    </row>
    <row r="362" spans="1:10" x14ac:dyDescent="0.35">
      <c r="A362" s="2" t="s">
        <v>50</v>
      </c>
      <c r="B362" s="3">
        <v>42906</v>
      </c>
      <c r="C362" s="4">
        <v>0.63055555555555554</v>
      </c>
      <c r="D362" s="2" t="s">
        <v>44</v>
      </c>
      <c r="I362" s="7">
        <v>6.59</v>
      </c>
      <c r="J362" s="7">
        <v>6.54</v>
      </c>
    </row>
    <row r="363" spans="1:10" x14ac:dyDescent="0.35">
      <c r="A363" s="2" t="s">
        <v>50</v>
      </c>
      <c r="B363" s="3">
        <v>42906</v>
      </c>
      <c r="C363" s="4">
        <v>0.63055555555555554</v>
      </c>
      <c r="D363" s="2" t="s">
        <v>44</v>
      </c>
      <c r="I363" s="7">
        <v>6.59</v>
      </c>
      <c r="J363" s="7">
        <v>6.54</v>
      </c>
    </row>
    <row r="364" spans="1:10" x14ac:dyDescent="0.35">
      <c r="A364" s="2" t="s">
        <v>48</v>
      </c>
      <c r="B364" s="3">
        <v>42906</v>
      </c>
      <c r="C364" s="4">
        <v>0.4597222222222222</v>
      </c>
      <c r="D364" s="2" t="s">
        <v>44</v>
      </c>
      <c r="I364" s="7">
        <v>7.26</v>
      </c>
      <c r="J364" s="7">
        <v>7.13</v>
      </c>
    </row>
    <row r="365" spans="1:10" x14ac:dyDescent="0.35">
      <c r="A365" s="2" t="s">
        <v>48</v>
      </c>
      <c r="B365" s="3">
        <v>42906</v>
      </c>
      <c r="C365" s="4">
        <v>0.4597222222222222</v>
      </c>
      <c r="D365" s="2" t="s">
        <v>44</v>
      </c>
      <c r="I365" s="7">
        <v>7.26</v>
      </c>
      <c r="J365" s="7">
        <v>7.13</v>
      </c>
    </row>
    <row r="366" spans="1:10" x14ac:dyDescent="0.35">
      <c r="A366" s="2" t="s">
        <v>46</v>
      </c>
      <c r="B366" s="3">
        <v>42913</v>
      </c>
      <c r="C366" s="4">
        <v>0.66805555555555562</v>
      </c>
      <c r="D366" s="2" t="s">
        <v>44</v>
      </c>
      <c r="I366" s="7">
        <v>7.05</v>
      </c>
      <c r="J366" s="7">
        <v>6.93</v>
      </c>
    </row>
    <row r="367" spans="1:10" x14ac:dyDescent="0.35">
      <c r="A367" s="2" t="s">
        <v>46</v>
      </c>
      <c r="B367" s="3">
        <v>42913</v>
      </c>
      <c r="C367" s="4">
        <v>0.66805555555555562</v>
      </c>
      <c r="D367" s="2" t="s">
        <v>44</v>
      </c>
      <c r="I367" s="7">
        <v>7.05</v>
      </c>
      <c r="J367" s="7">
        <v>6.93</v>
      </c>
    </row>
    <row r="368" spans="1:10" x14ac:dyDescent="0.35">
      <c r="A368" s="2" t="s">
        <v>50</v>
      </c>
      <c r="B368" s="3">
        <v>42913</v>
      </c>
      <c r="C368" s="4">
        <v>0.65972222222222221</v>
      </c>
      <c r="D368" s="2" t="s">
        <v>44</v>
      </c>
      <c r="I368" s="7">
        <v>6.94</v>
      </c>
      <c r="J368" s="7">
        <v>6.42</v>
      </c>
    </row>
    <row r="369" spans="1:10" x14ac:dyDescent="0.35">
      <c r="A369" s="2" t="s">
        <v>50</v>
      </c>
      <c r="B369" s="3">
        <v>42913</v>
      </c>
      <c r="C369" s="4">
        <v>0.65972222222222221</v>
      </c>
      <c r="D369" s="2" t="s">
        <v>44</v>
      </c>
      <c r="I369" s="7">
        <v>6.94</v>
      </c>
      <c r="J369" s="7">
        <v>6.42</v>
      </c>
    </row>
    <row r="370" spans="1:10" x14ac:dyDescent="0.35">
      <c r="A370" s="2" t="s">
        <v>48</v>
      </c>
      <c r="B370" s="3">
        <v>42913</v>
      </c>
      <c r="C370" s="4">
        <v>0.48402777777777778</v>
      </c>
      <c r="D370" s="2" t="s">
        <v>44</v>
      </c>
      <c r="I370" s="7">
        <v>7.29</v>
      </c>
      <c r="J370" s="7">
        <v>7.15</v>
      </c>
    </row>
    <row r="371" spans="1:10" x14ac:dyDescent="0.35">
      <c r="A371" s="2" t="s">
        <v>48</v>
      </c>
      <c r="B371" s="3">
        <v>42913</v>
      </c>
      <c r="C371" s="4">
        <v>0.48402777777777778</v>
      </c>
      <c r="D371" s="2" t="s">
        <v>44</v>
      </c>
      <c r="I371" s="7">
        <v>7.29</v>
      </c>
      <c r="J371" s="7">
        <v>7.15</v>
      </c>
    </row>
    <row r="372" spans="1:10" x14ac:dyDescent="0.35">
      <c r="A372" s="2" t="s">
        <v>46</v>
      </c>
      <c r="B372" s="3">
        <v>42927</v>
      </c>
      <c r="C372" s="4">
        <v>0.63888888888888895</v>
      </c>
      <c r="D372" s="2" t="s">
        <v>47</v>
      </c>
      <c r="I372" s="7">
        <v>6.87</v>
      </c>
      <c r="J372" s="7">
        <v>6.65</v>
      </c>
    </row>
    <row r="373" spans="1:10" x14ac:dyDescent="0.35">
      <c r="A373" s="2" t="s">
        <v>46</v>
      </c>
      <c r="B373" s="3">
        <v>42927</v>
      </c>
      <c r="C373" s="4">
        <v>0.63888888888888895</v>
      </c>
      <c r="D373" s="2" t="s">
        <v>47</v>
      </c>
      <c r="I373" s="7">
        <v>6.87</v>
      </c>
      <c r="J373" s="7">
        <v>6.65</v>
      </c>
    </row>
    <row r="374" spans="1:10" x14ac:dyDescent="0.35">
      <c r="A374" s="2" t="s">
        <v>50</v>
      </c>
      <c r="B374" s="3">
        <v>42927</v>
      </c>
      <c r="C374" s="4">
        <v>0.63055555555555554</v>
      </c>
      <c r="D374" s="2" t="s">
        <v>47</v>
      </c>
      <c r="I374" s="7">
        <v>7.23</v>
      </c>
      <c r="J374" s="7">
        <v>7.07</v>
      </c>
    </row>
    <row r="375" spans="1:10" x14ac:dyDescent="0.35">
      <c r="A375" s="2" t="s">
        <v>50</v>
      </c>
      <c r="B375" s="3">
        <v>42927</v>
      </c>
      <c r="C375" s="4">
        <v>0.63055555555555554</v>
      </c>
      <c r="D375" s="2" t="s">
        <v>47</v>
      </c>
      <c r="I375" s="7">
        <v>7.23</v>
      </c>
      <c r="J375" s="7">
        <v>7.07</v>
      </c>
    </row>
    <row r="376" spans="1:10" x14ac:dyDescent="0.35">
      <c r="A376" s="2" t="s">
        <v>48</v>
      </c>
      <c r="B376" s="3">
        <v>42927</v>
      </c>
      <c r="C376" s="4">
        <v>0.45347222222222222</v>
      </c>
      <c r="D376" s="2" t="s">
        <v>47</v>
      </c>
      <c r="I376" s="7">
        <v>7.04</v>
      </c>
      <c r="J376" s="7">
        <v>6.81</v>
      </c>
    </row>
    <row r="377" spans="1:10" x14ac:dyDescent="0.35">
      <c r="A377" s="2" t="s">
        <v>48</v>
      </c>
      <c r="B377" s="3">
        <v>42927</v>
      </c>
      <c r="C377" s="4">
        <v>0.45347222222222222</v>
      </c>
      <c r="D377" s="2" t="s">
        <v>47</v>
      </c>
      <c r="I377" s="7">
        <v>7.04</v>
      </c>
      <c r="J377" s="7">
        <v>6.91</v>
      </c>
    </row>
    <row r="378" spans="1:10" x14ac:dyDescent="0.35">
      <c r="A378" s="2" t="s">
        <v>46</v>
      </c>
      <c r="B378" s="3">
        <v>42934</v>
      </c>
      <c r="C378" s="4">
        <v>0.43055555555555558</v>
      </c>
      <c r="D378" s="2" t="s">
        <v>47</v>
      </c>
      <c r="I378" s="7">
        <v>4.8099999999999996</v>
      </c>
      <c r="J378" s="7">
        <v>4.43</v>
      </c>
    </row>
    <row r="379" spans="1:10" x14ac:dyDescent="0.35">
      <c r="A379" s="2" t="s">
        <v>46</v>
      </c>
      <c r="B379" s="3">
        <v>42934</v>
      </c>
      <c r="C379" s="4">
        <v>0.43055555555555558</v>
      </c>
      <c r="D379" s="2" t="s">
        <v>47</v>
      </c>
      <c r="I379" s="7">
        <v>4.8099999999999996</v>
      </c>
      <c r="J379" s="7">
        <v>4.43</v>
      </c>
    </row>
    <row r="380" spans="1:10" x14ac:dyDescent="0.35">
      <c r="A380" s="2" t="s">
        <v>50</v>
      </c>
      <c r="B380" s="3">
        <v>42934</v>
      </c>
      <c r="C380" s="4">
        <v>0.62916666666666665</v>
      </c>
      <c r="D380" s="2" t="s">
        <v>47</v>
      </c>
      <c r="I380" s="7">
        <v>5</v>
      </c>
      <c r="J380" s="7">
        <v>4.8600000000000003</v>
      </c>
    </row>
    <row r="381" spans="1:10" x14ac:dyDescent="0.35">
      <c r="A381" s="2" t="s">
        <v>50</v>
      </c>
      <c r="B381" s="3">
        <v>42934</v>
      </c>
      <c r="C381" s="4">
        <v>0.62916666666666665</v>
      </c>
      <c r="D381" s="2" t="s">
        <v>47</v>
      </c>
      <c r="I381" s="7">
        <v>5</v>
      </c>
      <c r="J381" s="7">
        <v>4.8600000000000003</v>
      </c>
    </row>
    <row r="382" spans="1:10" x14ac:dyDescent="0.35">
      <c r="A382" s="2" t="s">
        <v>48</v>
      </c>
      <c r="B382" s="3">
        <v>42934</v>
      </c>
      <c r="C382" s="4">
        <v>0.61805555555555558</v>
      </c>
      <c r="D382" s="2" t="s">
        <v>47</v>
      </c>
      <c r="I382" s="7">
        <v>6.79</v>
      </c>
      <c r="J382" s="7">
        <v>6.69</v>
      </c>
    </row>
    <row r="383" spans="1:10" x14ac:dyDescent="0.35">
      <c r="A383" s="2" t="s">
        <v>48</v>
      </c>
      <c r="B383" s="3">
        <v>42934</v>
      </c>
      <c r="C383" s="4">
        <v>0.61805555555555558</v>
      </c>
      <c r="D383" s="2" t="s">
        <v>47</v>
      </c>
      <c r="I383" s="7">
        <v>6.79</v>
      </c>
      <c r="J383" s="7">
        <v>6.69</v>
      </c>
    </row>
    <row r="384" spans="1:10" x14ac:dyDescent="0.35">
      <c r="A384" s="2" t="s">
        <v>46</v>
      </c>
      <c r="B384" s="3">
        <v>42948</v>
      </c>
      <c r="C384" s="4">
        <v>0.42569444444444443</v>
      </c>
      <c r="D384" s="2" t="s">
        <v>47</v>
      </c>
      <c r="I384" s="7">
        <v>6.44</v>
      </c>
      <c r="J384" s="7">
        <v>6.45</v>
      </c>
    </row>
    <row r="385" spans="1:10" x14ac:dyDescent="0.35">
      <c r="A385" s="2" t="s">
        <v>46</v>
      </c>
      <c r="B385" s="3">
        <v>42948</v>
      </c>
      <c r="C385" s="4">
        <v>0.42569444444444443</v>
      </c>
      <c r="D385" s="2" t="s">
        <v>47</v>
      </c>
      <c r="I385" s="7">
        <v>6.44</v>
      </c>
      <c r="J385" s="7">
        <v>6.45</v>
      </c>
    </row>
    <row r="386" spans="1:10" x14ac:dyDescent="0.35">
      <c r="A386" s="2" t="s">
        <v>50</v>
      </c>
      <c r="B386" s="3">
        <v>42948</v>
      </c>
      <c r="C386" s="4">
        <v>0.43263888888888885</v>
      </c>
      <c r="D386" s="2" t="s">
        <v>47</v>
      </c>
      <c r="I386" s="7">
        <v>6.79</v>
      </c>
      <c r="J386" s="7">
        <v>5.98</v>
      </c>
    </row>
    <row r="387" spans="1:10" x14ac:dyDescent="0.35">
      <c r="A387" s="2" t="s">
        <v>50</v>
      </c>
      <c r="B387" s="3">
        <v>42948</v>
      </c>
      <c r="C387" s="4">
        <v>0.43263888888888885</v>
      </c>
      <c r="D387" s="2" t="s">
        <v>47</v>
      </c>
      <c r="I387" s="7">
        <v>6.79</v>
      </c>
      <c r="J387" s="7">
        <v>5.98</v>
      </c>
    </row>
    <row r="388" spans="1:10" x14ac:dyDescent="0.35">
      <c r="A388" s="2" t="s">
        <v>48</v>
      </c>
      <c r="B388" s="3">
        <v>42948</v>
      </c>
      <c r="C388" s="4">
        <v>0.59513888888888888</v>
      </c>
      <c r="D388" s="2" t="s">
        <v>47</v>
      </c>
      <c r="I388" s="7">
        <v>7.4</v>
      </c>
      <c r="J388" s="7">
        <v>5.99</v>
      </c>
    </row>
    <row r="389" spans="1:10" x14ac:dyDescent="0.35">
      <c r="A389" s="2" t="s">
        <v>48</v>
      </c>
      <c r="B389" s="3">
        <v>42948</v>
      </c>
      <c r="C389" s="4">
        <v>0.59513888888888888</v>
      </c>
      <c r="D389" s="2" t="s">
        <v>47</v>
      </c>
      <c r="I389" s="7">
        <v>7.4</v>
      </c>
      <c r="J389" s="7">
        <v>5.99</v>
      </c>
    </row>
    <row r="390" spans="1:10" x14ac:dyDescent="0.35">
      <c r="A390" s="2" t="s">
        <v>46</v>
      </c>
      <c r="B390" s="3">
        <v>42955</v>
      </c>
      <c r="C390" s="4">
        <v>0.65972222222222221</v>
      </c>
      <c r="D390" s="2" t="s">
        <v>44</v>
      </c>
      <c r="I390" s="7">
        <v>5.41</v>
      </c>
      <c r="J390" s="7">
        <v>5.22</v>
      </c>
    </row>
    <row r="391" spans="1:10" x14ac:dyDescent="0.35">
      <c r="A391" s="2" t="s">
        <v>46</v>
      </c>
      <c r="B391" s="3">
        <v>42955</v>
      </c>
      <c r="C391" s="4">
        <v>0.65972222222222221</v>
      </c>
      <c r="D391" s="2" t="s">
        <v>44</v>
      </c>
      <c r="I391" s="7">
        <v>5.41</v>
      </c>
      <c r="J391" s="7">
        <v>5.22</v>
      </c>
    </row>
    <row r="392" spans="1:10" x14ac:dyDescent="0.35">
      <c r="A392" s="2" t="s">
        <v>50</v>
      </c>
      <c r="B392" s="3">
        <v>42955</v>
      </c>
      <c r="C392" s="4">
        <v>0.64861111111111114</v>
      </c>
      <c r="D392" s="2" t="s">
        <v>44</v>
      </c>
      <c r="I392" s="7">
        <v>5.72</v>
      </c>
      <c r="J392" s="7">
        <v>5.23</v>
      </c>
    </row>
    <row r="393" spans="1:10" x14ac:dyDescent="0.35">
      <c r="A393" s="2" t="s">
        <v>50</v>
      </c>
      <c r="B393" s="3">
        <v>42955</v>
      </c>
      <c r="C393" s="4">
        <v>0.64861111111111114</v>
      </c>
      <c r="D393" s="2" t="s">
        <v>44</v>
      </c>
      <c r="I393" s="7">
        <v>5.72</v>
      </c>
      <c r="J393" s="7">
        <v>5.23</v>
      </c>
    </row>
    <row r="394" spans="1:10" x14ac:dyDescent="0.35">
      <c r="A394" s="2" t="s">
        <v>48</v>
      </c>
      <c r="B394" s="3">
        <v>42955</v>
      </c>
      <c r="C394" s="4">
        <v>0.46319444444444446</v>
      </c>
      <c r="D394" s="2" t="s">
        <v>44</v>
      </c>
      <c r="I394" s="7">
        <v>5.97</v>
      </c>
      <c r="J394" s="7">
        <v>5.71</v>
      </c>
    </row>
    <row r="395" spans="1:10" x14ac:dyDescent="0.35">
      <c r="A395" s="2" t="s">
        <v>48</v>
      </c>
      <c r="B395" s="3">
        <v>42955</v>
      </c>
      <c r="C395" s="4">
        <v>0.46319444444444446</v>
      </c>
      <c r="D395" s="2" t="s">
        <v>44</v>
      </c>
      <c r="I395" s="7">
        <v>5.97</v>
      </c>
      <c r="J395" s="7">
        <v>5.71</v>
      </c>
    </row>
    <row r="396" spans="1:10" x14ac:dyDescent="0.35">
      <c r="A396" s="2" t="s">
        <v>46</v>
      </c>
      <c r="B396" s="3">
        <v>42962</v>
      </c>
      <c r="C396" s="4">
        <v>0.44791666666666669</v>
      </c>
      <c r="D396" s="2" t="s">
        <v>44</v>
      </c>
      <c r="I396" s="7">
        <v>5.24</v>
      </c>
      <c r="J396" s="7">
        <v>5.36</v>
      </c>
    </row>
    <row r="397" spans="1:10" x14ac:dyDescent="0.35">
      <c r="A397" s="2" t="s">
        <v>46</v>
      </c>
      <c r="B397" s="3">
        <v>42962</v>
      </c>
      <c r="C397" s="4">
        <v>0.44791666666666669</v>
      </c>
      <c r="D397" s="2" t="s">
        <v>44</v>
      </c>
      <c r="I397" s="7">
        <v>5.24</v>
      </c>
      <c r="J397" s="7">
        <v>5.36</v>
      </c>
    </row>
    <row r="398" spans="1:10" x14ac:dyDescent="0.35">
      <c r="A398" s="2" t="s">
        <v>50</v>
      </c>
      <c r="B398" s="3">
        <v>42962</v>
      </c>
      <c r="C398" s="4">
        <v>0.63958333333333328</v>
      </c>
      <c r="D398" s="2" t="s">
        <v>44</v>
      </c>
      <c r="I398" s="7">
        <v>5.62</v>
      </c>
      <c r="J398" s="7">
        <v>5.7</v>
      </c>
    </row>
    <row r="399" spans="1:10" x14ac:dyDescent="0.35">
      <c r="A399" s="2" t="s">
        <v>50</v>
      </c>
      <c r="B399" s="3">
        <v>42962</v>
      </c>
      <c r="C399" s="4">
        <v>0.63958333333333328</v>
      </c>
      <c r="D399" s="2" t="s">
        <v>44</v>
      </c>
      <c r="I399" s="7">
        <v>5.62</v>
      </c>
      <c r="J399" s="7">
        <v>5.7</v>
      </c>
    </row>
    <row r="400" spans="1:10" x14ac:dyDescent="0.35">
      <c r="A400" s="2" t="s">
        <v>48</v>
      </c>
      <c r="B400" s="3">
        <v>42962</v>
      </c>
      <c r="C400" s="4">
        <v>0.62777777777777777</v>
      </c>
      <c r="D400" s="2" t="s">
        <v>44</v>
      </c>
      <c r="I400" s="7">
        <v>6.23</v>
      </c>
      <c r="J400" s="7">
        <v>5.92</v>
      </c>
    </row>
    <row r="401" spans="1:10" x14ac:dyDescent="0.35">
      <c r="A401" s="2" t="s">
        <v>48</v>
      </c>
      <c r="B401" s="3">
        <v>42962</v>
      </c>
      <c r="C401" s="4">
        <v>0.62777777777777777</v>
      </c>
      <c r="D401" s="2" t="s">
        <v>44</v>
      </c>
      <c r="I401" s="7">
        <v>6.23</v>
      </c>
      <c r="J401" s="7">
        <v>5.92</v>
      </c>
    </row>
    <row r="402" spans="1:10" x14ac:dyDescent="0.35">
      <c r="A402" s="2" t="s">
        <v>46</v>
      </c>
      <c r="B402" s="3">
        <v>42969</v>
      </c>
      <c r="C402" s="4">
        <v>0.65486111111111112</v>
      </c>
      <c r="D402" s="2" t="s">
        <v>47</v>
      </c>
      <c r="I402" s="7">
        <v>5.26</v>
      </c>
      <c r="J402" s="7">
        <v>5.3</v>
      </c>
    </row>
    <row r="403" spans="1:10" x14ac:dyDescent="0.35">
      <c r="A403" s="2" t="s">
        <v>46</v>
      </c>
      <c r="B403" s="3">
        <v>42969</v>
      </c>
      <c r="C403" s="4">
        <v>0.65486111111111112</v>
      </c>
      <c r="D403" s="2" t="s">
        <v>47</v>
      </c>
      <c r="I403" s="7">
        <v>5.26</v>
      </c>
      <c r="J403" s="7">
        <v>5.3</v>
      </c>
    </row>
    <row r="404" spans="1:10" x14ac:dyDescent="0.35">
      <c r="A404" s="2" t="s">
        <v>50</v>
      </c>
      <c r="B404" s="3">
        <v>42969</v>
      </c>
      <c r="C404" s="4">
        <v>0.64513888888888882</v>
      </c>
      <c r="D404" s="2" t="s">
        <v>47</v>
      </c>
      <c r="I404" s="7">
        <v>4.83</v>
      </c>
      <c r="J404" s="7">
        <v>4.8899999999999997</v>
      </c>
    </row>
    <row r="405" spans="1:10" x14ac:dyDescent="0.35">
      <c r="A405" s="2" t="s">
        <v>50</v>
      </c>
      <c r="B405" s="3">
        <v>42969</v>
      </c>
      <c r="C405" s="4">
        <v>0.64513888888888882</v>
      </c>
      <c r="D405" s="2" t="s">
        <v>47</v>
      </c>
      <c r="I405" s="7">
        <v>4.83</v>
      </c>
      <c r="J405" s="7">
        <v>4.8899999999999997</v>
      </c>
    </row>
    <row r="406" spans="1:10" x14ac:dyDescent="0.35">
      <c r="A406" s="2" t="s">
        <v>48</v>
      </c>
      <c r="B406" s="3">
        <v>42969</v>
      </c>
      <c r="C406" s="4">
        <v>0.46597222222222223</v>
      </c>
      <c r="D406" s="2" t="s">
        <v>47</v>
      </c>
      <c r="I406" s="7">
        <v>5.41</v>
      </c>
      <c r="J406" s="7">
        <v>5.79</v>
      </c>
    </row>
    <row r="407" spans="1:10" x14ac:dyDescent="0.35">
      <c r="A407" s="2" t="s">
        <v>48</v>
      </c>
      <c r="B407" s="3">
        <v>42969</v>
      </c>
      <c r="C407" s="4">
        <v>0.46597222222222223</v>
      </c>
      <c r="D407" s="2" t="s">
        <v>47</v>
      </c>
      <c r="I407" s="7">
        <v>5.41</v>
      </c>
      <c r="J407" s="7">
        <v>5.79</v>
      </c>
    </row>
    <row r="408" spans="1:10" x14ac:dyDescent="0.35">
      <c r="A408" s="2" t="s">
        <v>46</v>
      </c>
      <c r="B408" s="3">
        <v>42976</v>
      </c>
      <c r="C408" s="4">
        <v>0.4375</v>
      </c>
      <c r="D408" s="2" t="s">
        <v>47</v>
      </c>
      <c r="I408" s="7">
        <v>6.08</v>
      </c>
      <c r="J408" s="7">
        <v>4.33</v>
      </c>
    </row>
    <row r="409" spans="1:10" x14ac:dyDescent="0.35">
      <c r="A409" s="2" t="s">
        <v>46</v>
      </c>
      <c r="B409" s="3">
        <v>42976</v>
      </c>
      <c r="C409" s="4">
        <v>0.4375</v>
      </c>
      <c r="D409" s="2" t="s">
        <v>47</v>
      </c>
      <c r="I409" s="7">
        <v>6.08</v>
      </c>
      <c r="J409" s="7">
        <v>4.33</v>
      </c>
    </row>
    <row r="410" spans="1:10" x14ac:dyDescent="0.35">
      <c r="A410" s="2" t="s">
        <v>50</v>
      </c>
      <c r="B410" s="3">
        <v>42976</v>
      </c>
      <c r="C410" s="4">
        <v>0.44513888888888892</v>
      </c>
      <c r="D410" s="2" t="s">
        <v>47</v>
      </c>
      <c r="I410" s="7">
        <v>5.99</v>
      </c>
      <c r="J410" s="7">
        <v>5.44</v>
      </c>
    </row>
    <row r="411" spans="1:10" x14ac:dyDescent="0.35">
      <c r="A411" s="2" t="s">
        <v>50</v>
      </c>
      <c r="B411" s="3">
        <v>42976</v>
      </c>
      <c r="C411" s="4">
        <v>0.44513888888888892</v>
      </c>
      <c r="D411" s="2" t="s">
        <v>47</v>
      </c>
      <c r="I411" s="7">
        <v>5.99</v>
      </c>
      <c r="J411" s="7">
        <v>5.44</v>
      </c>
    </row>
    <row r="412" spans="1:10" x14ac:dyDescent="0.35">
      <c r="A412" s="2" t="s">
        <v>48</v>
      </c>
      <c r="B412" s="3">
        <v>42976</v>
      </c>
      <c r="C412" s="4">
        <v>0.45694444444444443</v>
      </c>
      <c r="D412" s="2" t="s">
        <v>47</v>
      </c>
      <c r="I412" s="7">
        <v>5.85</v>
      </c>
      <c r="J412" s="7">
        <v>5.97</v>
      </c>
    </row>
    <row r="413" spans="1:10" x14ac:dyDescent="0.35">
      <c r="A413" s="2" t="s">
        <v>48</v>
      </c>
      <c r="B413" s="3">
        <v>42976</v>
      </c>
      <c r="C413" s="4">
        <v>0.45694444444444443</v>
      </c>
      <c r="D413" s="2" t="s">
        <v>47</v>
      </c>
      <c r="I413" s="7">
        <v>5.85</v>
      </c>
      <c r="J413" s="7">
        <v>5.97</v>
      </c>
    </row>
    <row r="414" spans="1:10" x14ac:dyDescent="0.35">
      <c r="A414" s="2" t="s">
        <v>46</v>
      </c>
      <c r="B414" s="3">
        <v>42990</v>
      </c>
      <c r="C414" s="4">
        <v>0.44375000000000003</v>
      </c>
      <c r="D414" s="2" t="s">
        <v>47</v>
      </c>
      <c r="I414" s="7">
        <v>5.94</v>
      </c>
      <c r="J414" s="7">
        <v>6.02</v>
      </c>
    </row>
    <row r="415" spans="1:10" x14ac:dyDescent="0.35">
      <c r="A415" s="2" t="s">
        <v>46</v>
      </c>
      <c r="B415" s="3">
        <v>42990</v>
      </c>
      <c r="C415" s="4">
        <v>0.44375000000000003</v>
      </c>
      <c r="D415" s="2" t="s">
        <v>47</v>
      </c>
      <c r="I415" s="7">
        <v>5.94</v>
      </c>
      <c r="J415" s="7">
        <v>6.02</v>
      </c>
    </row>
    <row r="416" spans="1:10" x14ac:dyDescent="0.35">
      <c r="A416" s="2" t="s">
        <v>50</v>
      </c>
      <c r="B416" s="3">
        <v>42990</v>
      </c>
      <c r="C416" s="4">
        <v>0.4513888888888889</v>
      </c>
      <c r="D416" s="2" t="s">
        <v>47</v>
      </c>
      <c r="I416" s="7">
        <v>5.94</v>
      </c>
      <c r="J416" s="7">
        <v>6.36</v>
      </c>
    </row>
    <row r="417" spans="1:17" x14ac:dyDescent="0.35">
      <c r="A417" s="2" t="s">
        <v>50</v>
      </c>
      <c r="B417" s="3">
        <v>42990</v>
      </c>
      <c r="C417" s="4">
        <v>0.4513888888888889</v>
      </c>
      <c r="D417" s="2" t="s">
        <v>47</v>
      </c>
      <c r="I417" s="7">
        <v>5.94</v>
      </c>
      <c r="J417" s="7">
        <v>6.36</v>
      </c>
    </row>
    <row r="418" spans="1:17" x14ac:dyDescent="0.35">
      <c r="A418" s="2" t="s">
        <v>48</v>
      </c>
      <c r="B418" s="3">
        <v>42990</v>
      </c>
      <c r="C418" s="4">
        <v>0.46458333333333335</v>
      </c>
      <c r="D418" s="2" t="s">
        <v>47</v>
      </c>
      <c r="I418" s="7">
        <v>6.45</v>
      </c>
      <c r="J418" s="7">
        <v>6.96</v>
      </c>
    </row>
    <row r="419" spans="1:17" x14ac:dyDescent="0.35">
      <c r="A419" s="2" t="s">
        <v>48</v>
      </c>
      <c r="B419" s="3">
        <v>42990</v>
      </c>
      <c r="C419" s="4">
        <v>0.46458333333333335</v>
      </c>
      <c r="D419" s="2" t="s">
        <v>47</v>
      </c>
      <c r="I419" s="7">
        <v>6.45</v>
      </c>
      <c r="J419" s="7">
        <v>6.96</v>
      </c>
    </row>
    <row r="420" spans="1:17" x14ac:dyDescent="0.35">
      <c r="A420" s="2" t="s">
        <v>46</v>
      </c>
      <c r="B420" s="3">
        <v>42997</v>
      </c>
      <c r="C420" s="4">
        <v>0.47986111111111113</v>
      </c>
      <c r="I420" s="7">
        <v>10.45</v>
      </c>
      <c r="J420" s="7">
        <v>9.77</v>
      </c>
    </row>
    <row r="421" spans="1:17" x14ac:dyDescent="0.35">
      <c r="A421" s="2" t="s">
        <v>46</v>
      </c>
      <c r="B421" s="3">
        <v>42997</v>
      </c>
      <c r="C421" s="4">
        <v>0.47986111111111113</v>
      </c>
      <c r="D421" s="2" t="s">
        <v>47</v>
      </c>
      <c r="I421" s="7">
        <v>10.45</v>
      </c>
      <c r="J421" s="7">
        <v>9.77</v>
      </c>
    </row>
    <row r="422" spans="1:17" x14ac:dyDescent="0.35">
      <c r="A422" s="2" t="s">
        <v>50</v>
      </c>
      <c r="B422" s="3">
        <v>42997</v>
      </c>
      <c r="C422" s="4">
        <v>0.46666666666666662</v>
      </c>
      <c r="I422" s="7">
        <v>10.16</v>
      </c>
      <c r="J422" s="7">
        <v>10.15</v>
      </c>
    </row>
    <row r="423" spans="1:17" x14ac:dyDescent="0.35">
      <c r="A423" s="2" t="s">
        <v>50</v>
      </c>
      <c r="B423" s="3">
        <v>42997</v>
      </c>
      <c r="C423" s="4">
        <v>0.46666666666666662</v>
      </c>
      <c r="D423" s="2" t="s">
        <v>47</v>
      </c>
      <c r="I423" s="7">
        <v>10.16</v>
      </c>
      <c r="J423" s="7">
        <v>10.15</v>
      </c>
    </row>
    <row r="424" spans="1:17" x14ac:dyDescent="0.35">
      <c r="A424" s="2" t="s">
        <v>48</v>
      </c>
      <c r="B424" s="3">
        <v>42997</v>
      </c>
      <c r="C424" s="4">
        <v>0.45</v>
      </c>
      <c r="I424" s="7">
        <v>10.48</v>
      </c>
      <c r="J424" s="7">
        <v>10.49</v>
      </c>
    </row>
    <row r="425" spans="1:17" x14ac:dyDescent="0.35">
      <c r="A425" s="2" t="s">
        <v>48</v>
      </c>
      <c r="B425" s="3">
        <v>42997</v>
      </c>
      <c r="C425" s="4">
        <v>0.45</v>
      </c>
      <c r="D425" s="2" t="s">
        <v>47</v>
      </c>
      <c r="I425" s="7">
        <v>10.48</v>
      </c>
      <c r="J425" s="7">
        <v>10.49</v>
      </c>
    </row>
    <row r="426" spans="1:17" x14ac:dyDescent="0.35">
      <c r="A426" s="2" t="s">
        <v>46</v>
      </c>
      <c r="B426" s="3">
        <v>43005</v>
      </c>
      <c r="C426" s="4">
        <v>0.63541666666666663</v>
      </c>
      <c r="D426" s="2" t="s">
        <v>47</v>
      </c>
      <c r="I426" s="7">
        <v>6.18</v>
      </c>
      <c r="J426" s="7">
        <v>5.85</v>
      </c>
    </row>
    <row r="427" spans="1:17" x14ac:dyDescent="0.35">
      <c r="A427" s="2" t="s">
        <v>50</v>
      </c>
      <c r="B427" s="3">
        <v>43005</v>
      </c>
      <c r="C427" s="4">
        <v>0.45694444444444443</v>
      </c>
      <c r="D427" s="2" t="s">
        <v>47</v>
      </c>
      <c r="I427" s="7">
        <v>5.86</v>
      </c>
      <c r="J427" s="7">
        <v>5.79</v>
      </c>
    </row>
    <row r="428" spans="1:17" x14ac:dyDescent="0.35">
      <c r="A428" s="2" t="s">
        <v>48</v>
      </c>
      <c r="B428" s="3">
        <v>43005</v>
      </c>
      <c r="C428" s="4">
        <v>0.4694444444444445</v>
      </c>
      <c r="D428" s="2" t="s">
        <v>47</v>
      </c>
      <c r="I428" s="7">
        <v>5.01</v>
      </c>
      <c r="J428" s="7">
        <v>4.43</v>
      </c>
    </row>
    <row r="429" spans="1:17" x14ac:dyDescent="0.35">
      <c r="B429" s="3"/>
      <c r="C429" s="4"/>
    </row>
    <row r="430" spans="1:17" s="1" customFormat="1" ht="43.5" x14ac:dyDescent="0.35">
      <c r="E430" s="18" t="s">
        <v>76</v>
      </c>
      <c r="F430" s="18" t="s">
        <v>74</v>
      </c>
      <c r="G430" s="18"/>
      <c r="H430" s="18"/>
      <c r="I430" s="19" t="s">
        <v>75</v>
      </c>
      <c r="J430" s="19"/>
      <c r="K430" s="18"/>
      <c r="L430" s="18" t="s">
        <v>78</v>
      </c>
      <c r="M430" s="18" t="s">
        <v>79</v>
      </c>
      <c r="N430" s="18" t="s">
        <v>80</v>
      </c>
      <c r="O430" s="18" t="s">
        <v>81</v>
      </c>
      <c r="P430" s="18"/>
      <c r="Q430" s="18" t="s">
        <v>77</v>
      </c>
    </row>
    <row r="431" spans="1:17" x14ac:dyDescent="0.35">
      <c r="E431" s="15">
        <v>2010</v>
      </c>
      <c r="F431" s="16">
        <f>AVERAGE(J2:J46)</f>
        <v>6.658888888888888</v>
      </c>
      <c r="G431" s="17">
        <f>_xlfn.PERCENTRANK.EXC(J2:J46,5)</f>
        <v>6.5000000000000002E-2</v>
      </c>
      <c r="H431" s="17">
        <f>G431*100</f>
        <v>6.5</v>
      </c>
      <c r="I431" s="16">
        <f>AVERAGE(I2:I46)</f>
        <v>6.9257777777777774</v>
      </c>
      <c r="J431" s="17">
        <f>_xlfn.PERCENTRANK.EXC(I2:I46,5)</f>
        <v>3.7999999999999999E-2</v>
      </c>
      <c r="K431" s="17">
        <f>J431*100</f>
        <v>3.8</v>
      </c>
      <c r="L431" s="17" t="e">
        <f>_xlfn.PERCENTRANK.EXC(I2:I46,4.8)*100</f>
        <v>#N/A</v>
      </c>
      <c r="M431" s="17" t="e">
        <f>_xlfn.PERCENTRANK.EXC(J2:J46,4.8)*100</f>
        <v>#N/A</v>
      </c>
      <c r="N431" s="17" t="e">
        <f>_xlfn.PERCENTRANK.EXC(I2:I46,2.3)*100</f>
        <v>#N/A</v>
      </c>
      <c r="O431" s="17" t="e">
        <f>_xlfn.PERCENTRANK.EXC(J2:J46,2.3)*100</f>
        <v>#N/A</v>
      </c>
      <c r="P431" s="16">
        <f>MIN(I2:I46)</f>
        <v>4.8499999999999996</v>
      </c>
      <c r="Q431" s="16">
        <f>MIN(J2:J46)</f>
        <v>4.8499999999999996</v>
      </c>
    </row>
    <row r="432" spans="1:17" x14ac:dyDescent="0.35">
      <c r="E432" s="15">
        <v>2011</v>
      </c>
      <c r="F432" s="16">
        <f>AVERAGE(J47:J113)</f>
        <v>6.1750000000000007</v>
      </c>
      <c r="G432" s="17">
        <f>_xlfn.PERCENTRANK.EXC(J47:J113,5)</f>
        <v>7.1999999999999995E-2</v>
      </c>
      <c r="H432" s="17">
        <f t="shared" ref="H432:H438" si="0">G432*100</f>
        <v>7.1999999999999993</v>
      </c>
      <c r="I432" s="16">
        <f>AVERAGE(I47:I113)</f>
        <v>6.4104347826086983</v>
      </c>
      <c r="J432" s="17">
        <f>_xlfn.PERCENTRANK.EXC(I47:I113,5)</f>
        <v>6.3E-2</v>
      </c>
      <c r="K432" s="17">
        <f>J432*100</f>
        <v>6.3</v>
      </c>
      <c r="L432" s="17">
        <f>_xlfn.PERCENTRANK.EXC(I47:I113,4.8)*100</f>
        <v>3.6999999999999997</v>
      </c>
      <c r="M432" s="17">
        <f>_xlfn.PERCENTRANK.EXC(J47:J113,4.8)*100</f>
        <v>3.4000000000000004</v>
      </c>
      <c r="N432" s="17" t="e">
        <f>_xlfn.PERCENTRANK.EXC(I47:I113,2.3)*100</f>
        <v>#N/A</v>
      </c>
      <c r="O432" s="17" t="e">
        <f>_xlfn.PERCENTRANK.EXC(J47:J113,2.3)*100</f>
        <v>#N/A</v>
      </c>
      <c r="P432" s="16">
        <f>MIN(I47:I113)</f>
        <v>4.43</v>
      </c>
      <c r="Q432" s="16">
        <f>MIN(J47:J113)</f>
        <v>4.7</v>
      </c>
    </row>
    <row r="433" spans="5:17" x14ac:dyDescent="0.35">
      <c r="E433" s="15">
        <v>2012</v>
      </c>
      <c r="F433" s="16">
        <f>AVERAGE(J114:J155)</f>
        <v>5.3487804878048788</v>
      </c>
      <c r="G433" s="17">
        <f>_xlfn.PERCENTRANK.EXC(J114:J155,5)</f>
        <v>0.32600000000000001</v>
      </c>
      <c r="H433" s="17">
        <f t="shared" si="0"/>
        <v>32.6</v>
      </c>
      <c r="I433" s="16">
        <f>AVERAGE(I114:I155)</f>
        <v>5.7543902439024395</v>
      </c>
      <c r="J433" s="17">
        <f>_xlfn.PERCENTRANK.EXC(I114:I155,5)</f>
        <v>0.24</v>
      </c>
      <c r="K433" s="17">
        <f>J433*100</f>
        <v>24</v>
      </c>
      <c r="L433" s="17">
        <f>_xlfn.PERCENTRANK.EXC(I114:I155,4.8)*100</f>
        <v>16.600000000000001</v>
      </c>
      <c r="M433" s="17">
        <f>_xlfn.PERCENTRANK.EXC(J114:J155,4.8)*100</f>
        <v>26.5</v>
      </c>
      <c r="N433" s="17" t="e">
        <f>_xlfn.PERCENTRANK.EXC(I114:I155,2.3)*100</f>
        <v>#N/A</v>
      </c>
      <c r="O433" s="17" t="e">
        <f>_xlfn.PERCENTRANK.EXC(J114:J155,2.3)*100</f>
        <v>#N/A</v>
      </c>
      <c r="P433" s="16">
        <f>MIN(I114:I155)</f>
        <v>3.83</v>
      </c>
      <c r="Q433" s="16">
        <f>MIN(J114:J155)</f>
        <v>3.35</v>
      </c>
    </row>
    <row r="434" spans="5:17" x14ac:dyDescent="0.35">
      <c r="E434" s="15">
        <v>2013</v>
      </c>
      <c r="F434" s="16">
        <f>AVERAGE(J156:J197)</f>
        <v>6.2235897435897432</v>
      </c>
      <c r="G434" s="17" t="e">
        <f>_xlfn.PERCENTRANK.EXC(J156:J197,5)</f>
        <v>#N/A</v>
      </c>
      <c r="H434" s="17" t="e">
        <f t="shared" si="0"/>
        <v>#N/A</v>
      </c>
      <c r="I434" s="16">
        <f>AVERAGE(I156:I197)</f>
        <v>6.4341025641025658</v>
      </c>
      <c r="J434" s="17" t="e">
        <f>_xlfn.PERCENTRANK.EXC(I156:I197,5)</f>
        <v>#N/A</v>
      </c>
      <c r="K434" s="17" t="e">
        <f>J434*100</f>
        <v>#N/A</v>
      </c>
      <c r="L434" s="17" t="e">
        <f>_xlfn.PERCENTRANK.EXC(I156:I197,4.8)*100</f>
        <v>#N/A</v>
      </c>
      <c r="M434" s="17" t="e">
        <f>_xlfn.PERCENTRANK.EXC(J156:J197,4.8)*100</f>
        <v>#N/A</v>
      </c>
      <c r="N434" s="17" t="e">
        <f>_xlfn.PERCENTRANK.EXC(I156:I197,2.3)*100</f>
        <v>#N/A</v>
      </c>
      <c r="O434" s="17" t="e">
        <f>_xlfn.PERCENTRANK.EXC(J156:J197,2.3)*100</f>
        <v>#N/A</v>
      </c>
      <c r="P434" s="16">
        <f>MIN(I156:I197)</f>
        <v>5.0599999999999996</v>
      </c>
      <c r="Q434" s="16">
        <f>MIN(J156:J197)</f>
        <v>5.15</v>
      </c>
    </row>
    <row r="435" spans="5:17" x14ac:dyDescent="0.35">
      <c r="E435" s="15">
        <v>2014</v>
      </c>
      <c r="F435" s="16">
        <f>AVERAGE(J198:J245)</f>
        <v>6.2268749999999997</v>
      </c>
      <c r="G435" s="17">
        <f>_xlfn.PERCENTRANK.EXC(J198:J245,5)</f>
        <v>3.5000000000000003E-2</v>
      </c>
      <c r="H435" s="17">
        <f t="shared" si="0"/>
        <v>3.5000000000000004</v>
      </c>
      <c r="I435" s="16">
        <f>AVERAGE(I198:I245)</f>
        <v>6.543750000000002</v>
      </c>
      <c r="J435" s="17" t="e">
        <f>_xlfn.PERCENTRANK.EXC(I198:I245,5)</f>
        <v>#N/A</v>
      </c>
      <c r="K435" s="17" t="e">
        <f>J435*100</f>
        <v>#N/A</v>
      </c>
      <c r="L435" s="17" t="e">
        <f>_xlfn.PERCENTRANK.EXC(I198:I245,4.8)*100</f>
        <v>#N/A</v>
      </c>
      <c r="M435" s="17" t="e">
        <f>_xlfn.PERCENTRANK.EXC(J198:J245,4.8)*100</f>
        <v>#N/A</v>
      </c>
      <c r="N435" s="17" t="e">
        <f>_xlfn.PERCENTRANK.EXC(I198:I245,2.3)*100</f>
        <v>#N/A</v>
      </c>
      <c r="O435" s="17" t="e">
        <f>_xlfn.PERCENTRANK.EXC(J198:J245,2.3)*100</f>
        <v>#N/A</v>
      </c>
      <c r="P435" s="16">
        <f>MIN(I198:I245)</f>
        <v>5.27</v>
      </c>
      <c r="Q435" s="16">
        <f>MIN(J198:J245)</f>
        <v>4.8499999999999996</v>
      </c>
    </row>
    <row r="436" spans="5:17" x14ac:dyDescent="0.35">
      <c r="E436" s="15">
        <v>2015</v>
      </c>
      <c r="F436" s="16">
        <f>AVERAGE(J246:J290)</f>
        <v>6.0406666666666666</v>
      </c>
      <c r="G436" s="17">
        <f>_xlfn.PERCENTRANK.EXC(J246:J290,5)</f>
        <v>8.2000000000000003E-2</v>
      </c>
      <c r="H436" s="17">
        <f t="shared" si="0"/>
        <v>8.2000000000000011</v>
      </c>
      <c r="I436" s="16">
        <f>AVERAGE(I246:I290)</f>
        <v>6.236666666666669</v>
      </c>
      <c r="J436" s="17">
        <f>_xlfn.PERCENTRANK.EXC(I246:I290,5)</f>
        <v>9.6000000000000002E-2</v>
      </c>
      <c r="K436" s="17">
        <f>J436*100</f>
        <v>9.6</v>
      </c>
      <c r="L436" s="17">
        <f>_xlfn.PERCENTRANK.EXC(I246:I290,4.8)*100</f>
        <v>6.3</v>
      </c>
      <c r="M436" s="17">
        <f>_xlfn.PERCENTRANK.EXC(J246:J290,4.8)*100</f>
        <v>6.6000000000000005</v>
      </c>
      <c r="N436" s="17" t="e">
        <f>_xlfn.PERCENTRANK.EXC(I246:I290,2.3)*100</f>
        <v>#N/A</v>
      </c>
      <c r="O436" s="17" t="e">
        <f>_xlfn.PERCENTRANK.EXC(J246:J290,2.3)*100</f>
        <v>#N/A</v>
      </c>
      <c r="P436" s="16">
        <f>MIN(I246:I290)</f>
        <v>4.26</v>
      </c>
      <c r="Q436" s="16">
        <f>MIN(J246:J290)</f>
        <v>4.33</v>
      </c>
    </row>
    <row r="437" spans="5:17" x14ac:dyDescent="0.35">
      <c r="E437" s="15">
        <v>2016</v>
      </c>
      <c r="F437" s="16">
        <f>AVERAGE(J293:J341)</f>
        <v>5.6923809523809528</v>
      </c>
      <c r="G437" s="17">
        <f>_xlfn.PERCENTRANK.EXC(J293:J341,5)</f>
        <v>0.186</v>
      </c>
      <c r="H437" s="17">
        <f t="shared" si="0"/>
        <v>18.600000000000001</v>
      </c>
      <c r="I437" s="16">
        <f>AVERAGE(I293:I341)</f>
        <v>5.9604081632653054</v>
      </c>
      <c r="J437" s="17">
        <f>_xlfn.PERCENTRANK.EXC(I293:I341,5)</f>
        <v>0.15</v>
      </c>
      <c r="K437" s="17">
        <f>J437*100</f>
        <v>15</v>
      </c>
      <c r="L437" s="17">
        <f>_xlfn.PERCENTRANK.EXC(I293:I341,4.8)*100</f>
        <v>10.4</v>
      </c>
      <c r="M437" s="17">
        <f>_xlfn.PERCENTRANK.EXC(J293:J341,4.8)*100</f>
        <v>10.8</v>
      </c>
      <c r="N437" s="17" t="e">
        <f>_xlfn.PERCENTRANK.EXC(I293:I341,2.3)*100</f>
        <v>#N/A</v>
      </c>
      <c r="O437" s="17" t="e">
        <f>_xlfn.PERCENTRANK.EXC(J293:J341,2.3)*100</f>
        <v>#N/A</v>
      </c>
      <c r="P437" s="16">
        <f>MIN(I293:I341)</f>
        <v>4.42</v>
      </c>
      <c r="Q437" s="16">
        <f>MIN(J293:J341)</f>
        <v>3.96</v>
      </c>
    </row>
    <row r="438" spans="5:17" x14ac:dyDescent="0.35">
      <c r="E438" s="15">
        <v>2017</v>
      </c>
      <c r="F438" s="16">
        <f>AVERAGE(J342:J428)</f>
        <v>6.556206896551724</v>
      </c>
      <c r="G438" s="17">
        <f>_xlfn.PERCENTRANK.EXC(J342:J428,5)</f>
        <v>0.106</v>
      </c>
      <c r="H438" s="17">
        <f t="shared" si="0"/>
        <v>10.6</v>
      </c>
      <c r="I438" s="16">
        <f>AVERAGE(I342:I428)</f>
        <v>6.7380459770114971</v>
      </c>
      <c r="J438" s="17">
        <f>_xlfn.PERCENTRANK.EXC(I342:I428,5)</f>
        <v>5.6000000000000001E-2</v>
      </c>
      <c r="K438" s="17">
        <f>J438*100</f>
        <v>5.6000000000000005</v>
      </c>
      <c r="L438" s="17" t="e">
        <f>_xlfn.PERCENTRANK.EXC(I342:I428,4.8)*100</f>
        <v>#N/A</v>
      </c>
      <c r="M438" s="17">
        <f>_xlfn.PERCENTRANK.EXC(J342:J428,4.8)*100</f>
        <v>6.6000000000000005</v>
      </c>
      <c r="N438" s="17" t="e">
        <f>_xlfn.PERCENTRANK.EXC(I342:I428,2.3)*100</f>
        <v>#N/A</v>
      </c>
      <c r="O438" s="17" t="e">
        <f>_xlfn.PERCENTRANK.EXC(J342:J428,2.3)*100</f>
        <v>#N/A</v>
      </c>
      <c r="P438" s="16">
        <f>MIN(I342:I428)</f>
        <v>4.8099999999999996</v>
      </c>
      <c r="Q438" s="16">
        <f>MIN(J342:J428)</f>
        <v>4.33</v>
      </c>
    </row>
    <row r="440" spans="5:17" x14ac:dyDescent="0.35">
      <c r="J440" s="14"/>
    </row>
    <row r="441" spans="5:17" x14ac:dyDescent="0.35">
      <c r="K441"/>
      <c r="L441"/>
      <c r="M441"/>
      <c r="N441"/>
      <c r="O441"/>
      <c r="P441"/>
      <c r="Q4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8"/>
  <sheetViews>
    <sheetView topLeftCell="I1" zoomScaleNormal="100" zoomScaleSheetLayoutView="100" workbookViewId="0">
      <pane ySplit="1" topLeftCell="A428" activePane="bottomLeft" state="frozen"/>
      <selection activeCell="C1" sqref="C1"/>
      <selection pane="bottomLeft" activeCell="N1" sqref="N1:S1048576"/>
    </sheetView>
  </sheetViews>
  <sheetFormatPr defaultColWidth="9.1796875" defaultRowHeight="14.5" x14ac:dyDescent="0.35"/>
  <cols>
    <col min="1" max="1" width="10.81640625" style="2" bestFit="1" customWidth="1"/>
    <col min="2" max="2" width="12.1796875" style="2" bestFit="1" customWidth="1"/>
    <col min="3" max="3" width="9" style="2" bestFit="1" customWidth="1"/>
    <col min="4" max="4" width="11.81640625" style="2" bestFit="1" customWidth="1"/>
    <col min="5" max="6" width="10.81640625" style="11" bestFit="1" customWidth="1"/>
    <col min="7" max="8" width="9.7265625" style="11" bestFit="1" customWidth="1"/>
    <col min="9" max="9" width="9.81640625" style="11" bestFit="1" customWidth="1"/>
    <col min="10" max="10" width="13.26953125" style="11" bestFit="1" customWidth="1"/>
    <col min="11" max="12" width="15.26953125" style="11" bestFit="1" customWidth="1"/>
    <col min="13" max="13" width="15.26953125" style="11" customWidth="1"/>
    <col min="14" max="16384" width="9.1796875" style="2"/>
  </cols>
  <sheetData>
    <row r="1" spans="1:13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72</v>
      </c>
    </row>
    <row r="2" spans="1:13" x14ac:dyDescent="0.35">
      <c r="A2" s="2" t="s">
        <v>46</v>
      </c>
      <c r="B2" s="3">
        <v>40332</v>
      </c>
      <c r="C2" s="4">
        <v>0.66111111111111109</v>
      </c>
      <c r="D2" s="2" t="s">
        <v>41</v>
      </c>
      <c r="E2" s="11">
        <v>0.29799999999999999</v>
      </c>
      <c r="G2" s="11">
        <v>0.23400000000000001</v>
      </c>
      <c r="K2" s="11">
        <v>0.40799999999999997</v>
      </c>
      <c r="M2" s="11">
        <f t="shared" ref="M2:M65" si="0">E2+F2+K2</f>
        <v>0.70599999999999996</v>
      </c>
    </row>
    <row r="3" spans="1:13" x14ac:dyDescent="0.35">
      <c r="A3" s="2" t="s">
        <v>50</v>
      </c>
      <c r="B3" s="3">
        <v>40332</v>
      </c>
      <c r="C3" s="4">
        <v>0.50208333333333333</v>
      </c>
      <c r="D3" s="2" t="s">
        <v>41</v>
      </c>
      <c r="E3" s="11">
        <v>0.36099999999999999</v>
      </c>
      <c r="G3" s="11">
        <v>0.26300000000000001</v>
      </c>
      <c r="K3" s="11">
        <v>0.50700000000000001</v>
      </c>
      <c r="M3" s="11">
        <f t="shared" si="0"/>
        <v>0.86799999999999999</v>
      </c>
    </row>
    <row r="4" spans="1:13" x14ac:dyDescent="0.35">
      <c r="A4" s="2" t="s">
        <v>48</v>
      </c>
      <c r="B4" s="3">
        <v>40332</v>
      </c>
      <c r="C4" s="4">
        <v>0.51944444444444449</v>
      </c>
      <c r="D4" s="2" t="s">
        <v>41</v>
      </c>
      <c r="E4" s="11">
        <v>0.24299999999999999</v>
      </c>
      <c r="G4" s="11">
        <v>0.219</v>
      </c>
      <c r="K4" s="11">
        <v>0.58099999999999996</v>
      </c>
      <c r="M4" s="11">
        <f t="shared" si="0"/>
        <v>0.82399999999999995</v>
      </c>
    </row>
    <row r="5" spans="1:13" x14ac:dyDescent="0.35">
      <c r="A5" s="2" t="s">
        <v>46</v>
      </c>
      <c r="B5" s="3">
        <v>40338</v>
      </c>
      <c r="C5" s="4">
        <v>0.67708333333333337</v>
      </c>
      <c r="D5" s="2" t="s">
        <v>41</v>
      </c>
      <c r="E5" s="11">
        <v>0.23400000000000001</v>
      </c>
      <c r="G5" s="11">
        <v>0.23599999999999999</v>
      </c>
      <c r="K5" s="11">
        <v>0.55300000000000005</v>
      </c>
      <c r="M5" s="11">
        <f t="shared" si="0"/>
        <v>0.78700000000000003</v>
      </c>
    </row>
    <row r="6" spans="1:13" x14ac:dyDescent="0.35">
      <c r="A6" s="2" t="s">
        <v>50</v>
      </c>
      <c r="B6" s="3">
        <v>40338</v>
      </c>
      <c r="C6" s="4">
        <v>0.5180555555555556</v>
      </c>
      <c r="D6" s="2" t="s">
        <v>41</v>
      </c>
      <c r="E6" s="11">
        <v>0.22600000000000001</v>
      </c>
      <c r="G6" s="11">
        <v>0.20799999999999999</v>
      </c>
      <c r="K6" s="11">
        <v>0.502</v>
      </c>
      <c r="M6" s="11">
        <f t="shared" si="0"/>
        <v>0.72799999999999998</v>
      </c>
    </row>
    <row r="7" spans="1:13" x14ac:dyDescent="0.35">
      <c r="A7" s="2" t="s">
        <v>48</v>
      </c>
      <c r="B7" s="3">
        <v>40338</v>
      </c>
      <c r="C7" s="4">
        <v>0.52847222222222223</v>
      </c>
      <c r="D7" s="2" t="s">
        <v>41</v>
      </c>
      <c r="E7" s="11">
        <v>0.216</v>
      </c>
      <c r="G7" s="11">
        <v>1.06</v>
      </c>
      <c r="K7" s="11">
        <v>0.64200000000000002</v>
      </c>
      <c r="M7" s="11">
        <f t="shared" si="0"/>
        <v>0.85799999999999998</v>
      </c>
    </row>
    <row r="8" spans="1:13" x14ac:dyDescent="0.35">
      <c r="A8" s="2" t="s">
        <v>46</v>
      </c>
      <c r="B8" s="3">
        <v>40345</v>
      </c>
      <c r="C8" s="4">
        <v>0.65138888888888891</v>
      </c>
      <c r="D8" s="2" t="s">
        <v>41</v>
      </c>
      <c r="E8" s="11">
        <v>0.20899999999999999</v>
      </c>
      <c r="G8" s="11">
        <v>0.28100000000000003</v>
      </c>
      <c r="K8" s="11">
        <v>0.2</v>
      </c>
      <c r="M8" s="11">
        <f t="shared" si="0"/>
        <v>0.40900000000000003</v>
      </c>
    </row>
    <row r="9" spans="1:13" x14ac:dyDescent="0.35">
      <c r="A9" s="2" t="s">
        <v>50</v>
      </c>
      <c r="B9" s="3">
        <v>40345</v>
      </c>
      <c r="C9" s="4">
        <v>0.49722222222222223</v>
      </c>
      <c r="D9" s="2" t="s">
        <v>41</v>
      </c>
      <c r="E9" s="11">
        <v>0.16400000000000001</v>
      </c>
      <c r="G9" s="11">
        <v>0.23</v>
      </c>
      <c r="K9" s="11">
        <v>0.17499999999999999</v>
      </c>
      <c r="M9" s="11">
        <f t="shared" si="0"/>
        <v>0.33899999999999997</v>
      </c>
    </row>
    <row r="10" spans="1:13" x14ac:dyDescent="0.35">
      <c r="A10" s="2" t="s">
        <v>48</v>
      </c>
      <c r="B10" s="3">
        <v>40345</v>
      </c>
      <c r="C10" s="4">
        <v>0.51041666666666663</v>
      </c>
      <c r="D10" s="2" t="s">
        <v>41</v>
      </c>
      <c r="E10" s="11">
        <v>0.14599999999999999</v>
      </c>
      <c r="G10" s="11">
        <v>0.24199999999999999</v>
      </c>
      <c r="K10" s="11">
        <v>0.215</v>
      </c>
      <c r="M10" s="11">
        <f t="shared" si="0"/>
        <v>0.36099999999999999</v>
      </c>
    </row>
    <row r="11" spans="1:13" x14ac:dyDescent="0.35">
      <c r="A11" s="2" t="s">
        <v>46</v>
      </c>
      <c r="B11" s="3">
        <v>40360</v>
      </c>
      <c r="C11" s="4">
        <v>0.67152777777777783</v>
      </c>
      <c r="D11" s="2" t="s">
        <v>41</v>
      </c>
      <c r="E11" s="11">
        <v>0.34599999999999997</v>
      </c>
      <c r="G11" s="11">
        <v>0.192</v>
      </c>
      <c r="K11" s="11">
        <v>0.58199999999999996</v>
      </c>
      <c r="M11" s="11">
        <f t="shared" si="0"/>
        <v>0.92799999999999994</v>
      </c>
    </row>
    <row r="12" spans="1:13" x14ac:dyDescent="0.35">
      <c r="A12" s="2" t="s">
        <v>50</v>
      </c>
      <c r="B12" s="3">
        <v>40360</v>
      </c>
      <c r="C12" s="4">
        <v>0.5131944444444444</v>
      </c>
      <c r="D12" s="2" t="s">
        <v>41</v>
      </c>
      <c r="E12" s="11">
        <v>0.36799999999999999</v>
      </c>
      <c r="G12" s="11">
        <v>0.252</v>
      </c>
      <c r="K12" s="11">
        <v>0.48299999999999998</v>
      </c>
      <c r="M12" s="11">
        <f t="shared" si="0"/>
        <v>0.85099999999999998</v>
      </c>
    </row>
    <row r="13" spans="1:13" x14ac:dyDescent="0.35">
      <c r="A13" s="2" t="s">
        <v>48</v>
      </c>
      <c r="B13" s="3">
        <v>40360</v>
      </c>
      <c r="C13" s="4">
        <v>0.52569444444444446</v>
      </c>
      <c r="D13" s="2" t="s">
        <v>41</v>
      </c>
      <c r="E13" s="11">
        <v>0.20200000000000001</v>
      </c>
      <c r="G13" s="11">
        <v>0.112</v>
      </c>
      <c r="K13" s="11">
        <v>0.34100000000000003</v>
      </c>
      <c r="M13" s="11">
        <f t="shared" si="0"/>
        <v>0.54300000000000004</v>
      </c>
    </row>
    <row r="14" spans="1:13" x14ac:dyDescent="0.35">
      <c r="A14" s="2" t="s">
        <v>46</v>
      </c>
      <c r="B14" s="3">
        <v>40367</v>
      </c>
      <c r="C14" s="4">
        <v>0.63472222222222219</v>
      </c>
      <c r="D14" s="2" t="s">
        <v>41</v>
      </c>
      <c r="E14" s="11">
        <v>0.20200000000000001</v>
      </c>
      <c r="G14" s="11">
        <v>0.16600000000000001</v>
      </c>
      <c r="K14" s="11">
        <v>0.70899999999999996</v>
      </c>
      <c r="M14" s="11">
        <f t="shared" si="0"/>
        <v>0.91100000000000003</v>
      </c>
    </row>
    <row r="15" spans="1:13" x14ac:dyDescent="0.35">
      <c r="A15" s="2" t="s">
        <v>50</v>
      </c>
      <c r="B15" s="3">
        <v>40367</v>
      </c>
      <c r="C15" s="4">
        <v>0.47916666666666669</v>
      </c>
      <c r="D15" s="2" t="s">
        <v>41</v>
      </c>
      <c r="E15" s="11">
        <v>0.187</v>
      </c>
      <c r="G15" s="11">
        <v>0.13800000000000001</v>
      </c>
      <c r="K15" s="11">
        <v>0.57499999999999996</v>
      </c>
      <c r="M15" s="11">
        <f t="shared" si="0"/>
        <v>0.76200000000000001</v>
      </c>
    </row>
    <row r="16" spans="1:13" x14ac:dyDescent="0.35">
      <c r="A16" s="2" t="s">
        <v>48</v>
      </c>
      <c r="B16" s="3">
        <v>40367</v>
      </c>
      <c r="C16" s="4">
        <v>0.48958333333333331</v>
      </c>
      <c r="D16" s="2" t="s">
        <v>41</v>
      </c>
      <c r="E16" s="11">
        <v>0.19500000000000001</v>
      </c>
      <c r="G16" s="11">
        <v>0.14199999999999999</v>
      </c>
      <c r="K16" s="11">
        <v>0.77900000000000003</v>
      </c>
      <c r="M16" s="11">
        <f t="shared" si="0"/>
        <v>0.97399999999999998</v>
      </c>
    </row>
    <row r="17" spans="1:13" x14ac:dyDescent="0.35">
      <c r="A17" s="2" t="s">
        <v>46</v>
      </c>
      <c r="B17" s="3">
        <v>40373</v>
      </c>
      <c r="C17" s="4">
        <v>0.67499999999999993</v>
      </c>
      <c r="D17" s="2" t="s">
        <v>43</v>
      </c>
      <c r="E17" s="11">
        <v>0.22</v>
      </c>
      <c r="G17" s="11">
        <v>0.35399999999999998</v>
      </c>
      <c r="K17" s="11">
        <v>0.78400000000000003</v>
      </c>
      <c r="M17" s="11">
        <f t="shared" si="0"/>
        <v>1.004</v>
      </c>
    </row>
    <row r="18" spans="1:13" x14ac:dyDescent="0.35">
      <c r="A18" s="2" t="s">
        <v>50</v>
      </c>
      <c r="B18" s="3">
        <v>40373</v>
      </c>
      <c r="C18" s="4">
        <v>0.51250000000000007</v>
      </c>
      <c r="D18" s="2" t="s">
        <v>43</v>
      </c>
      <c r="E18" s="11">
        <v>0.12</v>
      </c>
      <c r="G18" s="11">
        <v>0.248</v>
      </c>
      <c r="K18" s="11">
        <v>0.77900000000000003</v>
      </c>
      <c r="M18" s="11">
        <f t="shared" si="0"/>
        <v>0.89900000000000002</v>
      </c>
    </row>
    <row r="19" spans="1:13" x14ac:dyDescent="0.35">
      <c r="A19" s="2" t="s">
        <v>48</v>
      </c>
      <c r="B19" s="3">
        <v>40373</v>
      </c>
      <c r="C19" s="4">
        <v>0.52500000000000002</v>
      </c>
      <c r="D19" s="2" t="s">
        <v>43</v>
      </c>
      <c r="E19" s="11">
        <v>8.5999999999999993E-2</v>
      </c>
      <c r="G19" s="11">
        <v>0.19</v>
      </c>
      <c r="K19" s="11">
        <v>0.67200000000000004</v>
      </c>
      <c r="M19" s="11">
        <f t="shared" si="0"/>
        <v>0.75800000000000001</v>
      </c>
    </row>
    <row r="20" spans="1:13" x14ac:dyDescent="0.35">
      <c r="A20" s="2" t="s">
        <v>46</v>
      </c>
      <c r="B20" s="3">
        <v>40380</v>
      </c>
      <c r="C20" s="4">
        <v>0.63888888888888895</v>
      </c>
      <c r="D20" s="2" t="s">
        <v>41</v>
      </c>
      <c r="E20" s="11">
        <v>0.378</v>
      </c>
      <c r="G20" s="11">
        <v>0.32</v>
      </c>
      <c r="K20" s="11">
        <v>1.04</v>
      </c>
      <c r="M20" s="11">
        <f t="shared" si="0"/>
        <v>1.4180000000000001</v>
      </c>
    </row>
    <row r="21" spans="1:13" x14ac:dyDescent="0.35">
      <c r="A21" s="2" t="s">
        <v>50</v>
      </c>
      <c r="B21" s="3">
        <v>40380</v>
      </c>
      <c r="C21" s="4">
        <v>0.4770833333333333</v>
      </c>
      <c r="D21" s="2" t="s">
        <v>41</v>
      </c>
      <c r="E21" s="11">
        <v>0.312</v>
      </c>
      <c r="G21" s="11">
        <v>0.37</v>
      </c>
      <c r="K21" s="11">
        <v>0.97499999999999998</v>
      </c>
      <c r="M21" s="11">
        <f t="shared" si="0"/>
        <v>1.2869999999999999</v>
      </c>
    </row>
    <row r="22" spans="1:13" x14ac:dyDescent="0.35">
      <c r="A22" s="2" t="s">
        <v>48</v>
      </c>
      <c r="B22" s="3">
        <v>40380</v>
      </c>
      <c r="C22" s="4">
        <v>0.49027777777777781</v>
      </c>
      <c r="D22" s="2" t="s">
        <v>41</v>
      </c>
      <c r="E22" s="11">
        <v>0.28799999999999998</v>
      </c>
      <c r="G22" s="11">
        <v>0.4</v>
      </c>
      <c r="K22" s="11">
        <v>0.98699999999999999</v>
      </c>
      <c r="M22" s="11">
        <f t="shared" si="0"/>
        <v>1.2749999999999999</v>
      </c>
    </row>
    <row r="23" spans="1:13" x14ac:dyDescent="0.35">
      <c r="A23" s="2" t="s">
        <v>46</v>
      </c>
      <c r="B23" s="3">
        <v>40387</v>
      </c>
      <c r="C23" s="4">
        <v>0.63194444444444442</v>
      </c>
      <c r="D23" s="2" t="s">
        <v>41</v>
      </c>
      <c r="E23" s="11">
        <v>0.252</v>
      </c>
      <c r="G23" s="11">
        <v>0.27800000000000002</v>
      </c>
      <c r="K23" s="11">
        <v>1.34</v>
      </c>
      <c r="M23" s="11">
        <f t="shared" si="0"/>
        <v>1.5920000000000001</v>
      </c>
    </row>
    <row r="24" spans="1:13" x14ac:dyDescent="0.35">
      <c r="A24" s="2" t="s">
        <v>50</v>
      </c>
      <c r="B24" s="3">
        <v>40387</v>
      </c>
      <c r="C24" s="4">
        <v>0.47013888888888888</v>
      </c>
      <c r="D24" s="2" t="s">
        <v>41</v>
      </c>
      <c r="E24" s="11">
        <v>0.20100000000000001</v>
      </c>
      <c r="G24" s="11">
        <v>0.25600000000000001</v>
      </c>
      <c r="K24" s="11">
        <v>1.1879999999999999</v>
      </c>
      <c r="M24" s="11">
        <f t="shared" si="0"/>
        <v>1.389</v>
      </c>
    </row>
    <row r="25" spans="1:13" x14ac:dyDescent="0.35">
      <c r="A25" s="2" t="s">
        <v>48</v>
      </c>
      <c r="B25" s="3">
        <v>40387</v>
      </c>
      <c r="C25" s="4">
        <v>0.48402777777777778</v>
      </c>
      <c r="D25" s="2" t="s">
        <v>41</v>
      </c>
      <c r="E25" s="11">
        <v>0.183</v>
      </c>
      <c r="G25" s="11">
        <v>0.22500000000000001</v>
      </c>
      <c r="K25" s="11">
        <v>1.0469999999999999</v>
      </c>
      <c r="M25" s="11">
        <f t="shared" si="0"/>
        <v>1.23</v>
      </c>
    </row>
    <row r="26" spans="1:13" x14ac:dyDescent="0.35">
      <c r="A26" s="2" t="s">
        <v>46</v>
      </c>
      <c r="B26" s="3">
        <v>40394</v>
      </c>
      <c r="C26" s="4">
        <v>0.65972222222222221</v>
      </c>
      <c r="D26" s="2" t="s">
        <v>41</v>
      </c>
      <c r="E26" s="11">
        <v>0.19600000000000001</v>
      </c>
      <c r="G26" s="11">
        <v>0.26</v>
      </c>
      <c r="K26" s="11">
        <v>1.51</v>
      </c>
      <c r="M26" s="11">
        <f t="shared" si="0"/>
        <v>1.706</v>
      </c>
    </row>
    <row r="27" spans="1:13" x14ac:dyDescent="0.35">
      <c r="A27" s="2" t="s">
        <v>50</v>
      </c>
      <c r="B27" s="3">
        <v>40394</v>
      </c>
      <c r="C27" s="4">
        <v>0.50416666666666665</v>
      </c>
      <c r="D27" s="2" t="s">
        <v>41</v>
      </c>
      <c r="E27" s="11">
        <v>0.25</v>
      </c>
      <c r="G27" s="11">
        <v>0.30499999999999999</v>
      </c>
      <c r="K27" s="11">
        <v>1.25</v>
      </c>
      <c r="M27" s="11">
        <f t="shared" si="0"/>
        <v>1.5</v>
      </c>
    </row>
    <row r="28" spans="1:13" x14ac:dyDescent="0.35">
      <c r="A28" s="2" t="s">
        <v>48</v>
      </c>
      <c r="B28" s="3">
        <v>40394</v>
      </c>
      <c r="C28" s="4">
        <v>0.51736111111111105</v>
      </c>
      <c r="D28" s="2" t="s">
        <v>41</v>
      </c>
      <c r="E28" s="11">
        <v>0.214</v>
      </c>
      <c r="G28" s="11">
        <v>0.29399999999999998</v>
      </c>
      <c r="K28" s="11">
        <v>1.19</v>
      </c>
      <c r="M28" s="11">
        <f t="shared" si="0"/>
        <v>1.4039999999999999</v>
      </c>
    </row>
    <row r="29" spans="1:13" x14ac:dyDescent="0.35">
      <c r="A29" s="2" t="s">
        <v>46</v>
      </c>
      <c r="B29" s="3">
        <v>40401</v>
      </c>
      <c r="C29" s="4">
        <v>0.65486111111111112</v>
      </c>
      <c r="D29" s="2" t="s">
        <v>41</v>
      </c>
      <c r="E29" s="11">
        <v>0.26200000000000001</v>
      </c>
      <c r="G29" s="11">
        <v>0.318</v>
      </c>
      <c r="K29" s="11">
        <v>0.374</v>
      </c>
      <c r="M29" s="11">
        <f t="shared" si="0"/>
        <v>0.63600000000000001</v>
      </c>
    </row>
    <row r="30" spans="1:13" x14ac:dyDescent="0.35">
      <c r="A30" s="2" t="s">
        <v>50</v>
      </c>
      <c r="B30" s="3">
        <v>40401</v>
      </c>
      <c r="C30" s="4">
        <v>0.48819444444444443</v>
      </c>
      <c r="D30" s="2" t="s">
        <v>41</v>
      </c>
      <c r="E30" s="11">
        <v>0.20899999999999999</v>
      </c>
      <c r="G30" s="11">
        <v>0.3</v>
      </c>
      <c r="K30" s="11">
        <v>0.26100000000000001</v>
      </c>
      <c r="M30" s="11">
        <f t="shared" si="0"/>
        <v>0.47</v>
      </c>
    </row>
    <row r="31" spans="1:13" x14ac:dyDescent="0.35">
      <c r="A31" s="2" t="s">
        <v>48</v>
      </c>
      <c r="B31" s="3">
        <v>40401</v>
      </c>
      <c r="C31" s="4">
        <v>0.4993055555555555</v>
      </c>
      <c r="D31" s="2" t="s">
        <v>41</v>
      </c>
      <c r="E31" s="11">
        <v>0.152</v>
      </c>
      <c r="G31" s="11">
        <v>0.22</v>
      </c>
      <c r="K31" s="11">
        <v>0.19900000000000001</v>
      </c>
      <c r="M31" s="11">
        <f t="shared" si="0"/>
        <v>0.35099999999999998</v>
      </c>
    </row>
    <row r="32" spans="1:13" x14ac:dyDescent="0.35">
      <c r="A32" s="2" t="s">
        <v>46</v>
      </c>
      <c r="B32" s="3">
        <v>40415</v>
      </c>
      <c r="C32" s="4">
        <v>0.66319444444444442</v>
      </c>
      <c r="D32" s="2" t="s">
        <v>43</v>
      </c>
      <c r="E32" s="11">
        <v>0.29899999999999999</v>
      </c>
      <c r="G32" s="11">
        <v>0.40400000000000003</v>
      </c>
      <c r="K32" s="11">
        <v>0.84499999999999997</v>
      </c>
      <c r="M32" s="11">
        <f t="shared" si="0"/>
        <v>1.1439999999999999</v>
      </c>
    </row>
    <row r="33" spans="1:13" x14ac:dyDescent="0.35">
      <c r="A33" s="2" t="s">
        <v>50</v>
      </c>
      <c r="B33" s="3">
        <v>40415</v>
      </c>
      <c r="C33" s="4">
        <v>0.50069444444444444</v>
      </c>
      <c r="D33" s="2" t="s">
        <v>43</v>
      </c>
      <c r="E33" s="11">
        <v>0.29599999999999999</v>
      </c>
      <c r="G33" s="11">
        <v>0.48199999999999998</v>
      </c>
      <c r="K33" s="11">
        <v>1.1200000000000001</v>
      </c>
      <c r="M33" s="11">
        <f t="shared" si="0"/>
        <v>1.4160000000000001</v>
      </c>
    </row>
    <row r="34" spans="1:13" x14ac:dyDescent="0.35">
      <c r="A34" s="2" t="s">
        <v>48</v>
      </c>
      <c r="B34" s="3">
        <v>40415</v>
      </c>
      <c r="C34" s="4">
        <v>0.51041666666666663</v>
      </c>
      <c r="D34" s="2" t="s">
        <v>43</v>
      </c>
      <c r="E34" s="11">
        <v>0.28299999999999997</v>
      </c>
      <c r="G34" s="11">
        <v>0.42399999999999999</v>
      </c>
      <c r="K34" s="11">
        <v>1.01</v>
      </c>
      <c r="M34" s="11">
        <f t="shared" si="0"/>
        <v>1.2929999999999999</v>
      </c>
    </row>
    <row r="35" spans="1:13" x14ac:dyDescent="0.35">
      <c r="A35" s="2" t="s">
        <v>46</v>
      </c>
      <c r="B35" s="3">
        <v>40422</v>
      </c>
      <c r="C35" s="4">
        <v>0.6381944444444444</v>
      </c>
      <c r="D35" s="2" t="s">
        <v>41</v>
      </c>
      <c r="E35" s="11">
        <v>0.246</v>
      </c>
      <c r="G35" s="11">
        <v>5.5E-2</v>
      </c>
      <c r="K35" s="11">
        <v>1.32</v>
      </c>
      <c r="M35" s="11">
        <f t="shared" si="0"/>
        <v>1.5660000000000001</v>
      </c>
    </row>
    <row r="36" spans="1:13" x14ac:dyDescent="0.35">
      <c r="A36" s="2" t="s">
        <v>50</v>
      </c>
      <c r="B36" s="3">
        <v>40422</v>
      </c>
      <c r="C36" s="4">
        <v>0.48194444444444445</v>
      </c>
      <c r="D36" s="2" t="s">
        <v>41</v>
      </c>
      <c r="E36" s="11">
        <v>0.30199999999999999</v>
      </c>
      <c r="G36" s="11">
        <v>0.108</v>
      </c>
      <c r="K36" s="11">
        <v>1.23</v>
      </c>
      <c r="M36" s="11">
        <f t="shared" si="0"/>
        <v>1.532</v>
      </c>
    </row>
    <row r="37" spans="1:13" x14ac:dyDescent="0.35">
      <c r="A37" s="2" t="s">
        <v>48</v>
      </c>
      <c r="B37" s="3">
        <v>40422</v>
      </c>
      <c r="C37" s="4">
        <v>0.49444444444444446</v>
      </c>
      <c r="D37" s="2" t="s">
        <v>41</v>
      </c>
      <c r="E37" s="11">
        <v>0.25700000000000001</v>
      </c>
      <c r="G37" s="11">
        <v>9.6000000000000002E-2</v>
      </c>
      <c r="K37" s="11">
        <v>1.47</v>
      </c>
      <c r="M37" s="11">
        <f t="shared" si="0"/>
        <v>1.7269999999999999</v>
      </c>
    </row>
    <row r="38" spans="1:13" x14ac:dyDescent="0.35">
      <c r="A38" s="2" t="s">
        <v>46</v>
      </c>
      <c r="B38" s="3">
        <v>40430</v>
      </c>
      <c r="C38" s="4">
        <v>0.64097222222222217</v>
      </c>
      <c r="D38" s="2" t="s">
        <v>41</v>
      </c>
      <c r="E38" s="11">
        <v>0.182</v>
      </c>
      <c r="G38" s="11">
        <v>0.188</v>
      </c>
      <c r="K38" s="11">
        <v>1.56</v>
      </c>
      <c r="M38" s="11">
        <f t="shared" si="0"/>
        <v>1.742</v>
      </c>
    </row>
    <row r="39" spans="1:13" x14ac:dyDescent="0.35">
      <c r="A39" s="2" t="s">
        <v>50</v>
      </c>
      <c r="B39" s="3">
        <v>40430</v>
      </c>
      <c r="C39" s="4">
        <v>0.47916666666666669</v>
      </c>
      <c r="D39" s="2" t="s">
        <v>41</v>
      </c>
      <c r="E39" s="11">
        <v>0.124</v>
      </c>
      <c r="G39" s="11">
        <v>0.125</v>
      </c>
      <c r="K39" s="11">
        <v>2.13</v>
      </c>
      <c r="M39" s="11">
        <f t="shared" si="0"/>
        <v>2.254</v>
      </c>
    </row>
    <row r="40" spans="1:13" x14ac:dyDescent="0.35">
      <c r="A40" s="2" t="s">
        <v>48</v>
      </c>
      <c r="B40" s="3">
        <v>40430</v>
      </c>
      <c r="C40" s="4">
        <v>0.48958333333333331</v>
      </c>
      <c r="D40" s="2" t="s">
        <v>41</v>
      </c>
      <c r="E40" s="11">
        <v>0.10100000000000001</v>
      </c>
      <c r="G40" s="11">
        <v>0.14799999999999999</v>
      </c>
      <c r="K40" s="11">
        <v>2.38</v>
      </c>
      <c r="M40" s="11">
        <f t="shared" si="0"/>
        <v>2.4809999999999999</v>
      </c>
    </row>
    <row r="41" spans="1:13" x14ac:dyDescent="0.35">
      <c r="A41" s="2" t="s">
        <v>46</v>
      </c>
      <c r="B41" s="3">
        <v>40436</v>
      </c>
      <c r="C41" s="4">
        <v>0.65555555555555556</v>
      </c>
      <c r="D41" s="2" t="s">
        <v>41</v>
      </c>
      <c r="E41" s="11">
        <v>0.21099999999999999</v>
      </c>
      <c r="G41" s="11">
        <v>0.27300000000000002</v>
      </c>
      <c r="K41" s="11">
        <v>1.86</v>
      </c>
      <c r="M41" s="11">
        <f t="shared" si="0"/>
        <v>2.0710000000000002</v>
      </c>
    </row>
    <row r="42" spans="1:13" x14ac:dyDescent="0.35">
      <c r="A42" s="2" t="s">
        <v>50</v>
      </c>
      <c r="B42" s="3">
        <v>40436</v>
      </c>
      <c r="C42" s="4">
        <v>0.49861111111111112</v>
      </c>
      <c r="D42" s="2" t="s">
        <v>41</v>
      </c>
      <c r="E42" s="11">
        <v>0.314</v>
      </c>
      <c r="G42" s="11">
        <v>0.33800000000000002</v>
      </c>
      <c r="K42" s="11">
        <v>1.59</v>
      </c>
      <c r="M42" s="11">
        <f t="shared" si="0"/>
        <v>1.9040000000000001</v>
      </c>
    </row>
    <row r="43" spans="1:13" x14ac:dyDescent="0.35">
      <c r="A43" s="2" t="s">
        <v>48</v>
      </c>
      <c r="B43" s="3">
        <v>40436</v>
      </c>
      <c r="C43" s="4">
        <v>0.51041666666666663</v>
      </c>
      <c r="D43" s="2" t="s">
        <v>41</v>
      </c>
      <c r="E43" s="11">
        <v>0.21</v>
      </c>
      <c r="G43" s="11">
        <v>0.26600000000000001</v>
      </c>
      <c r="K43" s="11">
        <v>1.75</v>
      </c>
      <c r="M43" s="11">
        <f t="shared" si="0"/>
        <v>1.96</v>
      </c>
    </row>
    <row r="44" spans="1:13" x14ac:dyDescent="0.35">
      <c r="A44" s="2" t="s">
        <v>46</v>
      </c>
      <c r="B44" s="3">
        <v>40443</v>
      </c>
      <c r="C44" s="4">
        <v>0.64027777777777783</v>
      </c>
      <c r="D44" s="2" t="s">
        <v>41</v>
      </c>
      <c r="E44" s="11">
        <v>0.315</v>
      </c>
      <c r="G44" s="11">
        <v>0.36199999999999999</v>
      </c>
      <c r="K44" s="11">
        <v>0.49</v>
      </c>
      <c r="M44" s="11">
        <f t="shared" si="0"/>
        <v>0.80499999999999994</v>
      </c>
    </row>
    <row r="45" spans="1:13" x14ac:dyDescent="0.35">
      <c r="A45" s="2" t="s">
        <v>50</v>
      </c>
      <c r="B45" s="3">
        <v>40443</v>
      </c>
      <c r="C45" s="4">
        <v>0.47986111111111113</v>
      </c>
      <c r="D45" s="2" t="s">
        <v>41</v>
      </c>
      <c r="E45" s="11">
        <v>0.23699999999999999</v>
      </c>
      <c r="G45" s="11">
        <v>0.72</v>
      </c>
      <c r="K45" s="11">
        <v>0.95</v>
      </c>
      <c r="M45" s="11">
        <f t="shared" si="0"/>
        <v>1.1869999999999998</v>
      </c>
    </row>
    <row r="46" spans="1:13" x14ac:dyDescent="0.35">
      <c r="A46" s="2" t="s">
        <v>48</v>
      </c>
      <c r="B46" s="3">
        <v>40443</v>
      </c>
      <c r="C46" s="4">
        <v>0.4909722222222222</v>
      </c>
      <c r="D46" s="2" t="s">
        <v>41</v>
      </c>
      <c r="E46" s="11">
        <v>0.22600000000000001</v>
      </c>
      <c r="G46" s="11">
        <v>0.36</v>
      </c>
      <c r="K46" s="11">
        <v>0.68</v>
      </c>
      <c r="M46" s="11">
        <f t="shared" si="0"/>
        <v>0.90600000000000003</v>
      </c>
    </row>
    <row r="47" spans="1:13" x14ac:dyDescent="0.35">
      <c r="A47" s="2" t="s">
        <v>46</v>
      </c>
      <c r="B47" s="3">
        <v>40696</v>
      </c>
      <c r="C47" s="4">
        <v>0.67499999999999993</v>
      </c>
      <c r="D47" s="2" t="s">
        <v>41</v>
      </c>
      <c r="E47" s="11">
        <v>0.253</v>
      </c>
      <c r="G47" s="11">
        <v>0.161</v>
      </c>
      <c r="K47" s="11">
        <v>0.64400000000000002</v>
      </c>
      <c r="M47" s="11">
        <f t="shared" si="0"/>
        <v>0.89700000000000002</v>
      </c>
    </row>
    <row r="48" spans="1:13" x14ac:dyDescent="0.35">
      <c r="A48" s="2" t="s">
        <v>50</v>
      </c>
      <c r="B48" s="3">
        <v>40696</v>
      </c>
      <c r="C48" s="4">
        <v>0.5083333333333333</v>
      </c>
      <c r="D48" s="2" t="s">
        <v>41</v>
      </c>
      <c r="E48" s="11">
        <v>0.20399999999999999</v>
      </c>
      <c r="G48" s="11">
        <v>0.24399999999999999</v>
      </c>
      <c r="K48" s="11">
        <v>0.66300000000000003</v>
      </c>
      <c r="M48" s="11">
        <f t="shared" si="0"/>
        <v>0.86699999999999999</v>
      </c>
    </row>
    <row r="49" spans="1:13" x14ac:dyDescent="0.35">
      <c r="A49" s="2" t="s">
        <v>48</v>
      </c>
      <c r="B49" s="3">
        <v>40696</v>
      </c>
      <c r="C49" s="4">
        <v>0.52083333333333337</v>
      </c>
      <c r="D49" s="2" t="s">
        <v>41</v>
      </c>
      <c r="E49" s="11">
        <v>0.20599999999999999</v>
      </c>
      <c r="G49" s="11">
        <v>0.19400000000000001</v>
      </c>
      <c r="K49" s="11">
        <v>0.64</v>
      </c>
      <c r="M49" s="11">
        <f t="shared" si="0"/>
        <v>0.84599999999999997</v>
      </c>
    </row>
    <row r="50" spans="1:13" x14ac:dyDescent="0.35">
      <c r="A50" s="2" t="s">
        <v>46</v>
      </c>
      <c r="B50" s="3">
        <v>40702</v>
      </c>
      <c r="C50" s="4">
        <v>0.64930555555555558</v>
      </c>
      <c r="D50" s="2" t="s">
        <v>41</v>
      </c>
      <c r="E50" s="11">
        <v>0.17599999999999999</v>
      </c>
      <c r="G50" s="11">
        <v>0.20599999999999999</v>
      </c>
      <c r="K50" s="11">
        <v>0.62</v>
      </c>
      <c r="M50" s="11">
        <f t="shared" si="0"/>
        <v>0.79600000000000004</v>
      </c>
    </row>
    <row r="51" spans="1:13" x14ac:dyDescent="0.35">
      <c r="A51" s="2" t="s">
        <v>50</v>
      </c>
      <c r="B51" s="3">
        <v>40702</v>
      </c>
      <c r="C51" s="4">
        <v>0.49236111111111108</v>
      </c>
      <c r="D51" s="2" t="s">
        <v>41</v>
      </c>
      <c r="E51" s="11">
        <v>0.23400000000000001</v>
      </c>
      <c r="G51" s="11">
        <v>0.307</v>
      </c>
      <c r="K51" s="11">
        <v>0.61899999999999999</v>
      </c>
      <c r="M51" s="11">
        <f t="shared" si="0"/>
        <v>0.85299999999999998</v>
      </c>
    </row>
    <row r="52" spans="1:13" x14ac:dyDescent="0.35">
      <c r="A52" s="2" t="s">
        <v>48</v>
      </c>
      <c r="B52" s="3">
        <v>40702</v>
      </c>
      <c r="C52" s="4">
        <v>0.50486111111111109</v>
      </c>
      <c r="D52" s="2" t="s">
        <v>41</v>
      </c>
      <c r="E52" s="11">
        <v>0.15</v>
      </c>
      <c r="G52" s="11">
        <v>0.224</v>
      </c>
      <c r="K52" s="11">
        <v>0.56299999999999994</v>
      </c>
      <c r="M52" s="11">
        <f t="shared" si="0"/>
        <v>0.71299999999999997</v>
      </c>
    </row>
    <row r="53" spans="1:13" x14ac:dyDescent="0.35">
      <c r="A53" s="2" t="s">
        <v>46</v>
      </c>
      <c r="B53" s="3">
        <v>40709</v>
      </c>
      <c r="C53" s="4">
        <v>0.64861111111111114</v>
      </c>
      <c r="D53" s="2" t="s">
        <v>43</v>
      </c>
      <c r="E53" s="11">
        <v>0.29599999999999999</v>
      </c>
      <c r="G53" s="11">
        <v>0.30499999999999999</v>
      </c>
      <c r="K53" s="11">
        <v>0.81799999999999995</v>
      </c>
      <c r="M53" s="11">
        <f t="shared" si="0"/>
        <v>1.1139999999999999</v>
      </c>
    </row>
    <row r="54" spans="1:13" x14ac:dyDescent="0.35">
      <c r="A54" s="2" t="s">
        <v>50</v>
      </c>
      <c r="B54" s="3">
        <v>40709</v>
      </c>
      <c r="C54" s="4">
        <v>0.49444444444444446</v>
      </c>
      <c r="D54" s="2" t="s">
        <v>43</v>
      </c>
      <c r="E54" s="11">
        <v>0.21199999999999999</v>
      </c>
      <c r="G54" s="11">
        <v>0.34799999999999998</v>
      </c>
      <c r="K54" s="11">
        <v>0.79200000000000004</v>
      </c>
      <c r="M54" s="11">
        <f t="shared" si="0"/>
        <v>1.004</v>
      </c>
    </row>
    <row r="55" spans="1:13" x14ac:dyDescent="0.35">
      <c r="A55" s="2" t="s">
        <v>48</v>
      </c>
      <c r="B55" s="3">
        <v>40709</v>
      </c>
      <c r="C55" s="4">
        <v>0.50486111111111109</v>
      </c>
      <c r="D55" s="2" t="s">
        <v>43</v>
      </c>
      <c r="E55" s="11">
        <v>0.20300000000000001</v>
      </c>
      <c r="G55" s="11">
        <v>0.36</v>
      </c>
      <c r="K55" s="11">
        <v>0.92400000000000004</v>
      </c>
      <c r="M55" s="11">
        <f t="shared" si="0"/>
        <v>1.127</v>
      </c>
    </row>
    <row r="56" spans="1:13" x14ac:dyDescent="0.35">
      <c r="A56" s="2" t="s">
        <v>46</v>
      </c>
      <c r="B56" s="3">
        <v>40716</v>
      </c>
      <c r="C56" s="4">
        <v>0.65208333333333335</v>
      </c>
      <c r="D56" s="2" t="s">
        <v>41</v>
      </c>
      <c r="E56" s="11">
        <v>0.25600000000000001</v>
      </c>
      <c r="G56" s="11">
        <v>0.28299999999999997</v>
      </c>
      <c r="K56" s="11">
        <v>1.45</v>
      </c>
      <c r="M56" s="11">
        <f t="shared" si="0"/>
        <v>1.706</v>
      </c>
    </row>
    <row r="57" spans="1:13" x14ac:dyDescent="0.35">
      <c r="A57" s="2" t="s">
        <v>50</v>
      </c>
      <c r="B57" s="3">
        <v>40716</v>
      </c>
      <c r="C57" s="4">
        <v>0.49583333333333335</v>
      </c>
      <c r="D57" s="2" t="s">
        <v>41</v>
      </c>
      <c r="E57" s="11">
        <v>0.33300000000000002</v>
      </c>
      <c r="G57" s="11">
        <v>0.33400000000000002</v>
      </c>
      <c r="K57" s="11">
        <v>1.6</v>
      </c>
      <c r="M57" s="11">
        <f t="shared" si="0"/>
        <v>1.9330000000000001</v>
      </c>
    </row>
    <row r="58" spans="1:13" x14ac:dyDescent="0.35">
      <c r="A58" s="2" t="s">
        <v>48</v>
      </c>
      <c r="B58" s="3">
        <v>40716</v>
      </c>
      <c r="C58" s="4">
        <v>0.5083333333333333</v>
      </c>
      <c r="D58" s="2" t="s">
        <v>41</v>
      </c>
      <c r="E58" s="11">
        <v>0.247</v>
      </c>
      <c r="G58" s="11">
        <v>0.502</v>
      </c>
      <c r="K58" s="11">
        <v>1.58</v>
      </c>
      <c r="M58" s="11">
        <f t="shared" si="0"/>
        <v>1.827</v>
      </c>
    </row>
    <row r="59" spans="1:13" x14ac:dyDescent="0.35">
      <c r="A59" s="2" t="s">
        <v>46</v>
      </c>
      <c r="B59" s="3">
        <v>40723</v>
      </c>
      <c r="C59" s="4">
        <v>0.51388888888888895</v>
      </c>
      <c r="D59" s="2" t="s">
        <v>41</v>
      </c>
      <c r="E59" s="11">
        <v>0.30499999999999999</v>
      </c>
      <c r="G59" s="11">
        <v>0.19600000000000001</v>
      </c>
      <c r="K59" s="11">
        <v>0.68700000000000006</v>
      </c>
      <c r="M59" s="11">
        <f t="shared" si="0"/>
        <v>0.99199999999999999</v>
      </c>
    </row>
    <row r="60" spans="1:13" x14ac:dyDescent="0.35">
      <c r="A60" s="2" t="s">
        <v>50</v>
      </c>
      <c r="B60" s="3">
        <v>40723</v>
      </c>
      <c r="C60" s="4">
        <v>0.67569444444444438</v>
      </c>
      <c r="D60" s="2" t="s">
        <v>41</v>
      </c>
      <c r="E60" s="11">
        <v>0.35199999999999998</v>
      </c>
      <c r="G60" s="11">
        <v>0.187</v>
      </c>
      <c r="K60" s="11">
        <v>0.69</v>
      </c>
      <c r="M60" s="11">
        <f t="shared" si="0"/>
        <v>1.0419999999999998</v>
      </c>
    </row>
    <row r="61" spans="1:13" x14ac:dyDescent="0.35">
      <c r="A61" s="2" t="s">
        <v>48</v>
      </c>
      <c r="B61" s="3">
        <v>40723</v>
      </c>
      <c r="C61" s="4">
        <v>0.65972222222222221</v>
      </c>
      <c r="D61" s="2" t="s">
        <v>41</v>
      </c>
      <c r="E61" s="11">
        <v>0.318</v>
      </c>
      <c r="G61" s="11">
        <v>0.16400000000000001</v>
      </c>
      <c r="K61" s="11">
        <v>0.65300000000000002</v>
      </c>
      <c r="M61" s="11">
        <f t="shared" si="0"/>
        <v>0.97100000000000009</v>
      </c>
    </row>
    <row r="62" spans="1:13" x14ac:dyDescent="0.35">
      <c r="A62" s="2" t="s">
        <v>46</v>
      </c>
      <c r="B62" s="3">
        <v>40738</v>
      </c>
      <c r="C62" s="4">
        <v>0.67291666666666661</v>
      </c>
      <c r="D62" s="2" t="s">
        <v>41</v>
      </c>
      <c r="E62" s="11">
        <v>0.312</v>
      </c>
      <c r="G62" s="11">
        <v>0.221</v>
      </c>
      <c r="K62" s="11">
        <v>0.48799999999999999</v>
      </c>
      <c r="M62" s="11">
        <f t="shared" si="0"/>
        <v>0.8</v>
      </c>
    </row>
    <row r="63" spans="1:13" x14ac:dyDescent="0.35">
      <c r="A63" s="2" t="s">
        <v>50</v>
      </c>
      <c r="B63" s="3">
        <v>40738</v>
      </c>
      <c r="C63" s="4">
        <v>0.51111111111111118</v>
      </c>
      <c r="D63" s="2" t="s">
        <v>41</v>
      </c>
      <c r="E63" s="11">
        <v>0.23</v>
      </c>
      <c r="G63" s="11">
        <v>0.26700000000000002</v>
      </c>
      <c r="K63" s="11">
        <v>0.63400000000000001</v>
      </c>
      <c r="M63" s="11">
        <f t="shared" si="0"/>
        <v>0.86399999999999999</v>
      </c>
    </row>
    <row r="64" spans="1:13" x14ac:dyDescent="0.35">
      <c r="A64" s="2" t="s">
        <v>48</v>
      </c>
      <c r="B64" s="3">
        <v>40738</v>
      </c>
      <c r="C64" s="4">
        <v>0.52083333333333337</v>
      </c>
      <c r="D64" s="2" t="s">
        <v>41</v>
      </c>
      <c r="E64" s="11">
        <v>0.22500000000000001</v>
      </c>
      <c r="G64" s="11">
        <v>0.25</v>
      </c>
      <c r="K64" s="11">
        <v>0.443</v>
      </c>
      <c r="M64" s="11">
        <f t="shared" si="0"/>
        <v>0.66800000000000004</v>
      </c>
    </row>
    <row r="65" spans="1:13" x14ac:dyDescent="0.35">
      <c r="A65" s="2" t="s">
        <v>46</v>
      </c>
      <c r="B65" s="3">
        <v>40745</v>
      </c>
      <c r="C65" s="4">
        <v>0.50069444444444444</v>
      </c>
      <c r="D65" s="2" t="s">
        <v>41</v>
      </c>
      <c r="E65" s="11">
        <v>0.27400000000000002</v>
      </c>
      <c r="G65" s="11">
        <v>0.29199999999999998</v>
      </c>
      <c r="I65" s="11">
        <v>9.8000000000000004E-2</v>
      </c>
      <c r="M65" s="11">
        <f t="shared" si="0"/>
        <v>0.27400000000000002</v>
      </c>
    </row>
    <row r="66" spans="1:13" x14ac:dyDescent="0.35">
      <c r="A66" s="2" t="s">
        <v>50</v>
      </c>
      <c r="B66" s="3">
        <v>40745</v>
      </c>
      <c r="C66" s="4">
        <v>0.51527777777777783</v>
      </c>
      <c r="D66" s="2" t="s">
        <v>41</v>
      </c>
      <c r="E66" s="11">
        <v>0.26600000000000001</v>
      </c>
      <c r="G66" s="11">
        <v>0.26800000000000002</v>
      </c>
      <c r="I66" s="11">
        <v>9.7000000000000003E-2</v>
      </c>
      <c r="M66" s="11">
        <f t="shared" ref="M66:M129" si="1">E66+F66+K66</f>
        <v>0.26600000000000001</v>
      </c>
    </row>
    <row r="67" spans="1:13" x14ac:dyDescent="0.35">
      <c r="A67" s="2" t="s">
        <v>48</v>
      </c>
      <c r="B67" s="3">
        <v>40745</v>
      </c>
      <c r="C67" s="4">
        <v>0.52361111111111114</v>
      </c>
      <c r="D67" s="2" t="s">
        <v>41</v>
      </c>
      <c r="E67" s="11">
        <v>0.186</v>
      </c>
      <c r="G67" s="11">
        <v>0.20799999999999999</v>
      </c>
      <c r="I67" s="11">
        <v>7.9000000000000001E-2</v>
      </c>
      <c r="M67" s="11">
        <f t="shared" si="1"/>
        <v>0.186</v>
      </c>
    </row>
    <row r="68" spans="1:13" x14ac:dyDescent="0.35">
      <c r="A68" s="2" t="s">
        <v>46</v>
      </c>
      <c r="B68" s="3">
        <v>40746</v>
      </c>
      <c r="C68" s="4">
        <v>0.50486111111111109</v>
      </c>
      <c r="E68" s="11">
        <v>0.18</v>
      </c>
      <c r="G68" s="11">
        <v>0.19600000000000001</v>
      </c>
      <c r="M68" s="11">
        <f t="shared" si="1"/>
        <v>0.18</v>
      </c>
    </row>
    <row r="69" spans="1:13" x14ac:dyDescent="0.35">
      <c r="A69" s="2" t="s">
        <v>50</v>
      </c>
      <c r="B69" s="3">
        <v>40746</v>
      </c>
      <c r="C69" s="4">
        <v>0.51041666666666663</v>
      </c>
      <c r="E69" s="11">
        <v>0.27200000000000002</v>
      </c>
      <c r="G69" s="11">
        <v>0.216</v>
      </c>
      <c r="M69" s="11">
        <f t="shared" si="1"/>
        <v>0.27200000000000002</v>
      </c>
    </row>
    <row r="70" spans="1:13" x14ac:dyDescent="0.35">
      <c r="A70" s="2" t="s">
        <v>48</v>
      </c>
      <c r="B70" s="3">
        <v>40746</v>
      </c>
      <c r="C70" s="4">
        <v>0.51874999999999993</v>
      </c>
      <c r="E70" s="11">
        <v>0.182</v>
      </c>
      <c r="G70" s="11">
        <v>0.15</v>
      </c>
      <c r="M70" s="11">
        <f t="shared" si="1"/>
        <v>0.182</v>
      </c>
    </row>
    <row r="71" spans="1:13" x14ac:dyDescent="0.35">
      <c r="A71" s="2" t="s">
        <v>46</v>
      </c>
      <c r="B71" s="3">
        <v>40747</v>
      </c>
      <c r="D71" s="2" t="s">
        <v>41</v>
      </c>
      <c r="E71" s="11">
        <v>0.15</v>
      </c>
      <c r="G71" s="11">
        <v>3.2000000000000001E-2</v>
      </c>
      <c r="M71" s="11">
        <f t="shared" si="1"/>
        <v>0.15</v>
      </c>
    </row>
    <row r="72" spans="1:13" x14ac:dyDescent="0.35">
      <c r="A72" s="2" t="s">
        <v>46</v>
      </c>
      <c r="B72" s="3">
        <v>40747</v>
      </c>
      <c r="C72" s="4">
        <v>0.4465277777777778</v>
      </c>
      <c r="D72" s="2" t="s">
        <v>41</v>
      </c>
      <c r="E72" s="11">
        <v>0.152</v>
      </c>
      <c r="G72" s="11">
        <v>3.4000000000000002E-2</v>
      </c>
      <c r="M72" s="11">
        <f t="shared" si="1"/>
        <v>0.152</v>
      </c>
    </row>
    <row r="73" spans="1:13" x14ac:dyDescent="0.35">
      <c r="A73" s="2" t="s">
        <v>50</v>
      </c>
      <c r="B73" s="3">
        <v>40747</v>
      </c>
      <c r="C73" s="4">
        <v>0.45277777777777778</v>
      </c>
      <c r="D73" s="2" t="s">
        <v>41</v>
      </c>
      <c r="E73" s="11">
        <v>0.17399999999999999</v>
      </c>
      <c r="G73" s="11">
        <v>7.0000000000000007E-2</v>
      </c>
      <c r="M73" s="11">
        <f t="shared" si="1"/>
        <v>0.17399999999999999</v>
      </c>
    </row>
    <row r="74" spans="1:13" x14ac:dyDescent="0.35">
      <c r="A74" s="2" t="s">
        <v>48</v>
      </c>
      <c r="B74" s="3">
        <v>40747</v>
      </c>
      <c r="C74" s="4">
        <v>0.4604166666666667</v>
      </c>
      <c r="D74" s="2" t="s">
        <v>41</v>
      </c>
      <c r="E74" s="11">
        <v>0.186</v>
      </c>
      <c r="G74" s="11">
        <v>3.7999999999999999E-2</v>
      </c>
      <c r="M74" s="11">
        <f t="shared" si="1"/>
        <v>0.186</v>
      </c>
    </row>
    <row r="75" spans="1:13" x14ac:dyDescent="0.35">
      <c r="A75" s="2" t="s">
        <v>46</v>
      </c>
      <c r="B75" s="3">
        <v>40748</v>
      </c>
      <c r="C75" s="4">
        <v>0.43888888888888888</v>
      </c>
      <c r="D75" s="2" t="s">
        <v>41</v>
      </c>
      <c r="E75" s="11">
        <v>6.2E-2</v>
      </c>
      <c r="G75" s="11">
        <v>3.3000000000000002E-2</v>
      </c>
      <c r="M75" s="11">
        <f t="shared" si="1"/>
        <v>6.2E-2</v>
      </c>
    </row>
    <row r="76" spans="1:13" x14ac:dyDescent="0.35">
      <c r="A76" s="2" t="s">
        <v>50</v>
      </c>
      <c r="B76" s="3">
        <v>40748</v>
      </c>
      <c r="C76" s="4">
        <v>0.44305555555555554</v>
      </c>
      <c r="D76" s="2" t="s">
        <v>41</v>
      </c>
      <c r="E76" s="11">
        <v>8.4000000000000005E-2</v>
      </c>
      <c r="G76" s="11">
        <v>3.2000000000000001E-2</v>
      </c>
      <c r="M76" s="11">
        <f t="shared" si="1"/>
        <v>8.4000000000000005E-2</v>
      </c>
    </row>
    <row r="77" spans="1:13" x14ac:dyDescent="0.35">
      <c r="A77" s="2" t="s">
        <v>48</v>
      </c>
      <c r="B77" s="3">
        <v>40748</v>
      </c>
      <c r="C77" s="4">
        <v>0.45</v>
      </c>
      <c r="D77" s="2" t="s">
        <v>41</v>
      </c>
      <c r="E77" s="11">
        <v>0.124</v>
      </c>
      <c r="G77" s="11">
        <v>5.6000000000000001E-2</v>
      </c>
      <c r="M77" s="11">
        <f t="shared" si="1"/>
        <v>0.124</v>
      </c>
    </row>
    <row r="78" spans="1:13" x14ac:dyDescent="0.35">
      <c r="A78" s="2" t="s">
        <v>46</v>
      </c>
      <c r="B78" s="3">
        <v>40750</v>
      </c>
      <c r="C78" s="4">
        <v>0.64097222222222217</v>
      </c>
      <c r="D78" s="2" t="s">
        <v>41</v>
      </c>
      <c r="E78" s="11">
        <v>0.108</v>
      </c>
      <c r="G78" s="11">
        <v>0.247</v>
      </c>
      <c r="K78" s="11">
        <v>0.82599999999999996</v>
      </c>
      <c r="M78" s="11">
        <f t="shared" si="1"/>
        <v>0.93399999999999994</v>
      </c>
    </row>
    <row r="79" spans="1:13" x14ac:dyDescent="0.35">
      <c r="A79" s="2" t="s">
        <v>50</v>
      </c>
      <c r="B79" s="3">
        <v>40750</v>
      </c>
      <c r="C79" s="4">
        <v>0.49374999999999997</v>
      </c>
      <c r="D79" s="2" t="s">
        <v>41</v>
      </c>
      <c r="E79" s="11">
        <v>9.7000000000000003E-2</v>
      </c>
      <c r="G79" s="11">
        <v>0.224</v>
      </c>
      <c r="K79" s="11">
        <v>0.82</v>
      </c>
      <c r="M79" s="11">
        <f t="shared" si="1"/>
        <v>0.91699999999999993</v>
      </c>
    </row>
    <row r="80" spans="1:13" x14ac:dyDescent="0.35">
      <c r="A80" s="2" t="s">
        <v>48</v>
      </c>
      <c r="B80" s="3">
        <v>40750</v>
      </c>
      <c r="C80" s="4">
        <v>0.50486111111111109</v>
      </c>
      <c r="D80" s="2" t="s">
        <v>41</v>
      </c>
      <c r="E80" s="11">
        <v>0.107</v>
      </c>
      <c r="G80" s="11">
        <v>0.22900000000000001</v>
      </c>
      <c r="K80" s="11">
        <v>0.89600000000000002</v>
      </c>
      <c r="M80" s="11">
        <f t="shared" si="1"/>
        <v>1.0030000000000001</v>
      </c>
    </row>
    <row r="81" spans="1:13" x14ac:dyDescent="0.35">
      <c r="A81" s="2" t="s">
        <v>46</v>
      </c>
      <c r="B81" s="3">
        <v>40751</v>
      </c>
      <c r="C81" s="4">
        <v>0.54999999999999993</v>
      </c>
      <c r="D81" s="2" t="s">
        <v>43</v>
      </c>
      <c r="M81" s="11">
        <f t="shared" si="1"/>
        <v>0</v>
      </c>
    </row>
    <row r="82" spans="1:13" x14ac:dyDescent="0.35">
      <c r="A82" s="2" t="s">
        <v>50</v>
      </c>
      <c r="B82" s="3">
        <v>40751</v>
      </c>
      <c r="C82" s="4">
        <v>0.55694444444444446</v>
      </c>
      <c r="D82" s="2" t="s">
        <v>43</v>
      </c>
      <c r="M82" s="11">
        <f t="shared" si="1"/>
        <v>0</v>
      </c>
    </row>
    <row r="83" spans="1:13" x14ac:dyDescent="0.35">
      <c r="A83" s="2" t="s">
        <v>48</v>
      </c>
      <c r="B83" s="3">
        <v>40751</v>
      </c>
      <c r="D83" s="2" t="s">
        <v>43</v>
      </c>
      <c r="M83" s="11">
        <f t="shared" si="1"/>
        <v>0</v>
      </c>
    </row>
    <row r="84" spans="1:13" x14ac:dyDescent="0.35">
      <c r="A84" s="2" t="s">
        <v>48</v>
      </c>
      <c r="B84" s="3">
        <v>40751</v>
      </c>
      <c r="C84" s="4">
        <v>0.56805555555555554</v>
      </c>
      <c r="D84" s="2" t="s">
        <v>43</v>
      </c>
      <c r="M84" s="11">
        <f t="shared" si="1"/>
        <v>0</v>
      </c>
    </row>
    <row r="85" spans="1:13" x14ac:dyDescent="0.35">
      <c r="A85" s="2" t="s">
        <v>46</v>
      </c>
      <c r="B85" s="3">
        <v>40752</v>
      </c>
      <c r="D85" s="2" t="s">
        <v>43</v>
      </c>
      <c r="M85" s="11">
        <f t="shared" si="1"/>
        <v>0</v>
      </c>
    </row>
    <row r="86" spans="1:13" x14ac:dyDescent="0.35">
      <c r="A86" s="2" t="s">
        <v>46</v>
      </c>
      <c r="B86" s="3">
        <v>40752</v>
      </c>
      <c r="C86" s="4">
        <v>0.44375000000000003</v>
      </c>
      <c r="D86" s="2" t="s">
        <v>43</v>
      </c>
      <c r="M86" s="11">
        <f t="shared" si="1"/>
        <v>0</v>
      </c>
    </row>
    <row r="87" spans="1:13" x14ac:dyDescent="0.35">
      <c r="A87" s="2" t="s">
        <v>50</v>
      </c>
      <c r="B87" s="3">
        <v>40752</v>
      </c>
      <c r="C87" s="4">
        <v>0.43611111111111112</v>
      </c>
      <c r="D87" s="2" t="s">
        <v>43</v>
      </c>
      <c r="M87" s="11">
        <f t="shared" si="1"/>
        <v>0</v>
      </c>
    </row>
    <row r="88" spans="1:13" x14ac:dyDescent="0.35">
      <c r="A88" s="2" t="s">
        <v>48</v>
      </c>
      <c r="B88" s="3">
        <v>40752</v>
      </c>
      <c r="C88" s="4">
        <v>0.42430555555555555</v>
      </c>
      <c r="D88" s="2" t="s">
        <v>43</v>
      </c>
      <c r="M88" s="11">
        <f t="shared" si="1"/>
        <v>0</v>
      </c>
    </row>
    <row r="89" spans="1:13" x14ac:dyDescent="0.35">
      <c r="A89" s="2" t="s">
        <v>46</v>
      </c>
      <c r="B89" s="3">
        <v>40757</v>
      </c>
      <c r="C89" s="4">
        <v>0.67499999999999993</v>
      </c>
      <c r="D89" s="2" t="s">
        <v>41</v>
      </c>
      <c r="E89" s="11">
        <v>0.20100000000000001</v>
      </c>
      <c r="G89" s="11">
        <v>0.33500000000000002</v>
      </c>
      <c r="K89" s="11">
        <v>0.14799999999999999</v>
      </c>
      <c r="M89" s="11">
        <f t="shared" si="1"/>
        <v>0.34899999999999998</v>
      </c>
    </row>
    <row r="90" spans="1:13" x14ac:dyDescent="0.35">
      <c r="A90" s="2" t="s">
        <v>50</v>
      </c>
      <c r="B90" s="3">
        <v>40757</v>
      </c>
      <c r="C90" s="4">
        <v>0.50416666666666665</v>
      </c>
      <c r="D90" s="2" t="s">
        <v>41</v>
      </c>
      <c r="E90" s="11">
        <v>0.115</v>
      </c>
      <c r="G90" s="11">
        <v>0.24299999999999999</v>
      </c>
      <c r="K90" s="11">
        <v>0.125</v>
      </c>
      <c r="M90" s="11">
        <f t="shared" si="1"/>
        <v>0.24</v>
      </c>
    </row>
    <row r="91" spans="1:13" x14ac:dyDescent="0.35">
      <c r="A91" s="2" t="s">
        <v>48</v>
      </c>
      <c r="B91" s="3">
        <v>40757</v>
      </c>
      <c r="C91" s="4">
        <v>0.51527777777777783</v>
      </c>
      <c r="D91" s="2" t="s">
        <v>41</v>
      </c>
      <c r="E91" s="11">
        <v>9.4E-2</v>
      </c>
      <c r="G91" s="11">
        <v>0.216</v>
      </c>
      <c r="K91" s="11">
        <v>0.13500000000000001</v>
      </c>
      <c r="M91" s="11">
        <f t="shared" si="1"/>
        <v>0.22900000000000001</v>
      </c>
    </row>
    <row r="92" spans="1:13" x14ac:dyDescent="0.35">
      <c r="A92" s="2" t="s">
        <v>46</v>
      </c>
      <c r="B92" s="3">
        <v>40765</v>
      </c>
      <c r="C92" s="4">
        <v>0.65555555555555556</v>
      </c>
      <c r="D92" s="2" t="s">
        <v>43</v>
      </c>
      <c r="E92" s="11">
        <v>0.36599999999999999</v>
      </c>
      <c r="G92" s="11">
        <v>0.33400000000000002</v>
      </c>
      <c r="K92" s="11">
        <v>0.14499999999999999</v>
      </c>
      <c r="M92" s="11">
        <f t="shared" si="1"/>
        <v>0.51100000000000001</v>
      </c>
    </row>
    <row r="93" spans="1:13" x14ac:dyDescent="0.35">
      <c r="A93" s="2" t="s">
        <v>50</v>
      </c>
      <c r="B93" s="3">
        <v>40765</v>
      </c>
      <c r="C93" s="4">
        <v>0.4993055555555555</v>
      </c>
      <c r="D93" s="2" t="s">
        <v>43</v>
      </c>
      <c r="E93" s="11">
        <v>0.307</v>
      </c>
      <c r="G93" s="11">
        <v>0.37</v>
      </c>
      <c r="K93" s="11">
        <v>0.14599999999999999</v>
      </c>
      <c r="M93" s="11">
        <f t="shared" si="1"/>
        <v>0.45299999999999996</v>
      </c>
    </row>
    <row r="94" spans="1:13" x14ac:dyDescent="0.35">
      <c r="A94" s="2" t="s">
        <v>48</v>
      </c>
      <c r="B94" s="3">
        <v>40765</v>
      </c>
      <c r="C94" s="4">
        <v>0.50972222222222219</v>
      </c>
      <c r="D94" s="2" t="s">
        <v>43</v>
      </c>
      <c r="E94" s="11">
        <v>0.28599999999999998</v>
      </c>
      <c r="G94" s="11">
        <v>0.38200000000000001</v>
      </c>
      <c r="K94" s="11">
        <v>0.159</v>
      </c>
      <c r="M94" s="11">
        <f t="shared" si="1"/>
        <v>0.44499999999999995</v>
      </c>
    </row>
    <row r="95" spans="1:13" x14ac:dyDescent="0.35">
      <c r="A95" s="2" t="s">
        <v>46</v>
      </c>
      <c r="B95" s="3">
        <v>40771</v>
      </c>
      <c r="C95" s="4">
        <v>0.65763888888888888</v>
      </c>
      <c r="D95" s="2" t="s">
        <v>43</v>
      </c>
      <c r="E95" s="11">
        <v>0.36399999999999999</v>
      </c>
      <c r="G95" s="11">
        <v>0.315</v>
      </c>
      <c r="K95" s="11">
        <v>0.16600000000000001</v>
      </c>
      <c r="M95" s="11">
        <f t="shared" si="1"/>
        <v>0.53</v>
      </c>
    </row>
    <row r="96" spans="1:13" x14ac:dyDescent="0.35">
      <c r="A96" s="2" t="s">
        <v>50</v>
      </c>
      <c r="B96" s="3">
        <v>40771</v>
      </c>
      <c r="C96" s="4">
        <v>0.49305555555555558</v>
      </c>
      <c r="D96" s="2" t="s">
        <v>43</v>
      </c>
      <c r="E96" s="11">
        <v>0.27600000000000002</v>
      </c>
      <c r="G96" s="11">
        <v>0.32400000000000001</v>
      </c>
      <c r="K96" s="11">
        <v>0.153</v>
      </c>
      <c r="M96" s="11">
        <f t="shared" si="1"/>
        <v>0.42900000000000005</v>
      </c>
    </row>
    <row r="97" spans="1:13" x14ac:dyDescent="0.35">
      <c r="A97" s="2" t="s">
        <v>48</v>
      </c>
      <c r="B97" s="3">
        <v>40771</v>
      </c>
      <c r="C97" s="4">
        <v>0.50486111111111109</v>
      </c>
      <c r="D97" s="2" t="s">
        <v>43</v>
      </c>
      <c r="E97" s="11">
        <v>0.247</v>
      </c>
      <c r="G97" s="11">
        <v>0.29399999999999998</v>
      </c>
      <c r="K97" s="11">
        <v>0.14399999999999999</v>
      </c>
      <c r="M97" s="11">
        <f t="shared" si="1"/>
        <v>0.39100000000000001</v>
      </c>
    </row>
    <row r="98" spans="1:13" x14ac:dyDescent="0.35">
      <c r="A98" s="2" t="s">
        <v>46</v>
      </c>
      <c r="B98" s="3">
        <v>40778</v>
      </c>
      <c r="C98" s="4">
        <v>0.62847222222222221</v>
      </c>
      <c r="D98" s="2" t="s">
        <v>41</v>
      </c>
      <c r="E98" s="11">
        <v>0.309</v>
      </c>
      <c r="G98" s="11">
        <v>0.221</v>
      </c>
      <c r="K98" s="11">
        <v>1.39</v>
      </c>
      <c r="M98" s="11">
        <f t="shared" si="1"/>
        <v>1.6989999999999998</v>
      </c>
    </row>
    <row r="99" spans="1:13" x14ac:dyDescent="0.35">
      <c r="A99" s="2" t="s">
        <v>50</v>
      </c>
      <c r="B99" s="3">
        <v>40778</v>
      </c>
      <c r="C99" s="4">
        <v>0.47430555555555554</v>
      </c>
      <c r="D99" s="2" t="s">
        <v>41</v>
      </c>
      <c r="E99" s="11">
        <v>0.35</v>
      </c>
      <c r="G99" s="11">
        <v>0.154</v>
      </c>
      <c r="K99" s="11">
        <v>0.13800000000000001</v>
      </c>
      <c r="M99" s="11">
        <f t="shared" si="1"/>
        <v>0.48799999999999999</v>
      </c>
    </row>
    <row r="100" spans="1:13" x14ac:dyDescent="0.35">
      <c r="A100" s="2" t="s">
        <v>48</v>
      </c>
      <c r="B100" s="3">
        <v>40778</v>
      </c>
      <c r="C100" s="4">
        <v>0.48541666666666666</v>
      </c>
      <c r="D100" s="2" t="s">
        <v>41</v>
      </c>
      <c r="E100" s="11">
        <v>0.33500000000000002</v>
      </c>
      <c r="G100" s="11">
        <v>0.223</v>
      </c>
      <c r="K100" s="11">
        <v>0.14699999999999999</v>
      </c>
      <c r="M100" s="11">
        <f t="shared" si="1"/>
        <v>0.48199999999999998</v>
      </c>
    </row>
    <row r="101" spans="1:13" x14ac:dyDescent="0.35">
      <c r="A101" s="2" t="s">
        <v>46</v>
      </c>
      <c r="B101" s="3">
        <v>40786</v>
      </c>
      <c r="C101" s="4">
        <v>0.67638888888888893</v>
      </c>
      <c r="D101" s="2" t="s">
        <v>41</v>
      </c>
      <c r="E101" s="11">
        <v>0.32400000000000001</v>
      </c>
      <c r="G101" s="11">
        <v>9.4E-2</v>
      </c>
      <c r="K101" s="11">
        <v>0.114</v>
      </c>
      <c r="M101" s="11">
        <f t="shared" si="1"/>
        <v>0.438</v>
      </c>
    </row>
    <row r="102" spans="1:13" x14ac:dyDescent="0.35">
      <c r="A102" s="2" t="s">
        <v>50</v>
      </c>
      <c r="B102" s="3">
        <v>40786</v>
      </c>
      <c r="C102" s="4">
        <v>0.51041666666666663</v>
      </c>
      <c r="D102" s="2" t="s">
        <v>41</v>
      </c>
      <c r="E102" s="11">
        <v>0.32200000000000001</v>
      </c>
      <c r="G102" s="11">
        <v>0.153</v>
      </c>
      <c r="K102" s="11">
        <v>0.114</v>
      </c>
      <c r="M102" s="11">
        <f t="shared" si="1"/>
        <v>0.436</v>
      </c>
    </row>
    <row r="103" spans="1:13" x14ac:dyDescent="0.35">
      <c r="A103" s="2" t="s">
        <v>48</v>
      </c>
      <c r="B103" s="3">
        <v>40786</v>
      </c>
      <c r="C103" s="4">
        <v>0.52152777777777781</v>
      </c>
      <c r="D103" s="2" t="s">
        <v>41</v>
      </c>
      <c r="E103" s="11">
        <v>0.30099999999999999</v>
      </c>
      <c r="G103" s="11">
        <v>0.17199999999999999</v>
      </c>
      <c r="K103" s="11">
        <v>0.108</v>
      </c>
      <c r="M103" s="11">
        <f t="shared" si="1"/>
        <v>0.40899999999999997</v>
      </c>
    </row>
    <row r="104" spans="1:13" x14ac:dyDescent="0.35">
      <c r="A104" s="2" t="s">
        <v>46</v>
      </c>
      <c r="B104" s="3">
        <v>40799</v>
      </c>
      <c r="C104" s="4">
        <v>0.65902777777777777</v>
      </c>
      <c r="D104" s="2" t="s">
        <v>41</v>
      </c>
      <c r="E104" s="11">
        <v>0.35599999999999998</v>
      </c>
      <c r="G104" s="11">
        <v>0.13200000000000001</v>
      </c>
      <c r="K104" s="11">
        <v>0.59099999999999997</v>
      </c>
      <c r="M104" s="11">
        <f t="shared" si="1"/>
        <v>0.94699999999999995</v>
      </c>
    </row>
    <row r="105" spans="1:13" x14ac:dyDescent="0.35">
      <c r="A105" s="2" t="s">
        <v>50</v>
      </c>
      <c r="B105" s="3">
        <v>40799</v>
      </c>
      <c r="C105" s="4">
        <v>0.49652777777777773</v>
      </c>
      <c r="D105" s="2" t="s">
        <v>41</v>
      </c>
      <c r="E105" s="11">
        <v>0.30499999999999999</v>
      </c>
      <c r="G105" s="11">
        <v>0.215</v>
      </c>
      <c r="K105" s="11">
        <v>0.64800000000000002</v>
      </c>
      <c r="M105" s="11">
        <f t="shared" si="1"/>
        <v>0.95300000000000007</v>
      </c>
    </row>
    <row r="106" spans="1:13" x14ac:dyDescent="0.35">
      <c r="A106" s="2" t="s">
        <v>48</v>
      </c>
      <c r="B106" s="3">
        <v>40799</v>
      </c>
      <c r="C106" s="4">
        <v>0.50694444444444442</v>
      </c>
      <c r="D106" s="2" t="s">
        <v>41</v>
      </c>
      <c r="E106" s="11">
        <v>0.30299999999999999</v>
      </c>
      <c r="G106" s="11">
        <v>0.16700000000000001</v>
      </c>
      <c r="K106" s="11">
        <v>0.62</v>
      </c>
      <c r="M106" s="11">
        <f t="shared" si="1"/>
        <v>0.92300000000000004</v>
      </c>
    </row>
    <row r="107" spans="1:13" x14ac:dyDescent="0.35">
      <c r="A107" s="2" t="s">
        <v>46</v>
      </c>
      <c r="B107" s="3">
        <v>40806</v>
      </c>
      <c r="C107" s="4">
        <v>0.75069444444444444</v>
      </c>
      <c r="D107" s="2" t="s">
        <v>41</v>
      </c>
      <c r="E107" s="11">
        <v>0.26</v>
      </c>
      <c r="G107" s="11">
        <v>0.21199999999999999</v>
      </c>
      <c r="K107" s="11">
        <v>0.57099999999999995</v>
      </c>
      <c r="M107" s="11">
        <f t="shared" si="1"/>
        <v>0.83099999999999996</v>
      </c>
    </row>
    <row r="108" spans="1:13" x14ac:dyDescent="0.35">
      <c r="A108" s="2" t="s">
        <v>50</v>
      </c>
      <c r="B108" s="3">
        <v>40806</v>
      </c>
      <c r="C108" s="4">
        <v>0.6</v>
      </c>
      <c r="D108" s="2" t="s">
        <v>41</v>
      </c>
      <c r="E108" s="11">
        <v>0.26100000000000001</v>
      </c>
      <c r="G108" s="11">
        <v>0.214</v>
      </c>
      <c r="K108" s="11">
        <v>0.78800000000000003</v>
      </c>
      <c r="M108" s="11">
        <f t="shared" si="1"/>
        <v>1.0489999999999999</v>
      </c>
    </row>
    <row r="109" spans="1:13" x14ac:dyDescent="0.35">
      <c r="A109" s="2" t="s">
        <v>48</v>
      </c>
      <c r="B109" s="3">
        <v>40806</v>
      </c>
      <c r="C109" s="4">
        <v>0.61319444444444449</v>
      </c>
      <c r="D109" s="2" t="s">
        <v>41</v>
      </c>
      <c r="E109" s="11">
        <v>0.23899999999999999</v>
      </c>
      <c r="G109" s="11">
        <v>0.14699999999999999</v>
      </c>
      <c r="K109" s="11">
        <v>0.67</v>
      </c>
      <c r="M109" s="11">
        <f t="shared" si="1"/>
        <v>0.90900000000000003</v>
      </c>
    </row>
    <row r="110" spans="1:13" x14ac:dyDescent="0.35">
      <c r="A110" s="2" t="s">
        <v>46</v>
      </c>
      <c r="B110" s="3">
        <v>40813</v>
      </c>
      <c r="D110" s="2" t="s">
        <v>41</v>
      </c>
      <c r="E110" s="11">
        <v>0.26500000000000001</v>
      </c>
      <c r="G110" s="11">
        <v>0.35499999999999998</v>
      </c>
      <c r="K110" s="11">
        <v>0.65300000000000002</v>
      </c>
      <c r="M110" s="11">
        <f t="shared" si="1"/>
        <v>0.91800000000000004</v>
      </c>
    </row>
    <row r="111" spans="1:13" x14ac:dyDescent="0.35">
      <c r="A111" s="2" t="s">
        <v>46</v>
      </c>
      <c r="B111" s="3">
        <v>40813</v>
      </c>
      <c r="C111" s="4">
        <v>0.52222222222222225</v>
      </c>
      <c r="D111" s="2" t="s">
        <v>41</v>
      </c>
      <c r="E111" s="11">
        <v>0.26900000000000002</v>
      </c>
      <c r="G111" s="11">
        <v>0.38500000000000001</v>
      </c>
      <c r="K111" s="11">
        <v>0.53300000000000003</v>
      </c>
      <c r="M111" s="11">
        <f t="shared" si="1"/>
        <v>0.80200000000000005</v>
      </c>
    </row>
    <row r="112" spans="1:13" x14ac:dyDescent="0.35">
      <c r="A112" s="2" t="s">
        <v>50</v>
      </c>
      <c r="B112" s="3">
        <v>40813</v>
      </c>
      <c r="C112" s="4">
        <v>0.68194444444444446</v>
      </c>
      <c r="D112" s="2" t="s">
        <v>41</v>
      </c>
      <c r="E112" s="11">
        <v>0.34399999999999997</v>
      </c>
      <c r="G112" s="11">
        <v>0.36899999999999999</v>
      </c>
      <c r="K112" s="11">
        <v>0.57399999999999995</v>
      </c>
      <c r="M112" s="11">
        <f t="shared" si="1"/>
        <v>0.91799999999999993</v>
      </c>
    </row>
    <row r="113" spans="1:13" x14ac:dyDescent="0.35">
      <c r="A113" s="2" t="s">
        <v>48</v>
      </c>
      <c r="B113" s="3">
        <v>40813</v>
      </c>
      <c r="D113" s="2" t="s">
        <v>41</v>
      </c>
      <c r="M113" s="11">
        <f t="shared" si="1"/>
        <v>0</v>
      </c>
    </row>
    <row r="114" spans="1:13" x14ac:dyDescent="0.35">
      <c r="A114" s="2" t="s">
        <v>46</v>
      </c>
      <c r="B114" s="3">
        <v>41065</v>
      </c>
      <c r="C114" s="4">
        <v>0.66041666666666665</v>
      </c>
      <c r="D114" s="2" t="s">
        <v>41</v>
      </c>
      <c r="E114" s="11">
        <v>0.38800000000000001</v>
      </c>
      <c r="G114" s="11">
        <v>0.25800000000000001</v>
      </c>
      <c r="K114" s="11">
        <v>0.84099999999999997</v>
      </c>
      <c r="M114" s="11">
        <f t="shared" si="1"/>
        <v>1.2290000000000001</v>
      </c>
    </row>
    <row r="115" spans="1:13" x14ac:dyDescent="0.35">
      <c r="A115" s="2" t="s">
        <v>50</v>
      </c>
      <c r="B115" s="3">
        <v>41065</v>
      </c>
      <c r="C115" s="4">
        <v>0.49374999999999997</v>
      </c>
      <c r="D115" s="2" t="s">
        <v>41</v>
      </c>
      <c r="E115" s="11">
        <v>0.28599999999999998</v>
      </c>
      <c r="G115" s="11">
        <v>0.32400000000000001</v>
      </c>
      <c r="K115" s="11">
        <v>1.02</v>
      </c>
      <c r="M115" s="11">
        <f t="shared" si="1"/>
        <v>1.306</v>
      </c>
    </row>
    <row r="116" spans="1:13" x14ac:dyDescent="0.35">
      <c r="A116" s="2" t="s">
        <v>48</v>
      </c>
      <c r="B116" s="3">
        <v>41065</v>
      </c>
      <c r="C116" s="4">
        <v>0.5083333333333333</v>
      </c>
      <c r="D116" s="2" t="s">
        <v>41</v>
      </c>
      <c r="E116" s="11">
        <v>0.20599999999999999</v>
      </c>
      <c r="G116" s="11">
        <v>0.28199999999999997</v>
      </c>
      <c r="K116" s="11">
        <v>1.048</v>
      </c>
      <c r="M116" s="11">
        <f t="shared" si="1"/>
        <v>1.254</v>
      </c>
    </row>
    <row r="117" spans="1:13" x14ac:dyDescent="0.35">
      <c r="A117" s="2" t="s">
        <v>46</v>
      </c>
      <c r="B117" s="3">
        <v>41072</v>
      </c>
      <c r="C117" s="4">
        <v>0.65902777777777777</v>
      </c>
      <c r="D117" s="2" t="s">
        <v>41</v>
      </c>
      <c r="E117" s="11">
        <v>0.44</v>
      </c>
      <c r="G117" s="11">
        <v>0.24399999999999999</v>
      </c>
      <c r="K117" s="11">
        <v>0.57699999999999996</v>
      </c>
      <c r="M117" s="11">
        <f t="shared" si="1"/>
        <v>1.0169999999999999</v>
      </c>
    </row>
    <row r="118" spans="1:13" x14ac:dyDescent="0.35">
      <c r="A118" s="2" t="s">
        <v>50</v>
      </c>
      <c r="B118" s="3">
        <v>41072</v>
      </c>
      <c r="C118" s="4">
        <v>0.48958333333333331</v>
      </c>
      <c r="D118" s="2" t="s">
        <v>41</v>
      </c>
      <c r="E118" s="11">
        <v>0.48399999999999999</v>
      </c>
      <c r="G118" s="11">
        <v>0.217</v>
      </c>
      <c r="K118" s="11">
        <v>0.59799999999999998</v>
      </c>
      <c r="M118" s="11">
        <f t="shared" si="1"/>
        <v>1.0819999999999999</v>
      </c>
    </row>
    <row r="119" spans="1:13" x14ac:dyDescent="0.35">
      <c r="A119" s="2" t="s">
        <v>48</v>
      </c>
      <c r="B119" s="3">
        <v>41072</v>
      </c>
      <c r="M119" s="11">
        <f t="shared" si="1"/>
        <v>0</v>
      </c>
    </row>
    <row r="120" spans="1:13" x14ac:dyDescent="0.35">
      <c r="A120" s="2" t="s">
        <v>46</v>
      </c>
      <c r="B120" s="3">
        <v>41079</v>
      </c>
      <c r="C120" s="4">
        <v>0.6694444444444444</v>
      </c>
      <c r="D120" s="2" t="s">
        <v>41</v>
      </c>
      <c r="E120" s="11">
        <v>0.40799999999999997</v>
      </c>
      <c r="G120" s="11">
        <v>0.23699999999999999</v>
      </c>
      <c r="K120" s="11">
        <v>0.88800000000000001</v>
      </c>
      <c r="M120" s="11">
        <f t="shared" si="1"/>
        <v>1.296</v>
      </c>
    </row>
    <row r="121" spans="1:13" x14ac:dyDescent="0.35">
      <c r="A121" s="2" t="s">
        <v>50</v>
      </c>
      <c r="B121" s="3">
        <v>41079</v>
      </c>
      <c r="C121" s="4">
        <v>0.48749999999999999</v>
      </c>
      <c r="D121" s="2" t="s">
        <v>41</v>
      </c>
      <c r="E121" s="11">
        <v>0.32400000000000001</v>
      </c>
      <c r="G121" s="11">
        <v>0.308</v>
      </c>
      <c r="K121" s="11">
        <v>0.79500000000000004</v>
      </c>
      <c r="M121" s="11">
        <f t="shared" si="1"/>
        <v>1.119</v>
      </c>
    </row>
    <row r="122" spans="1:13" x14ac:dyDescent="0.35">
      <c r="A122" s="2" t="s">
        <v>48</v>
      </c>
      <c r="B122" s="3">
        <v>41079</v>
      </c>
      <c r="C122" s="4">
        <v>0.49861111111111112</v>
      </c>
      <c r="D122" s="2" t="s">
        <v>41</v>
      </c>
      <c r="E122" s="11">
        <v>0.311</v>
      </c>
      <c r="G122" s="11">
        <v>0.23</v>
      </c>
      <c r="K122" s="11">
        <v>0.76500000000000001</v>
      </c>
      <c r="M122" s="11">
        <f t="shared" si="1"/>
        <v>1.0760000000000001</v>
      </c>
    </row>
    <row r="123" spans="1:13" x14ac:dyDescent="0.35">
      <c r="A123" s="2" t="s">
        <v>46</v>
      </c>
      <c r="B123" s="3">
        <v>41086</v>
      </c>
      <c r="C123" s="4">
        <v>0.70138888888888884</v>
      </c>
      <c r="D123" s="2" t="s">
        <v>43</v>
      </c>
      <c r="E123" s="11">
        <v>0.255</v>
      </c>
      <c r="G123" s="11">
        <v>0.32200000000000001</v>
      </c>
      <c r="K123" s="11">
        <v>1.8109999999999999</v>
      </c>
      <c r="M123" s="11">
        <f t="shared" si="1"/>
        <v>2.0659999999999998</v>
      </c>
    </row>
    <row r="124" spans="1:13" x14ac:dyDescent="0.35">
      <c r="A124" s="2" t="s">
        <v>50</v>
      </c>
      <c r="B124" s="3">
        <v>41086</v>
      </c>
      <c r="C124" s="4">
        <v>0.54236111111111118</v>
      </c>
      <c r="D124" s="2" t="s">
        <v>43</v>
      </c>
      <c r="E124" s="11">
        <v>0.318</v>
      </c>
      <c r="G124" s="11">
        <v>0.29399999999999998</v>
      </c>
      <c r="K124" s="11">
        <v>0.78500000000000003</v>
      </c>
      <c r="M124" s="11">
        <f t="shared" si="1"/>
        <v>1.103</v>
      </c>
    </row>
    <row r="125" spans="1:13" x14ac:dyDescent="0.35">
      <c r="A125" s="2" t="s">
        <v>48</v>
      </c>
      <c r="B125" s="3">
        <v>41086</v>
      </c>
      <c r="C125" s="4">
        <v>0.55486111111111114</v>
      </c>
      <c r="D125" s="2" t="s">
        <v>43</v>
      </c>
      <c r="E125" s="11">
        <v>0.23799999999999999</v>
      </c>
      <c r="G125" s="11">
        <v>0.26600000000000001</v>
      </c>
      <c r="K125" s="11">
        <v>0.60799999999999998</v>
      </c>
      <c r="M125" s="11">
        <f t="shared" si="1"/>
        <v>0.84599999999999997</v>
      </c>
    </row>
    <row r="126" spans="1:13" x14ac:dyDescent="0.35">
      <c r="A126" s="2" t="s">
        <v>46</v>
      </c>
      <c r="B126" s="3">
        <v>41100</v>
      </c>
      <c r="C126" s="4">
        <v>0.62916666666666665</v>
      </c>
      <c r="D126" s="2" t="s">
        <v>41</v>
      </c>
      <c r="E126" s="11">
        <v>0.252</v>
      </c>
      <c r="G126" s="11">
        <v>0.19800000000000001</v>
      </c>
      <c r="K126" s="11">
        <v>0.26400000000000001</v>
      </c>
      <c r="M126" s="11">
        <f t="shared" si="1"/>
        <v>0.51600000000000001</v>
      </c>
    </row>
    <row r="127" spans="1:13" x14ac:dyDescent="0.35">
      <c r="A127" s="2" t="s">
        <v>50</v>
      </c>
      <c r="B127" s="3">
        <v>41100</v>
      </c>
      <c r="C127" s="4">
        <v>0.47500000000000003</v>
      </c>
      <c r="D127" s="2" t="s">
        <v>41</v>
      </c>
      <c r="E127" s="11">
        <v>0.34799999999999998</v>
      </c>
      <c r="G127" s="11">
        <v>0.223</v>
      </c>
      <c r="K127" s="11">
        <v>0.45300000000000001</v>
      </c>
      <c r="M127" s="11">
        <f t="shared" si="1"/>
        <v>0.80099999999999993</v>
      </c>
    </row>
    <row r="128" spans="1:13" x14ac:dyDescent="0.35">
      <c r="A128" s="2" t="s">
        <v>48</v>
      </c>
      <c r="B128" s="3">
        <v>41100</v>
      </c>
      <c r="C128" s="4">
        <v>0.48680555555555555</v>
      </c>
      <c r="D128" s="2" t="s">
        <v>41</v>
      </c>
      <c r="E128" s="11">
        <v>0.247</v>
      </c>
      <c r="G128" s="11">
        <v>0.21199999999999999</v>
      </c>
      <c r="K128" s="11">
        <v>0.47599999999999998</v>
      </c>
      <c r="M128" s="11">
        <f t="shared" si="1"/>
        <v>0.72299999999999998</v>
      </c>
    </row>
    <row r="129" spans="1:13" x14ac:dyDescent="0.35">
      <c r="A129" s="2" t="s">
        <v>46</v>
      </c>
      <c r="B129" s="3">
        <v>41107</v>
      </c>
      <c r="C129" s="4">
        <v>0.65138888888888891</v>
      </c>
      <c r="D129" s="2" t="s">
        <v>41</v>
      </c>
      <c r="E129" s="11">
        <v>0.246</v>
      </c>
      <c r="G129" s="11">
        <v>0.28199999999999997</v>
      </c>
      <c r="K129" s="11">
        <v>0.71399999999999997</v>
      </c>
      <c r="M129" s="11">
        <f t="shared" si="1"/>
        <v>0.96</v>
      </c>
    </row>
    <row r="130" spans="1:13" x14ac:dyDescent="0.35">
      <c r="A130" s="2" t="s">
        <v>50</v>
      </c>
      <c r="B130" s="3">
        <v>41107</v>
      </c>
      <c r="C130" s="4">
        <v>0.47500000000000003</v>
      </c>
      <c r="D130" s="2" t="s">
        <v>41</v>
      </c>
      <c r="E130" s="11">
        <v>0.187</v>
      </c>
      <c r="G130" s="11">
        <v>0.28599999999999998</v>
      </c>
      <c r="K130" s="11">
        <v>0.72499999999999998</v>
      </c>
      <c r="M130" s="11">
        <f t="shared" ref="M130:M193" si="2">E130+F130+K130</f>
        <v>0.91199999999999992</v>
      </c>
    </row>
    <row r="131" spans="1:13" x14ac:dyDescent="0.35">
      <c r="A131" s="2" t="s">
        <v>48</v>
      </c>
      <c r="B131" s="3">
        <v>41107</v>
      </c>
      <c r="C131" s="4">
        <v>0.48541666666666666</v>
      </c>
      <c r="D131" s="2" t="s">
        <v>41</v>
      </c>
      <c r="E131" s="11">
        <v>0.21</v>
      </c>
      <c r="G131" s="11">
        <v>0.27700000000000002</v>
      </c>
      <c r="K131" s="11">
        <v>0.77300000000000002</v>
      </c>
      <c r="M131" s="11">
        <f t="shared" si="2"/>
        <v>0.98299999999999998</v>
      </c>
    </row>
    <row r="132" spans="1:13" x14ac:dyDescent="0.35">
      <c r="A132" s="2" t="s">
        <v>46</v>
      </c>
      <c r="B132" s="3">
        <v>41122</v>
      </c>
      <c r="C132" s="4">
        <v>0.55972222222222223</v>
      </c>
      <c r="D132" s="2" t="s">
        <v>43</v>
      </c>
      <c r="E132" s="11">
        <v>0.30399999999999999</v>
      </c>
      <c r="G132" s="11">
        <v>0.39300000000000002</v>
      </c>
      <c r="K132" s="11">
        <v>0.65300000000000002</v>
      </c>
      <c r="M132" s="11">
        <f t="shared" si="2"/>
        <v>0.95700000000000007</v>
      </c>
    </row>
    <row r="133" spans="1:13" x14ac:dyDescent="0.35">
      <c r="A133" s="2" t="s">
        <v>50</v>
      </c>
      <c r="B133" s="3">
        <v>41122</v>
      </c>
      <c r="C133" s="4">
        <v>0.49861111111111112</v>
      </c>
      <c r="D133" s="2" t="s">
        <v>43</v>
      </c>
      <c r="E133" s="11">
        <v>0.26</v>
      </c>
      <c r="G133" s="11">
        <v>0.40200000000000002</v>
      </c>
      <c r="K133" s="11">
        <v>0.73199999999999998</v>
      </c>
      <c r="M133" s="11">
        <f t="shared" si="2"/>
        <v>0.99199999999999999</v>
      </c>
    </row>
    <row r="134" spans="1:13" x14ac:dyDescent="0.35">
      <c r="A134" s="2" t="s">
        <v>48</v>
      </c>
      <c r="B134" s="3">
        <v>41122</v>
      </c>
      <c r="C134" s="4">
        <v>0.51388888888888895</v>
      </c>
      <c r="D134" s="2" t="s">
        <v>43</v>
      </c>
      <c r="E134" s="11">
        <v>0.22</v>
      </c>
      <c r="G134" s="11">
        <v>0.35399999999999998</v>
      </c>
      <c r="K134" s="11">
        <v>0.64900000000000002</v>
      </c>
      <c r="M134" s="11">
        <f t="shared" si="2"/>
        <v>0.86899999999999999</v>
      </c>
    </row>
    <row r="135" spans="1:13" x14ac:dyDescent="0.35">
      <c r="A135" s="2" t="s">
        <v>46</v>
      </c>
      <c r="B135" s="3">
        <v>41128</v>
      </c>
      <c r="C135" s="4">
        <v>0.66666666666666663</v>
      </c>
      <c r="D135" s="2" t="s">
        <v>41</v>
      </c>
      <c r="E135" s="11">
        <v>0.34</v>
      </c>
      <c r="G135" s="11">
        <v>0.376</v>
      </c>
      <c r="K135" s="11">
        <v>0.68600000000000005</v>
      </c>
      <c r="M135" s="11">
        <f t="shared" si="2"/>
        <v>1.026</v>
      </c>
    </row>
    <row r="136" spans="1:13" x14ac:dyDescent="0.35">
      <c r="A136" s="2" t="s">
        <v>50</v>
      </c>
      <c r="B136" s="3">
        <v>41128</v>
      </c>
      <c r="C136" s="4">
        <v>0.48541666666666666</v>
      </c>
      <c r="D136" s="2" t="s">
        <v>41</v>
      </c>
      <c r="E136" s="11">
        <v>0.36</v>
      </c>
      <c r="G136" s="11">
        <v>0.373</v>
      </c>
      <c r="K136" s="11">
        <v>0.60499999999999998</v>
      </c>
      <c r="M136" s="11">
        <f t="shared" si="2"/>
        <v>0.96499999999999997</v>
      </c>
    </row>
    <row r="137" spans="1:13" x14ac:dyDescent="0.35">
      <c r="A137" s="2" t="s">
        <v>48</v>
      </c>
      <c r="B137" s="3">
        <v>41128</v>
      </c>
      <c r="C137" s="4">
        <v>0.4993055555555555</v>
      </c>
      <c r="D137" s="2" t="s">
        <v>41</v>
      </c>
      <c r="E137" s="11">
        <v>0.24</v>
      </c>
      <c r="G137" s="11">
        <v>0.33700000000000002</v>
      </c>
      <c r="K137" s="11">
        <v>0.66100000000000003</v>
      </c>
      <c r="M137" s="11">
        <f t="shared" si="2"/>
        <v>0.90100000000000002</v>
      </c>
    </row>
    <row r="138" spans="1:13" x14ac:dyDescent="0.35">
      <c r="A138" s="2" t="s">
        <v>46</v>
      </c>
      <c r="B138" s="3">
        <v>41135</v>
      </c>
      <c r="C138" s="4">
        <v>0.65833333333333333</v>
      </c>
      <c r="D138" s="2" t="s">
        <v>41</v>
      </c>
      <c r="E138" s="11">
        <v>0.33600000000000002</v>
      </c>
      <c r="G138" s="11">
        <v>0.248</v>
      </c>
      <c r="K138" s="11">
        <v>0.56799999999999995</v>
      </c>
      <c r="M138" s="11">
        <f t="shared" si="2"/>
        <v>0.90399999999999991</v>
      </c>
    </row>
    <row r="139" spans="1:13" x14ac:dyDescent="0.35">
      <c r="A139" s="2" t="s">
        <v>50</v>
      </c>
      <c r="B139" s="3">
        <v>41135</v>
      </c>
      <c r="C139" s="4">
        <v>0.4826388888888889</v>
      </c>
      <c r="D139" s="2" t="s">
        <v>41</v>
      </c>
      <c r="E139" s="11">
        <v>0.31</v>
      </c>
      <c r="G139" s="11">
        <v>0.24299999999999999</v>
      </c>
      <c r="K139" s="11">
        <v>0.41</v>
      </c>
      <c r="M139" s="11">
        <f t="shared" si="2"/>
        <v>0.72</v>
      </c>
    </row>
    <row r="140" spans="1:13" x14ac:dyDescent="0.35">
      <c r="A140" s="2" t="s">
        <v>48</v>
      </c>
      <c r="B140" s="3">
        <v>41135</v>
      </c>
      <c r="C140" s="4">
        <v>0.49305555555555558</v>
      </c>
      <c r="D140" s="2" t="s">
        <v>41</v>
      </c>
      <c r="E140" s="11">
        <v>0.27</v>
      </c>
      <c r="G140" s="11">
        <v>0.26200000000000001</v>
      </c>
      <c r="K140" s="11">
        <v>0.378</v>
      </c>
      <c r="M140" s="11">
        <f t="shared" si="2"/>
        <v>0.64800000000000002</v>
      </c>
    </row>
    <row r="141" spans="1:13" x14ac:dyDescent="0.35">
      <c r="A141" s="2" t="s">
        <v>46</v>
      </c>
      <c r="B141" s="3">
        <v>41142</v>
      </c>
      <c r="C141" s="4">
        <v>0.68263888888888891</v>
      </c>
      <c r="D141" s="2" t="s">
        <v>41</v>
      </c>
      <c r="E141" s="11">
        <v>0.28199999999999997</v>
      </c>
      <c r="G141" s="11">
        <v>0.32600000000000001</v>
      </c>
      <c r="K141" s="11">
        <v>0.69599999999999995</v>
      </c>
      <c r="M141" s="11">
        <f t="shared" si="2"/>
        <v>0.97799999999999998</v>
      </c>
    </row>
    <row r="142" spans="1:13" x14ac:dyDescent="0.35">
      <c r="A142" s="2" t="s">
        <v>50</v>
      </c>
      <c r="B142" s="3">
        <v>41142</v>
      </c>
      <c r="C142" s="4">
        <v>0.48333333333333334</v>
      </c>
      <c r="D142" s="2" t="s">
        <v>41</v>
      </c>
      <c r="E142" s="11">
        <v>0.17599999999999999</v>
      </c>
      <c r="G142" s="11">
        <v>0.28999999999999998</v>
      </c>
      <c r="K142" s="11">
        <v>0.255</v>
      </c>
      <c r="M142" s="11">
        <f t="shared" si="2"/>
        <v>0.43099999999999999</v>
      </c>
    </row>
    <row r="143" spans="1:13" x14ac:dyDescent="0.35">
      <c r="A143" s="2" t="s">
        <v>48</v>
      </c>
      <c r="B143" s="3">
        <v>41142</v>
      </c>
      <c r="C143" s="4">
        <v>0.49791666666666662</v>
      </c>
      <c r="D143" s="2" t="s">
        <v>41</v>
      </c>
      <c r="E143" s="11">
        <v>0.16400000000000001</v>
      </c>
      <c r="G143" s="11">
        <v>0.26400000000000001</v>
      </c>
      <c r="K143" s="11">
        <v>0.43099999999999999</v>
      </c>
      <c r="M143" s="11">
        <f t="shared" si="2"/>
        <v>0.59499999999999997</v>
      </c>
    </row>
    <row r="144" spans="1:13" x14ac:dyDescent="0.35">
      <c r="A144" s="2" t="s">
        <v>46</v>
      </c>
      <c r="B144" s="3">
        <v>41149</v>
      </c>
      <c r="C144" s="4">
        <v>0.67361111111111116</v>
      </c>
      <c r="D144" s="2" t="s">
        <v>43</v>
      </c>
      <c r="E144" s="11">
        <v>0.45600000000000002</v>
      </c>
      <c r="G144" s="11">
        <v>0.34</v>
      </c>
      <c r="K144" s="11">
        <v>0.86499999999999999</v>
      </c>
      <c r="M144" s="11">
        <f t="shared" si="2"/>
        <v>1.321</v>
      </c>
    </row>
    <row r="145" spans="1:13" x14ac:dyDescent="0.35">
      <c r="A145" s="2" t="s">
        <v>50</v>
      </c>
      <c r="B145" s="3">
        <v>41149</v>
      </c>
      <c r="C145" s="4">
        <v>0.50138888888888888</v>
      </c>
      <c r="D145" s="2" t="s">
        <v>43</v>
      </c>
      <c r="E145" s="11">
        <v>0.45800000000000002</v>
      </c>
      <c r="G145" s="11">
        <v>0.33600000000000002</v>
      </c>
      <c r="K145" s="11">
        <v>0.77700000000000002</v>
      </c>
      <c r="M145" s="11">
        <f t="shared" si="2"/>
        <v>1.2350000000000001</v>
      </c>
    </row>
    <row r="146" spans="1:13" x14ac:dyDescent="0.35">
      <c r="A146" s="2" t="s">
        <v>48</v>
      </c>
      <c r="B146" s="3">
        <v>41149</v>
      </c>
      <c r="C146" s="4">
        <v>0.51041666666666663</v>
      </c>
      <c r="D146" s="2" t="s">
        <v>43</v>
      </c>
      <c r="E146" s="11">
        <v>0.37</v>
      </c>
      <c r="G146" s="11">
        <v>0.36499999999999999</v>
      </c>
      <c r="K146" s="11">
        <v>0.67900000000000005</v>
      </c>
      <c r="M146" s="11">
        <f t="shared" si="2"/>
        <v>1.0489999999999999</v>
      </c>
    </row>
    <row r="147" spans="1:13" x14ac:dyDescent="0.35">
      <c r="A147" s="2" t="s">
        <v>46</v>
      </c>
      <c r="B147" s="3">
        <v>41157</v>
      </c>
      <c r="C147" s="4">
        <v>0.65763888888888888</v>
      </c>
      <c r="D147" s="2" t="s">
        <v>43</v>
      </c>
      <c r="E147" s="11">
        <v>0.34200000000000003</v>
      </c>
      <c r="G147" s="11">
        <v>0.36599999999999999</v>
      </c>
      <c r="K147" s="11">
        <v>0.68400000000000005</v>
      </c>
      <c r="M147" s="11">
        <f t="shared" si="2"/>
        <v>1.026</v>
      </c>
    </row>
    <row r="148" spans="1:13" x14ac:dyDescent="0.35">
      <c r="A148" s="2" t="s">
        <v>50</v>
      </c>
      <c r="B148" s="3">
        <v>41157</v>
      </c>
      <c r="C148" s="4">
        <v>0.48055555555555557</v>
      </c>
      <c r="D148" s="2" t="s">
        <v>43</v>
      </c>
      <c r="E148" s="11">
        <v>0.309</v>
      </c>
      <c r="G148" s="11">
        <v>0.36299999999999999</v>
      </c>
      <c r="K148" s="11">
        <v>0.61</v>
      </c>
      <c r="M148" s="11">
        <f t="shared" si="2"/>
        <v>0.91900000000000004</v>
      </c>
    </row>
    <row r="149" spans="1:13" x14ac:dyDescent="0.35">
      <c r="A149" s="2" t="s">
        <v>48</v>
      </c>
      <c r="B149" s="3">
        <v>41157</v>
      </c>
      <c r="C149" s="4">
        <v>0.49374999999999997</v>
      </c>
      <c r="D149" s="2" t="s">
        <v>43</v>
      </c>
      <c r="E149" s="11">
        <v>0.312</v>
      </c>
      <c r="G149" s="11">
        <v>0.36499999999999999</v>
      </c>
      <c r="K149" s="11">
        <v>0.54300000000000004</v>
      </c>
      <c r="M149" s="11">
        <f t="shared" si="2"/>
        <v>0.85499999999999998</v>
      </c>
    </row>
    <row r="150" spans="1:13" x14ac:dyDescent="0.35">
      <c r="A150" s="2" t="s">
        <v>46</v>
      </c>
      <c r="B150" s="3">
        <v>41163</v>
      </c>
      <c r="C150" s="4">
        <v>0.65</v>
      </c>
      <c r="D150" s="2" t="s">
        <v>41</v>
      </c>
      <c r="E150" s="11">
        <v>0.48</v>
      </c>
      <c r="G150" s="11">
        <v>0.26200000000000001</v>
      </c>
      <c r="K150" s="11">
        <v>0.45500000000000002</v>
      </c>
      <c r="M150" s="11">
        <f t="shared" si="2"/>
        <v>0.93500000000000005</v>
      </c>
    </row>
    <row r="151" spans="1:13" x14ac:dyDescent="0.35">
      <c r="A151" s="2" t="s">
        <v>50</v>
      </c>
      <c r="B151" s="3">
        <v>41163</v>
      </c>
      <c r="C151" s="4">
        <v>0.4770833333333333</v>
      </c>
      <c r="D151" s="2" t="s">
        <v>41</v>
      </c>
      <c r="E151" s="11">
        <v>0.48899999999999999</v>
      </c>
      <c r="G151" s="11">
        <v>0.218</v>
      </c>
      <c r="K151" s="11">
        <v>0.41099999999999998</v>
      </c>
      <c r="M151" s="11">
        <f t="shared" si="2"/>
        <v>0.89999999999999991</v>
      </c>
    </row>
    <row r="152" spans="1:13" x14ac:dyDescent="0.35">
      <c r="A152" s="2" t="s">
        <v>48</v>
      </c>
      <c r="B152" s="3">
        <v>41163</v>
      </c>
      <c r="C152" s="4">
        <v>0.48819444444444443</v>
      </c>
      <c r="D152" s="2" t="s">
        <v>41</v>
      </c>
      <c r="E152" s="11">
        <v>0.46300000000000002</v>
      </c>
      <c r="G152" s="11">
        <v>0.26200000000000001</v>
      </c>
      <c r="K152" s="11">
        <v>0.52100000000000002</v>
      </c>
      <c r="M152" s="11">
        <f t="shared" si="2"/>
        <v>0.98399999999999999</v>
      </c>
    </row>
    <row r="153" spans="1:13" x14ac:dyDescent="0.35">
      <c r="A153" s="2" t="s">
        <v>46</v>
      </c>
      <c r="B153" s="3">
        <v>41177</v>
      </c>
      <c r="C153" s="4">
        <v>0.6430555555555556</v>
      </c>
      <c r="D153" s="2" t="s">
        <v>41</v>
      </c>
      <c r="E153" s="11">
        <v>0.56999999999999995</v>
      </c>
      <c r="G153" s="11">
        <v>0.34799999999999998</v>
      </c>
      <c r="K153" s="11">
        <v>0.63600000000000001</v>
      </c>
      <c r="M153" s="11">
        <f t="shared" si="2"/>
        <v>1.206</v>
      </c>
    </row>
    <row r="154" spans="1:13" x14ac:dyDescent="0.35">
      <c r="A154" s="2" t="s">
        <v>50</v>
      </c>
      <c r="B154" s="3">
        <v>41177</v>
      </c>
      <c r="C154" s="4">
        <v>0.47916666666666669</v>
      </c>
      <c r="D154" s="2" t="s">
        <v>41</v>
      </c>
      <c r="E154" s="11">
        <v>0.54800000000000004</v>
      </c>
      <c r="G154" s="11">
        <v>0.38600000000000001</v>
      </c>
      <c r="K154" s="11">
        <v>0.73199999999999998</v>
      </c>
      <c r="M154" s="11">
        <f t="shared" si="2"/>
        <v>1.28</v>
      </c>
    </row>
    <row r="155" spans="1:13" x14ac:dyDescent="0.35">
      <c r="A155" s="2" t="s">
        <v>48</v>
      </c>
      <c r="B155" s="3">
        <v>41177</v>
      </c>
      <c r="C155" s="4">
        <v>0.48958333333333331</v>
      </c>
      <c r="D155" s="2" t="s">
        <v>41</v>
      </c>
      <c r="E155" s="11">
        <v>0.50800000000000001</v>
      </c>
      <c r="G155" s="11">
        <v>0.39400000000000002</v>
      </c>
      <c r="K155" s="11">
        <v>0.56499999999999995</v>
      </c>
      <c r="M155" s="11">
        <f t="shared" si="2"/>
        <v>1.073</v>
      </c>
    </row>
    <row r="156" spans="1:13" x14ac:dyDescent="0.35">
      <c r="A156" s="2" t="s">
        <v>46</v>
      </c>
      <c r="B156" s="3">
        <v>41429</v>
      </c>
      <c r="C156" s="4">
        <v>0.64583333333333337</v>
      </c>
      <c r="D156" s="2" t="s">
        <v>43</v>
      </c>
      <c r="E156" s="11">
        <v>0.48399999999999999</v>
      </c>
      <c r="G156" s="11">
        <v>0.19400000000000001</v>
      </c>
      <c r="K156" s="11">
        <v>0.69099999999999995</v>
      </c>
      <c r="M156" s="11">
        <f t="shared" si="2"/>
        <v>1.1749999999999998</v>
      </c>
    </row>
    <row r="157" spans="1:13" x14ac:dyDescent="0.35">
      <c r="A157" s="2" t="s">
        <v>50</v>
      </c>
      <c r="B157" s="3">
        <v>41429</v>
      </c>
      <c r="C157" s="4">
        <v>0.48749999999999999</v>
      </c>
      <c r="D157" s="2" t="s">
        <v>43</v>
      </c>
      <c r="E157" s="11">
        <v>0.46400000000000002</v>
      </c>
      <c r="G157" s="11">
        <v>0.21</v>
      </c>
      <c r="K157" s="11">
        <v>0.72599999999999998</v>
      </c>
      <c r="M157" s="11">
        <f t="shared" si="2"/>
        <v>1.19</v>
      </c>
    </row>
    <row r="158" spans="1:13" x14ac:dyDescent="0.35">
      <c r="A158" s="2" t="s">
        <v>48</v>
      </c>
      <c r="B158" s="3">
        <v>41429</v>
      </c>
      <c r="C158" s="4">
        <v>0.49722222222222223</v>
      </c>
      <c r="D158" s="2" t="s">
        <v>43</v>
      </c>
      <c r="E158" s="11">
        <v>0.433</v>
      </c>
      <c r="G158" s="11">
        <v>0.23400000000000001</v>
      </c>
      <c r="K158" s="11">
        <v>0.68300000000000005</v>
      </c>
      <c r="M158" s="11">
        <f t="shared" si="2"/>
        <v>1.1160000000000001</v>
      </c>
    </row>
    <row r="159" spans="1:13" x14ac:dyDescent="0.35">
      <c r="A159" s="2" t="s">
        <v>46</v>
      </c>
      <c r="B159" s="3">
        <v>41436</v>
      </c>
      <c r="C159" s="4">
        <v>0.64583333333333337</v>
      </c>
      <c r="D159" s="2" t="s">
        <v>43</v>
      </c>
      <c r="E159" s="11">
        <v>0.36399999999999999</v>
      </c>
      <c r="G159" s="11">
        <v>0.27400000000000002</v>
      </c>
      <c r="K159" s="11">
        <v>0.80200000000000005</v>
      </c>
      <c r="M159" s="11">
        <f t="shared" si="2"/>
        <v>1.1659999999999999</v>
      </c>
    </row>
    <row r="160" spans="1:13" x14ac:dyDescent="0.35">
      <c r="A160" s="2" t="s">
        <v>50</v>
      </c>
      <c r="B160" s="3">
        <v>41436</v>
      </c>
      <c r="C160" s="4">
        <v>0.48472222222222222</v>
      </c>
      <c r="D160" s="2" t="s">
        <v>43</v>
      </c>
      <c r="E160" s="11">
        <v>0.36799999999999999</v>
      </c>
      <c r="G160" s="11">
        <v>0.26900000000000002</v>
      </c>
      <c r="K160" s="11">
        <v>0.79500000000000004</v>
      </c>
      <c r="M160" s="11">
        <f t="shared" si="2"/>
        <v>1.163</v>
      </c>
    </row>
    <row r="161" spans="1:13" x14ac:dyDescent="0.35">
      <c r="A161" s="2" t="s">
        <v>48</v>
      </c>
      <c r="B161" s="3">
        <v>41436</v>
      </c>
      <c r="C161" s="4">
        <v>0.49583333333333335</v>
      </c>
      <c r="D161" s="2" t="s">
        <v>43</v>
      </c>
      <c r="E161" s="11">
        <v>0.24399999999999999</v>
      </c>
      <c r="G161" s="11">
        <v>0.19800000000000001</v>
      </c>
      <c r="K161" s="11">
        <v>0.92800000000000005</v>
      </c>
      <c r="M161" s="11">
        <f t="shared" si="2"/>
        <v>1.1720000000000002</v>
      </c>
    </row>
    <row r="162" spans="1:13" x14ac:dyDescent="0.35">
      <c r="A162" s="2" t="s">
        <v>46</v>
      </c>
      <c r="B162" s="3">
        <v>41443</v>
      </c>
      <c r="C162" s="4">
        <v>0.64236111111111105</v>
      </c>
      <c r="D162" s="2" t="s">
        <v>41</v>
      </c>
      <c r="E162" s="11">
        <v>0.40600000000000003</v>
      </c>
      <c r="G162" s="11">
        <v>0.14499999999999999</v>
      </c>
      <c r="K162" s="11">
        <v>0.56100000000000005</v>
      </c>
      <c r="M162" s="11">
        <f t="shared" si="2"/>
        <v>0.96700000000000008</v>
      </c>
    </row>
    <row r="163" spans="1:13" x14ac:dyDescent="0.35">
      <c r="A163" s="2" t="s">
        <v>50</v>
      </c>
      <c r="B163" s="3">
        <v>41443</v>
      </c>
      <c r="C163" s="4">
        <v>0.48333333333333334</v>
      </c>
      <c r="D163" s="2" t="s">
        <v>41</v>
      </c>
      <c r="E163" s="11">
        <v>0.39900000000000002</v>
      </c>
      <c r="G163" s="11">
        <v>0.14299999999999999</v>
      </c>
      <c r="K163" s="11">
        <v>0.57899999999999996</v>
      </c>
      <c r="M163" s="11">
        <f t="shared" si="2"/>
        <v>0.97799999999999998</v>
      </c>
    </row>
    <row r="164" spans="1:13" x14ac:dyDescent="0.35">
      <c r="A164" s="2" t="s">
        <v>48</v>
      </c>
      <c r="B164" s="3">
        <v>41443</v>
      </c>
      <c r="C164" s="4">
        <v>0.49513888888888885</v>
      </c>
      <c r="D164" s="2" t="s">
        <v>41</v>
      </c>
      <c r="E164" s="11">
        <v>0.378</v>
      </c>
      <c r="G164" s="11">
        <v>0.14499999999999999</v>
      </c>
      <c r="K164" s="11">
        <v>0.50900000000000001</v>
      </c>
      <c r="M164" s="11">
        <f t="shared" si="2"/>
        <v>0.88700000000000001</v>
      </c>
    </row>
    <row r="165" spans="1:13" x14ac:dyDescent="0.35">
      <c r="A165" s="2" t="s">
        <v>46</v>
      </c>
      <c r="B165" s="3">
        <v>41450</v>
      </c>
      <c r="M165" s="11">
        <f t="shared" si="2"/>
        <v>0</v>
      </c>
    </row>
    <row r="166" spans="1:13" x14ac:dyDescent="0.35">
      <c r="A166" s="2" t="s">
        <v>50</v>
      </c>
      <c r="B166" s="3">
        <v>41450</v>
      </c>
      <c r="M166" s="11">
        <f t="shared" si="2"/>
        <v>0</v>
      </c>
    </row>
    <row r="167" spans="1:13" x14ac:dyDescent="0.35">
      <c r="A167" s="2" t="s">
        <v>48</v>
      </c>
      <c r="B167" s="3">
        <v>41450</v>
      </c>
      <c r="M167" s="11">
        <f t="shared" si="2"/>
        <v>0</v>
      </c>
    </row>
    <row r="168" spans="1:13" x14ac:dyDescent="0.35">
      <c r="A168" s="2" t="s">
        <v>46</v>
      </c>
      <c r="B168" s="3">
        <v>41465</v>
      </c>
      <c r="C168" s="4">
        <v>0.63888888888888895</v>
      </c>
      <c r="D168" s="2" t="s">
        <v>41</v>
      </c>
      <c r="E168" s="11">
        <v>0.26200000000000001</v>
      </c>
      <c r="G168" s="11">
        <v>0.17399999999999999</v>
      </c>
      <c r="K168" s="11">
        <v>0.501</v>
      </c>
      <c r="M168" s="11">
        <f t="shared" si="2"/>
        <v>0.76300000000000001</v>
      </c>
    </row>
    <row r="169" spans="1:13" x14ac:dyDescent="0.35">
      <c r="A169" s="2" t="s">
        <v>50</v>
      </c>
      <c r="B169" s="3">
        <v>41465</v>
      </c>
      <c r="C169" s="4">
        <v>0.47291666666666665</v>
      </c>
      <c r="D169" s="2" t="s">
        <v>41</v>
      </c>
      <c r="E169" s="11">
        <v>0.246</v>
      </c>
      <c r="G169" s="11">
        <v>0.158</v>
      </c>
      <c r="K169" s="11">
        <v>0.51600000000000001</v>
      </c>
      <c r="M169" s="11">
        <f t="shared" si="2"/>
        <v>0.76200000000000001</v>
      </c>
    </row>
    <row r="170" spans="1:13" x14ac:dyDescent="0.35">
      <c r="A170" s="2" t="s">
        <v>48</v>
      </c>
      <c r="B170" s="3">
        <v>41465</v>
      </c>
      <c r="C170" s="4">
        <v>0.48472222222222222</v>
      </c>
      <c r="D170" s="2" t="s">
        <v>41</v>
      </c>
      <c r="E170" s="11">
        <v>0.11600000000000001</v>
      </c>
      <c r="G170" s="11">
        <v>9.6000000000000002E-2</v>
      </c>
      <c r="K170" s="11">
        <v>0.51400000000000001</v>
      </c>
      <c r="M170" s="11">
        <f t="shared" si="2"/>
        <v>0.63</v>
      </c>
    </row>
    <row r="171" spans="1:13" x14ac:dyDescent="0.35">
      <c r="A171" s="2" t="s">
        <v>46</v>
      </c>
      <c r="B171" s="3">
        <v>41471</v>
      </c>
      <c r="C171" s="4">
        <v>0.47361111111111115</v>
      </c>
      <c r="D171" s="2" t="s">
        <v>41</v>
      </c>
      <c r="E171" s="11">
        <v>0.34399999999999997</v>
      </c>
      <c r="G171" s="11">
        <v>0.16600000000000001</v>
      </c>
      <c r="K171" s="11">
        <v>0.49299999999999999</v>
      </c>
      <c r="M171" s="11">
        <f t="shared" si="2"/>
        <v>0.83699999999999997</v>
      </c>
    </row>
    <row r="172" spans="1:13" x14ac:dyDescent="0.35">
      <c r="A172" s="2" t="s">
        <v>50</v>
      </c>
      <c r="B172" s="3">
        <v>41471</v>
      </c>
      <c r="C172" s="4">
        <v>0.46388888888888885</v>
      </c>
      <c r="D172" s="2" t="s">
        <v>41</v>
      </c>
      <c r="E172" s="11">
        <v>0.35</v>
      </c>
      <c r="G172" s="11">
        <v>0.17199999999999999</v>
      </c>
      <c r="K172" s="11">
        <v>0.54200000000000004</v>
      </c>
      <c r="M172" s="11">
        <f t="shared" si="2"/>
        <v>0.89200000000000002</v>
      </c>
    </row>
    <row r="173" spans="1:13" x14ac:dyDescent="0.35">
      <c r="A173" s="2" t="s">
        <v>48</v>
      </c>
      <c r="B173" s="3">
        <v>41471</v>
      </c>
      <c r="C173" s="4">
        <v>0.44930555555555557</v>
      </c>
      <c r="D173" s="2" t="s">
        <v>41</v>
      </c>
      <c r="E173" s="11">
        <v>0.316</v>
      </c>
      <c r="G173" s="11">
        <v>0.17599999999999999</v>
      </c>
      <c r="K173" s="11">
        <v>0.51300000000000001</v>
      </c>
      <c r="M173" s="11">
        <f t="shared" si="2"/>
        <v>0.82899999999999996</v>
      </c>
    </row>
    <row r="174" spans="1:13" x14ac:dyDescent="0.35">
      <c r="A174" s="2" t="s">
        <v>46</v>
      </c>
      <c r="B174" s="3">
        <v>41478</v>
      </c>
      <c r="C174" s="4">
        <v>0.64097222222222217</v>
      </c>
      <c r="D174" s="2" t="s">
        <v>43</v>
      </c>
      <c r="E174" s="11">
        <v>0.27</v>
      </c>
      <c r="G174" s="11">
        <v>0.27600000000000002</v>
      </c>
      <c r="K174" s="11">
        <v>0.746</v>
      </c>
      <c r="M174" s="11">
        <f t="shared" si="2"/>
        <v>1.016</v>
      </c>
    </row>
    <row r="175" spans="1:13" x14ac:dyDescent="0.35">
      <c r="A175" s="2" t="s">
        <v>50</v>
      </c>
      <c r="B175" s="3">
        <v>41478</v>
      </c>
      <c r="C175" s="4">
        <v>0.47500000000000003</v>
      </c>
      <c r="D175" s="2" t="s">
        <v>43</v>
      </c>
      <c r="E175" s="11">
        <v>0.19400000000000001</v>
      </c>
      <c r="G175" s="11">
        <v>0.32300000000000001</v>
      </c>
      <c r="K175" s="11">
        <v>0.85899999999999999</v>
      </c>
      <c r="M175" s="11">
        <f t="shared" si="2"/>
        <v>1.0529999999999999</v>
      </c>
    </row>
    <row r="176" spans="1:13" x14ac:dyDescent="0.35">
      <c r="A176" s="2" t="s">
        <v>48</v>
      </c>
      <c r="B176" s="3">
        <v>41478</v>
      </c>
      <c r="C176" s="4">
        <v>0.4861111111111111</v>
      </c>
      <c r="D176" s="2" t="s">
        <v>43</v>
      </c>
      <c r="E176" s="11">
        <v>0.13900000000000001</v>
      </c>
      <c r="G176" s="11">
        <v>0.23200000000000001</v>
      </c>
      <c r="K176" s="11">
        <v>0.79800000000000004</v>
      </c>
      <c r="M176" s="11">
        <f t="shared" si="2"/>
        <v>0.93700000000000006</v>
      </c>
    </row>
    <row r="177" spans="1:13" x14ac:dyDescent="0.35">
      <c r="A177" s="2" t="s">
        <v>46</v>
      </c>
      <c r="B177" s="3">
        <v>41485</v>
      </c>
      <c r="C177" s="4">
        <v>0.6430555555555556</v>
      </c>
      <c r="D177" s="2" t="s">
        <v>41</v>
      </c>
      <c r="E177" s="11">
        <v>0.376</v>
      </c>
      <c r="G177" s="11">
        <v>0.27800000000000002</v>
      </c>
      <c r="K177" s="11">
        <v>0.69599999999999995</v>
      </c>
      <c r="M177" s="11">
        <f t="shared" si="2"/>
        <v>1.0720000000000001</v>
      </c>
    </row>
    <row r="178" spans="1:13" x14ac:dyDescent="0.35">
      <c r="A178" s="2" t="s">
        <v>50</v>
      </c>
      <c r="B178" s="3">
        <v>41485</v>
      </c>
      <c r="C178" s="4">
        <v>0.48472222222222222</v>
      </c>
      <c r="D178" s="2" t="s">
        <v>41</v>
      </c>
      <c r="E178" s="11">
        <v>0.44400000000000001</v>
      </c>
      <c r="G178" s="11">
        <v>0.26400000000000001</v>
      </c>
      <c r="K178" s="11">
        <v>0.622</v>
      </c>
      <c r="M178" s="11">
        <f t="shared" si="2"/>
        <v>1.0660000000000001</v>
      </c>
    </row>
    <row r="179" spans="1:13" x14ac:dyDescent="0.35">
      <c r="A179" s="2" t="s">
        <v>48</v>
      </c>
      <c r="B179" s="3">
        <v>41485</v>
      </c>
      <c r="C179" s="4">
        <v>0.49583333333333335</v>
      </c>
      <c r="D179" s="2" t="s">
        <v>41</v>
      </c>
      <c r="E179" s="11">
        <v>0.373</v>
      </c>
      <c r="G179" s="11">
        <v>0.28299999999999997</v>
      </c>
      <c r="K179" s="11">
        <v>0.66200000000000003</v>
      </c>
      <c r="M179" s="11">
        <f t="shared" si="2"/>
        <v>1.0350000000000001</v>
      </c>
    </row>
    <row r="180" spans="1:13" x14ac:dyDescent="0.35">
      <c r="A180" s="2" t="s">
        <v>46</v>
      </c>
      <c r="B180" s="3">
        <v>41492</v>
      </c>
      <c r="C180" s="4">
        <v>0.63750000000000007</v>
      </c>
      <c r="D180" s="2" t="s">
        <v>41</v>
      </c>
      <c r="E180" s="11">
        <v>0.317</v>
      </c>
      <c r="G180" s="11">
        <v>0.26500000000000001</v>
      </c>
      <c r="K180" s="11">
        <v>0.47399999999999998</v>
      </c>
      <c r="M180" s="11">
        <f t="shared" si="2"/>
        <v>0.79099999999999993</v>
      </c>
    </row>
    <row r="181" spans="1:13" x14ac:dyDescent="0.35">
      <c r="A181" s="2" t="s">
        <v>50</v>
      </c>
      <c r="B181" s="3">
        <v>41492</v>
      </c>
      <c r="C181" s="4">
        <v>0.47361111111111115</v>
      </c>
      <c r="D181" s="2" t="s">
        <v>41</v>
      </c>
      <c r="E181" s="11">
        <v>0.28799999999999998</v>
      </c>
      <c r="G181" s="11">
        <v>0.30399999999999999</v>
      </c>
      <c r="K181" s="11">
        <v>0.65</v>
      </c>
      <c r="M181" s="11">
        <f t="shared" si="2"/>
        <v>0.93799999999999994</v>
      </c>
    </row>
    <row r="182" spans="1:13" x14ac:dyDescent="0.35">
      <c r="A182" s="2" t="s">
        <v>48</v>
      </c>
      <c r="B182" s="3">
        <v>41492</v>
      </c>
      <c r="C182" s="4">
        <v>0.48541666666666666</v>
      </c>
      <c r="D182" s="2" t="s">
        <v>41</v>
      </c>
      <c r="E182" s="11">
        <v>0.23300000000000001</v>
      </c>
      <c r="G182" s="11">
        <v>0.247</v>
      </c>
      <c r="K182" s="11">
        <v>0.74</v>
      </c>
      <c r="M182" s="11">
        <f t="shared" si="2"/>
        <v>0.97299999999999998</v>
      </c>
    </row>
    <row r="183" spans="1:13" x14ac:dyDescent="0.35">
      <c r="A183" s="2" t="s">
        <v>46</v>
      </c>
      <c r="B183" s="3">
        <v>41499</v>
      </c>
      <c r="C183" s="4">
        <v>0.64166666666666672</v>
      </c>
      <c r="D183" s="2" t="s">
        <v>43</v>
      </c>
      <c r="E183" s="11">
        <v>0.36399999999999999</v>
      </c>
      <c r="G183" s="11">
        <v>0.30599999999999999</v>
      </c>
      <c r="K183" s="11">
        <v>0.625</v>
      </c>
      <c r="M183" s="11">
        <f t="shared" si="2"/>
        <v>0.98899999999999999</v>
      </c>
    </row>
    <row r="184" spans="1:13" x14ac:dyDescent="0.35">
      <c r="A184" s="2" t="s">
        <v>50</v>
      </c>
      <c r="B184" s="3">
        <v>41499</v>
      </c>
      <c r="C184" s="4">
        <v>0.4861111111111111</v>
      </c>
      <c r="D184" s="2" t="s">
        <v>43</v>
      </c>
      <c r="E184" s="11">
        <v>0.40600000000000003</v>
      </c>
      <c r="G184" s="11">
        <v>0.317</v>
      </c>
      <c r="K184" s="11">
        <v>0.67100000000000004</v>
      </c>
      <c r="M184" s="11">
        <f t="shared" si="2"/>
        <v>1.077</v>
      </c>
    </row>
    <row r="185" spans="1:13" x14ac:dyDescent="0.35">
      <c r="A185" s="2" t="s">
        <v>48</v>
      </c>
      <c r="B185" s="3">
        <v>41499</v>
      </c>
      <c r="C185" s="4">
        <v>0.49861111111111112</v>
      </c>
      <c r="D185" s="2" t="s">
        <v>43</v>
      </c>
      <c r="E185" s="11">
        <v>0.27200000000000002</v>
      </c>
      <c r="G185" s="11">
        <v>0.312</v>
      </c>
      <c r="K185" s="11">
        <v>0.73299999999999998</v>
      </c>
      <c r="M185" s="11">
        <f t="shared" si="2"/>
        <v>1.0049999999999999</v>
      </c>
    </row>
    <row r="186" spans="1:13" x14ac:dyDescent="0.35">
      <c r="A186" s="2" t="s">
        <v>46</v>
      </c>
      <c r="B186" s="3">
        <v>41506</v>
      </c>
      <c r="C186" s="4">
        <v>0.48749999999999999</v>
      </c>
      <c r="D186" s="2" t="s">
        <v>41</v>
      </c>
      <c r="E186" s="11">
        <v>0.27800000000000002</v>
      </c>
      <c r="G186" s="11">
        <v>0.314</v>
      </c>
      <c r="K186" s="11">
        <v>0.48499999999999999</v>
      </c>
      <c r="M186" s="11">
        <f t="shared" si="2"/>
        <v>0.76300000000000001</v>
      </c>
    </row>
    <row r="187" spans="1:13" x14ac:dyDescent="0.35">
      <c r="A187" s="2" t="s">
        <v>50</v>
      </c>
      <c r="B187" s="3">
        <v>41506</v>
      </c>
      <c r="C187" s="4">
        <v>0.66180555555555554</v>
      </c>
      <c r="D187" s="2" t="s">
        <v>41</v>
      </c>
      <c r="E187" s="11">
        <v>0.38400000000000001</v>
      </c>
      <c r="G187" s="11">
        <v>0.28899999999999998</v>
      </c>
      <c r="K187" s="11">
        <v>0.499</v>
      </c>
      <c r="M187" s="11">
        <f t="shared" si="2"/>
        <v>0.88300000000000001</v>
      </c>
    </row>
    <row r="188" spans="1:13" x14ac:dyDescent="0.35">
      <c r="A188" s="2" t="s">
        <v>48</v>
      </c>
      <c r="B188" s="3">
        <v>41506</v>
      </c>
      <c r="C188" s="4">
        <v>0.51111111111111118</v>
      </c>
      <c r="D188" s="2" t="s">
        <v>41</v>
      </c>
      <c r="E188" s="11">
        <v>0.28000000000000003</v>
      </c>
      <c r="G188" s="11">
        <v>0.34499999999999997</v>
      </c>
      <c r="K188" s="11">
        <v>0.52900000000000003</v>
      </c>
      <c r="M188" s="11">
        <f t="shared" si="2"/>
        <v>0.80900000000000005</v>
      </c>
    </row>
    <row r="189" spans="1:13" x14ac:dyDescent="0.35">
      <c r="A189" s="2" t="s">
        <v>46</v>
      </c>
      <c r="B189" s="3">
        <v>41513</v>
      </c>
      <c r="C189" s="4">
        <v>0.64236111111111105</v>
      </c>
      <c r="D189" s="2" t="s">
        <v>41</v>
      </c>
      <c r="E189" s="11">
        <v>0.32600000000000001</v>
      </c>
      <c r="G189" s="11">
        <v>0.40400000000000003</v>
      </c>
      <c r="K189" s="11">
        <v>0.625</v>
      </c>
      <c r="M189" s="11">
        <f t="shared" si="2"/>
        <v>0.95100000000000007</v>
      </c>
    </row>
    <row r="190" spans="1:13" x14ac:dyDescent="0.35">
      <c r="A190" s="2" t="s">
        <v>50</v>
      </c>
      <c r="B190" s="3">
        <v>41513</v>
      </c>
      <c r="C190" s="4">
        <v>0.48541666666666666</v>
      </c>
      <c r="D190" s="2" t="s">
        <v>41</v>
      </c>
      <c r="E190" s="11">
        <v>0.40500000000000003</v>
      </c>
      <c r="G190" s="11">
        <v>0.35099999999999998</v>
      </c>
      <c r="K190" s="11">
        <v>0.65900000000000003</v>
      </c>
      <c r="M190" s="11">
        <f t="shared" si="2"/>
        <v>1.0640000000000001</v>
      </c>
    </row>
    <row r="191" spans="1:13" x14ac:dyDescent="0.35">
      <c r="A191" s="2" t="s">
        <v>48</v>
      </c>
      <c r="B191" s="3">
        <v>41513</v>
      </c>
      <c r="C191" s="4">
        <v>0.49722222222222223</v>
      </c>
      <c r="D191" s="2" t="s">
        <v>41</v>
      </c>
      <c r="E191" s="11">
        <v>0.27800000000000002</v>
      </c>
      <c r="G191" s="11">
        <v>0.39300000000000002</v>
      </c>
      <c r="K191" s="11">
        <v>0.622</v>
      </c>
      <c r="M191" s="11">
        <f t="shared" si="2"/>
        <v>0.9</v>
      </c>
    </row>
    <row r="192" spans="1:13" x14ac:dyDescent="0.35">
      <c r="A192" s="2" t="s">
        <v>46</v>
      </c>
      <c r="B192" s="3">
        <v>41527</v>
      </c>
      <c r="C192" s="4">
        <v>0.64166666666666672</v>
      </c>
      <c r="D192" s="2" t="s">
        <v>41</v>
      </c>
      <c r="E192" s="11">
        <v>0.26</v>
      </c>
      <c r="G192" s="11">
        <v>0.38200000000000001</v>
      </c>
      <c r="K192" s="11">
        <v>0.65</v>
      </c>
      <c r="M192" s="11">
        <f t="shared" si="2"/>
        <v>0.91</v>
      </c>
    </row>
    <row r="193" spans="1:13" x14ac:dyDescent="0.35">
      <c r="A193" s="2" t="s">
        <v>50</v>
      </c>
      <c r="B193" s="3">
        <v>41527</v>
      </c>
      <c r="C193" s="4">
        <v>0.48333333333333334</v>
      </c>
      <c r="D193" s="2" t="s">
        <v>41</v>
      </c>
      <c r="E193" s="11">
        <v>0.23599999999999999</v>
      </c>
      <c r="G193" s="11">
        <v>0.37</v>
      </c>
      <c r="K193" s="11">
        <v>0.54300000000000004</v>
      </c>
      <c r="M193" s="11">
        <f t="shared" si="2"/>
        <v>0.77900000000000003</v>
      </c>
    </row>
    <row r="194" spans="1:13" x14ac:dyDescent="0.35">
      <c r="A194" s="2" t="s">
        <v>48</v>
      </c>
      <c r="B194" s="3">
        <v>41527</v>
      </c>
      <c r="C194" s="4">
        <v>0.49652777777777773</v>
      </c>
      <c r="D194" s="2" t="s">
        <v>41</v>
      </c>
      <c r="E194" s="11">
        <v>0.23400000000000001</v>
      </c>
      <c r="G194" s="11">
        <v>0.35899999999999999</v>
      </c>
      <c r="K194" s="11">
        <v>0.52700000000000002</v>
      </c>
      <c r="M194" s="11">
        <f t="shared" ref="M194:M257" si="3">E194+F194+K194</f>
        <v>0.76100000000000001</v>
      </c>
    </row>
    <row r="195" spans="1:13" x14ac:dyDescent="0.35">
      <c r="A195" s="2" t="s">
        <v>46</v>
      </c>
      <c r="B195" s="3">
        <v>41534</v>
      </c>
      <c r="C195" s="4">
        <v>0.63541666666666663</v>
      </c>
      <c r="D195" s="2" t="s">
        <v>41</v>
      </c>
      <c r="E195" s="11">
        <v>0.39500000000000002</v>
      </c>
      <c r="G195" s="11">
        <v>0.35499999999999998</v>
      </c>
      <c r="K195" s="11">
        <v>0.72</v>
      </c>
      <c r="M195" s="11">
        <f t="shared" si="3"/>
        <v>1.115</v>
      </c>
    </row>
    <row r="196" spans="1:13" x14ac:dyDescent="0.35">
      <c r="A196" s="2" t="s">
        <v>50</v>
      </c>
      <c r="B196" s="3">
        <v>41534</v>
      </c>
      <c r="C196" s="4">
        <v>0.47013888888888888</v>
      </c>
      <c r="D196" s="2" t="s">
        <v>41</v>
      </c>
      <c r="E196" s="11">
        <v>0.28799999999999998</v>
      </c>
      <c r="G196" s="11">
        <v>0.41799999999999998</v>
      </c>
      <c r="K196" s="11">
        <v>0.90900000000000003</v>
      </c>
      <c r="M196" s="11">
        <f t="shared" si="3"/>
        <v>1.1970000000000001</v>
      </c>
    </row>
    <row r="197" spans="1:13" x14ac:dyDescent="0.35">
      <c r="A197" s="2" t="s">
        <v>48</v>
      </c>
      <c r="B197" s="3">
        <v>41534</v>
      </c>
      <c r="C197" s="4">
        <v>0.48055555555555557</v>
      </c>
      <c r="D197" s="2" t="s">
        <v>41</v>
      </c>
      <c r="E197" s="11">
        <v>0.30399999999999999</v>
      </c>
      <c r="G197" s="11">
        <v>0.378</v>
      </c>
      <c r="K197" s="11">
        <v>0.68700000000000006</v>
      </c>
      <c r="M197" s="11">
        <f t="shared" si="3"/>
        <v>0.9910000000000001</v>
      </c>
    </row>
    <row r="198" spans="1:13" x14ac:dyDescent="0.35">
      <c r="A198" s="2" t="s">
        <v>46</v>
      </c>
      <c r="B198" s="3">
        <v>41794</v>
      </c>
      <c r="C198" s="4">
        <v>0.63888888888888895</v>
      </c>
      <c r="D198" s="2" t="s">
        <v>43</v>
      </c>
      <c r="E198" s="11">
        <v>0.27100000000000002</v>
      </c>
      <c r="G198" s="11">
        <v>0.27700000000000002</v>
      </c>
      <c r="K198" s="11">
        <v>0.436</v>
      </c>
      <c r="M198" s="11">
        <f t="shared" si="3"/>
        <v>0.70700000000000007</v>
      </c>
    </row>
    <row r="199" spans="1:13" x14ac:dyDescent="0.35">
      <c r="A199" s="2" t="s">
        <v>50</v>
      </c>
      <c r="B199" s="3">
        <v>41794</v>
      </c>
      <c r="C199" s="4">
        <v>0.47500000000000003</v>
      </c>
      <c r="D199" s="2" t="s">
        <v>43</v>
      </c>
      <c r="E199" s="11">
        <v>0.29799999999999999</v>
      </c>
      <c r="G199" s="11">
        <v>0.28799999999999998</v>
      </c>
      <c r="K199" s="11">
        <v>0.48499999999999999</v>
      </c>
      <c r="M199" s="11">
        <f t="shared" si="3"/>
        <v>0.78299999999999992</v>
      </c>
    </row>
    <row r="200" spans="1:13" x14ac:dyDescent="0.35">
      <c r="A200" s="2" t="s">
        <v>48</v>
      </c>
      <c r="B200" s="3">
        <v>41794</v>
      </c>
      <c r="C200" s="4">
        <v>0.4861111111111111</v>
      </c>
      <c r="D200" s="2" t="s">
        <v>43</v>
      </c>
      <c r="E200" s="11">
        <v>0.247</v>
      </c>
      <c r="G200" s="11">
        <v>0.26700000000000002</v>
      </c>
      <c r="K200" s="11">
        <v>0.43099999999999999</v>
      </c>
      <c r="M200" s="11">
        <f t="shared" si="3"/>
        <v>0.67799999999999994</v>
      </c>
    </row>
    <row r="201" spans="1:13" x14ac:dyDescent="0.35">
      <c r="A201" s="2" t="s">
        <v>46</v>
      </c>
      <c r="B201" s="3">
        <v>41801</v>
      </c>
      <c r="C201" s="4">
        <v>0.68263888888888891</v>
      </c>
      <c r="D201" s="2" t="s">
        <v>43</v>
      </c>
      <c r="E201" s="11">
        <v>0.20499999999999999</v>
      </c>
      <c r="G201" s="11">
        <v>0.23699999999999999</v>
      </c>
      <c r="K201" s="11">
        <v>0.86299999999999999</v>
      </c>
      <c r="M201" s="11">
        <f t="shared" si="3"/>
        <v>1.0680000000000001</v>
      </c>
    </row>
    <row r="202" spans="1:13" x14ac:dyDescent="0.35">
      <c r="A202" s="2" t="s">
        <v>50</v>
      </c>
      <c r="B202" s="3">
        <v>41801</v>
      </c>
      <c r="C202" s="4">
        <v>0.5</v>
      </c>
      <c r="D202" s="2" t="s">
        <v>43</v>
      </c>
      <c r="E202" s="11">
        <v>0.17199999999999999</v>
      </c>
      <c r="G202" s="11">
        <v>0.223</v>
      </c>
      <c r="K202" s="11">
        <v>0.55900000000000005</v>
      </c>
      <c r="M202" s="11">
        <f t="shared" si="3"/>
        <v>0.73100000000000009</v>
      </c>
    </row>
    <row r="203" spans="1:13" x14ac:dyDescent="0.35">
      <c r="A203" s="2" t="s">
        <v>48</v>
      </c>
      <c r="B203" s="3">
        <v>41801</v>
      </c>
      <c r="C203" s="4">
        <v>0.51111111111111118</v>
      </c>
      <c r="D203" s="2" t="s">
        <v>43</v>
      </c>
      <c r="E203" s="11">
        <v>0.182</v>
      </c>
      <c r="G203" s="11">
        <v>0.29299999999999998</v>
      </c>
      <c r="K203" s="11">
        <v>0.59</v>
      </c>
      <c r="M203" s="11">
        <f t="shared" si="3"/>
        <v>0.77200000000000002</v>
      </c>
    </row>
    <row r="204" spans="1:13" x14ac:dyDescent="0.35">
      <c r="A204" s="2" t="s">
        <v>46</v>
      </c>
      <c r="B204" s="3">
        <v>41808</v>
      </c>
      <c r="C204" s="4">
        <v>0.62916666666666665</v>
      </c>
      <c r="D204" s="2" t="s">
        <v>41</v>
      </c>
      <c r="E204" s="11">
        <v>0.26800000000000002</v>
      </c>
      <c r="G204" s="11">
        <v>0.29699999999999999</v>
      </c>
      <c r="K204" s="11">
        <v>0.56799999999999995</v>
      </c>
      <c r="M204" s="11">
        <f t="shared" si="3"/>
        <v>0.83599999999999997</v>
      </c>
    </row>
    <row r="205" spans="1:13" x14ac:dyDescent="0.35">
      <c r="A205" s="2" t="s">
        <v>50</v>
      </c>
      <c r="B205" s="3">
        <v>41808</v>
      </c>
      <c r="C205" s="4">
        <v>0.46458333333333335</v>
      </c>
      <c r="D205" s="2" t="s">
        <v>41</v>
      </c>
      <c r="E205" s="11">
        <v>0.309</v>
      </c>
      <c r="G205" s="11">
        <v>0.29499999999999998</v>
      </c>
      <c r="K205" s="11">
        <v>0.61</v>
      </c>
      <c r="M205" s="11">
        <f t="shared" si="3"/>
        <v>0.91900000000000004</v>
      </c>
    </row>
    <row r="206" spans="1:13" x14ac:dyDescent="0.35">
      <c r="A206" s="2" t="s">
        <v>48</v>
      </c>
      <c r="B206" s="3">
        <v>41808</v>
      </c>
      <c r="C206" s="4">
        <v>0.4770833333333333</v>
      </c>
      <c r="D206" s="2" t="s">
        <v>41</v>
      </c>
      <c r="E206" s="11">
        <v>0.221</v>
      </c>
      <c r="G206" s="11">
        <v>0.27500000000000002</v>
      </c>
      <c r="K206" s="11">
        <v>0.54</v>
      </c>
      <c r="M206" s="11">
        <f t="shared" si="3"/>
        <v>0.76100000000000001</v>
      </c>
    </row>
    <row r="207" spans="1:13" x14ac:dyDescent="0.35">
      <c r="A207" s="2" t="s">
        <v>46</v>
      </c>
      <c r="B207" s="3">
        <v>41815</v>
      </c>
      <c r="C207" s="4">
        <v>0.65833333333333333</v>
      </c>
      <c r="D207" s="2" t="s">
        <v>41</v>
      </c>
      <c r="E207" s="11">
        <v>0.36799999999999999</v>
      </c>
      <c r="G207" s="11">
        <v>0.33</v>
      </c>
      <c r="K207" s="11">
        <v>0.38100000000000001</v>
      </c>
      <c r="M207" s="11">
        <f t="shared" si="3"/>
        <v>0.749</v>
      </c>
    </row>
    <row r="208" spans="1:13" x14ac:dyDescent="0.35">
      <c r="A208" s="2" t="s">
        <v>50</v>
      </c>
      <c r="B208" s="3">
        <v>41815</v>
      </c>
      <c r="C208" s="4">
        <v>0.48125000000000001</v>
      </c>
      <c r="D208" s="2" t="s">
        <v>41</v>
      </c>
      <c r="E208" s="11">
        <v>0.26100000000000001</v>
      </c>
      <c r="G208" s="11">
        <v>0.36899999999999999</v>
      </c>
      <c r="K208" s="11">
        <v>0.71599999999999997</v>
      </c>
      <c r="M208" s="11">
        <f t="shared" si="3"/>
        <v>0.97699999999999998</v>
      </c>
    </row>
    <row r="209" spans="1:13" x14ac:dyDescent="0.35">
      <c r="A209" s="2" t="s">
        <v>48</v>
      </c>
      <c r="B209" s="3">
        <v>41815</v>
      </c>
      <c r="C209" s="4">
        <v>0.49236111111111108</v>
      </c>
      <c r="D209" s="2" t="s">
        <v>41</v>
      </c>
      <c r="E209" s="11">
        <v>0.20100000000000001</v>
      </c>
      <c r="G209" s="11">
        <v>0.28100000000000003</v>
      </c>
      <c r="K209" s="11">
        <v>0.52800000000000002</v>
      </c>
      <c r="M209" s="11">
        <f t="shared" si="3"/>
        <v>0.72900000000000009</v>
      </c>
    </row>
    <row r="210" spans="1:13" x14ac:dyDescent="0.35">
      <c r="A210" s="2" t="s">
        <v>46</v>
      </c>
      <c r="B210" s="3">
        <v>41822</v>
      </c>
      <c r="C210" s="4">
        <v>0.62083333333333335</v>
      </c>
      <c r="D210" s="2" t="s">
        <v>41</v>
      </c>
      <c r="E210" s="11">
        <v>0.41899999999999998</v>
      </c>
      <c r="G210" s="11">
        <v>0.20799999999999999</v>
      </c>
      <c r="K210" s="11">
        <v>0.53800000000000003</v>
      </c>
      <c r="M210" s="11">
        <f t="shared" si="3"/>
        <v>0.95700000000000007</v>
      </c>
    </row>
    <row r="211" spans="1:13" x14ac:dyDescent="0.35">
      <c r="A211" s="2" t="s">
        <v>50</v>
      </c>
      <c r="B211" s="3">
        <v>41822</v>
      </c>
      <c r="C211" s="4">
        <v>0.4597222222222222</v>
      </c>
      <c r="D211" s="2" t="s">
        <v>41</v>
      </c>
      <c r="E211" s="11">
        <v>0.34200000000000003</v>
      </c>
      <c r="G211" s="11">
        <v>0.48499999999999999</v>
      </c>
      <c r="K211" s="11">
        <v>0.17299999999999999</v>
      </c>
      <c r="M211" s="11">
        <f t="shared" si="3"/>
        <v>0.51500000000000001</v>
      </c>
    </row>
    <row r="212" spans="1:13" x14ac:dyDescent="0.35">
      <c r="A212" s="2" t="s">
        <v>48</v>
      </c>
      <c r="B212" s="3">
        <v>41822</v>
      </c>
      <c r="C212" s="4">
        <v>0.47222222222222227</v>
      </c>
      <c r="D212" s="2" t="s">
        <v>41</v>
      </c>
      <c r="E212" s="11">
        <v>0.22500000000000001</v>
      </c>
      <c r="G212" s="11">
        <v>0.29199999999999998</v>
      </c>
      <c r="K212" s="11">
        <v>0.48799999999999999</v>
      </c>
      <c r="M212" s="11">
        <f t="shared" si="3"/>
        <v>0.71299999999999997</v>
      </c>
    </row>
    <row r="213" spans="1:13" x14ac:dyDescent="0.35">
      <c r="A213" s="2" t="s">
        <v>46</v>
      </c>
      <c r="B213" s="3">
        <v>41828</v>
      </c>
      <c r="C213" s="4">
        <v>0.61944444444444446</v>
      </c>
      <c r="D213" s="2" t="s">
        <v>41</v>
      </c>
      <c r="E213" s="11">
        <v>0.38100000000000001</v>
      </c>
      <c r="G213" s="11">
        <v>0.309</v>
      </c>
      <c r="K213" s="11">
        <v>0.20100000000000001</v>
      </c>
      <c r="M213" s="11">
        <f t="shared" si="3"/>
        <v>0.58200000000000007</v>
      </c>
    </row>
    <row r="214" spans="1:13" x14ac:dyDescent="0.35">
      <c r="A214" s="2" t="s">
        <v>50</v>
      </c>
      <c r="B214" s="3">
        <v>41828</v>
      </c>
      <c r="C214" s="4">
        <v>0.45555555555555555</v>
      </c>
      <c r="D214" s="2" t="s">
        <v>41</v>
      </c>
      <c r="E214" s="11">
        <v>0.31900000000000001</v>
      </c>
      <c r="G214" s="11">
        <v>0.29499999999999998</v>
      </c>
      <c r="K214" s="11">
        <v>0.311</v>
      </c>
      <c r="M214" s="11">
        <f t="shared" si="3"/>
        <v>0.63</v>
      </c>
    </row>
    <row r="215" spans="1:13" x14ac:dyDescent="0.35">
      <c r="A215" s="2" t="s">
        <v>48</v>
      </c>
      <c r="B215" s="3">
        <v>41828</v>
      </c>
      <c r="C215" s="4">
        <v>0.46597222222222223</v>
      </c>
      <c r="D215" s="2" t="s">
        <v>41</v>
      </c>
      <c r="E215" s="11">
        <v>0.32600000000000001</v>
      </c>
      <c r="G215" s="11">
        <v>0.32900000000000001</v>
      </c>
      <c r="K215" s="11">
        <v>0.45700000000000002</v>
      </c>
      <c r="M215" s="11">
        <f t="shared" si="3"/>
        <v>0.78300000000000003</v>
      </c>
    </row>
    <row r="216" spans="1:13" x14ac:dyDescent="0.35">
      <c r="A216" s="2" t="s">
        <v>46</v>
      </c>
      <c r="B216" s="3">
        <v>41835</v>
      </c>
      <c r="C216" s="4">
        <v>0.64027777777777783</v>
      </c>
      <c r="D216" s="2" t="s">
        <v>43</v>
      </c>
      <c r="E216" s="11">
        <v>0.216</v>
      </c>
      <c r="G216" s="11">
        <v>0.215</v>
      </c>
      <c r="K216" s="11">
        <v>0.76700000000000002</v>
      </c>
      <c r="M216" s="11">
        <f t="shared" si="3"/>
        <v>0.98299999999999998</v>
      </c>
    </row>
    <row r="217" spans="1:13" x14ac:dyDescent="0.35">
      <c r="A217" s="2" t="s">
        <v>50</v>
      </c>
      <c r="B217" s="3">
        <v>41835</v>
      </c>
      <c r="C217" s="4">
        <v>0.4604166666666667</v>
      </c>
      <c r="D217" s="2" t="s">
        <v>43</v>
      </c>
      <c r="E217" s="11">
        <v>0.17100000000000001</v>
      </c>
      <c r="G217" s="11">
        <v>0.16200000000000001</v>
      </c>
      <c r="K217" s="11">
        <v>0.83899999999999997</v>
      </c>
      <c r="M217" s="11">
        <f t="shared" si="3"/>
        <v>1.01</v>
      </c>
    </row>
    <row r="218" spans="1:13" x14ac:dyDescent="0.35">
      <c r="A218" s="2" t="s">
        <v>48</v>
      </c>
      <c r="B218" s="3">
        <v>41835</v>
      </c>
      <c r="C218" s="4">
        <v>0.4770833333333333</v>
      </c>
      <c r="D218" s="2" t="s">
        <v>43</v>
      </c>
      <c r="E218" s="11">
        <v>0.15</v>
      </c>
      <c r="G218" s="11">
        <v>0.13600000000000001</v>
      </c>
      <c r="K218" s="11">
        <v>0.76200000000000001</v>
      </c>
      <c r="M218" s="11">
        <f t="shared" si="3"/>
        <v>0.91200000000000003</v>
      </c>
    </row>
    <row r="219" spans="1:13" x14ac:dyDescent="0.35">
      <c r="A219" s="2" t="s">
        <v>46</v>
      </c>
      <c r="B219" s="3">
        <v>41843</v>
      </c>
      <c r="C219" s="4">
        <v>0.61875000000000002</v>
      </c>
      <c r="D219" s="2" t="s">
        <v>41</v>
      </c>
      <c r="E219" s="11">
        <v>0.34499999999999997</v>
      </c>
      <c r="G219" s="11">
        <v>0.182</v>
      </c>
      <c r="K219" s="11">
        <v>0.373</v>
      </c>
      <c r="M219" s="11">
        <f t="shared" si="3"/>
        <v>0.71799999999999997</v>
      </c>
    </row>
    <row r="220" spans="1:13" x14ac:dyDescent="0.35">
      <c r="A220" s="2" t="s">
        <v>50</v>
      </c>
      <c r="B220" s="3">
        <v>41843</v>
      </c>
      <c r="C220" s="4">
        <v>0.4604166666666667</v>
      </c>
      <c r="D220" s="2" t="s">
        <v>41</v>
      </c>
      <c r="E220" s="11">
        <v>0.32400000000000001</v>
      </c>
      <c r="G220" s="11">
        <v>0.193</v>
      </c>
      <c r="K220" s="11">
        <v>0.52900000000000003</v>
      </c>
      <c r="M220" s="11">
        <f t="shared" si="3"/>
        <v>0.85299999999999998</v>
      </c>
    </row>
    <row r="221" spans="1:13" x14ac:dyDescent="0.35">
      <c r="A221" s="2" t="s">
        <v>48</v>
      </c>
      <c r="B221" s="3">
        <v>41843</v>
      </c>
      <c r="C221" s="4">
        <v>0.4694444444444445</v>
      </c>
      <c r="D221" s="2" t="s">
        <v>41</v>
      </c>
      <c r="E221" s="11">
        <v>0.24</v>
      </c>
      <c r="G221" s="11">
        <v>0.20699999999999999</v>
      </c>
      <c r="K221" s="11">
        <v>0.51600000000000001</v>
      </c>
      <c r="M221" s="11">
        <f t="shared" si="3"/>
        <v>0.75600000000000001</v>
      </c>
    </row>
    <row r="222" spans="1:13" x14ac:dyDescent="0.35">
      <c r="A222" s="2" t="s">
        <v>46</v>
      </c>
      <c r="B222" s="3">
        <v>41850</v>
      </c>
      <c r="C222" s="4">
        <v>0.61388888888888882</v>
      </c>
      <c r="D222" s="2" t="s">
        <v>41</v>
      </c>
      <c r="E222" s="11">
        <v>0.25900000000000001</v>
      </c>
      <c r="G222" s="11">
        <v>0.21299999999999999</v>
      </c>
      <c r="K222" s="11">
        <v>0.71099999999999997</v>
      </c>
      <c r="M222" s="11">
        <f t="shared" si="3"/>
        <v>0.97</v>
      </c>
    </row>
    <row r="223" spans="1:13" x14ac:dyDescent="0.35">
      <c r="A223" s="2" t="s">
        <v>50</v>
      </c>
      <c r="B223" s="3">
        <v>41850</v>
      </c>
      <c r="C223" s="4">
        <v>0.45416666666666666</v>
      </c>
      <c r="D223" s="2" t="s">
        <v>41</v>
      </c>
      <c r="E223" s="11">
        <v>0.29599999999999999</v>
      </c>
      <c r="G223" s="11">
        <v>0.20699999999999999</v>
      </c>
      <c r="K223" s="11">
        <v>0.47799999999999998</v>
      </c>
      <c r="M223" s="11">
        <f t="shared" si="3"/>
        <v>0.77400000000000002</v>
      </c>
    </row>
    <row r="224" spans="1:13" x14ac:dyDescent="0.35">
      <c r="A224" s="2" t="s">
        <v>48</v>
      </c>
      <c r="B224" s="3">
        <v>41850</v>
      </c>
      <c r="C224" s="4">
        <v>0.46597222222222223</v>
      </c>
      <c r="D224" s="2" t="s">
        <v>41</v>
      </c>
      <c r="E224" s="11">
        <v>0.16700000000000001</v>
      </c>
      <c r="G224" s="11">
        <v>0.159</v>
      </c>
      <c r="K224" s="11">
        <v>0.377</v>
      </c>
      <c r="M224" s="11">
        <f t="shared" si="3"/>
        <v>0.54400000000000004</v>
      </c>
    </row>
    <row r="225" spans="1:13" x14ac:dyDescent="0.35">
      <c r="A225" s="2" t="s">
        <v>46</v>
      </c>
      <c r="B225" s="3">
        <v>41857</v>
      </c>
      <c r="C225" s="4">
        <v>0.61458333333333337</v>
      </c>
      <c r="D225" s="2" t="s">
        <v>41</v>
      </c>
      <c r="E225" s="11">
        <v>0.36799999999999999</v>
      </c>
      <c r="G225" s="11">
        <v>0.16700000000000001</v>
      </c>
      <c r="K225" s="11">
        <v>0.41799999999999998</v>
      </c>
      <c r="M225" s="11">
        <f t="shared" si="3"/>
        <v>0.78600000000000003</v>
      </c>
    </row>
    <row r="226" spans="1:13" x14ac:dyDescent="0.35">
      <c r="A226" s="2" t="s">
        <v>50</v>
      </c>
      <c r="B226" s="3">
        <v>41857</v>
      </c>
      <c r="C226" s="4">
        <v>0.45902777777777781</v>
      </c>
      <c r="D226" s="2" t="s">
        <v>41</v>
      </c>
      <c r="E226" s="11">
        <v>0.34399999999999997</v>
      </c>
      <c r="G226" s="11">
        <v>0.22800000000000001</v>
      </c>
      <c r="K226" s="11">
        <v>0.432</v>
      </c>
      <c r="M226" s="11">
        <f t="shared" si="3"/>
        <v>0.77600000000000002</v>
      </c>
    </row>
    <row r="227" spans="1:13" x14ac:dyDescent="0.35">
      <c r="A227" s="2" t="s">
        <v>48</v>
      </c>
      <c r="B227" s="3">
        <v>41857</v>
      </c>
      <c r="C227" s="4">
        <v>0.4694444444444445</v>
      </c>
      <c r="D227" s="2" t="s">
        <v>41</v>
      </c>
      <c r="E227" s="11">
        <v>0.30499999999999999</v>
      </c>
      <c r="G227" s="11">
        <v>0.22700000000000001</v>
      </c>
      <c r="K227" s="11">
        <v>0.434</v>
      </c>
      <c r="M227" s="11">
        <f t="shared" si="3"/>
        <v>0.73899999999999999</v>
      </c>
    </row>
    <row r="228" spans="1:13" x14ac:dyDescent="0.35">
      <c r="A228" s="2" t="s">
        <v>46</v>
      </c>
      <c r="B228" s="3">
        <v>41864</v>
      </c>
      <c r="C228" s="4">
        <v>0.65972222222222221</v>
      </c>
      <c r="D228" s="2" t="s">
        <v>43</v>
      </c>
      <c r="E228" s="11">
        <v>0.246</v>
      </c>
      <c r="G228" s="11">
        <v>0.28399999999999997</v>
      </c>
      <c r="K228" s="11">
        <v>0.6</v>
      </c>
      <c r="M228" s="11">
        <f t="shared" si="3"/>
        <v>0.84599999999999997</v>
      </c>
    </row>
    <row r="229" spans="1:13" x14ac:dyDescent="0.35">
      <c r="A229" s="2" t="s">
        <v>50</v>
      </c>
      <c r="B229" s="3">
        <v>41864</v>
      </c>
      <c r="C229" s="4">
        <v>0.48749999999999999</v>
      </c>
      <c r="D229" s="2" t="s">
        <v>43</v>
      </c>
      <c r="E229" s="11">
        <v>0.157</v>
      </c>
      <c r="G229" s="11">
        <v>0.24099999999999999</v>
      </c>
      <c r="K229" s="11">
        <v>0.61599999999999999</v>
      </c>
      <c r="M229" s="11">
        <f t="shared" si="3"/>
        <v>0.77300000000000002</v>
      </c>
    </row>
    <row r="230" spans="1:13" x14ac:dyDescent="0.35">
      <c r="A230" s="2" t="s">
        <v>48</v>
      </c>
      <c r="B230" s="3">
        <v>41864</v>
      </c>
      <c r="C230" s="4">
        <v>0.50069444444444444</v>
      </c>
      <c r="D230" s="2" t="s">
        <v>43</v>
      </c>
      <c r="E230" s="11">
        <v>0.13800000000000001</v>
      </c>
      <c r="G230" s="11">
        <v>0.216</v>
      </c>
      <c r="K230" s="11">
        <v>0.55700000000000005</v>
      </c>
      <c r="M230" s="11">
        <f t="shared" si="3"/>
        <v>0.69500000000000006</v>
      </c>
    </row>
    <row r="231" spans="1:13" x14ac:dyDescent="0.35">
      <c r="A231" s="2" t="s">
        <v>46</v>
      </c>
      <c r="B231" s="3">
        <v>41871</v>
      </c>
      <c r="C231" s="4">
        <v>0.60486111111111118</v>
      </c>
      <c r="D231" s="2" t="s">
        <v>41</v>
      </c>
      <c r="E231" s="11">
        <v>0.42499999999999999</v>
      </c>
      <c r="G231" s="11">
        <v>0.29199999999999998</v>
      </c>
      <c r="K231" s="11">
        <v>0.377</v>
      </c>
      <c r="M231" s="11">
        <f t="shared" si="3"/>
        <v>0.80200000000000005</v>
      </c>
    </row>
    <row r="232" spans="1:13" x14ac:dyDescent="0.35">
      <c r="A232" s="2" t="s">
        <v>50</v>
      </c>
      <c r="B232" s="3">
        <v>41871</v>
      </c>
      <c r="C232" s="4">
        <v>0.4381944444444445</v>
      </c>
      <c r="D232" s="2" t="s">
        <v>41</v>
      </c>
      <c r="E232" s="11">
        <v>0.35</v>
      </c>
      <c r="G232" s="11">
        <v>0.316</v>
      </c>
      <c r="K232" s="11">
        <v>0.34399999999999997</v>
      </c>
      <c r="M232" s="11">
        <f t="shared" si="3"/>
        <v>0.69399999999999995</v>
      </c>
    </row>
    <row r="233" spans="1:13" x14ac:dyDescent="0.35">
      <c r="A233" s="2" t="s">
        <v>48</v>
      </c>
      <c r="B233" s="3">
        <v>41871</v>
      </c>
      <c r="C233" s="4">
        <v>0.44930555555555557</v>
      </c>
      <c r="D233" s="2" t="s">
        <v>41</v>
      </c>
      <c r="E233" s="11">
        <v>0.34699999999999998</v>
      </c>
      <c r="G233" s="11">
        <v>0.318</v>
      </c>
      <c r="K233" s="11">
        <v>0.42299999999999999</v>
      </c>
      <c r="M233" s="11">
        <f t="shared" si="3"/>
        <v>0.77</v>
      </c>
    </row>
    <row r="234" spans="1:13" x14ac:dyDescent="0.35">
      <c r="A234" s="2" t="s">
        <v>46</v>
      </c>
      <c r="B234" s="3">
        <v>41878</v>
      </c>
      <c r="C234" s="4">
        <v>0.62152777777777779</v>
      </c>
      <c r="D234" s="2" t="s">
        <v>41</v>
      </c>
      <c r="E234" s="11">
        <v>0.246</v>
      </c>
      <c r="G234" s="11">
        <v>0.67800000000000005</v>
      </c>
      <c r="K234" s="11">
        <v>0.78500000000000003</v>
      </c>
      <c r="M234" s="11">
        <f t="shared" si="3"/>
        <v>1.0310000000000001</v>
      </c>
    </row>
    <row r="235" spans="1:13" x14ac:dyDescent="0.35">
      <c r="A235" s="2" t="s">
        <v>50</v>
      </c>
      <c r="B235" s="3">
        <v>41878</v>
      </c>
      <c r="C235" s="4">
        <v>0.45347222222222222</v>
      </c>
      <c r="D235" s="2" t="s">
        <v>41</v>
      </c>
      <c r="E235" s="11">
        <v>0.22</v>
      </c>
      <c r="G235" s="11">
        <v>0.33600000000000002</v>
      </c>
      <c r="K235" s="11">
        <v>0.75900000000000001</v>
      </c>
      <c r="M235" s="11">
        <f t="shared" si="3"/>
        <v>0.97899999999999998</v>
      </c>
    </row>
    <row r="236" spans="1:13" x14ac:dyDescent="0.35">
      <c r="A236" s="2" t="s">
        <v>48</v>
      </c>
      <c r="B236" s="3">
        <v>41878</v>
      </c>
      <c r="C236" s="4">
        <v>0.46597222222222223</v>
      </c>
      <c r="D236" s="2" t="s">
        <v>41</v>
      </c>
      <c r="E236" s="11">
        <v>0.23300000000000001</v>
      </c>
      <c r="G236" s="11">
        <v>0.33200000000000002</v>
      </c>
      <c r="K236" s="11">
        <v>0.72299999999999998</v>
      </c>
      <c r="M236" s="11">
        <f t="shared" si="3"/>
        <v>0.95599999999999996</v>
      </c>
    </row>
    <row r="237" spans="1:13" x14ac:dyDescent="0.35">
      <c r="A237" s="2" t="s">
        <v>46</v>
      </c>
      <c r="B237" s="3">
        <v>41892</v>
      </c>
      <c r="C237" s="4">
        <v>0.62777777777777777</v>
      </c>
      <c r="D237" s="2" t="s">
        <v>41</v>
      </c>
      <c r="E237" s="11">
        <v>0.19400000000000001</v>
      </c>
      <c r="G237" s="11">
        <v>0.29499999999999998</v>
      </c>
      <c r="K237" s="11">
        <v>0.51400000000000001</v>
      </c>
      <c r="M237" s="11">
        <f t="shared" si="3"/>
        <v>0.70799999999999996</v>
      </c>
    </row>
    <row r="238" spans="1:13" x14ac:dyDescent="0.35">
      <c r="A238" s="2" t="s">
        <v>50</v>
      </c>
      <c r="B238" s="3">
        <v>41892</v>
      </c>
      <c r="C238" s="4">
        <v>0.45208333333333334</v>
      </c>
      <c r="D238" s="2" t="s">
        <v>41</v>
      </c>
      <c r="E238" s="11">
        <v>0.17899999999999999</v>
      </c>
      <c r="G238" s="11">
        <v>0.253</v>
      </c>
      <c r="K238" s="11">
        <v>0.29399999999999998</v>
      </c>
      <c r="M238" s="11">
        <f t="shared" si="3"/>
        <v>0.47299999999999998</v>
      </c>
    </row>
    <row r="239" spans="1:13" x14ac:dyDescent="0.35">
      <c r="A239" s="2" t="s">
        <v>48</v>
      </c>
      <c r="B239" s="3">
        <v>41892</v>
      </c>
      <c r="C239" s="4">
        <v>0.46597222222222223</v>
      </c>
      <c r="D239" s="2" t="s">
        <v>41</v>
      </c>
      <c r="E239" s="11">
        <v>0.16900000000000001</v>
      </c>
      <c r="G239" s="11">
        <v>0.217</v>
      </c>
      <c r="K239" s="11">
        <v>0.40899999999999997</v>
      </c>
      <c r="M239" s="11">
        <f t="shared" si="3"/>
        <v>0.57799999999999996</v>
      </c>
    </row>
    <row r="240" spans="1:13" x14ac:dyDescent="0.35">
      <c r="A240" s="2" t="s">
        <v>46</v>
      </c>
      <c r="B240" s="3">
        <v>41899</v>
      </c>
      <c r="C240" s="4">
        <v>0.6</v>
      </c>
      <c r="D240" s="2" t="s">
        <v>43</v>
      </c>
      <c r="E240" s="11">
        <v>0.36</v>
      </c>
      <c r="G240" s="11">
        <v>0.317</v>
      </c>
      <c r="K240" s="11">
        <v>0.57699999999999996</v>
      </c>
      <c r="M240" s="11">
        <f t="shared" si="3"/>
        <v>0.93699999999999994</v>
      </c>
    </row>
    <row r="241" spans="1:13" x14ac:dyDescent="0.35">
      <c r="A241" s="2" t="s">
        <v>50</v>
      </c>
      <c r="B241" s="3">
        <v>41899</v>
      </c>
      <c r="C241" s="4">
        <v>0.44166666666666665</v>
      </c>
      <c r="D241" s="2" t="s">
        <v>43</v>
      </c>
      <c r="E241" s="11">
        <v>0.35</v>
      </c>
      <c r="G241" s="11">
        <v>0.27600000000000002</v>
      </c>
      <c r="K241" s="11">
        <v>0.96299999999999997</v>
      </c>
      <c r="M241" s="11">
        <f t="shared" si="3"/>
        <v>1.3129999999999999</v>
      </c>
    </row>
    <row r="242" spans="1:13" x14ac:dyDescent="0.35">
      <c r="A242" s="2" t="s">
        <v>48</v>
      </c>
      <c r="B242" s="3">
        <v>41899</v>
      </c>
      <c r="C242" s="4">
        <v>0.45277777777777778</v>
      </c>
      <c r="D242" s="2" t="s">
        <v>43</v>
      </c>
      <c r="E242" s="11">
        <v>0.32500000000000001</v>
      </c>
      <c r="G242" s="11">
        <v>0.29599999999999999</v>
      </c>
      <c r="K242" s="11">
        <v>0.57199999999999995</v>
      </c>
      <c r="M242" s="11">
        <f t="shared" si="3"/>
        <v>0.89700000000000002</v>
      </c>
    </row>
    <row r="243" spans="1:13" x14ac:dyDescent="0.35">
      <c r="A243" s="2" t="s">
        <v>46</v>
      </c>
      <c r="B243" s="3">
        <v>41906</v>
      </c>
      <c r="C243" s="4">
        <v>0.6166666666666667</v>
      </c>
      <c r="D243" s="2" t="s">
        <v>41</v>
      </c>
      <c r="E243" s="11">
        <v>0.28799999999999998</v>
      </c>
      <c r="G243" s="11">
        <v>0.3</v>
      </c>
      <c r="K243" s="11">
        <v>0.42399999999999999</v>
      </c>
      <c r="M243" s="11">
        <f t="shared" si="3"/>
        <v>0.71199999999999997</v>
      </c>
    </row>
    <row r="244" spans="1:13" x14ac:dyDescent="0.35">
      <c r="A244" s="2" t="s">
        <v>50</v>
      </c>
      <c r="B244" s="3">
        <v>41906</v>
      </c>
      <c r="C244" s="4">
        <v>0.44236111111111115</v>
      </c>
      <c r="D244" s="2" t="s">
        <v>41</v>
      </c>
      <c r="E244" s="11">
        <v>0.23699999999999999</v>
      </c>
      <c r="G244" s="11">
        <v>0.311</v>
      </c>
      <c r="K244" s="11">
        <v>0.33900000000000002</v>
      </c>
      <c r="M244" s="11">
        <f t="shared" si="3"/>
        <v>0.57600000000000007</v>
      </c>
    </row>
    <row r="245" spans="1:13" x14ac:dyDescent="0.35">
      <c r="A245" s="2" t="s">
        <v>48</v>
      </c>
      <c r="B245" s="3">
        <v>41906</v>
      </c>
      <c r="C245" s="4">
        <v>0.45555555555555555</v>
      </c>
      <c r="D245" s="2" t="s">
        <v>41</v>
      </c>
      <c r="E245" s="11">
        <v>0.21299999999999999</v>
      </c>
      <c r="G245" s="11">
        <v>0.245</v>
      </c>
      <c r="K245" s="11">
        <v>0.92100000000000004</v>
      </c>
      <c r="M245" s="11">
        <f t="shared" si="3"/>
        <v>1.1340000000000001</v>
      </c>
    </row>
    <row r="246" spans="1:13" x14ac:dyDescent="0.35">
      <c r="A246" s="2" t="s">
        <v>46</v>
      </c>
      <c r="B246" s="3">
        <v>42158</v>
      </c>
      <c r="C246" s="4">
        <v>0.63888888888888895</v>
      </c>
      <c r="D246" s="2" t="s">
        <v>43</v>
      </c>
      <c r="E246" s="11">
        <v>0.27300000000000002</v>
      </c>
      <c r="G246" s="11">
        <v>0.252</v>
      </c>
      <c r="K246" s="11">
        <v>0.48799999999999999</v>
      </c>
      <c r="M246" s="11">
        <f t="shared" si="3"/>
        <v>0.76100000000000001</v>
      </c>
    </row>
    <row r="247" spans="1:13" x14ac:dyDescent="0.35">
      <c r="A247" s="2" t="s">
        <v>50</v>
      </c>
      <c r="B247" s="3">
        <v>42158</v>
      </c>
      <c r="C247" s="4">
        <v>0.4513888888888889</v>
      </c>
      <c r="D247" s="2" t="s">
        <v>43</v>
      </c>
      <c r="E247" s="11">
        <v>0.222</v>
      </c>
      <c r="G247" s="11">
        <v>0.27800000000000002</v>
      </c>
      <c r="K247" s="11">
        <v>0.58499999999999996</v>
      </c>
      <c r="M247" s="11">
        <f t="shared" si="3"/>
        <v>0.80699999999999994</v>
      </c>
    </row>
    <row r="248" spans="1:13" x14ac:dyDescent="0.35">
      <c r="A248" s="2" t="s">
        <v>48</v>
      </c>
      <c r="B248" s="3">
        <v>42158</v>
      </c>
      <c r="C248" s="4">
        <v>0.46319444444444446</v>
      </c>
      <c r="D248" s="2" t="s">
        <v>43</v>
      </c>
      <c r="E248" s="11">
        <v>0.152</v>
      </c>
      <c r="G248" s="11">
        <v>0.20599999999999999</v>
      </c>
      <c r="K248" s="11">
        <v>0.72799999999999998</v>
      </c>
      <c r="M248" s="11">
        <f t="shared" si="3"/>
        <v>0.88</v>
      </c>
    </row>
    <row r="249" spans="1:13" x14ac:dyDescent="0.35">
      <c r="A249" s="2" t="s">
        <v>46</v>
      </c>
      <c r="B249" s="3">
        <v>42164</v>
      </c>
      <c r="C249" s="4">
        <v>0.62777777777777777</v>
      </c>
      <c r="D249" s="2" t="s">
        <v>41</v>
      </c>
      <c r="E249" s="11">
        <v>0.224</v>
      </c>
      <c r="G249" s="11">
        <v>0.35399999999999998</v>
      </c>
      <c r="K249" s="11">
        <v>0.47299999999999998</v>
      </c>
      <c r="M249" s="11">
        <f t="shared" si="3"/>
        <v>0.69699999999999995</v>
      </c>
    </row>
    <row r="250" spans="1:13" x14ac:dyDescent="0.35">
      <c r="A250" s="2" t="s">
        <v>50</v>
      </c>
      <c r="B250" s="3">
        <v>42164</v>
      </c>
      <c r="C250" s="4">
        <v>0.46666666666666662</v>
      </c>
      <c r="D250" s="2" t="s">
        <v>41</v>
      </c>
      <c r="E250" s="11">
        <v>0.30599999999999999</v>
      </c>
      <c r="G250" s="11">
        <v>0.36199999999999999</v>
      </c>
      <c r="K250" s="11">
        <v>1.2969999999999999</v>
      </c>
      <c r="M250" s="11">
        <f t="shared" si="3"/>
        <v>1.603</v>
      </c>
    </row>
    <row r="251" spans="1:13" x14ac:dyDescent="0.35">
      <c r="A251" s="2" t="s">
        <v>48</v>
      </c>
      <c r="B251" s="3">
        <v>42164</v>
      </c>
      <c r="C251" s="4">
        <v>0.47986111111111113</v>
      </c>
      <c r="D251" s="2" t="s">
        <v>41</v>
      </c>
      <c r="E251" s="11">
        <v>0.214</v>
      </c>
      <c r="G251" s="11">
        <v>0.27800000000000002</v>
      </c>
      <c r="K251" s="11">
        <v>0.69499999999999995</v>
      </c>
      <c r="M251" s="11">
        <f t="shared" si="3"/>
        <v>0.90899999999999992</v>
      </c>
    </row>
    <row r="252" spans="1:13" x14ac:dyDescent="0.35">
      <c r="A252" s="2" t="s">
        <v>46</v>
      </c>
      <c r="B252" s="3">
        <v>42172</v>
      </c>
      <c r="C252" s="4">
        <v>0.61388888888888882</v>
      </c>
      <c r="D252" s="2" t="s">
        <v>43</v>
      </c>
      <c r="E252" s="11">
        <v>0.34399999999999997</v>
      </c>
      <c r="G252" s="11">
        <v>0.309</v>
      </c>
      <c r="K252" s="11">
        <v>0.35199999999999998</v>
      </c>
      <c r="M252" s="11">
        <f t="shared" si="3"/>
        <v>0.69599999999999995</v>
      </c>
    </row>
    <row r="253" spans="1:13" x14ac:dyDescent="0.35">
      <c r="A253" s="2" t="s">
        <v>50</v>
      </c>
      <c r="B253" s="3">
        <v>42172</v>
      </c>
      <c r="C253" s="4">
        <v>0.44861111111111113</v>
      </c>
      <c r="D253" s="2" t="s">
        <v>43</v>
      </c>
      <c r="E253" s="11">
        <v>0.30199999999999999</v>
      </c>
      <c r="G253" s="11">
        <v>0.32900000000000001</v>
      </c>
      <c r="K253" s="11">
        <v>0.90300000000000002</v>
      </c>
      <c r="M253" s="11">
        <f t="shared" si="3"/>
        <v>1.2050000000000001</v>
      </c>
    </row>
    <row r="254" spans="1:13" x14ac:dyDescent="0.35">
      <c r="A254" s="2" t="s">
        <v>48</v>
      </c>
      <c r="B254" s="3">
        <v>42172</v>
      </c>
      <c r="C254" s="4">
        <v>0.4597222222222222</v>
      </c>
      <c r="D254" s="2" t="s">
        <v>43</v>
      </c>
      <c r="E254" s="11">
        <v>0.215</v>
      </c>
      <c r="G254" s="11">
        <v>0.27300000000000002</v>
      </c>
      <c r="K254" s="11">
        <v>0.60899999999999999</v>
      </c>
      <c r="M254" s="11">
        <f t="shared" si="3"/>
        <v>0.82399999999999995</v>
      </c>
    </row>
    <row r="255" spans="1:13" x14ac:dyDescent="0.35">
      <c r="A255" s="2" t="s">
        <v>46</v>
      </c>
      <c r="B255" s="3">
        <v>42179</v>
      </c>
      <c r="C255" s="4">
        <v>0.62152777777777779</v>
      </c>
      <c r="D255" s="2" t="s">
        <v>43</v>
      </c>
      <c r="E255" s="11">
        <v>0.33100000000000002</v>
      </c>
      <c r="G255" s="11">
        <v>0.30199999999999999</v>
      </c>
      <c r="K255" s="11">
        <v>0.626</v>
      </c>
      <c r="M255" s="11">
        <f t="shared" si="3"/>
        <v>0.95700000000000007</v>
      </c>
    </row>
    <row r="256" spans="1:13" x14ac:dyDescent="0.35">
      <c r="A256" s="2" t="s">
        <v>50</v>
      </c>
      <c r="B256" s="3">
        <v>42179</v>
      </c>
      <c r="C256" s="4">
        <v>0.4458333333333333</v>
      </c>
      <c r="D256" s="2" t="s">
        <v>43</v>
      </c>
      <c r="E256" s="11">
        <v>0.314</v>
      </c>
      <c r="G256" s="11">
        <v>0.27500000000000002</v>
      </c>
      <c r="K256" s="11">
        <v>0.44800000000000001</v>
      </c>
      <c r="M256" s="11">
        <f t="shared" si="3"/>
        <v>0.76200000000000001</v>
      </c>
    </row>
    <row r="257" spans="1:13" x14ac:dyDescent="0.35">
      <c r="A257" s="2" t="s">
        <v>48</v>
      </c>
      <c r="B257" s="3">
        <v>42179</v>
      </c>
      <c r="C257" s="4">
        <v>0.45833333333333331</v>
      </c>
      <c r="D257" s="2" t="s">
        <v>43</v>
      </c>
      <c r="E257" s="11">
        <v>0.312</v>
      </c>
      <c r="G257" s="11">
        <v>0.26100000000000001</v>
      </c>
      <c r="K257" s="11">
        <v>0.41499999999999998</v>
      </c>
      <c r="M257" s="11">
        <f t="shared" si="3"/>
        <v>0.72699999999999998</v>
      </c>
    </row>
    <row r="258" spans="1:13" x14ac:dyDescent="0.35">
      <c r="A258" s="2" t="s">
        <v>46</v>
      </c>
      <c r="B258" s="3">
        <v>42186</v>
      </c>
      <c r="C258" s="4">
        <v>0.61944444444444446</v>
      </c>
      <c r="D258" s="2" t="s">
        <v>43</v>
      </c>
      <c r="E258" s="11">
        <v>0.3</v>
      </c>
      <c r="G258" s="11">
        <v>0.34699999999999998</v>
      </c>
      <c r="K258" s="11">
        <v>0.47499999999999998</v>
      </c>
      <c r="M258" s="11">
        <f t="shared" ref="M258:M321" si="4">E258+F258+K258</f>
        <v>0.77499999999999991</v>
      </c>
    </row>
    <row r="259" spans="1:13" x14ac:dyDescent="0.35">
      <c r="A259" s="2" t="s">
        <v>50</v>
      </c>
      <c r="B259" s="3">
        <v>42186</v>
      </c>
      <c r="C259" s="4">
        <v>0.44513888888888892</v>
      </c>
      <c r="D259" s="2" t="s">
        <v>43</v>
      </c>
      <c r="E259" s="11">
        <v>0.217</v>
      </c>
      <c r="G259" s="11">
        <v>0.309</v>
      </c>
      <c r="K259" s="11">
        <v>0.70499999999999996</v>
      </c>
      <c r="M259" s="11">
        <f t="shared" si="4"/>
        <v>0.92199999999999993</v>
      </c>
    </row>
    <row r="260" spans="1:13" x14ac:dyDescent="0.35">
      <c r="A260" s="2" t="s">
        <v>48</v>
      </c>
      <c r="B260" s="3">
        <v>42186</v>
      </c>
      <c r="C260" s="4">
        <v>0.45694444444444443</v>
      </c>
      <c r="D260" s="2" t="s">
        <v>43</v>
      </c>
      <c r="E260" s="11">
        <v>0.192</v>
      </c>
      <c r="G260" s="11">
        <v>0.22900000000000001</v>
      </c>
      <c r="K260" s="11">
        <v>0.48299999999999998</v>
      </c>
      <c r="M260" s="11">
        <f t="shared" si="4"/>
        <v>0.67500000000000004</v>
      </c>
    </row>
    <row r="261" spans="1:13" x14ac:dyDescent="0.35">
      <c r="A261" s="2" t="s">
        <v>46</v>
      </c>
      <c r="B261" s="3">
        <v>42200</v>
      </c>
      <c r="C261" s="4">
        <v>0.65208333333333335</v>
      </c>
      <c r="D261" s="2" t="s">
        <v>41</v>
      </c>
      <c r="E261" s="11">
        <v>0.29099999999999998</v>
      </c>
      <c r="G261" s="11">
        <v>0.21299999999999999</v>
      </c>
      <c r="K261" s="11">
        <v>0.59299999999999997</v>
      </c>
      <c r="M261" s="11">
        <f t="shared" si="4"/>
        <v>0.8839999999999999</v>
      </c>
    </row>
    <row r="262" spans="1:13" x14ac:dyDescent="0.35">
      <c r="A262" s="2" t="s">
        <v>50</v>
      </c>
      <c r="B262" s="3">
        <v>42200</v>
      </c>
      <c r="C262" s="4">
        <v>0.45</v>
      </c>
      <c r="D262" s="2" t="s">
        <v>41</v>
      </c>
      <c r="E262" s="11">
        <v>0.185</v>
      </c>
      <c r="G262" s="11">
        <v>0.19800000000000001</v>
      </c>
      <c r="K262" s="11">
        <v>0.58299999999999996</v>
      </c>
      <c r="M262" s="11">
        <f t="shared" si="4"/>
        <v>0.76800000000000002</v>
      </c>
    </row>
    <row r="263" spans="1:13" x14ac:dyDescent="0.35">
      <c r="A263" s="2" t="s">
        <v>48</v>
      </c>
      <c r="B263" s="3">
        <v>42200</v>
      </c>
      <c r="C263" s="4">
        <v>0.6333333333333333</v>
      </c>
      <c r="D263" s="2" t="s">
        <v>41</v>
      </c>
      <c r="E263" s="11">
        <v>0.20200000000000001</v>
      </c>
      <c r="G263" s="11">
        <v>0.27400000000000002</v>
      </c>
      <c r="K263" s="11">
        <v>0.55900000000000005</v>
      </c>
      <c r="M263" s="11">
        <f t="shared" si="4"/>
        <v>0.76100000000000012</v>
      </c>
    </row>
    <row r="264" spans="1:13" x14ac:dyDescent="0.35">
      <c r="A264" s="2" t="s">
        <v>46</v>
      </c>
      <c r="B264" s="3">
        <v>42207</v>
      </c>
      <c r="C264" s="4">
        <v>0.61944444444444446</v>
      </c>
      <c r="D264" s="2" t="s">
        <v>41</v>
      </c>
      <c r="E264" s="11">
        <v>0.19400000000000001</v>
      </c>
      <c r="G264" s="11">
        <v>0.26900000000000002</v>
      </c>
      <c r="K264" s="11">
        <v>0.6</v>
      </c>
      <c r="M264" s="11">
        <f t="shared" si="4"/>
        <v>0.79400000000000004</v>
      </c>
    </row>
    <row r="265" spans="1:13" x14ac:dyDescent="0.35">
      <c r="A265" s="2" t="s">
        <v>50</v>
      </c>
      <c r="B265" s="3">
        <v>42207</v>
      </c>
      <c r="C265" s="4">
        <v>0.45694444444444443</v>
      </c>
      <c r="D265" s="2" t="s">
        <v>41</v>
      </c>
      <c r="E265" s="11">
        <v>0.23799999999999999</v>
      </c>
      <c r="G265" s="11">
        <v>0.26200000000000001</v>
      </c>
      <c r="K265" s="11">
        <v>0.69399999999999995</v>
      </c>
      <c r="M265" s="11">
        <f t="shared" si="4"/>
        <v>0.93199999999999994</v>
      </c>
    </row>
    <row r="266" spans="1:13" x14ac:dyDescent="0.35">
      <c r="A266" s="2" t="s">
        <v>48</v>
      </c>
      <c r="B266" s="3">
        <v>42207</v>
      </c>
      <c r="C266" s="4">
        <v>0.4694444444444445</v>
      </c>
      <c r="D266" s="2" t="s">
        <v>41</v>
      </c>
      <c r="E266" s="11">
        <v>0.191</v>
      </c>
      <c r="G266" s="11">
        <v>0.26200000000000001</v>
      </c>
      <c r="K266" s="11">
        <v>0.64</v>
      </c>
      <c r="M266" s="11">
        <f t="shared" si="4"/>
        <v>0.83099999999999996</v>
      </c>
    </row>
    <row r="267" spans="1:13" x14ac:dyDescent="0.35">
      <c r="A267" s="2" t="s">
        <v>46</v>
      </c>
      <c r="B267" s="3">
        <v>42214</v>
      </c>
      <c r="C267" s="4">
        <v>0.61944444444444446</v>
      </c>
      <c r="D267" s="2" t="s">
        <v>41</v>
      </c>
      <c r="E267" s="11">
        <v>0.13800000000000001</v>
      </c>
      <c r="G267" s="11">
        <v>0.30299999999999999</v>
      </c>
      <c r="K267" s="11">
        <v>0.60699999999999998</v>
      </c>
      <c r="M267" s="11">
        <f t="shared" si="4"/>
        <v>0.745</v>
      </c>
    </row>
    <row r="268" spans="1:13" x14ac:dyDescent="0.35">
      <c r="A268" s="2" t="s">
        <v>50</v>
      </c>
      <c r="B268" s="3">
        <v>42214</v>
      </c>
      <c r="C268" s="4">
        <v>0.45277777777777778</v>
      </c>
      <c r="D268" s="2" t="s">
        <v>41</v>
      </c>
      <c r="E268" s="11">
        <v>0.124</v>
      </c>
      <c r="G268" s="11">
        <v>0.35599999999999998</v>
      </c>
      <c r="K268" s="11">
        <v>0.59199999999999997</v>
      </c>
      <c r="M268" s="11">
        <f t="shared" si="4"/>
        <v>0.71599999999999997</v>
      </c>
    </row>
    <row r="269" spans="1:13" x14ac:dyDescent="0.35">
      <c r="A269" s="2" t="s">
        <v>48</v>
      </c>
      <c r="B269" s="3">
        <v>42214</v>
      </c>
      <c r="C269" s="4">
        <v>0.46319444444444446</v>
      </c>
      <c r="D269" s="2" t="s">
        <v>41</v>
      </c>
      <c r="E269" s="11">
        <v>0.11899999999999999</v>
      </c>
      <c r="G269" s="11">
        <v>0.34799999999999998</v>
      </c>
      <c r="K269" s="11">
        <v>0.47699999999999998</v>
      </c>
      <c r="M269" s="11">
        <f t="shared" si="4"/>
        <v>0.59599999999999997</v>
      </c>
    </row>
    <row r="270" spans="1:13" x14ac:dyDescent="0.35">
      <c r="A270" s="2" t="s">
        <v>46</v>
      </c>
      <c r="B270" s="3">
        <v>42221</v>
      </c>
      <c r="C270" s="4">
        <v>0.44305555555555554</v>
      </c>
      <c r="D270" s="2" t="s">
        <v>41</v>
      </c>
      <c r="E270" s="11">
        <v>0.22600000000000001</v>
      </c>
      <c r="G270" s="11">
        <v>0.32300000000000001</v>
      </c>
      <c r="K270" s="11">
        <v>0.621</v>
      </c>
      <c r="M270" s="11">
        <f t="shared" si="4"/>
        <v>0.84699999999999998</v>
      </c>
    </row>
    <row r="271" spans="1:13" x14ac:dyDescent="0.35">
      <c r="A271" s="2" t="s">
        <v>50</v>
      </c>
      <c r="B271" s="3">
        <v>42221</v>
      </c>
      <c r="C271" s="4">
        <v>0.60625000000000007</v>
      </c>
      <c r="D271" s="2" t="s">
        <v>41</v>
      </c>
      <c r="E271" s="11">
        <v>0.14399999999999999</v>
      </c>
      <c r="G271" s="11">
        <v>0.20399999999999999</v>
      </c>
      <c r="K271" s="11">
        <v>0.34200000000000003</v>
      </c>
      <c r="M271" s="11">
        <f t="shared" si="4"/>
        <v>0.48599999999999999</v>
      </c>
    </row>
    <row r="272" spans="1:13" x14ac:dyDescent="0.35">
      <c r="A272" s="2" t="s">
        <v>48</v>
      </c>
      <c r="B272" s="3">
        <v>42221</v>
      </c>
      <c r="C272" s="4">
        <v>0.59444444444444444</v>
      </c>
      <c r="D272" s="2" t="s">
        <v>41</v>
      </c>
      <c r="E272" s="11">
        <v>9.2999999999999999E-2</v>
      </c>
      <c r="G272" s="11">
        <v>0.13500000000000001</v>
      </c>
      <c r="K272" s="11">
        <v>0.218</v>
      </c>
      <c r="M272" s="11">
        <f t="shared" si="4"/>
        <v>0.311</v>
      </c>
    </row>
    <row r="273" spans="1:13" x14ac:dyDescent="0.35">
      <c r="A273" s="2" t="s">
        <v>46</v>
      </c>
      <c r="B273" s="3">
        <v>42227</v>
      </c>
      <c r="C273" s="4">
        <v>0.64583333333333337</v>
      </c>
      <c r="D273" s="2" t="s">
        <v>43</v>
      </c>
      <c r="E273" s="11">
        <v>0.22500000000000001</v>
      </c>
      <c r="G273" s="11">
        <v>0.314</v>
      </c>
      <c r="K273" s="11">
        <v>0.50700000000000001</v>
      </c>
      <c r="M273" s="11">
        <f t="shared" si="4"/>
        <v>0.73199999999999998</v>
      </c>
    </row>
    <row r="274" spans="1:13" x14ac:dyDescent="0.35">
      <c r="A274" s="2" t="s">
        <v>50</v>
      </c>
      <c r="B274" s="3">
        <v>42227</v>
      </c>
      <c r="C274" s="4">
        <v>0.46666666666666662</v>
      </c>
      <c r="D274" s="2" t="s">
        <v>43</v>
      </c>
      <c r="E274" s="11">
        <v>0.17799999999999999</v>
      </c>
      <c r="G274" s="11">
        <v>0.29399999999999998</v>
      </c>
      <c r="K274" s="11">
        <v>0.52100000000000002</v>
      </c>
      <c r="M274" s="11">
        <f t="shared" si="4"/>
        <v>0.69900000000000007</v>
      </c>
    </row>
    <row r="275" spans="1:13" x14ac:dyDescent="0.35">
      <c r="A275" s="2" t="s">
        <v>48</v>
      </c>
      <c r="B275" s="3">
        <v>42227</v>
      </c>
      <c r="C275" s="4">
        <v>0.63055555555555554</v>
      </c>
      <c r="D275" s="2" t="s">
        <v>43</v>
      </c>
      <c r="E275" s="11">
        <v>0.18</v>
      </c>
      <c r="G275" s="11">
        <v>0.35599999999999998</v>
      </c>
      <c r="K275" s="11">
        <v>0.59099999999999997</v>
      </c>
      <c r="M275" s="11">
        <f t="shared" si="4"/>
        <v>0.77099999999999991</v>
      </c>
    </row>
    <row r="276" spans="1:13" x14ac:dyDescent="0.35">
      <c r="A276" s="2" t="s">
        <v>46</v>
      </c>
      <c r="B276" s="3">
        <v>42235</v>
      </c>
      <c r="C276" s="4">
        <v>0.62430555555555556</v>
      </c>
      <c r="D276" s="2" t="s">
        <v>41</v>
      </c>
      <c r="E276" s="11">
        <v>0.26200000000000001</v>
      </c>
      <c r="G276" s="11">
        <v>0.22500000000000001</v>
      </c>
      <c r="K276" s="11">
        <v>0.999</v>
      </c>
      <c r="M276" s="11">
        <f t="shared" si="4"/>
        <v>1.2610000000000001</v>
      </c>
    </row>
    <row r="277" spans="1:13" x14ac:dyDescent="0.35">
      <c r="A277" s="2" t="s">
        <v>50</v>
      </c>
      <c r="B277" s="3">
        <v>42235</v>
      </c>
      <c r="C277" s="4">
        <v>0.45208333333333334</v>
      </c>
      <c r="D277" s="2" t="s">
        <v>41</v>
      </c>
      <c r="E277" s="11">
        <v>0.27500000000000002</v>
      </c>
      <c r="G277" s="11">
        <v>0.26100000000000001</v>
      </c>
      <c r="K277" s="11">
        <v>0.46200000000000002</v>
      </c>
      <c r="M277" s="11">
        <f t="shared" si="4"/>
        <v>0.7370000000000001</v>
      </c>
    </row>
    <row r="278" spans="1:13" x14ac:dyDescent="0.35">
      <c r="A278" s="2" t="s">
        <v>48</v>
      </c>
      <c r="B278" s="3">
        <v>42235</v>
      </c>
      <c r="C278" s="4">
        <v>0.46597222222222223</v>
      </c>
      <c r="D278" s="2" t="s">
        <v>41</v>
      </c>
      <c r="E278" s="11">
        <v>0.185</v>
      </c>
      <c r="G278" s="11">
        <v>0.21</v>
      </c>
      <c r="K278" s="11">
        <v>0.48499999999999999</v>
      </c>
      <c r="M278" s="11">
        <f t="shared" si="4"/>
        <v>0.66999999999999993</v>
      </c>
    </row>
    <row r="279" spans="1:13" x14ac:dyDescent="0.35">
      <c r="A279" s="2" t="s">
        <v>46</v>
      </c>
      <c r="B279" s="3">
        <v>42242</v>
      </c>
      <c r="C279" s="4">
        <v>0.60555555555555551</v>
      </c>
      <c r="D279" s="2" t="s">
        <v>41</v>
      </c>
      <c r="E279" s="11">
        <v>0.313</v>
      </c>
      <c r="G279" s="11">
        <v>0.253</v>
      </c>
      <c r="K279" s="11">
        <v>0.57799999999999996</v>
      </c>
      <c r="M279" s="11">
        <f t="shared" si="4"/>
        <v>0.89100000000000001</v>
      </c>
    </row>
    <row r="280" spans="1:13" x14ac:dyDescent="0.35">
      <c r="A280" s="2" t="s">
        <v>50</v>
      </c>
      <c r="B280" s="3">
        <v>42242</v>
      </c>
      <c r="C280" s="4">
        <v>0.4375</v>
      </c>
      <c r="D280" s="2" t="s">
        <v>41</v>
      </c>
      <c r="E280" s="11">
        <v>0.24399999999999999</v>
      </c>
      <c r="G280" s="11">
        <v>0.247</v>
      </c>
      <c r="K280" s="11">
        <v>0.64300000000000002</v>
      </c>
      <c r="M280" s="11">
        <f t="shared" si="4"/>
        <v>0.88700000000000001</v>
      </c>
    </row>
    <row r="281" spans="1:13" x14ac:dyDescent="0.35">
      <c r="A281" s="2" t="s">
        <v>48</v>
      </c>
      <c r="B281" s="3">
        <v>42242</v>
      </c>
      <c r="C281" s="4">
        <v>0.44791666666666669</v>
      </c>
      <c r="D281" s="2" t="s">
        <v>41</v>
      </c>
      <c r="E281" s="11">
        <v>0.23499999999999999</v>
      </c>
      <c r="G281" s="11">
        <v>0.20599999999999999</v>
      </c>
      <c r="K281" s="11">
        <v>0.57299999999999995</v>
      </c>
      <c r="M281" s="11">
        <f t="shared" si="4"/>
        <v>0.80799999999999994</v>
      </c>
    </row>
    <row r="282" spans="1:13" x14ac:dyDescent="0.35">
      <c r="A282" s="2" t="s">
        <v>46</v>
      </c>
      <c r="B282" s="3">
        <v>42249</v>
      </c>
      <c r="C282" s="4">
        <v>0.65347222222222223</v>
      </c>
      <c r="D282" s="2" t="s">
        <v>41</v>
      </c>
      <c r="E282" s="11">
        <v>0.21299999999999999</v>
      </c>
      <c r="G282" s="11">
        <v>0.30299999999999999</v>
      </c>
      <c r="K282" s="11">
        <v>0.58199999999999996</v>
      </c>
      <c r="M282" s="11">
        <f t="shared" si="4"/>
        <v>0.79499999999999993</v>
      </c>
    </row>
    <row r="283" spans="1:13" x14ac:dyDescent="0.35">
      <c r="A283" s="2" t="s">
        <v>50</v>
      </c>
      <c r="B283" s="3">
        <v>42249</v>
      </c>
      <c r="C283" s="4">
        <v>0.48472222222222222</v>
      </c>
      <c r="D283" s="2" t="s">
        <v>41</v>
      </c>
      <c r="E283" s="11">
        <v>0.19500000000000001</v>
      </c>
      <c r="G283" s="11">
        <v>0.28199999999999997</v>
      </c>
      <c r="K283" s="11">
        <v>0.81200000000000006</v>
      </c>
      <c r="M283" s="11">
        <f t="shared" si="4"/>
        <v>1.0070000000000001</v>
      </c>
    </row>
    <row r="284" spans="1:13" x14ac:dyDescent="0.35">
      <c r="A284" s="2" t="s">
        <v>48</v>
      </c>
      <c r="B284" s="3">
        <v>42249</v>
      </c>
      <c r="C284" s="4">
        <v>0.4993055555555555</v>
      </c>
      <c r="D284" s="2" t="s">
        <v>41</v>
      </c>
      <c r="E284" s="11">
        <v>0.161</v>
      </c>
      <c r="G284" s="11">
        <v>0.22500000000000001</v>
      </c>
      <c r="K284" s="11">
        <v>0.4</v>
      </c>
      <c r="M284" s="11">
        <f t="shared" si="4"/>
        <v>0.56100000000000005</v>
      </c>
    </row>
    <row r="285" spans="1:13" x14ac:dyDescent="0.35">
      <c r="A285" s="2" t="s">
        <v>46</v>
      </c>
      <c r="B285" s="3">
        <v>42263</v>
      </c>
      <c r="C285" s="4">
        <v>0.47500000000000003</v>
      </c>
      <c r="D285" s="2" t="s">
        <v>41</v>
      </c>
      <c r="E285" s="11">
        <v>0.38400000000000001</v>
      </c>
      <c r="G285" s="11">
        <v>0.30499999999999999</v>
      </c>
      <c r="K285" s="11">
        <v>0.434</v>
      </c>
      <c r="M285" s="11">
        <f t="shared" si="4"/>
        <v>0.81800000000000006</v>
      </c>
    </row>
    <row r="286" spans="1:13" x14ac:dyDescent="0.35">
      <c r="A286" s="2" t="s">
        <v>50</v>
      </c>
      <c r="B286" s="3">
        <v>42263</v>
      </c>
      <c r="C286" s="4">
        <v>0.48402777777777778</v>
      </c>
      <c r="D286" s="2" t="s">
        <v>41</v>
      </c>
      <c r="E286" s="11">
        <v>0.29499999999999998</v>
      </c>
      <c r="G286" s="11">
        <v>0.28799999999999998</v>
      </c>
      <c r="K286" s="11">
        <v>0.53200000000000003</v>
      </c>
      <c r="M286" s="11">
        <f t="shared" si="4"/>
        <v>0.82699999999999996</v>
      </c>
    </row>
    <row r="287" spans="1:13" x14ac:dyDescent="0.35">
      <c r="A287" s="2" t="s">
        <v>48</v>
      </c>
      <c r="B287" s="3">
        <v>42263</v>
      </c>
      <c r="C287" s="4">
        <v>0.49722222222222223</v>
      </c>
      <c r="D287" s="2" t="s">
        <v>41</v>
      </c>
      <c r="E287" s="11">
        <v>0.28000000000000003</v>
      </c>
      <c r="G287" s="11">
        <v>0.309</v>
      </c>
      <c r="K287" s="11">
        <v>0.48299999999999998</v>
      </c>
      <c r="M287" s="11">
        <f t="shared" si="4"/>
        <v>0.76300000000000001</v>
      </c>
    </row>
    <row r="288" spans="1:13" x14ac:dyDescent="0.35">
      <c r="A288" s="2" t="s">
        <v>46</v>
      </c>
      <c r="B288" s="3">
        <v>42270</v>
      </c>
      <c r="C288" s="4">
        <v>0.61388888888888882</v>
      </c>
      <c r="D288" s="2" t="s">
        <v>41</v>
      </c>
      <c r="E288" s="11">
        <v>0.44400000000000001</v>
      </c>
      <c r="G288" s="11">
        <v>0.19</v>
      </c>
      <c r="K288" s="11">
        <v>0.54</v>
      </c>
      <c r="M288" s="11">
        <f t="shared" si="4"/>
        <v>0.98399999999999999</v>
      </c>
    </row>
    <row r="289" spans="1:13" x14ac:dyDescent="0.35">
      <c r="A289" s="2" t="s">
        <v>50</v>
      </c>
      <c r="B289" s="3">
        <v>42270</v>
      </c>
      <c r="C289" s="4">
        <v>0.44930555555555557</v>
      </c>
      <c r="D289" s="2" t="s">
        <v>41</v>
      </c>
      <c r="E289" s="11">
        <v>0.42599999999999999</v>
      </c>
      <c r="G289" s="11">
        <v>0.16800000000000001</v>
      </c>
      <c r="K289" s="11">
        <v>0.45800000000000002</v>
      </c>
      <c r="M289" s="11">
        <f t="shared" si="4"/>
        <v>0.88400000000000001</v>
      </c>
    </row>
    <row r="290" spans="1:13" x14ac:dyDescent="0.35">
      <c r="A290" s="2" t="s">
        <v>48</v>
      </c>
      <c r="B290" s="3">
        <v>42270</v>
      </c>
      <c r="C290" s="4">
        <v>0.4597222222222222</v>
      </c>
      <c r="D290" s="2" t="s">
        <v>41</v>
      </c>
      <c r="E290" s="11">
        <v>0.39500000000000002</v>
      </c>
      <c r="G290" s="11">
        <v>0.16700000000000001</v>
      </c>
      <c r="K290" s="11">
        <v>0.54900000000000004</v>
      </c>
      <c r="M290" s="11">
        <f t="shared" si="4"/>
        <v>0.94400000000000006</v>
      </c>
    </row>
    <row r="291" spans="1:13" x14ac:dyDescent="0.35">
      <c r="A291" s="2" t="s">
        <v>46</v>
      </c>
      <c r="B291" s="3">
        <v>42522</v>
      </c>
      <c r="C291" s="4">
        <v>0.62222222222222223</v>
      </c>
      <c r="D291" s="2" t="s">
        <v>43</v>
      </c>
      <c r="E291" s="11">
        <v>0.32700000000000001</v>
      </c>
      <c r="G291" s="11">
        <v>0.16600000000000001</v>
      </c>
      <c r="K291" s="11">
        <v>0.58499999999999996</v>
      </c>
      <c r="M291" s="11">
        <f t="shared" si="4"/>
        <v>0.91199999999999992</v>
      </c>
    </row>
    <row r="292" spans="1:13" x14ac:dyDescent="0.35">
      <c r="A292" s="2" t="s">
        <v>50</v>
      </c>
      <c r="B292" s="3">
        <v>42522</v>
      </c>
      <c r="C292" s="4">
        <v>0.45</v>
      </c>
      <c r="D292" s="2" t="s">
        <v>43</v>
      </c>
      <c r="E292" s="11">
        <v>0.26</v>
      </c>
      <c r="G292" s="11">
        <v>0.23499999999999999</v>
      </c>
      <c r="K292" s="11">
        <v>0.51100000000000001</v>
      </c>
      <c r="M292" s="11">
        <f t="shared" si="4"/>
        <v>0.77100000000000002</v>
      </c>
    </row>
    <row r="293" spans="1:13" x14ac:dyDescent="0.35">
      <c r="A293" s="2" t="s">
        <v>48</v>
      </c>
      <c r="B293" s="3">
        <v>42522</v>
      </c>
      <c r="C293" s="4">
        <v>0.4597222222222222</v>
      </c>
      <c r="D293" s="2" t="s">
        <v>43</v>
      </c>
      <c r="E293" s="11">
        <v>0.22700000000000001</v>
      </c>
      <c r="G293" s="11">
        <v>0.214</v>
      </c>
      <c r="K293" s="11">
        <v>0.497</v>
      </c>
      <c r="M293" s="11">
        <f t="shared" si="4"/>
        <v>0.72399999999999998</v>
      </c>
    </row>
    <row r="294" spans="1:13" x14ac:dyDescent="0.35">
      <c r="A294" s="2" t="s">
        <v>46</v>
      </c>
      <c r="B294" s="3">
        <v>42528</v>
      </c>
      <c r="C294" s="4">
        <v>0.6430555555555556</v>
      </c>
      <c r="D294" s="2" t="s">
        <v>43</v>
      </c>
      <c r="E294" s="11">
        <v>0.248</v>
      </c>
      <c r="G294" s="11">
        <v>0.30599999999999999</v>
      </c>
      <c r="K294" s="11">
        <v>0.52300000000000002</v>
      </c>
      <c r="M294" s="11">
        <f t="shared" si="4"/>
        <v>0.77100000000000002</v>
      </c>
    </row>
    <row r="295" spans="1:13" x14ac:dyDescent="0.35">
      <c r="A295" s="2" t="s">
        <v>50</v>
      </c>
      <c r="B295" s="3">
        <v>42528</v>
      </c>
      <c r="C295" s="4">
        <v>0.46458333333333335</v>
      </c>
      <c r="D295" s="2" t="s">
        <v>43</v>
      </c>
      <c r="E295" s="11">
        <v>0.192</v>
      </c>
      <c r="G295" s="11">
        <v>0.27800000000000002</v>
      </c>
      <c r="K295" s="11">
        <v>0.53900000000000003</v>
      </c>
      <c r="M295" s="11">
        <f t="shared" si="4"/>
        <v>0.73100000000000009</v>
      </c>
    </row>
    <row r="296" spans="1:13" x14ac:dyDescent="0.35">
      <c r="A296" s="2" t="s">
        <v>48</v>
      </c>
      <c r="B296" s="3">
        <v>42528</v>
      </c>
      <c r="C296" s="4">
        <v>0.47847222222222219</v>
      </c>
      <c r="D296" s="2" t="s">
        <v>43</v>
      </c>
      <c r="E296" s="11">
        <v>0.16900000000000001</v>
      </c>
      <c r="G296" s="11">
        <v>0.31</v>
      </c>
      <c r="K296" s="11">
        <v>0.69899999999999995</v>
      </c>
      <c r="M296" s="11">
        <f t="shared" si="4"/>
        <v>0.86799999999999999</v>
      </c>
    </row>
    <row r="297" spans="1:13" x14ac:dyDescent="0.35">
      <c r="A297" s="2" t="s">
        <v>46</v>
      </c>
      <c r="B297" s="3">
        <v>42535</v>
      </c>
      <c r="C297" s="4">
        <v>0.60347222222222219</v>
      </c>
      <c r="D297" s="2" t="s">
        <v>41</v>
      </c>
      <c r="E297" s="11">
        <v>0.31</v>
      </c>
      <c r="G297" s="11">
        <v>0.23599999999999999</v>
      </c>
      <c r="K297" s="11">
        <v>0.40100000000000002</v>
      </c>
      <c r="M297" s="11">
        <f t="shared" si="4"/>
        <v>0.71100000000000008</v>
      </c>
    </row>
    <row r="298" spans="1:13" x14ac:dyDescent="0.35">
      <c r="A298" s="2" t="s">
        <v>50</v>
      </c>
      <c r="B298" s="3">
        <v>42535</v>
      </c>
      <c r="C298" s="4">
        <v>0.4381944444444445</v>
      </c>
      <c r="D298" s="2" t="s">
        <v>41</v>
      </c>
      <c r="E298" s="11">
        <v>0.32</v>
      </c>
      <c r="G298" s="11">
        <v>0.29399999999999998</v>
      </c>
      <c r="K298" s="11">
        <v>0.47799999999999998</v>
      </c>
      <c r="M298" s="11">
        <f t="shared" si="4"/>
        <v>0.79800000000000004</v>
      </c>
    </row>
    <row r="299" spans="1:13" x14ac:dyDescent="0.35">
      <c r="A299" s="2" t="s">
        <v>48</v>
      </c>
      <c r="B299" s="3">
        <v>42535</v>
      </c>
      <c r="C299" s="4">
        <v>0.44930555555555557</v>
      </c>
      <c r="D299" s="2" t="s">
        <v>41</v>
      </c>
      <c r="E299" s="11">
        <v>0.26300000000000001</v>
      </c>
      <c r="G299" s="11">
        <v>0.26300000000000001</v>
      </c>
      <c r="K299" s="11">
        <v>0.40899999999999997</v>
      </c>
      <c r="M299" s="11">
        <f t="shared" si="4"/>
        <v>0.67199999999999993</v>
      </c>
    </row>
    <row r="300" spans="1:13" x14ac:dyDescent="0.35">
      <c r="A300" s="2" t="s">
        <v>46</v>
      </c>
      <c r="B300" s="3">
        <v>42542</v>
      </c>
      <c r="C300" s="4">
        <v>0.625</v>
      </c>
      <c r="D300" s="2" t="s">
        <v>41</v>
      </c>
      <c r="E300" s="11">
        <v>0.22600000000000001</v>
      </c>
      <c r="G300" s="11">
        <v>0.22500000000000001</v>
      </c>
      <c r="K300" s="11">
        <v>0.53900000000000003</v>
      </c>
      <c r="M300" s="11">
        <f t="shared" si="4"/>
        <v>0.76500000000000001</v>
      </c>
    </row>
    <row r="301" spans="1:13" x14ac:dyDescent="0.35">
      <c r="A301" s="2" t="s">
        <v>50</v>
      </c>
      <c r="B301" s="3">
        <v>42542</v>
      </c>
      <c r="C301" s="4">
        <v>0.45069444444444445</v>
      </c>
      <c r="D301" s="2" t="s">
        <v>41</v>
      </c>
      <c r="E301" s="11">
        <v>0.17799999999999999</v>
      </c>
      <c r="G301" s="11">
        <v>0.188</v>
      </c>
      <c r="K301" s="11">
        <v>0.63500000000000001</v>
      </c>
      <c r="M301" s="11">
        <f t="shared" si="4"/>
        <v>0.81299999999999994</v>
      </c>
    </row>
    <row r="302" spans="1:13" x14ac:dyDescent="0.35">
      <c r="A302" s="2" t="s">
        <v>48</v>
      </c>
      <c r="B302" s="3">
        <v>42542</v>
      </c>
      <c r="C302" s="4">
        <v>0.46388888888888885</v>
      </c>
      <c r="D302" s="2" t="s">
        <v>41</v>
      </c>
      <c r="E302" s="11">
        <v>0.126</v>
      </c>
      <c r="G302" s="11">
        <v>0.14099999999999999</v>
      </c>
      <c r="K302" s="11">
        <v>0.49</v>
      </c>
      <c r="M302" s="11">
        <f t="shared" si="4"/>
        <v>0.61599999999999999</v>
      </c>
    </row>
    <row r="303" spans="1:13" x14ac:dyDescent="0.35">
      <c r="A303" s="2" t="s">
        <v>46</v>
      </c>
      <c r="B303" s="3">
        <v>42549</v>
      </c>
      <c r="C303" s="4">
        <v>0.45902777777777781</v>
      </c>
      <c r="D303" s="2" t="s">
        <v>43</v>
      </c>
      <c r="E303" s="11">
        <v>0.28299999999999997</v>
      </c>
      <c r="G303" s="11">
        <v>0.27500000000000002</v>
      </c>
      <c r="K303" s="11">
        <v>0.52600000000000002</v>
      </c>
      <c r="M303" s="11">
        <f t="shared" si="4"/>
        <v>0.80899999999999994</v>
      </c>
    </row>
    <row r="304" spans="1:13" x14ac:dyDescent="0.35">
      <c r="A304" s="2" t="s">
        <v>50</v>
      </c>
      <c r="B304" s="3">
        <v>42549</v>
      </c>
      <c r="C304" s="4">
        <v>0.46736111111111112</v>
      </c>
      <c r="D304" s="2" t="s">
        <v>43</v>
      </c>
      <c r="E304" s="11">
        <v>0.26100000000000001</v>
      </c>
      <c r="G304" s="11">
        <v>0.312</v>
      </c>
      <c r="K304" s="11">
        <v>0.48699999999999999</v>
      </c>
      <c r="M304" s="11">
        <f t="shared" si="4"/>
        <v>0.748</v>
      </c>
    </row>
    <row r="305" spans="1:13" x14ac:dyDescent="0.35">
      <c r="A305" s="2" t="s">
        <v>48</v>
      </c>
      <c r="B305" s="3">
        <v>42549</v>
      </c>
      <c r="C305" s="4">
        <v>0.48055555555555557</v>
      </c>
      <c r="D305" s="2" t="s">
        <v>43</v>
      </c>
      <c r="E305" s="11">
        <v>0.215</v>
      </c>
      <c r="G305" s="11">
        <v>0.316</v>
      </c>
      <c r="K305" s="11">
        <v>0.55500000000000005</v>
      </c>
      <c r="M305" s="11">
        <f t="shared" si="4"/>
        <v>0.77</v>
      </c>
    </row>
    <row r="306" spans="1:13" x14ac:dyDescent="0.35">
      <c r="A306" s="2" t="s">
        <v>46</v>
      </c>
      <c r="B306" s="3">
        <v>42557</v>
      </c>
      <c r="C306" s="4">
        <v>0.63472222222222219</v>
      </c>
      <c r="D306" s="2" t="s">
        <v>43</v>
      </c>
      <c r="E306" s="11">
        <v>0.253</v>
      </c>
      <c r="G306" s="11">
        <v>0.27700000000000002</v>
      </c>
      <c r="K306" s="11">
        <v>0.64</v>
      </c>
      <c r="M306" s="11">
        <f t="shared" si="4"/>
        <v>0.89300000000000002</v>
      </c>
    </row>
    <row r="307" spans="1:13" x14ac:dyDescent="0.35">
      <c r="A307" s="2" t="s">
        <v>50</v>
      </c>
      <c r="B307" s="3">
        <v>42557</v>
      </c>
      <c r="C307" s="4">
        <v>0.45902777777777781</v>
      </c>
      <c r="D307" s="2" t="s">
        <v>43</v>
      </c>
      <c r="E307" s="11">
        <v>0.193</v>
      </c>
      <c r="G307" s="11">
        <v>0.23300000000000001</v>
      </c>
      <c r="K307" s="11">
        <v>0.56599999999999995</v>
      </c>
      <c r="M307" s="11">
        <f t="shared" si="4"/>
        <v>0.7589999999999999</v>
      </c>
    </row>
    <row r="308" spans="1:13" x14ac:dyDescent="0.35">
      <c r="A308" s="2" t="s">
        <v>48</v>
      </c>
      <c r="B308" s="3">
        <v>42557</v>
      </c>
      <c r="C308" s="4">
        <v>0.47430555555555554</v>
      </c>
      <c r="D308" s="2" t="s">
        <v>43</v>
      </c>
      <c r="E308" s="11">
        <v>0.184</v>
      </c>
      <c r="G308" s="11">
        <v>0.216</v>
      </c>
      <c r="K308" s="11">
        <v>0.50700000000000001</v>
      </c>
      <c r="M308" s="11">
        <f t="shared" si="4"/>
        <v>0.69100000000000006</v>
      </c>
    </row>
    <row r="309" spans="1:13" x14ac:dyDescent="0.35">
      <c r="A309" s="2" t="s">
        <v>46</v>
      </c>
      <c r="B309" s="3">
        <v>42563</v>
      </c>
      <c r="C309" s="4">
        <v>0.61527777777777781</v>
      </c>
      <c r="D309" s="2" t="s">
        <v>41</v>
      </c>
      <c r="E309" s="11">
        <v>0.35</v>
      </c>
      <c r="G309" s="11">
        <v>0.35</v>
      </c>
      <c r="K309" s="11">
        <v>0.56599999999999995</v>
      </c>
      <c r="M309" s="11">
        <f t="shared" si="4"/>
        <v>0.91599999999999993</v>
      </c>
    </row>
    <row r="310" spans="1:13" x14ac:dyDescent="0.35">
      <c r="A310" s="2" t="s">
        <v>50</v>
      </c>
      <c r="B310" s="3">
        <v>42563</v>
      </c>
      <c r="C310" s="4">
        <v>0.44375000000000003</v>
      </c>
      <c r="D310" s="2" t="s">
        <v>41</v>
      </c>
      <c r="E310" s="11">
        <v>0.36599999999999999</v>
      </c>
      <c r="G310" s="11">
        <v>0.23200000000000001</v>
      </c>
      <c r="K310" s="11">
        <v>0.5</v>
      </c>
      <c r="M310" s="11">
        <f t="shared" si="4"/>
        <v>0.86599999999999999</v>
      </c>
    </row>
    <row r="311" spans="1:13" x14ac:dyDescent="0.35">
      <c r="A311" s="2" t="s">
        <v>48</v>
      </c>
      <c r="B311" s="3">
        <v>42563</v>
      </c>
      <c r="C311" s="4">
        <v>0.45694444444444443</v>
      </c>
      <c r="D311" s="2" t="s">
        <v>41</v>
      </c>
      <c r="E311" s="11">
        <v>0.32800000000000001</v>
      </c>
      <c r="G311" s="11">
        <v>0.27200000000000002</v>
      </c>
      <c r="K311" s="11">
        <v>0.58199999999999996</v>
      </c>
      <c r="M311" s="11">
        <f t="shared" si="4"/>
        <v>0.90999999999999992</v>
      </c>
    </row>
    <row r="312" spans="1:13" x14ac:dyDescent="0.35">
      <c r="A312" s="2" t="s">
        <v>46</v>
      </c>
      <c r="B312" s="3">
        <v>42570</v>
      </c>
      <c r="C312" s="4">
        <v>0.62222222222222223</v>
      </c>
      <c r="D312" s="2" t="s">
        <v>43</v>
      </c>
      <c r="E312" s="11">
        <v>0.28000000000000003</v>
      </c>
      <c r="G312" s="11">
        <v>0.26700000000000002</v>
      </c>
      <c r="K312" s="11">
        <v>0.498</v>
      </c>
      <c r="M312" s="11">
        <f t="shared" si="4"/>
        <v>0.77800000000000002</v>
      </c>
    </row>
    <row r="313" spans="1:13" x14ac:dyDescent="0.35">
      <c r="A313" s="2" t="s">
        <v>50</v>
      </c>
      <c r="B313" s="3">
        <v>42570</v>
      </c>
      <c r="C313" s="4">
        <v>0.4465277777777778</v>
      </c>
      <c r="D313" s="2" t="s">
        <v>43</v>
      </c>
      <c r="E313" s="11">
        <v>0.23</v>
      </c>
      <c r="G313" s="11">
        <v>0.309</v>
      </c>
      <c r="K313" s="11">
        <v>0.51</v>
      </c>
      <c r="M313" s="11">
        <f t="shared" si="4"/>
        <v>0.74</v>
      </c>
    </row>
    <row r="314" spans="1:13" x14ac:dyDescent="0.35">
      <c r="A314" s="2" t="s">
        <v>48</v>
      </c>
      <c r="B314" s="3">
        <v>42570</v>
      </c>
      <c r="C314" s="4">
        <v>0.45833333333333331</v>
      </c>
      <c r="D314" s="2" t="s">
        <v>43</v>
      </c>
      <c r="E314" s="11">
        <v>0.16200000000000001</v>
      </c>
      <c r="G314" s="11">
        <v>0.152</v>
      </c>
      <c r="K314" s="11">
        <v>0.48799999999999999</v>
      </c>
      <c r="M314" s="11">
        <f t="shared" si="4"/>
        <v>0.65</v>
      </c>
    </row>
    <row r="315" spans="1:13" x14ac:dyDescent="0.35">
      <c r="A315" s="2" t="s">
        <v>46</v>
      </c>
      <c r="B315" s="3">
        <v>42584</v>
      </c>
      <c r="C315" s="4">
        <v>0.62430555555555556</v>
      </c>
      <c r="D315" s="2" t="s">
        <v>43</v>
      </c>
      <c r="E315" s="11">
        <v>0.30099999999999999</v>
      </c>
      <c r="G315" s="11">
        <v>0.318</v>
      </c>
      <c r="K315" s="11">
        <v>0.36299999999999999</v>
      </c>
      <c r="M315" s="11">
        <f t="shared" si="4"/>
        <v>0.66399999999999992</v>
      </c>
    </row>
    <row r="316" spans="1:13" x14ac:dyDescent="0.35">
      <c r="A316" s="2" t="s">
        <v>50</v>
      </c>
      <c r="B316" s="3">
        <v>42584</v>
      </c>
      <c r="C316" s="4">
        <v>0.44861111111111113</v>
      </c>
      <c r="D316" s="2" t="s">
        <v>43</v>
      </c>
      <c r="E316" s="11">
        <v>0.24299999999999999</v>
      </c>
      <c r="G316" s="11">
        <v>0.23</v>
      </c>
      <c r="K316" s="11">
        <v>0.41399999999999998</v>
      </c>
      <c r="M316" s="11">
        <f t="shared" si="4"/>
        <v>0.65700000000000003</v>
      </c>
    </row>
    <row r="317" spans="1:13" x14ac:dyDescent="0.35">
      <c r="A317" s="2" t="s">
        <v>48</v>
      </c>
      <c r="B317" s="3">
        <v>42584</v>
      </c>
      <c r="C317" s="4">
        <v>0.4597222222222222</v>
      </c>
      <c r="D317" s="2" t="s">
        <v>43</v>
      </c>
      <c r="E317" s="11">
        <v>0.14499999999999999</v>
      </c>
      <c r="G317" s="11">
        <v>9.5000000000000001E-2</v>
      </c>
      <c r="K317" s="11">
        <v>0.44900000000000001</v>
      </c>
      <c r="M317" s="11">
        <f t="shared" si="4"/>
        <v>0.59399999999999997</v>
      </c>
    </row>
    <row r="318" spans="1:13" x14ac:dyDescent="0.35">
      <c r="A318" s="2" t="s">
        <v>46</v>
      </c>
      <c r="B318" s="3">
        <v>42592</v>
      </c>
      <c r="C318" s="4">
        <v>0.60416666666666663</v>
      </c>
      <c r="D318" s="2" t="s">
        <v>41</v>
      </c>
      <c r="E318" s="11">
        <v>0.33400000000000002</v>
      </c>
      <c r="G318" s="11">
        <v>0.378</v>
      </c>
      <c r="K318" s="11">
        <v>0.622</v>
      </c>
      <c r="M318" s="11">
        <f t="shared" si="4"/>
        <v>0.95599999999999996</v>
      </c>
    </row>
    <row r="319" spans="1:13" x14ac:dyDescent="0.35">
      <c r="A319" s="2" t="s">
        <v>50</v>
      </c>
      <c r="B319" s="3">
        <v>42592</v>
      </c>
      <c r="C319" s="4">
        <v>0.44097222222222227</v>
      </c>
      <c r="D319" s="2" t="s">
        <v>41</v>
      </c>
      <c r="E319" s="11">
        <v>0.35599999999999998</v>
      </c>
      <c r="G319" s="11">
        <v>0.22700000000000001</v>
      </c>
      <c r="K319" s="11">
        <v>0.51600000000000001</v>
      </c>
      <c r="M319" s="11">
        <f t="shared" si="4"/>
        <v>0.872</v>
      </c>
    </row>
    <row r="320" spans="1:13" x14ac:dyDescent="0.35">
      <c r="A320" s="2" t="s">
        <v>48</v>
      </c>
      <c r="B320" s="3">
        <v>42592</v>
      </c>
      <c r="C320" s="4">
        <v>0.45416666666666666</v>
      </c>
      <c r="D320" s="2" t="s">
        <v>41</v>
      </c>
      <c r="E320" s="11">
        <v>0.317</v>
      </c>
      <c r="G320" s="11">
        <v>0.28499999999999998</v>
      </c>
      <c r="K320" s="11">
        <v>0.61799999999999999</v>
      </c>
      <c r="M320" s="11">
        <f t="shared" si="4"/>
        <v>0.93500000000000005</v>
      </c>
    </row>
    <row r="321" spans="1:13" x14ac:dyDescent="0.35">
      <c r="A321" s="2" t="s">
        <v>46</v>
      </c>
      <c r="B321" s="3">
        <v>42599</v>
      </c>
      <c r="C321" s="4">
        <v>0.64722222222222225</v>
      </c>
      <c r="D321" s="2" t="s">
        <v>43</v>
      </c>
      <c r="E321" s="11">
        <v>0.23300000000000001</v>
      </c>
      <c r="G321" s="11">
        <v>0.41499999999999998</v>
      </c>
      <c r="K321" s="11">
        <v>0.54300000000000004</v>
      </c>
      <c r="M321" s="11">
        <f t="shared" si="4"/>
        <v>0.77600000000000002</v>
      </c>
    </row>
    <row r="322" spans="1:13" x14ac:dyDescent="0.35">
      <c r="A322" s="2" t="s">
        <v>50</v>
      </c>
      <c r="B322" s="3">
        <v>42599</v>
      </c>
      <c r="C322" s="4">
        <v>0.63611111111111118</v>
      </c>
      <c r="D322" s="2" t="s">
        <v>43</v>
      </c>
      <c r="E322" s="11">
        <v>0.24099999999999999</v>
      </c>
      <c r="G322" s="11">
        <v>0.35699999999999998</v>
      </c>
      <c r="K322" s="11">
        <v>0.56899999999999995</v>
      </c>
      <c r="M322" s="11">
        <f t="shared" ref="M322:M385" si="5">E322+F322+K322</f>
        <v>0.80999999999999994</v>
      </c>
    </row>
    <row r="323" spans="1:13" x14ac:dyDescent="0.35">
      <c r="A323" s="2" t="s">
        <v>48</v>
      </c>
      <c r="B323" s="3">
        <v>42599</v>
      </c>
      <c r="C323" s="4">
        <v>0.47986111111111113</v>
      </c>
      <c r="D323" s="2" t="s">
        <v>43</v>
      </c>
      <c r="E323" s="11">
        <v>0.189</v>
      </c>
      <c r="G323" s="11">
        <v>0.34200000000000003</v>
      </c>
      <c r="K323" s="11">
        <v>0.505</v>
      </c>
      <c r="M323" s="11">
        <f t="shared" si="5"/>
        <v>0.69399999999999995</v>
      </c>
    </row>
    <row r="324" spans="1:13" x14ac:dyDescent="0.35">
      <c r="A324" s="2" t="s">
        <v>46</v>
      </c>
      <c r="B324" s="3">
        <v>42606</v>
      </c>
      <c r="C324" s="4">
        <v>0.44444444444444442</v>
      </c>
      <c r="D324" s="2" t="s">
        <v>41</v>
      </c>
      <c r="E324" s="11">
        <v>0.36499999999999999</v>
      </c>
      <c r="G324" s="11">
        <v>0.315</v>
      </c>
      <c r="K324" s="11">
        <v>0.44900000000000001</v>
      </c>
      <c r="M324" s="11">
        <f t="shared" si="5"/>
        <v>0.81400000000000006</v>
      </c>
    </row>
    <row r="325" spans="1:13" x14ac:dyDescent="0.35">
      <c r="A325" s="2" t="s">
        <v>50</v>
      </c>
      <c r="B325" s="3">
        <v>42606</v>
      </c>
      <c r="C325" s="4">
        <v>0.45069444444444445</v>
      </c>
      <c r="D325" s="2" t="s">
        <v>41</v>
      </c>
      <c r="E325" s="11">
        <v>0.314</v>
      </c>
      <c r="G325" s="11">
        <v>0.35599999999999998</v>
      </c>
      <c r="K325" s="11">
        <v>0.48799999999999999</v>
      </c>
      <c r="M325" s="11">
        <f t="shared" si="5"/>
        <v>0.80200000000000005</v>
      </c>
    </row>
    <row r="326" spans="1:13" x14ac:dyDescent="0.35">
      <c r="A326" s="2" t="s">
        <v>48</v>
      </c>
      <c r="B326" s="3">
        <v>42606</v>
      </c>
      <c r="C326" s="4">
        <v>0.46180555555555558</v>
      </c>
      <c r="D326" s="2" t="s">
        <v>41</v>
      </c>
      <c r="E326" s="11">
        <v>0.26</v>
      </c>
      <c r="M326" s="11">
        <f t="shared" si="5"/>
        <v>0.26</v>
      </c>
    </row>
    <row r="327" spans="1:13" x14ac:dyDescent="0.35">
      <c r="A327" s="2" t="s">
        <v>46</v>
      </c>
      <c r="B327" s="3">
        <v>42613</v>
      </c>
      <c r="C327" s="4">
        <v>0.66597222222222219</v>
      </c>
      <c r="D327" s="2" t="s">
        <v>41</v>
      </c>
      <c r="E327" s="11">
        <v>0.375</v>
      </c>
      <c r="G327" s="11">
        <v>0.20300000000000001</v>
      </c>
      <c r="K327" s="11">
        <v>0.52300000000000002</v>
      </c>
      <c r="M327" s="11">
        <f t="shared" si="5"/>
        <v>0.89800000000000002</v>
      </c>
    </row>
    <row r="328" spans="1:13" x14ac:dyDescent="0.35">
      <c r="A328" s="2" t="s">
        <v>50</v>
      </c>
      <c r="B328" s="3">
        <v>42613</v>
      </c>
      <c r="C328" s="4">
        <v>0.65694444444444444</v>
      </c>
      <c r="D328" s="2" t="s">
        <v>41</v>
      </c>
      <c r="E328" s="11">
        <v>0.33700000000000002</v>
      </c>
      <c r="G328" s="11">
        <v>0.215</v>
      </c>
      <c r="K328" s="11">
        <v>0.51700000000000002</v>
      </c>
      <c r="M328" s="11">
        <f t="shared" si="5"/>
        <v>0.85400000000000009</v>
      </c>
    </row>
    <row r="329" spans="1:13" x14ac:dyDescent="0.35">
      <c r="A329" s="2" t="s">
        <v>48</v>
      </c>
      <c r="B329" s="3">
        <v>42613</v>
      </c>
      <c r="C329" s="4">
        <v>0.49583333333333335</v>
      </c>
      <c r="D329" s="2" t="s">
        <v>41</v>
      </c>
      <c r="E329" s="11">
        <v>0.219</v>
      </c>
      <c r="G329" s="11">
        <v>0.17599999999999999</v>
      </c>
      <c r="K329" s="11">
        <v>0.52400000000000002</v>
      </c>
      <c r="M329" s="11">
        <f t="shared" si="5"/>
        <v>0.74299999999999999</v>
      </c>
    </row>
    <row r="330" spans="1:13" x14ac:dyDescent="0.35">
      <c r="A330" s="2" t="s">
        <v>46</v>
      </c>
      <c r="B330" s="3">
        <v>42620</v>
      </c>
      <c r="C330" s="4">
        <v>0.62916666666666665</v>
      </c>
      <c r="D330" s="2" t="s">
        <v>41</v>
      </c>
      <c r="E330" s="11">
        <v>0.35399999999999998</v>
      </c>
      <c r="G330" s="11">
        <v>0.35099999999999998</v>
      </c>
      <c r="K330" s="11">
        <v>0.60399999999999998</v>
      </c>
      <c r="M330" s="11">
        <f t="shared" si="5"/>
        <v>0.95799999999999996</v>
      </c>
    </row>
    <row r="331" spans="1:13" x14ac:dyDescent="0.35">
      <c r="A331" s="2" t="s">
        <v>50</v>
      </c>
      <c r="B331" s="3">
        <v>42620</v>
      </c>
      <c r="C331" s="4">
        <v>0.44513888888888892</v>
      </c>
      <c r="D331" s="2" t="s">
        <v>41</v>
      </c>
      <c r="E331" s="11">
        <v>0.376</v>
      </c>
      <c r="G331" s="11">
        <v>0.27800000000000002</v>
      </c>
      <c r="K331" s="11">
        <v>0.502</v>
      </c>
      <c r="M331" s="11">
        <f t="shared" si="5"/>
        <v>0.878</v>
      </c>
    </row>
    <row r="332" spans="1:13" x14ac:dyDescent="0.35">
      <c r="A332" s="2" t="s">
        <v>48</v>
      </c>
      <c r="B332" s="3">
        <v>42620</v>
      </c>
      <c r="C332" s="4">
        <v>0.45902777777777781</v>
      </c>
      <c r="D332" s="2" t="s">
        <v>41</v>
      </c>
      <c r="E332" s="11">
        <v>0.28299999999999997</v>
      </c>
      <c r="G332" s="11">
        <v>0.26300000000000001</v>
      </c>
      <c r="K332" s="11">
        <v>0.59099999999999997</v>
      </c>
      <c r="M332" s="11">
        <f t="shared" si="5"/>
        <v>0.87399999999999989</v>
      </c>
    </row>
    <row r="333" spans="1:13" x14ac:dyDescent="0.35">
      <c r="A333" s="2" t="s">
        <v>46</v>
      </c>
      <c r="B333" s="3">
        <v>42626</v>
      </c>
      <c r="C333" s="4">
        <v>0.64236111111111105</v>
      </c>
      <c r="D333" s="2" t="s">
        <v>41</v>
      </c>
      <c r="E333" s="11">
        <v>0.35099999999999998</v>
      </c>
      <c r="G333" s="11">
        <v>0.221</v>
      </c>
      <c r="K333" s="11">
        <v>0.67100000000000004</v>
      </c>
      <c r="M333" s="11">
        <f t="shared" si="5"/>
        <v>1.022</v>
      </c>
    </row>
    <row r="334" spans="1:13" x14ac:dyDescent="0.35">
      <c r="A334" s="2" t="s">
        <v>50</v>
      </c>
      <c r="B334" s="3">
        <v>42626</v>
      </c>
      <c r="C334" s="4">
        <v>0.63402777777777775</v>
      </c>
      <c r="D334" s="2" t="s">
        <v>41</v>
      </c>
      <c r="E334" s="11">
        <v>0.35099999999999998</v>
      </c>
      <c r="G334" s="11">
        <v>0.24099999999999999</v>
      </c>
      <c r="K334" s="11">
        <v>0.58599999999999997</v>
      </c>
      <c r="M334" s="11">
        <f t="shared" si="5"/>
        <v>0.93699999999999994</v>
      </c>
    </row>
    <row r="335" spans="1:13" x14ac:dyDescent="0.35">
      <c r="A335" s="2" t="s">
        <v>48</v>
      </c>
      <c r="B335" s="3">
        <v>42626</v>
      </c>
      <c r="C335" s="4">
        <v>0.48333333333333334</v>
      </c>
      <c r="D335" s="2" t="s">
        <v>41</v>
      </c>
      <c r="E335" s="11">
        <v>0.311</v>
      </c>
      <c r="G335" s="11">
        <v>0.252</v>
      </c>
      <c r="K335" s="11">
        <v>0.54900000000000004</v>
      </c>
      <c r="M335" s="11">
        <f t="shared" si="5"/>
        <v>0.8600000000000001</v>
      </c>
    </row>
    <row r="336" spans="1:13" x14ac:dyDescent="0.35">
      <c r="A336" s="2" t="s">
        <v>46</v>
      </c>
      <c r="B336" s="3">
        <v>42633</v>
      </c>
      <c r="C336" s="4">
        <v>0.65416666666666667</v>
      </c>
      <c r="D336" s="2" t="s">
        <v>43</v>
      </c>
      <c r="E336" s="11">
        <v>0.29499999999999998</v>
      </c>
      <c r="G336" s="11">
        <v>0.317</v>
      </c>
      <c r="K336" s="11">
        <v>0.63</v>
      </c>
      <c r="M336" s="11">
        <f t="shared" si="5"/>
        <v>0.92500000000000004</v>
      </c>
    </row>
    <row r="337" spans="1:13" x14ac:dyDescent="0.35">
      <c r="A337" s="2" t="s">
        <v>50</v>
      </c>
      <c r="B337" s="3">
        <v>42633</v>
      </c>
      <c r="C337" s="4">
        <v>0.45347222222222222</v>
      </c>
      <c r="D337" s="2" t="s">
        <v>43</v>
      </c>
      <c r="E337" s="11">
        <v>0.28699999999999998</v>
      </c>
      <c r="G337" s="11">
        <v>0.32700000000000001</v>
      </c>
      <c r="K337" s="11">
        <v>0.72699999999999998</v>
      </c>
      <c r="M337" s="11">
        <f t="shared" si="5"/>
        <v>1.014</v>
      </c>
    </row>
    <row r="338" spans="1:13" x14ac:dyDescent="0.35">
      <c r="A338" s="2" t="s">
        <v>48</v>
      </c>
      <c r="B338" s="3">
        <v>42633</v>
      </c>
      <c r="C338" s="4">
        <v>0.46875</v>
      </c>
      <c r="D338" s="2" t="s">
        <v>43</v>
      </c>
      <c r="E338" s="11">
        <v>0.215</v>
      </c>
      <c r="G338" s="11">
        <v>0.25800000000000001</v>
      </c>
      <c r="K338" s="11">
        <v>0.68100000000000005</v>
      </c>
      <c r="M338" s="11">
        <f t="shared" si="5"/>
        <v>0.89600000000000002</v>
      </c>
    </row>
    <row r="339" spans="1:13" x14ac:dyDescent="0.35">
      <c r="A339" s="2" t="s">
        <v>46</v>
      </c>
      <c r="B339" s="3">
        <v>42640</v>
      </c>
      <c r="C339" s="4">
        <v>0.63680555555555551</v>
      </c>
      <c r="D339" s="2" t="s">
        <v>43</v>
      </c>
      <c r="E339" s="11">
        <v>0.46400000000000002</v>
      </c>
      <c r="G339" s="11">
        <v>0.316</v>
      </c>
      <c r="K339" s="11">
        <v>0.499</v>
      </c>
      <c r="M339" s="11">
        <f t="shared" si="5"/>
        <v>0.96300000000000008</v>
      </c>
    </row>
    <row r="340" spans="1:13" x14ac:dyDescent="0.35">
      <c r="A340" s="2" t="s">
        <v>50</v>
      </c>
      <c r="B340" s="3">
        <v>42640</v>
      </c>
      <c r="C340" s="4">
        <v>0.62708333333333333</v>
      </c>
      <c r="D340" s="2" t="s">
        <v>43</v>
      </c>
      <c r="E340" s="11">
        <v>0.441</v>
      </c>
      <c r="G340" s="11">
        <v>0.38</v>
      </c>
      <c r="K340" s="11">
        <v>0.48099999999999998</v>
      </c>
      <c r="M340" s="11">
        <f t="shared" si="5"/>
        <v>0.92199999999999993</v>
      </c>
    </row>
    <row r="341" spans="1:13" x14ac:dyDescent="0.35">
      <c r="A341" s="2" t="s">
        <v>48</v>
      </c>
      <c r="B341" s="3">
        <v>42640</v>
      </c>
      <c r="C341" s="4">
        <v>0.4694444444444445</v>
      </c>
      <c r="D341" s="2" t="s">
        <v>43</v>
      </c>
      <c r="E341" s="11">
        <v>0.36699999999999999</v>
      </c>
      <c r="G341" s="11">
        <v>0.432</v>
      </c>
      <c r="K341" s="11">
        <v>0.69899999999999995</v>
      </c>
      <c r="M341" s="11">
        <f t="shared" si="5"/>
        <v>1.0659999999999998</v>
      </c>
    </row>
    <row r="342" spans="1:13" x14ac:dyDescent="0.35">
      <c r="A342" s="2" t="s">
        <v>46</v>
      </c>
      <c r="B342" s="3">
        <v>42887</v>
      </c>
      <c r="C342" s="4">
        <v>0.67083333333333339</v>
      </c>
      <c r="D342" s="2" t="s">
        <v>47</v>
      </c>
      <c r="E342" s="11">
        <v>0.28299999999999997</v>
      </c>
      <c r="G342" s="11">
        <v>0.26800000000000002</v>
      </c>
      <c r="K342" s="11">
        <v>0.60399999999999998</v>
      </c>
      <c r="M342" s="11">
        <f t="shared" si="5"/>
        <v>0.88700000000000001</v>
      </c>
    </row>
    <row r="343" spans="1:13" x14ac:dyDescent="0.35">
      <c r="A343" s="2" t="s">
        <v>46</v>
      </c>
      <c r="B343" s="3">
        <v>42887</v>
      </c>
      <c r="C343" s="4">
        <v>0.67083333333333339</v>
      </c>
      <c r="D343" s="2" t="s">
        <v>47</v>
      </c>
      <c r="E343" s="11">
        <v>0.28299999999999997</v>
      </c>
      <c r="G343" s="11">
        <v>0.26800000000000002</v>
      </c>
      <c r="K343" s="11">
        <v>0.60399999999999998</v>
      </c>
      <c r="M343" s="11">
        <f t="shared" si="5"/>
        <v>0.88700000000000001</v>
      </c>
    </row>
    <row r="344" spans="1:13" x14ac:dyDescent="0.35">
      <c r="A344" s="2" t="s">
        <v>50</v>
      </c>
      <c r="B344" s="3">
        <v>42887</v>
      </c>
      <c r="C344" s="4">
        <v>0.4465277777777778</v>
      </c>
      <c r="D344" s="2" t="s">
        <v>47</v>
      </c>
      <c r="E344" s="11">
        <v>0.35099999999999998</v>
      </c>
      <c r="G344" s="11">
        <v>0.32200000000000001</v>
      </c>
      <c r="K344" s="11">
        <v>0.59599999999999997</v>
      </c>
      <c r="M344" s="11">
        <f t="shared" si="5"/>
        <v>0.94699999999999995</v>
      </c>
    </row>
    <row r="345" spans="1:13" x14ac:dyDescent="0.35">
      <c r="A345" s="2" t="s">
        <v>50</v>
      </c>
      <c r="B345" s="3">
        <v>42887</v>
      </c>
      <c r="C345" s="4">
        <v>0.4465277777777778</v>
      </c>
      <c r="D345" s="2" t="s">
        <v>47</v>
      </c>
      <c r="E345" s="11">
        <v>0.35099999999999998</v>
      </c>
      <c r="G345" s="11">
        <v>0.32200000000000001</v>
      </c>
      <c r="K345" s="11">
        <v>0.59599999999999997</v>
      </c>
      <c r="M345" s="11">
        <f t="shared" si="5"/>
        <v>0.94699999999999995</v>
      </c>
    </row>
    <row r="346" spans="1:13" x14ac:dyDescent="0.35">
      <c r="A346" s="2" t="s">
        <v>48</v>
      </c>
      <c r="B346" s="3">
        <v>42887</v>
      </c>
      <c r="C346" s="4">
        <v>0.4604166666666667</v>
      </c>
      <c r="D346" s="2" t="s">
        <v>47</v>
      </c>
      <c r="E346" s="11">
        <v>0.33700000000000002</v>
      </c>
      <c r="G346" s="11">
        <v>0.44900000000000001</v>
      </c>
      <c r="K346" s="11">
        <v>0.623</v>
      </c>
      <c r="M346" s="11">
        <f t="shared" si="5"/>
        <v>0.96</v>
      </c>
    </row>
    <row r="347" spans="1:13" x14ac:dyDescent="0.35">
      <c r="A347" s="2" t="s">
        <v>48</v>
      </c>
      <c r="B347" s="3">
        <v>42887</v>
      </c>
      <c r="C347" s="4">
        <v>0.4604166666666667</v>
      </c>
      <c r="D347" s="2" t="s">
        <v>47</v>
      </c>
      <c r="E347" s="11">
        <v>0.33700000000000002</v>
      </c>
      <c r="G347" s="11">
        <v>0.44900000000000001</v>
      </c>
      <c r="K347" s="11">
        <v>0.623</v>
      </c>
      <c r="M347" s="11">
        <f t="shared" si="5"/>
        <v>0.96</v>
      </c>
    </row>
    <row r="348" spans="1:13" x14ac:dyDescent="0.35">
      <c r="A348" s="2" t="s">
        <v>46</v>
      </c>
      <c r="B348" s="3">
        <v>42892</v>
      </c>
      <c r="C348" s="4">
        <v>0.44097222222222227</v>
      </c>
      <c r="D348" s="2" t="s">
        <v>44</v>
      </c>
      <c r="E348" s="11">
        <v>0.30399999999999999</v>
      </c>
      <c r="G348" s="11">
        <v>0.28799999999999998</v>
      </c>
      <c r="K348" s="11">
        <v>0.45100000000000001</v>
      </c>
      <c r="M348" s="11">
        <f t="shared" si="5"/>
        <v>0.755</v>
      </c>
    </row>
    <row r="349" spans="1:13" x14ac:dyDescent="0.35">
      <c r="A349" s="2" t="s">
        <v>46</v>
      </c>
      <c r="B349" s="3">
        <v>42892</v>
      </c>
      <c r="C349" s="4">
        <v>0.44097222222222227</v>
      </c>
      <c r="D349" s="2" t="s">
        <v>44</v>
      </c>
      <c r="E349" s="11">
        <v>0.30399999999999999</v>
      </c>
      <c r="G349" s="11">
        <v>0.28799999999999998</v>
      </c>
      <c r="K349" s="11">
        <v>0.45100000000000001</v>
      </c>
      <c r="M349" s="11">
        <f t="shared" si="5"/>
        <v>0.755</v>
      </c>
    </row>
    <row r="350" spans="1:13" x14ac:dyDescent="0.35">
      <c r="A350" s="2" t="s">
        <v>50</v>
      </c>
      <c r="B350" s="3">
        <v>42892</v>
      </c>
      <c r="C350" s="4">
        <v>0.65138888888888891</v>
      </c>
      <c r="D350" s="2" t="s">
        <v>44</v>
      </c>
      <c r="E350" s="11">
        <v>0.315</v>
      </c>
      <c r="G350" s="11">
        <v>0.36199999999999999</v>
      </c>
      <c r="K350" s="11">
        <v>0.48099999999999998</v>
      </c>
      <c r="M350" s="11">
        <f t="shared" si="5"/>
        <v>0.79600000000000004</v>
      </c>
    </row>
    <row r="351" spans="1:13" x14ac:dyDescent="0.35">
      <c r="A351" s="2" t="s">
        <v>50</v>
      </c>
      <c r="B351" s="3">
        <v>42892</v>
      </c>
      <c r="C351" s="4">
        <v>0.65138888888888891</v>
      </c>
      <c r="D351" s="2" t="s">
        <v>44</v>
      </c>
      <c r="E351" s="11">
        <v>0.315</v>
      </c>
      <c r="G351" s="11">
        <v>0.36199999999999999</v>
      </c>
      <c r="K351" s="11">
        <v>0.48099999999999998</v>
      </c>
      <c r="M351" s="11">
        <f t="shared" si="5"/>
        <v>0.79600000000000004</v>
      </c>
    </row>
    <row r="352" spans="1:13" x14ac:dyDescent="0.35">
      <c r="A352" s="2" t="s">
        <v>48</v>
      </c>
      <c r="B352" s="3">
        <v>42892</v>
      </c>
      <c r="C352" s="4">
        <v>0.63680555555555551</v>
      </c>
      <c r="D352" s="2" t="s">
        <v>44</v>
      </c>
      <c r="E352" s="11">
        <v>0.29799999999999999</v>
      </c>
      <c r="G352" s="11">
        <v>0.28999999999999998</v>
      </c>
      <c r="K352" s="11">
        <v>0.54200000000000004</v>
      </c>
      <c r="M352" s="11">
        <f t="shared" si="5"/>
        <v>0.84000000000000008</v>
      </c>
    </row>
    <row r="353" spans="1:13" x14ac:dyDescent="0.35">
      <c r="A353" s="2" t="s">
        <v>48</v>
      </c>
      <c r="B353" s="3">
        <v>42892</v>
      </c>
      <c r="C353" s="4">
        <v>0.63680555555555551</v>
      </c>
      <c r="D353" s="2" t="s">
        <v>44</v>
      </c>
      <c r="E353" s="11">
        <v>0.29799999999999999</v>
      </c>
      <c r="G353" s="11">
        <v>0.28999999999999998</v>
      </c>
      <c r="K353" s="11">
        <v>0.54200000000000004</v>
      </c>
      <c r="M353" s="11">
        <f t="shared" si="5"/>
        <v>0.84000000000000008</v>
      </c>
    </row>
    <row r="354" spans="1:13" x14ac:dyDescent="0.35">
      <c r="A354" s="2" t="s">
        <v>46</v>
      </c>
      <c r="B354" s="3">
        <v>42899</v>
      </c>
      <c r="C354" s="4">
        <v>0.64861111111111114</v>
      </c>
      <c r="D354" s="2" t="s">
        <v>47</v>
      </c>
      <c r="E354" s="11">
        <v>0.26700000000000002</v>
      </c>
      <c r="G354" s="11">
        <v>0.28199999999999997</v>
      </c>
      <c r="K354" s="11">
        <v>0.56100000000000005</v>
      </c>
      <c r="M354" s="11">
        <f t="shared" si="5"/>
        <v>0.82800000000000007</v>
      </c>
    </row>
    <row r="355" spans="1:13" x14ac:dyDescent="0.35">
      <c r="A355" s="2" t="s">
        <v>46</v>
      </c>
      <c r="B355" s="3">
        <v>42899</v>
      </c>
      <c r="C355" s="4">
        <v>0.64861111111111114</v>
      </c>
      <c r="D355" s="2" t="s">
        <v>47</v>
      </c>
      <c r="E355" s="11">
        <v>0.26700000000000002</v>
      </c>
      <c r="G355" s="11">
        <v>0.28199999999999997</v>
      </c>
      <c r="K355" s="11">
        <v>0.56100000000000005</v>
      </c>
      <c r="M355" s="11">
        <f t="shared" si="5"/>
        <v>0.82800000000000007</v>
      </c>
    </row>
    <row r="356" spans="1:13" x14ac:dyDescent="0.35">
      <c r="A356" s="2" t="s">
        <v>50</v>
      </c>
      <c r="B356" s="3">
        <v>42899</v>
      </c>
      <c r="C356" s="4">
        <v>0.44791666666666669</v>
      </c>
      <c r="D356" s="2" t="s">
        <v>47</v>
      </c>
      <c r="E356" s="11">
        <v>0.26200000000000001</v>
      </c>
      <c r="G356" s="11">
        <v>0.26400000000000001</v>
      </c>
      <c r="K356" s="11">
        <v>0.497</v>
      </c>
      <c r="M356" s="11">
        <f t="shared" si="5"/>
        <v>0.75900000000000001</v>
      </c>
    </row>
    <row r="357" spans="1:13" x14ac:dyDescent="0.35">
      <c r="A357" s="2" t="s">
        <v>50</v>
      </c>
      <c r="B357" s="3">
        <v>42899</v>
      </c>
      <c r="C357" s="4">
        <v>0.44791666666666669</v>
      </c>
      <c r="D357" s="2" t="s">
        <v>47</v>
      </c>
      <c r="E357" s="11">
        <v>0.26200000000000001</v>
      </c>
      <c r="G357" s="11">
        <v>0.26400000000000001</v>
      </c>
      <c r="K357" s="11">
        <v>0.497</v>
      </c>
      <c r="M357" s="11">
        <f t="shared" si="5"/>
        <v>0.75900000000000001</v>
      </c>
    </row>
    <row r="358" spans="1:13" x14ac:dyDescent="0.35">
      <c r="A358" s="2" t="s">
        <v>48</v>
      </c>
      <c r="B358" s="3">
        <v>42899</v>
      </c>
      <c r="C358" s="4">
        <v>0.46180555555555558</v>
      </c>
      <c r="D358" s="2" t="s">
        <v>47</v>
      </c>
      <c r="E358" s="11">
        <v>0.191</v>
      </c>
      <c r="G358" s="11">
        <v>0.245</v>
      </c>
      <c r="K358" s="11">
        <v>0.498</v>
      </c>
      <c r="M358" s="11">
        <f t="shared" si="5"/>
        <v>0.68900000000000006</v>
      </c>
    </row>
    <row r="359" spans="1:13" x14ac:dyDescent="0.35">
      <c r="A359" s="2" t="s">
        <v>48</v>
      </c>
      <c r="B359" s="3">
        <v>42899</v>
      </c>
      <c r="C359" s="4">
        <v>0.46180555555555558</v>
      </c>
      <c r="D359" s="2" t="s">
        <v>47</v>
      </c>
      <c r="E359" s="11">
        <v>0.191</v>
      </c>
      <c r="G359" s="11">
        <v>0.245</v>
      </c>
      <c r="K359" s="11">
        <v>0.498</v>
      </c>
      <c r="M359" s="11">
        <f t="shared" si="5"/>
        <v>0.68900000000000006</v>
      </c>
    </row>
    <row r="360" spans="1:13" x14ac:dyDescent="0.35">
      <c r="A360" s="2" t="s">
        <v>46</v>
      </c>
      <c r="B360" s="3">
        <v>42906</v>
      </c>
      <c r="C360" s="4">
        <v>0.63888888888888895</v>
      </c>
      <c r="D360" s="2" t="s">
        <v>44</v>
      </c>
      <c r="E360" s="11">
        <v>0.25800000000000001</v>
      </c>
      <c r="G360" s="11">
        <v>0.313</v>
      </c>
      <c r="K360" s="11">
        <v>0.64100000000000001</v>
      </c>
      <c r="M360" s="11">
        <f t="shared" si="5"/>
        <v>0.89900000000000002</v>
      </c>
    </row>
    <row r="361" spans="1:13" x14ac:dyDescent="0.35">
      <c r="A361" s="2" t="s">
        <v>46</v>
      </c>
      <c r="B361" s="3">
        <v>42906</v>
      </c>
      <c r="C361" s="4">
        <v>0.63888888888888895</v>
      </c>
      <c r="D361" s="2" t="s">
        <v>44</v>
      </c>
      <c r="E361" s="11">
        <v>0.25800000000000001</v>
      </c>
      <c r="G361" s="11">
        <v>0.313</v>
      </c>
      <c r="K361" s="11">
        <v>0.64100000000000001</v>
      </c>
      <c r="M361" s="11">
        <f t="shared" si="5"/>
        <v>0.89900000000000002</v>
      </c>
    </row>
    <row r="362" spans="1:13" x14ac:dyDescent="0.35">
      <c r="A362" s="2" t="s">
        <v>50</v>
      </c>
      <c r="B362" s="3">
        <v>42906</v>
      </c>
      <c r="C362" s="4">
        <v>0.63055555555555554</v>
      </c>
      <c r="D362" s="2" t="s">
        <v>44</v>
      </c>
      <c r="E362" s="11">
        <v>0.25600000000000001</v>
      </c>
      <c r="G362" s="11">
        <v>0.33900000000000002</v>
      </c>
      <c r="K362" s="11">
        <v>0.49299999999999999</v>
      </c>
      <c r="M362" s="11">
        <f t="shared" si="5"/>
        <v>0.749</v>
      </c>
    </row>
    <row r="363" spans="1:13" x14ac:dyDescent="0.35">
      <c r="A363" s="2" t="s">
        <v>50</v>
      </c>
      <c r="B363" s="3">
        <v>42906</v>
      </c>
      <c r="C363" s="4">
        <v>0.63055555555555554</v>
      </c>
      <c r="D363" s="2" t="s">
        <v>44</v>
      </c>
      <c r="E363" s="11">
        <v>0.25600000000000001</v>
      </c>
      <c r="G363" s="11">
        <v>0.33900000000000002</v>
      </c>
      <c r="K363" s="11">
        <v>0.49299999999999999</v>
      </c>
      <c r="M363" s="11">
        <f t="shared" si="5"/>
        <v>0.749</v>
      </c>
    </row>
    <row r="364" spans="1:13" x14ac:dyDescent="0.35">
      <c r="A364" s="2" t="s">
        <v>48</v>
      </c>
      <c r="B364" s="3">
        <v>42906</v>
      </c>
      <c r="C364" s="4">
        <v>0.4597222222222222</v>
      </c>
      <c r="D364" s="2" t="s">
        <v>44</v>
      </c>
      <c r="E364" s="11">
        <v>0.221</v>
      </c>
      <c r="G364" s="11">
        <v>0.33300000000000002</v>
      </c>
      <c r="K364" s="11">
        <v>0.40300000000000002</v>
      </c>
      <c r="M364" s="11">
        <f t="shared" si="5"/>
        <v>0.624</v>
      </c>
    </row>
    <row r="365" spans="1:13" x14ac:dyDescent="0.35">
      <c r="A365" s="2" t="s">
        <v>48</v>
      </c>
      <c r="B365" s="3">
        <v>42906</v>
      </c>
      <c r="C365" s="4">
        <v>0.4597222222222222</v>
      </c>
      <c r="D365" s="2" t="s">
        <v>44</v>
      </c>
      <c r="E365" s="11">
        <v>0.221</v>
      </c>
      <c r="G365" s="11">
        <v>0.33300000000000002</v>
      </c>
      <c r="K365" s="11">
        <v>0.40300000000000002</v>
      </c>
      <c r="M365" s="11">
        <f t="shared" si="5"/>
        <v>0.624</v>
      </c>
    </row>
    <row r="366" spans="1:13" x14ac:dyDescent="0.35">
      <c r="A366" s="2" t="s">
        <v>46</v>
      </c>
      <c r="B366" s="3">
        <v>42913</v>
      </c>
      <c r="C366" s="4">
        <v>0.66805555555555562</v>
      </c>
      <c r="D366" s="2" t="s">
        <v>44</v>
      </c>
      <c r="E366" s="11">
        <v>0.24199999999999999</v>
      </c>
      <c r="G366" s="11">
        <v>0.42299999999999999</v>
      </c>
      <c r="K366" s="11">
        <v>0.64900000000000002</v>
      </c>
      <c r="M366" s="11">
        <f t="shared" si="5"/>
        <v>0.89100000000000001</v>
      </c>
    </row>
    <row r="367" spans="1:13" x14ac:dyDescent="0.35">
      <c r="A367" s="2" t="s">
        <v>46</v>
      </c>
      <c r="B367" s="3">
        <v>42913</v>
      </c>
      <c r="C367" s="4">
        <v>0.66805555555555562</v>
      </c>
      <c r="D367" s="2" t="s">
        <v>44</v>
      </c>
      <c r="E367" s="11">
        <v>0.24199999999999999</v>
      </c>
      <c r="G367" s="11">
        <v>0.42299999999999999</v>
      </c>
      <c r="K367" s="11">
        <v>0.64900000000000002</v>
      </c>
      <c r="M367" s="11">
        <f t="shared" si="5"/>
        <v>0.89100000000000001</v>
      </c>
    </row>
    <row r="368" spans="1:13" x14ac:dyDescent="0.35">
      <c r="A368" s="2" t="s">
        <v>50</v>
      </c>
      <c r="B368" s="3">
        <v>42913</v>
      </c>
      <c r="C368" s="4">
        <v>0.65972222222222221</v>
      </c>
      <c r="D368" s="2" t="s">
        <v>44</v>
      </c>
      <c r="E368" s="11">
        <v>0.24399999999999999</v>
      </c>
      <c r="G368" s="11">
        <v>0.52900000000000003</v>
      </c>
      <c r="K368" s="11">
        <v>0.54700000000000004</v>
      </c>
      <c r="M368" s="11">
        <f t="shared" si="5"/>
        <v>0.79100000000000004</v>
      </c>
    </row>
    <row r="369" spans="1:13" x14ac:dyDescent="0.35">
      <c r="A369" s="2" t="s">
        <v>50</v>
      </c>
      <c r="B369" s="3">
        <v>42913</v>
      </c>
      <c r="C369" s="4">
        <v>0.65972222222222221</v>
      </c>
      <c r="D369" s="2" t="s">
        <v>44</v>
      </c>
      <c r="E369" s="11">
        <v>0.24399999999999999</v>
      </c>
      <c r="G369" s="11">
        <v>0.52900000000000003</v>
      </c>
      <c r="K369" s="11">
        <v>0.54700000000000004</v>
      </c>
      <c r="M369" s="11">
        <f t="shared" si="5"/>
        <v>0.79100000000000004</v>
      </c>
    </row>
    <row r="370" spans="1:13" x14ac:dyDescent="0.35">
      <c r="A370" s="2" t="s">
        <v>48</v>
      </c>
      <c r="B370" s="3">
        <v>42913</v>
      </c>
      <c r="C370" s="4">
        <v>0.48402777777777778</v>
      </c>
      <c r="D370" s="2" t="s">
        <v>44</v>
      </c>
      <c r="E370" s="11">
        <v>0.17899999999999999</v>
      </c>
      <c r="G370" s="11">
        <v>0.33700000000000002</v>
      </c>
      <c r="K370" s="11">
        <v>0.41099999999999998</v>
      </c>
      <c r="M370" s="11">
        <f t="shared" si="5"/>
        <v>0.59</v>
      </c>
    </row>
    <row r="371" spans="1:13" x14ac:dyDescent="0.35">
      <c r="A371" s="2" t="s">
        <v>48</v>
      </c>
      <c r="B371" s="3">
        <v>42913</v>
      </c>
      <c r="C371" s="4">
        <v>0.48402777777777778</v>
      </c>
      <c r="D371" s="2" t="s">
        <v>44</v>
      </c>
      <c r="E371" s="11">
        <v>0.17899999999999999</v>
      </c>
      <c r="G371" s="11">
        <v>0.33700000000000002</v>
      </c>
      <c r="K371" s="11">
        <v>0.41099999999999998</v>
      </c>
      <c r="M371" s="11">
        <f t="shared" si="5"/>
        <v>0.59</v>
      </c>
    </row>
    <row r="372" spans="1:13" x14ac:dyDescent="0.35">
      <c r="A372" s="2" t="s">
        <v>46</v>
      </c>
      <c r="B372" s="3">
        <v>42927</v>
      </c>
      <c r="C372" s="4">
        <v>0.63888888888888895</v>
      </c>
      <c r="D372" s="2" t="s">
        <v>47</v>
      </c>
      <c r="M372" s="11">
        <f t="shared" si="5"/>
        <v>0</v>
      </c>
    </row>
    <row r="373" spans="1:13" x14ac:dyDescent="0.35">
      <c r="A373" s="2" t="s">
        <v>46</v>
      </c>
      <c r="B373" s="3">
        <v>42927</v>
      </c>
      <c r="C373" s="4">
        <v>0.63888888888888895</v>
      </c>
      <c r="D373" s="2" t="s">
        <v>47</v>
      </c>
      <c r="E373" s="11">
        <v>0.20799999999999999</v>
      </c>
      <c r="G373" s="11">
        <v>0.27900000000000003</v>
      </c>
      <c r="K373" s="11">
        <v>0.46600000000000003</v>
      </c>
      <c r="M373" s="11">
        <f t="shared" si="5"/>
        <v>0.67400000000000004</v>
      </c>
    </row>
    <row r="374" spans="1:13" x14ac:dyDescent="0.35">
      <c r="A374" s="2" t="s">
        <v>50</v>
      </c>
      <c r="B374" s="3">
        <v>42927</v>
      </c>
      <c r="C374" s="4">
        <v>0.63055555555555554</v>
      </c>
      <c r="D374" s="2" t="s">
        <v>47</v>
      </c>
      <c r="M374" s="11">
        <f t="shared" si="5"/>
        <v>0</v>
      </c>
    </row>
    <row r="375" spans="1:13" x14ac:dyDescent="0.35">
      <c r="A375" s="2" t="s">
        <v>50</v>
      </c>
      <c r="B375" s="3">
        <v>42927</v>
      </c>
      <c r="C375" s="4">
        <v>0.63055555555555554</v>
      </c>
      <c r="D375" s="2" t="s">
        <v>47</v>
      </c>
      <c r="E375" s="11">
        <v>0.219</v>
      </c>
      <c r="G375" s="11">
        <v>0.26200000000000001</v>
      </c>
      <c r="K375" s="11">
        <v>0.46200000000000002</v>
      </c>
      <c r="M375" s="11">
        <f t="shared" si="5"/>
        <v>0.68100000000000005</v>
      </c>
    </row>
    <row r="376" spans="1:13" x14ac:dyDescent="0.35">
      <c r="A376" s="2" t="s">
        <v>48</v>
      </c>
      <c r="B376" s="3">
        <v>42927</v>
      </c>
      <c r="C376" s="4">
        <v>0.45347222222222222</v>
      </c>
      <c r="D376" s="2" t="s">
        <v>47</v>
      </c>
      <c r="M376" s="11">
        <f t="shared" si="5"/>
        <v>0</v>
      </c>
    </row>
    <row r="377" spans="1:13" x14ac:dyDescent="0.35">
      <c r="A377" s="2" t="s">
        <v>48</v>
      </c>
      <c r="B377" s="3">
        <v>42927</v>
      </c>
      <c r="C377" s="4">
        <v>0.45347222222222222</v>
      </c>
      <c r="D377" s="2" t="s">
        <v>47</v>
      </c>
      <c r="E377" s="11">
        <v>0.151</v>
      </c>
      <c r="G377" s="11">
        <v>0.24399999999999999</v>
      </c>
      <c r="K377" s="11">
        <v>0.39900000000000002</v>
      </c>
      <c r="M377" s="11">
        <f t="shared" si="5"/>
        <v>0.55000000000000004</v>
      </c>
    </row>
    <row r="378" spans="1:13" x14ac:dyDescent="0.35">
      <c r="A378" s="2" t="s">
        <v>46</v>
      </c>
      <c r="B378" s="3">
        <v>42934</v>
      </c>
      <c r="C378" s="4">
        <v>0.43055555555555558</v>
      </c>
      <c r="D378" s="2" t="s">
        <v>47</v>
      </c>
      <c r="M378" s="11">
        <f t="shared" si="5"/>
        <v>0</v>
      </c>
    </row>
    <row r="379" spans="1:13" x14ac:dyDescent="0.35">
      <c r="A379" s="2" t="s">
        <v>46</v>
      </c>
      <c r="B379" s="3">
        <v>42934</v>
      </c>
      <c r="C379" s="4">
        <v>0.43055555555555558</v>
      </c>
      <c r="D379" s="2" t="s">
        <v>47</v>
      </c>
      <c r="E379" s="11">
        <v>0.30199999999999999</v>
      </c>
      <c r="G379" s="11">
        <v>0.32500000000000001</v>
      </c>
      <c r="K379" s="11">
        <v>0.53100000000000003</v>
      </c>
      <c r="M379" s="11">
        <f t="shared" si="5"/>
        <v>0.83299999999999996</v>
      </c>
    </row>
    <row r="380" spans="1:13" x14ac:dyDescent="0.35">
      <c r="A380" s="2" t="s">
        <v>50</v>
      </c>
      <c r="B380" s="3">
        <v>42934</v>
      </c>
      <c r="C380" s="4">
        <v>0.62916666666666665</v>
      </c>
      <c r="D380" s="2" t="s">
        <v>47</v>
      </c>
      <c r="M380" s="11">
        <f t="shared" si="5"/>
        <v>0</v>
      </c>
    </row>
    <row r="381" spans="1:13" x14ac:dyDescent="0.35">
      <c r="A381" s="2" t="s">
        <v>50</v>
      </c>
      <c r="B381" s="3">
        <v>42934</v>
      </c>
      <c r="C381" s="4">
        <v>0.62916666666666665</v>
      </c>
      <c r="D381" s="2" t="s">
        <v>47</v>
      </c>
      <c r="E381" s="11">
        <v>0.28000000000000003</v>
      </c>
      <c r="G381" s="11">
        <v>0.32300000000000001</v>
      </c>
      <c r="K381" s="11">
        <v>0.60699999999999998</v>
      </c>
      <c r="M381" s="11">
        <f t="shared" si="5"/>
        <v>0.88700000000000001</v>
      </c>
    </row>
    <row r="382" spans="1:13" x14ac:dyDescent="0.35">
      <c r="A382" s="2" t="s">
        <v>48</v>
      </c>
      <c r="B382" s="3">
        <v>42934</v>
      </c>
      <c r="C382" s="4">
        <v>0.61805555555555558</v>
      </c>
      <c r="D382" s="2" t="s">
        <v>47</v>
      </c>
      <c r="M382" s="11">
        <f t="shared" si="5"/>
        <v>0</v>
      </c>
    </row>
    <row r="383" spans="1:13" x14ac:dyDescent="0.35">
      <c r="A383" s="2" t="s">
        <v>48</v>
      </c>
      <c r="B383" s="3">
        <v>42934</v>
      </c>
      <c r="C383" s="4">
        <v>0.61805555555555558</v>
      </c>
      <c r="D383" s="2" t="s">
        <v>47</v>
      </c>
      <c r="E383" s="11">
        <v>0.20899999999999999</v>
      </c>
      <c r="G383" s="11">
        <v>0.27400000000000002</v>
      </c>
      <c r="K383" s="11">
        <v>0.55400000000000005</v>
      </c>
      <c r="M383" s="11">
        <f t="shared" si="5"/>
        <v>0.76300000000000001</v>
      </c>
    </row>
    <row r="384" spans="1:13" x14ac:dyDescent="0.35">
      <c r="A384" s="2" t="s">
        <v>46</v>
      </c>
      <c r="B384" s="3">
        <v>42948</v>
      </c>
      <c r="C384" s="4">
        <v>0.42569444444444443</v>
      </c>
      <c r="D384" s="2" t="s">
        <v>47</v>
      </c>
      <c r="M384" s="11">
        <f t="shared" si="5"/>
        <v>0</v>
      </c>
    </row>
    <row r="385" spans="1:13" x14ac:dyDescent="0.35">
      <c r="A385" s="2" t="s">
        <v>46</v>
      </c>
      <c r="B385" s="3">
        <v>42948</v>
      </c>
      <c r="C385" s="4">
        <v>0.42569444444444443</v>
      </c>
      <c r="D385" s="2" t="s">
        <v>47</v>
      </c>
      <c r="E385" s="11">
        <v>0.35699999999999998</v>
      </c>
      <c r="G385" s="11">
        <v>0.21299999999999999</v>
      </c>
      <c r="K385" s="11">
        <v>0.29099999999999998</v>
      </c>
      <c r="M385" s="11">
        <f t="shared" si="5"/>
        <v>0.64799999999999991</v>
      </c>
    </row>
    <row r="386" spans="1:13" x14ac:dyDescent="0.35">
      <c r="A386" s="2" t="s">
        <v>50</v>
      </c>
      <c r="B386" s="3">
        <v>42948</v>
      </c>
      <c r="C386" s="4">
        <v>0.43263888888888885</v>
      </c>
      <c r="D386" s="2" t="s">
        <v>47</v>
      </c>
      <c r="M386" s="11">
        <f t="shared" ref="M386:M449" si="6">E386+F386+K386</f>
        <v>0</v>
      </c>
    </row>
    <row r="387" spans="1:13" x14ac:dyDescent="0.35">
      <c r="A387" s="2" t="s">
        <v>50</v>
      </c>
      <c r="B387" s="3">
        <v>42948</v>
      </c>
      <c r="C387" s="4">
        <v>0.43263888888888885</v>
      </c>
      <c r="D387" s="2" t="s">
        <v>47</v>
      </c>
      <c r="E387" s="11">
        <v>0.35</v>
      </c>
      <c r="G387" s="11">
        <v>0.20499999999999999</v>
      </c>
      <c r="K387" s="11">
        <v>0.377</v>
      </c>
      <c r="M387" s="11">
        <f t="shared" si="6"/>
        <v>0.72699999999999998</v>
      </c>
    </row>
    <row r="388" spans="1:13" x14ac:dyDescent="0.35">
      <c r="A388" s="2" t="s">
        <v>48</v>
      </c>
      <c r="B388" s="3">
        <v>42948</v>
      </c>
      <c r="C388" s="4">
        <v>0.59513888888888888</v>
      </c>
      <c r="D388" s="2" t="s">
        <v>47</v>
      </c>
      <c r="M388" s="11">
        <f t="shared" si="6"/>
        <v>0</v>
      </c>
    </row>
    <row r="389" spans="1:13" x14ac:dyDescent="0.35">
      <c r="A389" s="2" t="s">
        <v>48</v>
      </c>
      <c r="B389" s="3">
        <v>42948</v>
      </c>
      <c r="C389" s="4">
        <v>0.59513888888888888</v>
      </c>
      <c r="D389" s="2" t="s">
        <v>47</v>
      </c>
      <c r="E389" s="11">
        <v>0.254</v>
      </c>
      <c r="G389" s="11">
        <v>0.18</v>
      </c>
      <c r="K389" s="11">
        <v>0.26100000000000001</v>
      </c>
      <c r="M389" s="11">
        <f t="shared" si="6"/>
        <v>0.51500000000000001</v>
      </c>
    </row>
    <row r="390" spans="1:13" x14ac:dyDescent="0.35">
      <c r="A390" s="2" t="s">
        <v>46</v>
      </c>
      <c r="B390" s="3">
        <v>42955</v>
      </c>
      <c r="C390" s="4">
        <v>0.65972222222222221</v>
      </c>
      <c r="D390" s="2" t="s">
        <v>44</v>
      </c>
      <c r="M390" s="11">
        <f t="shared" si="6"/>
        <v>0</v>
      </c>
    </row>
    <row r="391" spans="1:13" x14ac:dyDescent="0.35">
      <c r="A391" s="2" t="s">
        <v>46</v>
      </c>
      <c r="B391" s="3">
        <v>42955</v>
      </c>
      <c r="C391" s="4">
        <v>0.65972222222222221</v>
      </c>
      <c r="D391" s="2" t="s">
        <v>44</v>
      </c>
      <c r="E391" s="11">
        <v>0.255</v>
      </c>
      <c r="G391" s="11">
        <v>0.35599999999999998</v>
      </c>
      <c r="K391" s="11">
        <v>0.50600000000000001</v>
      </c>
      <c r="M391" s="11">
        <f t="shared" si="6"/>
        <v>0.76100000000000001</v>
      </c>
    </row>
    <row r="392" spans="1:13" x14ac:dyDescent="0.35">
      <c r="A392" s="2" t="s">
        <v>50</v>
      </c>
      <c r="B392" s="3">
        <v>42955</v>
      </c>
      <c r="C392" s="4">
        <v>0.64861111111111114</v>
      </c>
      <c r="D392" s="2" t="s">
        <v>44</v>
      </c>
      <c r="M392" s="11">
        <f t="shared" si="6"/>
        <v>0</v>
      </c>
    </row>
    <row r="393" spans="1:13" x14ac:dyDescent="0.35">
      <c r="A393" s="2" t="s">
        <v>50</v>
      </c>
      <c r="B393" s="3">
        <v>42955</v>
      </c>
      <c r="C393" s="4">
        <v>0.64861111111111114</v>
      </c>
      <c r="D393" s="2" t="s">
        <v>44</v>
      </c>
      <c r="E393" s="11">
        <v>0.23300000000000001</v>
      </c>
      <c r="G393" s="11">
        <v>0.35299999999999998</v>
      </c>
      <c r="K393" s="11">
        <v>0.55900000000000005</v>
      </c>
      <c r="M393" s="11">
        <f t="shared" si="6"/>
        <v>0.79200000000000004</v>
      </c>
    </row>
    <row r="394" spans="1:13" x14ac:dyDescent="0.35">
      <c r="A394" s="2" t="s">
        <v>48</v>
      </c>
      <c r="B394" s="3">
        <v>42955</v>
      </c>
      <c r="C394" s="4">
        <v>0.46319444444444446</v>
      </c>
      <c r="D394" s="2" t="s">
        <v>44</v>
      </c>
      <c r="M394" s="11">
        <f t="shared" si="6"/>
        <v>0</v>
      </c>
    </row>
    <row r="395" spans="1:13" x14ac:dyDescent="0.35">
      <c r="A395" s="2" t="s">
        <v>48</v>
      </c>
      <c r="B395" s="3">
        <v>42955</v>
      </c>
      <c r="C395" s="4">
        <v>0.46319444444444446</v>
      </c>
      <c r="D395" s="2" t="s">
        <v>44</v>
      </c>
      <c r="E395" s="11">
        <v>0.13700000000000001</v>
      </c>
      <c r="G395" s="11">
        <v>0.34899999999999998</v>
      </c>
      <c r="K395" s="11">
        <v>0.46</v>
      </c>
      <c r="M395" s="11">
        <f t="shared" si="6"/>
        <v>0.59699999999999998</v>
      </c>
    </row>
    <row r="396" spans="1:13" x14ac:dyDescent="0.35">
      <c r="A396" s="2" t="s">
        <v>46</v>
      </c>
      <c r="B396" s="3">
        <v>42962</v>
      </c>
      <c r="C396" s="4">
        <v>0.44791666666666669</v>
      </c>
      <c r="D396" s="2" t="s">
        <v>44</v>
      </c>
      <c r="M396" s="11">
        <f t="shared" si="6"/>
        <v>0</v>
      </c>
    </row>
    <row r="397" spans="1:13" x14ac:dyDescent="0.35">
      <c r="A397" s="2" t="s">
        <v>46</v>
      </c>
      <c r="B397" s="3">
        <v>42962</v>
      </c>
      <c r="C397" s="4">
        <v>0.44791666666666669</v>
      </c>
      <c r="D397" s="2" t="s">
        <v>44</v>
      </c>
      <c r="E397" s="11">
        <v>0.33500000000000002</v>
      </c>
      <c r="G397" s="11">
        <v>0.28399999999999997</v>
      </c>
      <c r="K397" s="11">
        <v>0.70399999999999996</v>
      </c>
      <c r="M397" s="11">
        <f t="shared" si="6"/>
        <v>1.0389999999999999</v>
      </c>
    </row>
    <row r="398" spans="1:13" x14ac:dyDescent="0.35">
      <c r="A398" s="2" t="s">
        <v>50</v>
      </c>
      <c r="B398" s="3">
        <v>42962</v>
      </c>
      <c r="C398" s="4">
        <v>0.63958333333333328</v>
      </c>
      <c r="D398" s="2" t="s">
        <v>44</v>
      </c>
      <c r="M398" s="11">
        <f t="shared" si="6"/>
        <v>0</v>
      </c>
    </row>
    <row r="399" spans="1:13" x14ac:dyDescent="0.35">
      <c r="A399" s="2" t="s">
        <v>50</v>
      </c>
      <c r="B399" s="3">
        <v>42962</v>
      </c>
      <c r="C399" s="4">
        <v>0.63958333333333328</v>
      </c>
      <c r="D399" s="2" t="s">
        <v>44</v>
      </c>
      <c r="E399" s="11">
        <v>0.20300000000000001</v>
      </c>
      <c r="G399" s="11">
        <v>0.314</v>
      </c>
      <c r="K399" s="11">
        <v>0.63400000000000001</v>
      </c>
      <c r="M399" s="11">
        <f t="shared" si="6"/>
        <v>0.83699999999999997</v>
      </c>
    </row>
    <row r="400" spans="1:13" x14ac:dyDescent="0.35">
      <c r="A400" s="2" t="s">
        <v>48</v>
      </c>
      <c r="B400" s="3">
        <v>42962</v>
      </c>
      <c r="C400" s="4">
        <v>0.62777777777777777</v>
      </c>
      <c r="D400" s="2" t="s">
        <v>44</v>
      </c>
      <c r="M400" s="11">
        <f t="shared" si="6"/>
        <v>0</v>
      </c>
    </row>
    <row r="401" spans="1:13" x14ac:dyDescent="0.35">
      <c r="A401" s="2" t="s">
        <v>48</v>
      </c>
      <c r="B401" s="3">
        <v>42962</v>
      </c>
      <c r="C401" s="4">
        <v>0.62777777777777777</v>
      </c>
      <c r="D401" s="2" t="s">
        <v>44</v>
      </c>
      <c r="E401" s="11">
        <v>0.20100000000000001</v>
      </c>
      <c r="G401" s="11">
        <v>0.28299999999999997</v>
      </c>
      <c r="K401" s="11">
        <v>0.73599999999999999</v>
      </c>
      <c r="M401" s="11">
        <f t="shared" si="6"/>
        <v>0.93700000000000006</v>
      </c>
    </row>
    <row r="402" spans="1:13" x14ac:dyDescent="0.35">
      <c r="A402" s="2" t="s">
        <v>46</v>
      </c>
      <c r="B402" s="3">
        <v>42969</v>
      </c>
      <c r="C402" s="4">
        <v>0.65486111111111112</v>
      </c>
      <c r="D402" s="2" t="s">
        <v>47</v>
      </c>
      <c r="M402" s="11">
        <f t="shared" si="6"/>
        <v>0</v>
      </c>
    </row>
    <row r="403" spans="1:13" x14ac:dyDescent="0.35">
      <c r="A403" s="2" t="s">
        <v>46</v>
      </c>
      <c r="B403" s="3">
        <v>42969</v>
      </c>
      <c r="C403" s="4">
        <v>0.65486111111111112</v>
      </c>
      <c r="D403" s="2" t="s">
        <v>47</v>
      </c>
      <c r="E403" s="11">
        <v>0.34</v>
      </c>
      <c r="G403" s="11">
        <v>0.21299999999999999</v>
      </c>
      <c r="K403" s="11">
        <v>0.48399999999999999</v>
      </c>
      <c r="M403" s="11">
        <f t="shared" si="6"/>
        <v>0.82400000000000007</v>
      </c>
    </row>
    <row r="404" spans="1:13" x14ac:dyDescent="0.35">
      <c r="A404" s="2" t="s">
        <v>50</v>
      </c>
      <c r="B404" s="3">
        <v>42969</v>
      </c>
      <c r="C404" s="4">
        <v>0.64513888888888882</v>
      </c>
      <c r="D404" s="2" t="s">
        <v>47</v>
      </c>
      <c r="M404" s="11">
        <f t="shared" si="6"/>
        <v>0</v>
      </c>
    </row>
    <row r="405" spans="1:13" x14ac:dyDescent="0.35">
      <c r="A405" s="2" t="s">
        <v>50</v>
      </c>
      <c r="B405" s="3">
        <v>42969</v>
      </c>
      <c r="C405" s="4">
        <v>0.64513888888888882</v>
      </c>
      <c r="D405" s="2" t="s">
        <v>47</v>
      </c>
      <c r="E405" s="11">
        <v>0.34300000000000003</v>
      </c>
      <c r="G405" s="11">
        <v>0.42299999999999999</v>
      </c>
      <c r="K405" s="11">
        <v>0.46800000000000003</v>
      </c>
      <c r="M405" s="11">
        <f t="shared" si="6"/>
        <v>0.81100000000000005</v>
      </c>
    </row>
    <row r="406" spans="1:13" x14ac:dyDescent="0.35">
      <c r="A406" s="2" t="s">
        <v>48</v>
      </c>
      <c r="B406" s="3">
        <v>42969</v>
      </c>
      <c r="C406" s="4">
        <v>0.46597222222222223</v>
      </c>
      <c r="D406" s="2" t="s">
        <v>47</v>
      </c>
      <c r="M406" s="11">
        <f t="shared" si="6"/>
        <v>0</v>
      </c>
    </row>
    <row r="407" spans="1:13" x14ac:dyDescent="0.35">
      <c r="A407" s="2" t="s">
        <v>48</v>
      </c>
      <c r="B407" s="3">
        <v>42969</v>
      </c>
      <c r="C407" s="4">
        <v>0.46597222222222223</v>
      </c>
      <c r="D407" s="2" t="s">
        <v>47</v>
      </c>
      <c r="E407" s="11">
        <v>0.161</v>
      </c>
      <c r="G407" s="11">
        <v>6.2E-2</v>
      </c>
      <c r="K407" s="11">
        <v>0.47599999999999998</v>
      </c>
      <c r="M407" s="11">
        <f t="shared" si="6"/>
        <v>0.63700000000000001</v>
      </c>
    </row>
    <row r="408" spans="1:13" x14ac:dyDescent="0.35">
      <c r="A408" s="2" t="s">
        <v>46</v>
      </c>
      <c r="B408" s="3">
        <v>42976</v>
      </c>
      <c r="C408" s="4">
        <v>0.4375</v>
      </c>
      <c r="D408" s="2" t="s">
        <v>47</v>
      </c>
      <c r="M408" s="11">
        <f t="shared" si="6"/>
        <v>0</v>
      </c>
    </row>
    <row r="409" spans="1:13" x14ac:dyDescent="0.35">
      <c r="A409" s="2" t="s">
        <v>46</v>
      </c>
      <c r="B409" s="3">
        <v>42976</v>
      </c>
      <c r="C409" s="4">
        <v>0.4375</v>
      </c>
      <c r="D409" s="2" t="s">
        <v>47</v>
      </c>
      <c r="E409" s="11">
        <v>0.32100000000000001</v>
      </c>
      <c r="G409" s="11">
        <v>0.247</v>
      </c>
      <c r="K409" s="11">
        <v>0.312</v>
      </c>
      <c r="M409" s="11">
        <f t="shared" si="6"/>
        <v>0.63300000000000001</v>
      </c>
    </row>
    <row r="410" spans="1:13" x14ac:dyDescent="0.35">
      <c r="A410" s="2" t="s">
        <v>50</v>
      </c>
      <c r="B410" s="3">
        <v>42976</v>
      </c>
      <c r="C410" s="4">
        <v>0.44513888888888892</v>
      </c>
      <c r="D410" s="2" t="s">
        <v>47</v>
      </c>
      <c r="M410" s="11">
        <f t="shared" si="6"/>
        <v>0</v>
      </c>
    </row>
    <row r="411" spans="1:13" x14ac:dyDescent="0.35">
      <c r="A411" s="2" t="s">
        <v>50</v>
      </c>
      <c r="B411" s="3">
        <v>42976</v>
      </c>
      <c r="C411" s="4">
        <v>0.44513888888888892</v>
      </c>
      <c r="D411" s="2" t="s">
        <v>47</v>
      </c>
      <c r="E411" s="11">
        <v>0.379</v>
      </c>
      <c r="G411" s="11">
        <v>0.26400000000000001</v>
      </c>
      <c r="K411" s="11">
        <v>0.36499999999999999</v>
      </c>
      <c r="M411" s="11">
        <f t="shared" si="6"/>
        <v>0.74399999999999999</v>
      </c>
    </row>
    <row r="412" spans="1:13" x14ac:dyDescent="0.35">
      <c r="A412" s="2" t="s">
        <v>48</v>
      </c>
      <c r="B412" s="3">
        <v>42976</v>
      </c>
      <c r="C412" s="4">
        <v>0.45694444444444443</v>
      </c>
      <c r="D412" s="2" t="s">
        <v>47</v>
      </c>
      <c r="M412" s="11">
        <f t="shared" si="6"/>
        <v>0</v>
      </c>
    </row>
    <row r="413" spans="1:13" x14ac:dyDescent="0.35">
      <c r="A413" s="2" t="s">
        <v>48</v>
      </c>
      <c r="B413" s="3">
        <v>42976</v>
      </c>
      <c r="C413" s="4">
        <v>0.45694444444444443</v>
      </c>
      <c r="D413" s="2" t="s">
        <v>47</v>
      </c>
      <c r="E413" s="11">
        <v>0.35799999999999998</v>
      </c>
      <c r="G413" s="11">
        <v>0.34200000000000003</v>
      </c>
      <c r="K413" s="11">
        <v>0.46</v>
      </c>
      <c r="M413" s="11">
        <f t="shared" si="6"/>
        <v>0.81800000000000006</v>
      </c>
    </row>
    <row r="414" spans="1:13" x14ac:dyDescent="0.35">
      <c r="A414" s="2" t="s">
        <v>46</v>
      </c>
      <c r="B414" s="3">
        <v>42990</v>
      </c>
      <c r="C414" s="4">
        <v>0.44375000000000003</v>
      </c>
      <c r="D414" s="2" t="s">
        <v>47</v>
      </c>
      <c r="M414" s="11">
        <f t="shared" si="6"/>
        <v>0</v>
      </c>
    </row>
    <row r="415" spans="1:13" x14ac:dyDescent="0.35">
      <c r="A415" s="2" t="s">
        <v>46</v>
      </c>
      <c r="B415" s="3">
        <v>42990</v>
      </c>
      <c r="C415" s="4">
        <v>0.44375000000000003</v>
      </c>
      <c r="D415" s="2" t="s">
        <v>47</v>
      </c>
      <c r="E415" s="11">
        <v>0.436</v>
      </c>
      <c r="G415" s="11">
        <v>0.39300000000000002</v>
      </c>
      <c r="K415" s="11">
        <v>0.69799999999999995</v>
      </c>
      <c r="M415" s="11">
        <f t="shared" si="6"/>
        <v>1.1339999999999999</v>
      </c>
    </row>
    <row r="416" spans="1:13" x14ac:dyDescent="0.35">
      <c r="A416" s="2" t="s">
        <v>50</v>
      </c>
      <c r="B416" s="3">
        <v>42990</v>
      </c>
      <c r="C416" s="4">
        <v>0.4513888888888889</v>
      </c>
      <c r="D416" s="2" t="s">
        <v>47</v>
      </c>
      <c r="M416" s="11">
        <f t="shared" si="6"/>
        <v>0</v>
      </c>
    </row>
    <row r="417" spans="1:13" x14ac:dyDescent="0.35">
      <c r="A417" s="2" t="s">
        <v>50</v>
      </c>
      <c r="B417" s="3">
        <v>42990</v>
      </c>
      <c r="C417" s="4">
        <v>0.4513888888888889</v>
      </c>
      <c r="D417" s="2" t="s">
        <v>47</v>
      </c>
      <c r="E417" s="11">
        <v>0.41199999999999998</v>
      </c>
      <c r="G417" s="11">
        <v>0.36799999999999999</v>
      </c>
      <c r="K417" s="11">
        <v>0.70599999999999996</v>
      </c>
      <c r="M417" s="11">
        <f t="shared" si="6"/>
        <v>1.1179999999999999</v>
      </c>
    </row>
    <row r="418" spans="1:13" x14ac:dyDescent="0.35">
      <c r="A418" s="2" t="s">
        <v>48</v>
      </c>
      <c r="B418" s="3">
        <v>42990</v>
      </c>
      <c r="C418" s="4">
        <v>0.46458333333333335</v>
      </c>
      <c r="D418" s="2" t="s">
        <v>47</v>
      </c>
      <c r="M418" s="11">
        <f t="shared" si="6"/>
        <v>0</v>
      </c>
    </row>
    <row r="419" spans="1:13" x14ac:dyDescent="0.35">
      <c r="A419" s="2" t="s">
        <v>48</v>
      </c>
      <c r="B419" s="3">
        <v>42990</v>
      </c>
      <c r="C419" s="4">
        <v>0.46458333333333335</v>
      </c>
      <c r="D419" s="2" t="s">
        <v>47</v>
      </c>
      <c r="E419" s="11">
        <v>0.32400000000000001</v>
      </c>
      <c r="G419" s="11">
        <v>0.36399999999999999</v>
      </c>
      <c r="K419" s="11">
        <v>0.78500000000000003</v>
      </c>
      <c r="M419" s="11">
        <f t="shared" si="6"/>
        <v>1.109</v>
      </c>
    </row>
    <row r="420" spans="1:13" x14ac:dyDescent="0.35">
      <c r="A420" s="2" t="s">
        <v>46</v>
      </c>
      <c r="B420" s="3">
        <v>42997</v>
      </c>
      <c r="C420" s="4">
        <v>0.47986111111111113</v>
      </c>
      <c r="M420" s="11">
        <f t="shared" si="6"/>
        <v>0</v>
      </c>
    </row>
    <row r="421" spans="1:13" x14ac:dyDescent="0.35">
      <c r="A421" s="2" t="s">
        <v>46</v>
      </c>
      <c r="B421" s="3">
        <v>42997</v>
      </c>
      <c r="C421" s="4">
        <v>0.47986111111111113</v>
      </c>
      <c r="D421" s="2" t="s">
        <v>47</v>
      </c>
      <c r="E421" s="11">
        <v>0.27100000000000002</v>
      </c>
      <c r="G421" s="11">
        <v>0.27700000000000002</v>
      </c>
      <c r="K421" s="11">
        <v>0.53100000000000003</v>
      </c>
      <c r="M421" s="11">
        <f t="shared" si="6"/>
        <v>0.80200000000000005</v>
      </c>
    </row>
    <row r="422" spans="1:13" x14ac:dyDescent="0.35">
      <c r="A422" s="2" t="s">
        <v>50</v>
      </c>
      <c r="B422" s="3">
        <v>42997</v>
      </c>
      <c r="C422" s="4">
        <v>0.46666666666666662</v>
      </c>
      <c r="M422" s="11">
        <f t="shared" si="6"/>
        <v>0</v>
      </c>
    </row>
    <row r="423" spans="1:13" x14ac:dyDescent="0.35">
      <c r="A423" s="2" t="s">
        <v>50</v>
      </c>
      <c r="B423" s="3">
        <v>42997</v>
      </c>
      <c r="C423" s="4">
        <v>0.46666666666666662</v>
      </c>
      <c r="D423" s="2" t="s">
        <v>47</v>
      </c>
      <c r="E423" s="11">
        <v>0.312</v>
      </c>
      <c r="G423" s="11">
        <v>0.28899999999999998</v>
      </c>
      <c r="K423" s="11">
        <v>0.61499999999999999</v>
      </c>
      <c r="M423" s="11">
        <f t="shared" si="6"/>
        <v>0.92700000000000005</v>
      </c>
    </row>
    <row r="424" spans="1:13" x14ac:dyDescent="0.35">
      <c r="A424" s="2" t="s">
        <v>48</v>
      </c>
      <c r="B424" s="3">
        <v>42997</v>
      </c>
      <c r="C424" s="4">
        <v>0.45</v>
      </c>
      <c r="M424" s="11">
        <f t="shared" si="6"/>
        <v>0</v>
      </c>
    </row>
    <row r="425" spans="1:13" x14ac:dyDescent="0.35">
      <c r="A425" s="2" t="s">
        <v>48</v>
      </c>
      <c r="B425" s="3">
        <v>42997</v>
      </c>
      <c r="C425" s="4">
        <v>0.45</v>
      </c>
      <c r="D425" s="2" t="s">
        <v>47</v>
      </c>
      <c r="E425" s="11">
        <v>0.19800000000000001</v>
      </c>
      <c r="G425" s="11">
        <v>0.20399999999999999</v>
      </c>
      <c r="K425" s="11">
        <v>0.42699999999999999</v>
      </c>
      <c r="M425" s="11">
        <f t="shared" si="6"/>
        <v>0.625</v>
      </c>
    </row>
    <row r="426" spans="1:13" x14ac:dyDescent="0.35">
      <c r="A426" s="2" t="s">
        <v>46</v>
      </c>
      <c r="B426" s="3">
        <v>43005</v>
      </c>
      <c r="C426" s="4">
        <v>0.63541666666666663</v>
      </c>
      <c r="D426" s="2" t="s">
        <v>47</v>
      </c>
      <c r="E426" s="11">
        <v>0.41299999999999998</v>
      </c>
      <c r="G426" s="11">
        <v>0.34200000000000003</v>
      </c>
      <c r="K426" s="11">
        <v>0.57299999999999995</v>
      </c>
      <c r="M426" s="11">
        <f t="shared" si="6"/>
        <v>0.98599999999999999</v>
      </c>
    </row>
    <row r="427" spans="1:13" x14ac:dyDescent="0.35">
      <c r="A427" s="2" t="s">
        <v>50</v>
      </c>
      <c r="B427" s="3">
        <v>43005</v>
      </c>
      <c r="C427" s="4">
        <v>0.45694444444444443</v>
      </c>
      <c r="D427" s="2" t="s">
        <v>47</v>
      </c>
      <c r="E427" s="11">
        <v>0.53800000000000003</v>
      </c>
      <c r="G427" s="11">
        <v>0.29299999999999998</v>
      </c>
      <c r="K427" s="11">
        <v>0.54400000000000004</v>
      </c>
      <c r="M427" s="11">
        <f t="shared" si="6"/>
        <v>1.0820000000000001</v>
      </c>
    </row>
    <row r="428" spans="1:13" x14ac:dyDescent="0.35">
      <c r="A428" s="2" t="s">
        <v>48</v>
      </c>
      <c r="B428" s="3">
        <v>43005</v>
      </c>
      <c r="C428" s="4">
        <v>0.4694444444444445</v>
      </c>
      <c r="D428" s="2" t="s">
        <v>47</v>
      </c>
      <c r="E428" s="11">
        <v>0.44400000000000001</v>
      </c>
      <c r="G428" s="11">
        <v>0.35299999999999998</v>
      </c>
      <c r="K428" s="11">
        <v>0.59199999999999997</v>
      </c>
      <c r="M428" s="11">
        <f t="shared" si="6"/>
        <v>1.036</v>
      </c>
    </row>
    <row r="429" spans="1:13" x14ac:dyDescent="0.35">
      <c r="B429" s="3"/>
      <c r="C429" s="4"/>
    </row>
    <row r="430" spans="1:13" s="1" customFormat="1" ht="29" x14ac:dyDescent="0.35">
      <c r="E430" s="23"/>
      <c r="F430" s="23"/>
      <c r="G430" s="23"/>
      <c r="H430" s="10"/>
      <c r="I430" s="10"/>
      <c r="J430" s="10"/>
      <c r="K430" s="10"/>
      <c r="L430" s="10"/>
      <c r="M430" s="23" t="s">
        <v>83</v>
      </c>
    </row>
    <row r="431" spans="1:13" x14ac:dyDescent="0.35">
      <c r="E431" s="17"/>
      <c r="F431" s="17"/>
      <c r="G431" s="17"/>
      <c r="M431" s="16">
        <f>AVERAGE(M2:M46)</f>
        <v>1.150133333333333</v>
      </c>
    </row>
    <row r="432" spans="1:13" x14ac:dyDescent="0.35">
      <c r="E432" s="17"/>
      <c r="F432" s="17"/>
      <c r="G432" s="17"/>
      <c r="M432" s="16">
        <f>AVERAGE(M47:M113)</f>
        <v>0.59619402985074621</v>
      </c>
    </row>
    <row r="433" spans="5:13" x14ac:dyDescent="0.35">
      <c r="E433" s="17"/>
      <c r="F433" s="17"/>
      <c r="G433" s="17"/>
      <c r="M433" s="16">
        <f>AVERAGE(M114:M155)</f>
        <v>0.97757142857142876</v>
      </c>
    </row>
    <row r="434" spans="5:13" x14ac:dyDescent="0.35">
      <c r="E434" s="17"/>
      <c r="F434" s="17"/>
      <c r="G434" s="17"/>
      <c r="M434" s="16">
        <f>AVERAGE(M156:M197)</f>
        <v>0.89528571428571457</v>
      </c>
    </row>
    <row r="435" spans="5:13" x14ac:dyDescent="0.35">
      <c r="E435" s="17"/>
      <c r="F435" s="17"/>
      <c r="G435" s="17"/>
      <c r="M435" s="16">
        <f>AVERAGE(M198:M245)</f>
        <v>0.80385416666666687</v>
      </c>
    </row>
    <row r="436" spans="5:13" x14ac:dyDescent="0.35">
      <c r="E436" s="17"/>
      <c r="F436" s="17"/>
      <c r="G436" s="17"/>
      <c r="M436" s="16">
        <f>AVERAGE(M246:M290)</f>
        <v>0.82022222222222241</v>
      </c>
    </row>
    <row r="437" spans="5:13" x14ac:dyDescent="0.35">
      <c r="E437" s="17"/>
      <c r="F437" s="17"/>
      <c r="G437" s="17"/>
      <c r="M437" s="16">
        <f>AVERAGE(M293:M341)</f>
        <v>0.80904081632653047</v>
      </c>
    </row>
    <row r="438" spans="5:13" x14ac:dyDescent="0.35">
      <c r="E438" s="17"/>
      <c r="F438" s="17"/>
      <c r="G438" s="17"/>
      <c r="M438" s="16">
        <f>AVERAGE(M342:M428)</f>
        <v>0.55789655172413788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"/>
  <sheetViews>
    <sheetView zoomScaleNormal="100" zoomScaleSheetLayoutView="100" workbookViewId="0">
      <pane ySplit="1" topLeftCell="A427" activePane="bottomLeft" state="frozen"/>
      <selection activeCell="C1" sqref="C1"/>
      <selection pane="bottomLeft" activeCell="K431" sqref="K431"/>
    </sheetView>
  </sheetViews>
  <sheetFormatPr defaultColWidth="9.1796875" defaultRowHeight="14.5" x14ac:dyDescent="0.35"/>
  <cols>
    <col min="1" max="1" width="10.81640625" style="2" bestFit="1" customWidth="1"/>
    <col min="2" max="2" width="12.1796875" style="2" bestFit="1" customWidth="1"/>
    <col min="3" max="3" width="9" style="2" bestFit="1" customWidth="1"/>
    <col min="4" max="4" width="11.81640625" style="2" bestFit="1" customWidth="1"/>
    <col min="5" max="5" width="10.453125" style="13" bestFit="1" customWidth="1"/>
    <col min="6" max="6" width="13.7265625" style="13" bestFit="1" customWidth="1"/>
    <col min="7" max="7" width="14" style="13" bestFit="1" customWidth="1"/>
    <col min="8" max="8" width="14.7265625" style="13" bestFit="1" customWidth="1"/>
    <col min="9" max="16384" width="9.1796875" style="2"/>
  </cols>
  <sheetData>
    <row r="1" spans="1:8" s="1" customFormat="1" ht="58.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2" t="s">
        <v>32</v>
      </c>
      <c r="F1" s="12" t="s">
        <v>33</v>
      </c>
      <c r="G1" s="12" t="s">
        <v>34</v>
      </c>
      <c r="H1" s="12" t="s">
        <v>35</v>
      </c>
    </row>
    <row r="2" spans="1:8" x14ac:dyDescent="0.35">
      <c r="A2" s="2" t="s">
        <v>46</v>
      </c>
      <c r="B2" s="3">
        <v>40332</v>
      </c>
      <c r="C2" s="4">
        <v>0.66111111111111109</v>
      </c>
      <c r="D2" s="2" t="s">
        <v>41</v>
      </c>
      <c r="E2" s="13">
        <v>15.6</v>
      </c>
    </row>
    <row r="3" spans="1:8" x14ac:dyDescent="0.35">
      <c r="A3" s="2" t="s">
        <v>50</v>
      </c>
      <c r="B3" s="3">
        <v>40332</v>
      </c>
      <c r="C3" s="4">
        <v>0.50208333333333333</v>
      </c>
      <c r="D3" s="2" t="s">
        <v>41</v>
      </c>
      <c r="E3" s="13">
        <v>12.9</v>
      </c>
    </row>
    <row r="4" spans="1:8" x14ac:dyDescent="0.35">
      <c r="A4" s="2" t="s">
        <v>48</v>
      </c>
      <c r="B4" s="3">
        <v>40332</v>
      </c>
      <c r="C4" s="4">
        <v>0.51944444444444449</v>
      </c>
      <c r="D4" s="2" t="s">
        <v>41</v>
      </c>
      <c r="E4" s="13">
        <v>13.2</v>
      </c>
    </row>
    <row r="5" spans="1:8" x14ac:dyDescent="0.35">
      <c r="A5" s="2" t="s">
        <v>46</v>
      </c>
      <c r="B5" s="3">
        <v>40338</v>
      </c>
      <c r="C5" s="4">
        <v>0.67708333333333337</v>
      </c>
      <c r="D5" s="2" t="s">
        <v>41</v>
      </c>
      <c r="E5" s="13">
        <v>5.8</v>
      </c>
    </row>
    <row r="6" spans="1:8" x14ac:dyDescent="0.35">
      <c r="A6" s="2" t="s">
        <v>50</v>
      </c>
      <c r="B6" s="3">
        <v>40338</v>
      </c>
      <c r="C6" s="4">
        <v>0.5180555555555556</v>
      </c>
      <c r="D6" s="2" t="s">
        <v>41</v>
      </c>
      <c r="E6" s="13">
        <v>6.9</v>
      </c>
    </row>
    <row r="7" spans="1:8" x14ac:dyDescent="0.35">
      <c r="A7" s="2" t="s">
        <v>48</v>
      </c>
      <c r="B7" s="3">
        <v>40338</v>
      </c>
      <c r="C7" s="4">
        <v>0.52847222222222223</v>
      </c>
      <c r="D7" s="2" t="s">
        <v>41</v>
      </c>
      <c r="E7" s="13">
        <v>6.6</v>
      </c>
    </row>
    <row r="8" spans="1:8" x14ac:dyDescent="0.35">
      <c r="A8" s="2" t="s">
        <v>46</v>
      </c>
      <c r="B8" s="3">
        <v>40345</v>
      </c>
      <c r="C8" s="4">
        <v>0.65138888888888891</v>
      </c>
      <c r="D8" s="2" t="s">
        <v>41</v>
      </c>
      <c r="E8" s="13">
        <v>4.7</v>
      </c>
    </row>
    <row r="9" spans="1:8" x14ac:dyDescent="0.35">
      <c r="A9" s="2" t="s">
        <v>50</v>
      </c>
      <c r="B9" s="3">
        <v>40345</v>
      </c>
      <c r="C9" s="4">
        <v>0.49722222222222223</v>
      </c>
      <c r="D9" s="2" t="s">
        <v>41</v>
      </c>
      <c r="E9" s="13">
        <v>2.9</v>
      </c>
    </row>
    <row r="10" spans="1:8" x14ac:dyDescent="0.35">
      <c r="A10" s="2" t="s">
        <v>48</v>
      </c>
      <c r="B10" s="3">
        <v>40345</v>
      </c>
      <c r="C10" s="4">
        <v>0.51041666666666663</v>
      </c>
      <c r="D10" s="2" t="s">
        <v>41</v>
      </c>
      <c r="E10" s="13">
        <v>7.5</v>
      </c>
    </row>
    <row r="11" spans="1:8" x14ac:dyDescent="0.35">
      <c r="A11" s="2" t="s">
        <v>46</v>
      </c>
      <c r="B11" s="3">
        <v>40360</v>
      </c>
      <c r="C11" s="4">
        <v>0.67152777777777783</v>
      </c>
      <c r="D11" s="2" t="s">
        <v>41</v>
      </c>
      <c r="E11" s="13">
        <v>9.6999999999999993</v>
      </c>
    </row>
    <row r="12" spans="1:8" x14ac:dyDescent="0.35">
      <c r="A12" s="2" t="s">
        <v>50</v>
      </c>
      <c r="B12" s="3">
        <v>40360</v>
      </c>
      <c r="C12" s="4">
        <v>0.5131944444444444</v>
      </c>
      <c r="D12" s="2" t="s">
        <v>41</v>
      </c>
      <c r="E12" s="13">
        <v>7.1</v>
      </c>
    </row>
    <row r="13" spans="1:8" x14ac:dyDescent="0.35">
      <c r="A13" s="2" t="s">
        <v>48</v>
      </c>
      <c r="B13" s="3">
        <v>40360</v>
      </c>
      <c r="C13" s="4">
        <v>0.52569444444444446</v>
      </c>
      <c r="D13" s="2" t="s">
        <v>41</v>
      </c>
      <c r="E13" s="13">
        <v>16.899999999999999</v>
      </c>
    </row>
    <row r="14" spans="1:8" x14ac:dyDescent="0.35">
      <c r="A14" s="2" t="s">
        <v>46</v>
      </c>
      <c r="B14" s="3">
        <v>40367</v>
      </c>
      <c r="C14" s="4">
        <v>0.63472222222222219</v>
      </c>
      <c r="D14" s="2" t="s">
        <v>41</v>
      </c>
      <c r="E14" s="13">
        <v>12.4</v>
      </c>
    </row>
    <row r="15" spans="1:8" x14ac:dyDescent="0.35">
      <c r="A15" s="2" t="s">
        <v>50</v>
      </c>
      <c r="B15" s="3">
        <v>40367</v>
      </c>
      <c r="C15" s="4">
        <v>0.47916666666666669</v>
      </c>
      <c r="D15" s="2" t="s">
        <v>41</v>
      </c>
      <c r="E15" s="13">
        <v>10.8</v>
      </c>
    </row>
    <row r="16" spans="1:8" x14ac:dyDescent="0.35">
      <c r="A16" s="2" t="s">
        <v>48</v>
      </c>
      <c r="B16" s="3">
        <v>40367</v>
      </c>
      <c r="C16" s="4">
        <v>0.48958333333333331</v>
      </c>
      <c r="D16" s="2" t="s">
        <v>41</v>
      </c>
      <c r="E16" s="13">
        <v>10.7</v>
      </c>
    </row>
    <row r="17" spans="1:5" x14ac:dyDescent="0.35">
      <c r="A17" s="2" t="s">
        <v>46</v>
      </c>
      <c r="B17" s="3">
        <v>40373</v>
      </c>
      <c r="C17" s="4">
        <v>0.67499999999999993</v>
      </c>
      <c r="D17" s="2" t="s">
        <v>43</v>
      </c>
      <c r="E17" s="13">
        <v>3.1</v>
      </c>
    </row>
    <row r="18" spans="1:5" x14ac:dyDescent="0.35">
      <c r="A18" s="2" t="s">
        <v>50</v>
      </c>
      <c r="B18" s="3">
        <v>40373</v>
      </c>
      <c r="C18" s="4">
        <v>0.51250000000000007</v>
      </c>
      <c r="D18" s="2" t="s">
        <v>43</v>
      </c>
      <c r="E18" s="13">
        <v>3.6</v>
      </c>
    </row>
    <row r="19" spans="1:5" x14ac:dyDescent="0.35">
      <c r="A19" s="2" t="s">
        <v>48</v>
      </c>
      <c r="B19" s="3">
        <v>40373</v>
      </c>
      <c r="C19" s="4">
        <v>0.52500000000000002</v>
      </c>
      <c r="D19" s="2" t="s">
        <v>43</v>
      </c>
      <c r="E19" s="13">
        <v>6</v>
      </c>
    </row>
    <row r="20" spans="1:5" x14ac:dyDescent="0.35">
      <c r="A20" s="2" t="s">
        <v>46</v>
      </c>
      <c r="B20" s="3">
        <v>40380</v>
      </c>
      <c r="C20" s="4">
        <v>0.63888888888888895</v>
      </c>
      <c r="D20" s="2" t="s">
        <v>41</v>
      </c>
      <c r="E20" s="13">
        <v>24</v>
      </c>
    </row>
    <row r="21" spans="1:5" x14ac:dyDescent="0.35">
      <c r="A21" s="2" t="s">
        <v>50</v>
      </c>
      <c r="B21" s="3">
        <v>40380</v>
      </c>
      <c r="C21" s="4">
        <v>0.4770833333333333</v>
      </c>
      <c r="D21" s="2" t="s">
        <v>41</v>
      </c>
      <c r="E21" s="13">
        <v>16.2</v>
      </c>
    </row>
    <row r="22" spans="1:5" x14ac:dyDescent="0.35">
      <c r="A22" s="2" t="s">
        <v>48</v>
      </c>
      <c r="B22" s="3">
        <v>40380</v>
      </c>
      <c r="C22" s="4">
        <v>0.49027777777777781</v>
      </c>
      <c r="D22" s="2" t="s">
        <v>41</v>
      </c>
      <c r="E22" s="13">
        <v>9.5</v>
      </c>
    </row>
    <row r="23" spans="1:5" x14ac:dyDescent="0.35">
      <c r="A23" s="2" t="s">
        <v>46</v>
      </c>
      <c r="B23" s="3">
        <v>40387</v>
      </c>
      <c r="C23" s="4">
        <v>0.63194444444444442</v>
      </c>
      <c r="D23" s="2" t="s">
        <v>41</v>
      </c>
      <c r="E23" s="13">
        <v>17.600000000000001</v>
      </c>
    </row>
    <row r="24" spans="1:5" x14ac:dyDescent="0.35">
      <c r="A24" s="2" t="s">
        <v>50</v>
      </c>
      <c r="B24" s="3">
        <v>40387</v>
      </c>
      <c r="C24" s="4">
        <v>0.47013888888888888</v>
      </c>
      <c r="D24" s="2" t="s">
        <v>41</v>
      </c>
      <c r="E24" s="13">
        <v>13</v>
      </c>
    </row>
    <row r="25" spans="1:5" x14ac:dyDescent="0.35">
      <c r="A25" s="2" t="s">
        <v>48</v>
      </c>
      <c r="B25" s="3">
        <v>40387</v>
      </c>
      <c r="C25" s="4">
        <v>0.48402777777777778</v>
      </c>
      <c r="D25" s="2" t="s">
        <v>41</v>
      </c>
      <c r="E25" s="13">
        <v>14.1</v>
      </c>
    </row>
    <row r="26" spans="1:5" x14ac:dyDescent="0.35">
      <c r="A26" s="2" t="s">
        <v>46</v>
      </c>
      <c r="B26" s="3">
        <v>40394</v>
      </c>
      <c r="C26" s="4">
        <v>0.65972222222222221</v>
      </c>
      <c r="D26" s="2" t="s">
        <v>41</v>
      </c>
      <c r="E26" s="13">
        <v>11.7</v>
      </c>
    </row>
    <row r="27" spans="1:5" x14ac:dyDescent="0.35">
      <c r="A27" s="2" t="s">
        <v>50</v>
      </c>
      <c r="B27" s="3">
        <v>40394</v>
      </c>
      <c r="C27" s="4">
        <v>0.50416666666666665</v>
      </c>
      <c r="D27" s="2" t="s">
        <v>41</v>
      </c>
      <c r="E27" s="13">
        <v>6.5</v>
      </c>
    </row>
    <row r="28" spans="1:5" x14ac:dyDescent="0.35">
      <c r="A28" s="2" t="s">
        <v>48</v>
      </c>
      <c r="B28" s="3">
        <v>40394</v>
      </c>
      <c r="C28" s="4">
        <v>0.51736111111111105</v>
      </c>
      <c r="D28" s="2" t="s">
        <v>41</v>
      </c>
      <c r="E28" s="13">
        <v>4.3</v>
      </c>
    </row>
    <row r="29" spans="1:5" x14ac:dyDescent="0.35">
      <c r="A29" s="2" t="s">
        <v>46</v>
      </c>
      <c r="B29" s="3">
        <v>40401</v>
      </c>
      <c r="C29" s="4">
        <v>0.65486111111111112</v>
      </c>
      <c r="D29" s="2" t="s">
        <v>41</v>
      </c>
      <c r="E29" s="13">
        <v>8.1</v>
      </c>
    </row>
    <row r="30" spans="1:5" x14ac:dyDescent="0.35">
      <c r="A30" s="2" t="s">
        <v>50</v>
      </c>
      <c r="B30" s="3">
        <v>40401</v>
      </c>
      <c r="C30" s="4">
        <v>0.48819444444444443</v>
      </c>
      <c r="D30" s="2" t="s">
        <v>41</v>
      </c>
      <c r="E30" s="13">
        <v>7</v>
      </c>
    </row>
    <row r="31" spans="1:5" x14ac:dyDescent="0.35">
      <c r="A31" s="2" t="s">
        <v>48</v>
      </c>
      <c r="B31" s="3">
        <v>40401</v>
      </c>
      <c r="C31" s="4">
        <v>0.4993055555555555</v>
      </c>
      <c r="D31" s="2" t="s">
        <v>41</v>
      </c>
      <c r="E31" s="13">
        <v>10.6</v>
      </c>
    </row>
    <row r="32" spans="1:5" x14ac:dyDescent="0.35">
      <c r="A32" s="2" t="s">
        <v>46</v>
      </c>
      <c r="B32" s="3">
        <v>40415</v>
      </c>
      <c r="C32" s="4">
        <v>0.66319444444444442</v>
      </c>
      <c r="D32" s="2" t="s">
        <v>43</v>
      </c>
      <c r="E32" s="13">
        <v>1.6</v>
      </c>
    </row>
    <row r="33" spans="1:7" x14ac:dyDescent="0.35">
      <c r="A33" s="2" t="s">
        <v>50</v>
      </c>
      <c r="B33" s="3">
        <v>40415</v>
      </c>
      <c r="C33" s="4">
        <v>0.50069444444444444</v>
      </c>
      <c r="D33" s="2" t="s">
        <v>43</v>
      </c>
      <c r="E33" s="13">
        <v>2.4</v>
      </c>
    </row>
    <row r="34" spans="1:7" x14ac:dyDescent="0.35">
      <c r="A34" s="2" t="s">
        <v>48</v>
      </c>
      <c r="B34" s="3">
        <v>40415</v>
      </c>
      <c r="C34" s="4">
        <v>0.51041666666666663</v>
      </c>
      <c r="D34" s="2" t="s">
        <v>43</v>
      </c>
      <c r="E34" s="13">
        <v>3.2</v>
      </c>
    </row>
    <row r="35" spans="1:7" x14ac:dyDescent="0.35">
      <c r="A35" s="2" t="s">
        <v>46</v>
      </c>
      <c r="B35" s="3">
        <v>40422</v>
      </c>
      <c r="C35" s="4">
        <v>0.6381944444444444</v>
      </c>
      <c r="D35" s="2" t="s">
        <v>41</v>
      </c>
      <c r="E35" s="13">
        <v>35.299999999999997</v>
      </c>
    </row>
    <row r="36" spans="1:7" x14ac:dyDescent="0.35">
      <c r="A36" s="2" t="s">
        <v>50</v>
      </c>
      <c r="B36" s="3">
        <v>40422</v>
      </c>
      <c r="C36" s="4">
        <v>0.48194444444444445</v>
      </c>
      <c r="D36" s="2" t="s">
        <v>41</v>
      </c>
      <c r="E36" s="13">
        <v>31.9</v>
      </c>
    </row>
    <row r="37" spans="1:7" x14ac:dyDescent="0.35">
      <c r="A37" s="2" t="s">
        <v>48</v>
      </c>
      <c r="B37" s="3">
        <v>40422</v>
      </c>
      <c r="C37" s="4">
        <v>0.49444444444444446</v>
      </c>
      <c r="D37" s="2" t="s">
        <v>41</v>
      </c>
      <c r="E37" s="13">
        <v>30.3</v>
      </c>
    </row>
    <row r="38" spans="1:7" x14ac:dyDescent="0.35">
      <c r="A38" s="2" t="s">
        <v>46</v>
      </c>
      <c r="B38" s="3">
        <v>40430</v>
      </c>
      <c r="C38" s="4">
        <v>0.64097222222222217</v>
      </c>
      <c r="D38" s="2" t="s">
        <v>41</v>
      </c>
      <c r="E38" s="13">
        <v>21.8</v>
      </c>
    </row>
    <row r="39" spans="1:7" x14ac:dyDescent="0.35">
      <c r="A39" s="2" t="s">
        <v>50</v>
      </c>
      <c r="B39" s="3">
        <v>40430</v>
      </c>
      <c r="C39" s="4">
        <v>0.47916666666666669</v>
      </c>
      <c r="D39" s="2" t="s">
        <v>41</v>
      </c>
      <c r="E39" s="13">
        <v>25.4</v>
      </c>
    </row>
    <row r="40" spans="1:7" x14ac:dyDescent="0.35">
      <c r="A40" s="2" t="s">
        <v>48</v>
      </c>
      <c r="B40" s="3">
        <v>40430</v>
      </c>
      <c r="C40" s="4">
        <v>0.48958333333333331</v>
      </c>
      <c r="D40" s="2" t="s">
        <v>41</v>
      </c>
      <c r="E40" s="13">
        <v>35</v>
      </c>
    </row>
    <row r="41" spans="1:7" x14ac:dyDescent="0.35">
      <c r="A41" s="2" t="s">
        <v>46</v>
      </c>
      <c r="B41" s="3">
        <v>40436</v>
      </c>
      <c r="C41" s="4">
        <v>0.65555555555555556</v>
      </c>
      <c r="D41" s="2" t="s">
        <v>41</v>
      </c>
      <c r="E41" s="13">
        <v>9.3000000000000007</v>
      </c>
    </row>
    <row r="42" spans="1:7" x14ac:dyDescent="0.35">
      <c r="A42" s="2" t="s">
        <v>50</v>
      </c>
      <c r="B42" s="3">
        <v>40436</v>
      </c>
      <c r="C42" s="4">
        <v>0.49861111111111112</v>
      </c>
      <c r="D42" s="2" t="s">
        <v>41</v>
      </c>
      <c r="E42" s="13">
        <v>2</v>
      </c>
    </row>
    <row r="43" spans="1:7" x14ac:dyDescent="0.35">
      <c r="A43" s="2" t="s">
        <v>48</v>
      </c>
      <c r="B43" s="3">
        <v>40436</v>
      </c>
      <c r="C43" s="4">
        <v>0.51041666666666663</v>
      </c>
      <c r="D43" s="2" t="s">
        <v>41</v>
      </c>
      <c r="E43" s="13">
        <v>16.899999999999999</v>
      </c>
    </row>
    <row r="44" spans="1:7" x14ac:dyDescent="0.35">
      <c r="A44" s="2" t="s">
        <v>46</v>
      </c>
      <c r="B44" s="3">
        <v>40443</v>
      </c>
      <c r="C44" s="4">
        <v>0.64027777777777783</v>
      </c>
      <c r="D44" s="2" t="s">
        <v>41</v>
      </c>
      <c r="E44" s="13">
        <v>4.7</v>
      </c>
    </row>
    <row r="45" spans="1:7" x14ac:dyDescent="0.35">
      <c r="A45" s="2" t="s">
        <v>50</v>
      </c>
      <c r="B45" s="3">
        <v>40443</v>
      </c>
      <c r="C45" s="4">
        <v>0.47986111111111113</v>
      </c>
      <c r="D45" s="2" t="s">
        <v>41</v>
      </c>
      <c r="E45" s="13">
        <v>5.8</v>
      </c>
    </row>
    <row r="46" spans="1:7" x14ac:dyDescent="0.35">
      <c r="A46" s="2" t="s">
        <v>48</v>
      </c>
      <c r="B46" s="3">
        <v>40443</v>
      </c>
      <c r="C46" s="4">
        <v>0.4909722222222222</v>
      </c>
      <c r="D46" s="2" t="s">
        <v>41</v>
      </c>
      <c r="E46" s="13">
        <v>8.1999999999999993</v>
      </c>
    </row>
    <row r="47" spans="1:7" x14ac:dyDescent="0.35">
      <c r="A47" s="2" t="s">
        <v>46</v>
      </c>
      <c r="B47" s="3">
        <v>40696</v>
      </c>
      <c r="C47" s="4">
        <v>0.67499999999999993</v>
      </c>
      <c r="D47" s="2" t="s">
        <v>41</v>
      </c>
      <c r="E47" s="13">
        <v>7.1</v>
      </c>
      <c r="G47" s="13">
        <v>3.9</v>
      </c>
    </row>
    <row r="48" spans="1:7" x14ac:dyDescent="0.35">
      <c r="A48" s="2" t="s">
        <v>50</v>
      </c>
      <c r="B48" s="3">
        <v>40696</v>
      </c>
      <c r="C48" s="4">
        <v>0.5083333333333333</v>
      </c>
      <c r="D48" s="2" t="s">
        <v>41</v>
      </c>
      <c r="E48" s="13">
        <v>4.7</v>
      </c>
      <c r="G48" s="13">
        <v>41.7</v>
      </c>
    </row>
    <row r="49" spans="1:7" x14ac:dyDescent="0.35">
      <c r="A49" s="2" t="s">
        <v>48</v>
      </c>
      <c r="B49" s="3">
        <v>40696</v>
      </c>
      <c r="C49" s="4">
        <v>0.52083333333333337</v>
      </c>
      <c r="D49" s="2" t="s">
        <v>41</v>
      </c>
      <c r="E49" s="13">
        <v>6.7</v>
      </c>
      <c r="G49" s="13">
        <v>4.2</v>
      </c>
    </row>
    <row r="50" spans="1:7" x14ac:dyDescent="0.35">
      <c r="A50" s="2" t="s">
        <v>46</v>
      </c>
      <c r="B50" s="3">
        <v>40702</v>
      </c>
      <c r="C50" s="4">
        <v>0.64930555555555558</v>
      </c>
      <c r="D50" s="2" t="s">
        <v>41</v>
      </c>
      <c r="E50" s="13">
        <v>14.8</v>
      </c>
    </row>
    <row r="51" spans="1:7" x14ac:dyDescent="0.35">
      <c r="A51" s="2" t="s">
        <v>50</v>
      </c>
      <c r="B51" s="3">
        <v>40702</v>
      </c>
      <c r="C51" s="4">
        <v>0.49236111111111108</v>
      </c>
      <c r="D51" s="2" t="s">
        <v>41</v>
      </c>
      <c r="E51" s="13">
        <v>4.5999999999999996</v>
      </c>
    </row>
    <row r="52" spans="1:7" x14ac:dyDescent="0.35">
      <c r="A52" s="2" t="s">
        <v>48</v>
      </c>
      <c r="B52" s="3">
        <v>40702</v>
      </c>
      <c r="C52" s="4">
        <v>0.50486111111111109</v>
      </c>
      <c r="D52" s="2" t="s">
        <v>41</v>
      </c>
      <c r="E52" s="13">
        <v>10.5</v>
      </c>
    </row>
    <row r="53" spans="1:7" x14ac:dyDescent="0.35">
      <c r="A53" s="2" t="s">
        <v>46</v>
      </c>
      <c r="B53" s="3">
        <v>40709</v>
      </c>
      <c r="C53" s="4">
        <v>0.64861111111111114</v>
      </c>
      <c r="D53" s="2" t="s">
        <v>43</v>
      </c>
      <c r="E53" s="13">
        <v>1.5</v>
      </c>
    </row>
    <row r="54" spans="1:7" x14ac:dyDescent="0.35">
      <c r="A54" s="2" t="s">
        <v>50</v>
      </c>
      <c r="B54" s="3">
        <v>40709</v>
      </c>
      <c r="C54" s="4">
        <v>0.49444444444444446</v>
      </c>
      <c r="D54" s="2" t="s">
        <v>43</v>
      </c>
      <c r="E54" s="13">
        <v>1.9</v>
      </c>
    </row>
    <row r="55" spans="1:7" x14ac:dyDescent="0.35">
      <c r="A55" s="2" t="s">
        <v>48</v>
      </c>
      <c r="B55" s="3">
        <v>40709</v>
      </c>
      <c r="C55" s="4">
        <v>0.50486111111111109</v>
      </c>
      <c r="D55" s="2" t="s">
        <v>43</v>
      </c>
      <c r="E55" s="13">
        <v>2.2000000000000002</v>
      </c>
    </row>
    <row r="56" spans="1:7" x14ac:dyDescent="0.35">
      <c r="A56" s="2" t="s">
        <v>46</v>
      </c>
      <c r="B56" s="3">
        <v>40716</v>
      </c>
      <c r="C56" s="4">
        <v>0.65208333333333335</v>
      </c>
      <c r="D56" s="2" t="s">
        <v>41</v>
      </c>
      <c r="E56" s="13">
        <v>6.1</v>
      </c>
    </row>
    <row r="57" spans="1:7" x14ac:dyDescent="0.35">
      <c r="A57" s="2" t="s">
        <v>50</v>
      </c>
      <c r="B57" s="3">
        <v>40716</v>
      </c>
      <c r="C57" s="4">
        <v>0.49583333333333335</v>
      </c>
      <c r="D57" s="2" t="s">
        <v>41</v>
      </c>
      <c r="E57" s="13">
        <v>2.2999999999999998</v>
      </c>
    </row>
    <row r="58" spans="1:7" x14ac:dyDescent="0.35">
      <c r="A58" s="2" t="s">
        <v>48</v>
      </c>
      <c r="B58" s="3">
        <v>40716</v>
      </c>
      <c r="C58" s="4">
        <v>0.5083333333333333</v>
      </c>
      <c r="D58" s="2" t="s">
        <v>41</v>
      </c>
      <c r="E58" s="13">
        <v>7.4</v>
      </c>
    </row>
    <row r="59" spans="1:7" x14ac:dyDescent="0.35">
      <c r="A59" s="2" t="s">
        <v>46</v>
      </c>
      <c r="B59" s="3">
        <v>40723</v>
      </c>
      <c r="C59" s="4">
        <v>0.51388888888888895</v>
      </c>
      <c r="D59" s="2" t="s">
        <v>41</v>
      </c>
      <c r="E59" s="13">
        <v>8.8000000000000007</v>
      </c>
    </row>
    <row r="60" spans="1:7" x14ac:dyDescent="0.35">
      <c r="A60" s="2" t="s">
        <v>50</v>
      </c>
      <c r="B60" s="3">
        <v>40723</v>
      </c>
      <c r="C60" s="4">
        <v>0.67569444444444438</v>
      </c>
      <c r="D60" s="2" t="s">
        <v>41</v>
      </c>
      <c r="E60" s="13">
        <v>8.1</v>
      </c>
    </row>
    <row r="61" spans="1:7" x14ac:dyDescent="0.35">
      <c r="A61" s="2" t="s">
        <v>48</v>
      </c>
      <c r="B61" s="3">
        <v>40723</v>
      </c>
      <c r="C61" s="4">
        <v>0.65972222222222221</v>
      </c>
      <c r="D61" s="2" t="s">
        <v>41</v>
      </c>
      <c r="E61" s="13">
        <v>11.3</v>
      </c>
    </row>
    <row r="62" spans="1:7" x14ac:dyDescent="0.35">
      <c r="A62" s="2" t="s">
        <v>46</v>
      </c>
      <c r="B62" s="3">
        <v>40738</v>
      </c>
      <c r="C62" s="4">
        <v>0.67291666666666661</v>
      </c>
      <c r="D62" s="2" t="s">
        <v>41</v>
      </c>
      <c r="E62" s="13">
        <v>3.1</v>
      </c>
    </row>
    <row r="63" spans="1:7" x14ac:dyDescent="0.35">
      <c r="A63" s="2" t="s">
        <v>50</v>
      </c>
      <c r="B63" s="3">
        <v>40738</v>
      </c>
      <c r="C63" s="4">
        <v>0.51111111111111118</v>
      </c>
      <c r="D63" s="2" t="s">
        <v>41</v>
      </c>
      <c r="E63" s="13">
        <v>26.5</v>
      </c>
    </row>
    <row r="64" spans="1:7" x14ac:dyDescent="0.35">
      <c r="A64" s="2" t="s">
        <v>48</v>
      </c>
      <c r="B64" s="3">
        <v>40738</v>
      </c>
      <c r="C64" s="4">
        <v>0.52083333333333337</v>
      </c>
      <c r="D64" s="2" t="s">
        <v>41</v>
      </c>
      <c r="E64" s="13">
        <v>19.7</v>
      </c>
    </row>
    <row r="65" spans="1:8" x14ac:dyDescent="0.35">
      <c r="A65" s="2" t="s">
        <v>46</v>
      </c>
      <c r="B65" s="3">
        <v>40745</v>
      </c>
      <c r="C65" s="4">
        <v>0.50069444444444444</v>
      </c>
      <c r="D65" s="2" t="s">
        <v>41</v>
      </c>
      <c r="G65" s="13">
        <v>1.8</v>
      </c>
    </row>
    <row r="66" spans="1:8" x14ac:dyDescent="0.35">
      <c r="A66" s="2" t="s">
        <v>50</v>
      </c>
      <c r="B66" s="3">
        <v>40745</v>
      </c>
      <c r="C66" s="4">
        <v>0.51527777777777783</v>
      </c>
      <c r="D66" s="2" t="s">
        <v>41</v>
      </c>
      <c r="G66" s="13">
        <v>9.4</v>
      </c>
    </row>
    <row r="67" spans="1:8" x14ac:dyDescent="0.35">
      <c r="A67" s="2" t="s">
        <v>48</v>
      </c>
      <c r="B67" s="3">
        <v>40745</v>
      </c>
      <c r="C67" s="4">
        <v>0.52361111111111114</v>
      </c>
      <c r="D67" s="2" t="s">
        <v>41</v>
      </c>
      <c r="G67" s="13">
        <v>4.7</v>
      </c>
    </row>
    <row r="68" spans="1:8" x14ac:dyDescent="0.35">
      <c r="A68" s="2" t="s">
        <v>46</v>
      </c>
      <c r="B68" s="3">
        <v>40746</v>
      </c>
      <c r="C68" s="4">
        <v>0.50486111111111109</v>
      </c>
      <c r="G68" s="13">
        <v>3.8</v>
      </c>
    </row>
    <row r="69" spans="1:8" x14ac:dyDescent="0.35">
      <c r="A69" s="2" t="s">
        <v>50</v>
      </c>
      <c r="B69" s="3">
        <v>40746</v>
      </c>
      <c r="C69" s="4">
        <v>0.51041666666666663</v>
      </c>
      <c r="G69" s="13">
        <v>4.3</v>
      </c>
    </row>
    <row r="70" spans="1:8" x14ac:dyDescent="0.35">
      <c r="A70" s="2" t="s">
        <v>48</v>
      </c>
      <c r="B70" s="3">
        <v>40746</v>
      </c>
      <c r="C70" s="4">
        <v>0.51874999999999993</v>
      </c>
      <c r="G70" s="13">
        <v>9.4</v>
      </c>
    </row>
    <row r="71" spans="1:8" x14ac:dyDescent="0.35">
      <c r="A71" s="2" t="s">
        <v>46</v>
      </c>
      <c r="B71" s="3">
        <v>40747</v>
      </c>
      <c r="D71" s="2" t="s">
        <v>41</v>
      </c>
    </row>
    <row r="72" spans="1:8" x14ac:dyDescent="0.35">
      <c r="A72" s="2" t="s">
        <v>46</v>
      </c>
      <c r="B72" s="3">
        <v>40747</v>
      </c>
      <c r="C72" s="4">
        <v>0.4465277777777778</v>
      </c>
      <c r="D72" s="2" t="s">
        <v>41</v>
      </c>
      <c r="G72" s="13">
        <v>12.2</v>
      </c>
      <c r="H72" s="13">
        <v>2.8</v>
      </c>
    </row>
    <row r="73" spans="1:8" x14ac:dyDescent="0.35">
      <c r="A73" s="2" t="s">
        <v>50</v>
      </c>
      <c r="B73" s="3">
        <v>40747</v>
      </c>
      <c r="C73" s="4">
        <v>0.45277777777777778</v>
      </c>
      <c r="D73" s="2" t="s">
        <v>41</v>
      </c>
      <c r="G73" s="13">
        <v>10.3</v>
      </c>
      <c r="H73" s="13">
        <v>7.5</v>
      </c>
    </row>
    <row r="74" spans="1:8" x14ac:dyDescent="0.35">
      <c r="A74" s="2" t="s">
        <v>48</v>
      </c>
      <c r="B74" s="3">
        <v>40747</v>
      </c>
      <c r="C74" s="4">
        <v>0.4604166666666667</v>
      </c>
      <c r="D74" s="2" t="s">
        <v>41</v>
      </c>
      <c r="G74" s="13">
        <v>9.8000000000000007</v>
      </c>
      <c r="H74" s="13">
        <v>3.2</v>
      </c>
    </row>
    <row r="75" spans="1:8" x14ac:dyDescent="0.35">
      <c r="A75" s="2" t="s">
        <v>46</v>
      </c>
      <c r="B75" s="3">
        <v>40748</v>
      </c>
      <c r="C75" s="4">
        <v>0.43888888888888888</v>
      </c>
      <c r="D75" s="2" t="s">
        <v>41</v>
      </c>
      <c r="G75" s="13">
        <v>15.9</v>
      </c>
      <c r="H75" s="13">
        <v>6.1</v>
      </c>
    </row>
    <row r="76" spans="1:8" x14ac:dyDescent="0.35">
      <c r="A76" s="2" t="s">
        <v>50</v>
      </c>
      <c r="B76" s="3">
        <v>40748</v>
      </c>
      <c r="C76" s="4">
        <v>0.44305555555555554</v>
      </c>
      <c r="D76" s="2" t="s">
        <v>41</v>
      </c>
      <c r="G76" s="13">
        <v>20.6</v>
      </c>
      <c r="H76" s="13">
        <v>6.6</v>
      </c>
    </row>
    <row r="77" spans="1:8" x14ac:dyDescent="0.35">
      <c r="A77" s="2" t="s">
        <v>48</v>
      </c>
      <c r="B77" s="3">
        <v>40748</v>
      </c>
      <c r="C77" s="4">
        <v>0.45</v>
      </c>
      <c r="D77" s="2" t="s">
        <v>41</v>
      </c>
      <c r="G77" s="13">
        <v>21.2</v>
      </c>
      <c r="H77" s="13">
        <v>4.7</v>
      </c>
    </row>
    <row r="78" spans="1:8" x14ac:dyDescent="0.35">
      <c r="A78" s="2" t="s">
        <v>46</v>
      </c>
      <c r="B78" s="3">
        <v>40750</v>
      </c>
      <c r="C78" s="4">
        <v>0.64097222222222217</v>
      </c>
      <c r="D78" s="2" t="s">
        <v>41</v>
      </c>
      <c r="E78" s="13">
        <v>6.8</v>
      </c>
    </row>
    <row r="79" spans="1:8" x14ac:dyDescent="0.35">
      <c r="A79" s="2" t="s">
        <v>50</v>
      </c>
      <c r="B79" s="3">
        <v>40750</v>
      </c>
      <c r="C79" s="4">
        <v>0.49374999999999997</v>
      </c>
      <c r="D79" s="2" t="s">
        <v>41</v>
      </c>
      <c r="E79" s="13">
        <v>6.4</v>
      </c>
    </row>
    <row r="80" spans="1:8" x14ac:dyDescent="0.35">
      <c r="A80" s="2" t="s">
        <v>48</v>
      </c>
      <c r="B80" s="3">
        <v>40750</v>
      </c>
      <c r="C80" s="4">
        <v>0.50486111111111109</v>
      </c>
      <c r="D80" s="2" t="s">
        <v>41</v>
      </c>
      <c r="E80" s="13">
        <v>7.4</v>
      </c>
    </row>
    <row r="81" spans="1:7" x14ac:dyDescent="0.35">
      <c r="A81" s="2" t="s">
        <v>46</v>
      </c>
      <c r="B81" s="3">
        <v>40751</v>
      </c>
      <c r="C81" s="4">
        <v>0.54999999999999993</v>
      </c>
      <c r="D81" s="2" t="s">
        <v>43</v>
      </c>
    </row>
    <row r="82" spans="1:7" x14ac:dyDescent="0.35">
      <c r="A82" s="2" t="s">
        <v>50</v>
      </c>
      <c r="B82" s="3">
        <v>40751</v>
      </c>
      <c r="C82" s="4">
        <v>0.55694444444444446</v>
      </c>
      <c r="D82" s="2" t="s">
        <v>43</v>
      </c>
    </row>
    <row r="83" spans="1:7" x14ac:dyDescent="0.35">
      <c r="A83" s="2" t="s">
        <v>48</v>
      </c>
      <c r="B83" s="3">
        <v>40751</v>
      </c>
      <c r="D83" s="2" t="s">
        <v>43</v>
      </c>
    </row>
    <row r="84" spans="1:7" x14ac:dyDescent="0.35">
      <c r="A84" s="2" t="s">
        <v>48</v>
      </c>
      <c r="B84" s="3">
        <v>40751</v>
      </c>
      <c r="C84" s="4">
        <v>0.56805555555555554</v>
      </c>
      <c r="D84" s="2" t="s">
        <v>43</v>
      </c>
    </row>
    <row r="85" spans="1:7" x14ac:dyDescent="0.35">
      <c r="A85" s="2" t="s">
        <v>46</v>
      </c>
      <c r="B85" s="3">
        <v>40752</v>
      </c>
      <c r="D85" s="2" t="s">
        <v>43</v>
      </c>
    </row>
    <row r="86" spans="1:7" x14ac:dyDescent="0.35">
      <c r="A86" s="2" t="s">
        <v>46</v>
      </c>
      <c r="B86" s="3">
        <v>40752</v>
      </c>
      <c r="C86" s="4">
        <v>0.44375000000000003</v>
      </c>
      <c r="D86" s="2" t="s">
        <v>43</v>
      </c>
      <c r="G86" s="13">
        <v>2.5</v>
      </c>
    </row>
    <row r="87" spans="1:7" x14ac:dyDescent="0.35">
      <c r="A87" s="2" t="s">
        <v>50</v>
      </c>
      <c r="B87" s="3">
        <v>40752</v>
      </c>
      <c r="C87" s="4">
        <v>0.43611111111111112</v>
      </c>
      <c r="D87" s="2" t="s">
        <v>43</v>
      </c>
      <c r="G87" s="13">
        <v>4</v>
      </c>
    </row>
    <row r="88" spans="1:7" x14ac:dyDescent="0.35">
      <c r="A88" s="2" t="s">
        <v>48</v>
      </c>
      <c r="B88" s="3">
        <v>40752</v>
      </c>
      <c r="C88" s="4">
        <v>0.42430555555555555</v>
      </c>
      <c r="D88" s="2" t="s">
        <v>43</v>
      </c>
      <c r="G88" s="13">
        <v>2.8</v>
      </c>
    </row>
    <row r="89" spans="1:7" x14ac:dyDescent="0.35">
      <c r="A89" s="2" t="s">
        <v>46</v>
      </c>
      <c r="B89" s="3">
        <v>40757</v>
      </c>
      <c r="C89" s="4">
        <v>0.67499999999999993</v>
      </c>
      <c r="D89" s="2" t="s">
        <v>41</v>
      </c>
      <c r="E89" s="13">
        <v>5.3</v>
      </c>
    </row>
    <row r="90" spans="1:7" x14ac:dyDescent="0.35">
      <c r="A90" s="2" t="s">
        <v>50</v>
      </c>
      <c r="B90" s="3">
        <v>40757</v>
      </c>
      <c r="C90" s="4">
        <v>0.50416666666666665</v>
      </c>
      <c r="D90" s="2" t="s">
        <v>41</v>
      </c>
      <c r="E90" s="13">
        <v>6</v>
      </c>
    </row>
    <row r="91" spans="1:7" x14ac:dyDescent="0.35">
      <c r="A91" s="2" t="s">
        <v>48</v>
      </c>
      <c r="B91" s="3">
        <v>40757</v>
      </c>
      <c r="C91" s="4">
        <v>0.51527777777777783</v>
      </c>
      <c r="D91" s="2" t="s">
        <v>41</v>
      </c>
      <c r="E91" s="13">
        <v>3.8</v>
      </c>
    </row>
    <row r="92" spans="1:7" x14ac:dyDescent="0.35">
      <c r="A92" s="2" t="s">
        <v>46</v>
      </c>
      <c r="B92" s="3">
        <v>40765</v>
      </c>
      <c r="C92" s="4">
        <v>0.65555555555555556</v>
      </c>
      <c r="D92" s="2" t="s">
        <v>43</v>
      </c>
      <c r="E92" s="13">
        <v>2.8</v>
      </c>
    </row>
    <row r="93" spans="1:7" x14ac:dyDescent="0.35">
      <c r="A93" s="2" t="s">
        <v>50</v>
      </c>
      <c r="B93" s="3">
        <v>40765</v>
      </c>
      <c r="C93" s="4">
        <v>0.4993055555555555</v>
      </c>
      <c r="D93" s="2" t="s">
        <v>43</v>
      </c>
      <c r="E93" s="13">
        <v>2.4</v>
      </c>
    </row>
    <row r="94" spans="1:7" x14ac:dyDescent="0.35">
      <c r="A94" s="2" t="s">
        <v>48</v>
      </c>
      <c r="B94" s="3">
        <v>40765</v>
      </c>
      <c r="C94" s="4">
        <v>0.50972222222222219</v>
      </c>
      <c r="D94" s="2" t="s">
        <v>43</v>
      </c>
      <c r="E94" s="13">
        <v>1.9</v>
      </c>
    </row>
    <row r="95" spans="1:7" x14ac:dyDescent="0.35">
      <c r="A95" s="2" t="s">
        <v>46</v>
      </c>
      <c r="B95" s="3">
        <v>40771</v>
      </c>
      <c r="C95" s="4">
        <v>0.65763888888888888</v>
      </c>
      <c r="D95" s="2" t="s">
        <v>43</v>
      </c>
      <c r="E95" s="13">
        <v>2.5</v>
      </c>
    </row>
    <row r="96" spans="1:7" x14ac:dyDescent="0.35">
      <c r="A96" s="2" t="s">
        <v>50</v>
      </c>
      <c r="B96" s="3">
        <v>40771</v>
      </c>
      <c r="C96" s="4">
        <v>0.49305555555555558</v>
      </c>
      <c r="D96" s="2" t="s">
        <v>43</v>
      </c>
      <c r="E96" s="13">
        <v>2.7</v>
      </c>
    </row>
    <row r="97" spans="1:5" x14ac:dyDescent="0.35">
      <c r="A97" s="2" t="s">
        <v>48</v>
      </c>
      <c r="B97" s="3">
        <v>40771</v>
      </c>
      <c r="C97" s="4">
        <v>0.50486111111111109</v>
      </c>
      <c r="D97" s="2" t="s">
        <v>43</v>
      </c>
      <c r="E97" s="13">
        <v>2.6</v>
      </c>
    </row>
    <row r="98" spans="1:5" x14ac:dyDescent="0.35">
      <c r="A98" s="2" t="s">
        <v>46</v>
      </c>
      <c r="B98" s="3">
        <v>40778</v>
      </c>
      <c r="C98" s="4">
        <v>0.62847222222222221</v>
      </c>
      <c r="D98" s="2" t="s">
        <v>41</v>
      </c>
      <c r="E98" s="13">
        <v>5.2</v>
      </c>
    </row>
    <row r="99" spans="1:5" x14ac:dyDescent="0.35">
      <c r="A99" s="2" t="s">
        <v>50</v>
      </c>
      <c r="B99" s="3">
        <v>40778</v>
      </c>
      <c r="C99" s="4">
        <v>0.47430555555555554</v>
      </c>
      <c r="D99" s="2" t="s">
        <v>41</v>
      </c>
      <c r="E99" s="13">
        <v>7</v>
      </c>
    </row>
    <row r="100" spans="1:5" x14ac:dyDescent="0.35">
      <c r="A100" s="2" t="s">
        <v>48</v>
      </c>
      <c r="B100" s="3">
        <v>40778</v>
      </c>
      <c r="C100" s="4">
        <v>0.48541666666666666</v>
      </c>
      <c r="D100" s="2" t="s">
        <v>41</v>
      </c>
      <c r="E100" s="13">
        <v>6</v>
      </c>
    </row>
    <row r="101" spans="1:5" x14ac:dyDescent="0.35">
      <c r="A101" s="2" t="s">
        <v>46</v>
      </c>
      <c r="B101" s="3">
        <v>40786</v>
      </c>
      <c r="C101" s="4">
        <v>0.67638888888888893</v>
      </c>
      <c r="D101" s="2" t="s">
        <v>41</v>
      </c>
      <c r="E101" s="13">
        <v>2.8</v>
      </c>
    </row>
    <row r="102" spans="1:5" x14ac:dyDescent="0.35">
      <c r="A102" s="2" t="s">
        <v>50</v>
      </c>
      <c r="B102" s="3">
        <v>40786</v>
      </c>
      <c r="C102" s="4">
        <v>0.51041666666666663</v>
      </c>
      <c r="D102" s="2" t="s">
        <v>41</v>
      </c>
      <c r="E102" s="13">
        <v>2.8</v>
      </c>
    </row>
    <row r="103" spans="1:5" x14ac:dyDescent="0.35">
      <c r="A103" s="2" t="s">
        <v>48</v>
      </c>
      <c r="B103" s="3">
        <v>40786</v>
      </c>
      <c r="C103" s="4">
        <v>0.52152777777777781</v>
      </c>
      <c r="D103" s="2" t="s">
        <v>41</v>
      </c>
      <c r="E103" s="13">
        <v>2.6</v>
      </c>
    </row>
    <row r="104" spans="1:5" x14ac:dyDescent="0.35">
      <c r="A104" s="2" t="s">
        <v>46</v>
      </c>
      <c r="B104" s="3">
        <v>40799</v>
      </c>
      <c r="C104" s="4">
        <v>0.65902777777777777</v>
      </c>
      <c r="D104" s="2" t="s">
        <v>41</v>
      </c>
      <c r="E104" s="13">
        <v>1</v>
      </c>
    </row>
    <row r="105" spans="1:5" x14ac:dyDescent="0.35">
      <c r="A105" s="2" t="s">
        <v>50</v>
      </c>
      <c r="B105" s="3">
        <v>40799</v>
      </c>
      <c r="C105" s="4">
        <v>0.49652777777777773</v>
      </c>
      <c r="D105" s="2" t="s">
        <v>41</v>
      </c>
      <c r="E105" s="13">
        <v>1</v>
      </c>
    </row>
    <row r="106" spans="1:5" x14ac:dyDescent="0.35">
      <c r="A106" s="2" t="s">
        <v>48</v>
      </c>
      <c r="B106" s="3">
        <v>40799</v>
      </c>
      <c r="C106" s="4">
        <v>0.50694444444444442</v>
      </c>
      <c r="D106" s="2" t="s">
        <v>41</v>
      </c>
      <c r="E106" s="13">
        <v>2.4</v>
      </c>
    </row>
    <row r="107" spans="1:5" x14ac:dyDescent="0.35">
      <c r="A107" s="2" t="s">
        <v>46</v>
      </c>
      <c r="B107" s="3">
        <v>40806</v>
      </c>
      <c r="C107" s="4">
        <v>0.75069444444444444</v>
      </c>
      <c r="D107" s="2" t="s">
        <v>41</v>
      </c>
      <c r="E107" s="13">
        <v>2.8</v>
      </c>
    </row>
    <row r="108" spans="1:5" x14ac:dyDescent="0.35">
      <c r="A108" s="2" t="s">
        <v>50</v>
      </c>
      <c r="B108" s="3">
        <v>40806</v>
      </c>
      <c r="C108" s="4">
        <v>0.6</v>
      </c>
      <c r="D108" s="2" t="s">
        <v>41</v>
      </c>
      <c r="E108" s="13">
        <v>2.8</v>
      </c>
    </row>
    <row r="109" spans="1:5" x14ac:dyDescent="0.35">
      <c r="A109" s="2" t="s">
        <v>48</v>
      </c>
      <c r="B109" s="3">
        <v>40806</v>
      </c>
      <c r="C109" s="4">
        <v>0.61319444444444449</v>
      </c>
      <c r="D109" s="2" t="s">
        <v>41</v>
      </c>
      <c r="E109" s="13">
        <v>8.1999999999999993</v>
      </c>
    </row>
    <row r="110" spans="1:5" x14ac:dyDescent="0.35">
      <c r="A110" s="2" t="s">
        <v>46</v>
      </c>
      <c r="B110" s="3">
        <v>40813</v>
      </c>
      <c r="D110" s="2" t="s">
        <v>41</v>
      </c>
      <c r="E110" s="13">
        <v>3.9</v>
      </c>
    </row>
    <row r="111" spans="1:5" x14ac:dyDescent="0.35">
      <c r="A111" s="2" t="s">
        <v>46</v>
      </c>
      <c r="B111" s="3">
        <v>40813</v>
      </c>
      <c r="C111" s="4">
        <v>0.52222222222222225</v>
      </c>
      <c r="D111" s="2" t="s">
        <v>41</v>
      </c>
      <c r="E111" s="13">
        <v>4.5999999999999996</v>
      </c>
    </row>
    <row r="112" spans="1:5" x14ac:dyDescent="0.35">
      <c r="A112" s="2" t="s">
        <v>50</v>
      </c>
      <c r="B112" s="3">
        <v>40813</v>
      </c>
      <c r="C112" s="4">
        <v>0.68194444444444446</v>
      </c>
      <c r="D112" s="2" t="s">
        <v>41</v>
      </c>
      <c r="E112" s="13">
        <v>1.8</v>
      </c>
    </row>
    <row r="113" spans="1:5" x14ac:dyDescent="0.35">
      <c r="A113" s="2" t="s">
        <v>48</v>
      </c>
      <c r="B113" s="3">
        <v>40813</v>
      </c>
      <c r="D113" s="2" t="s">
        <v>41</v>
      </c>
    </row>
    <row r="114" spans="1:5" x14ac:dyDescent="0.35">
      <c r="A114" s="2" t="s">
        <v>46</v>
      </c>
      <c r="B114" s="3">
        <v>41065</v>
      </c>
      <c r="C114" s="4">
        <v>0.66041666666666665</v>
      </c>
      <c r="D114" s="2" t="s">
        <v>41</v>
      </c>
      <c r="E114" s="13">
        <v>1.3</v>
      </c>
    </row>
    <row r="115" spans="1:5" x14ac:dyDescent="0.35">
      <c r="A115" s="2" t="s">
        <v>50</v>
      </c>
      <c r="B115" s="3">
        <v>41065</v>
      </c>
      <c r="C115" s="4">
        <v>0.49374999999999997</v>
      </c>
      <c r="D115" s="2" t="s">
        <v>41</v>
      </c>
      <c r="E115" s="13">
        <v>1.1000000000000001</v>
      </c>
    </row>
    <row r="116" spans="1:5" x14ac:dyDescent="0.35">
      <c r="A116" s="2" t="s">
        <v>48</v>
      </c>
      <c r="B116" s="3">
        <v>41065</v>
      </c>
      <c r="C116" s="4">
        <v>0.5083333333333333</v>
      </c>
      <c r="D116" s="2" t="s">
        <v>41</v>
      </c>
      <c r="E116" s="13">
        <v>1.1000000000000001</v>
      </c>
    </row>
    <row r="117" spans="1:5" x14ac:dyDescent="0.35">
      <c r="A117" s="2" t="s">
        <v>46</v>
      </c>
      <c r="B117" s="3">
        <v>41072</v>
      </c>
      <c r="C117" s="4">
        <v>0.65902777777777777</v>
      </c>
      <c r="D117" s="2" t="s">
        <v>41</v>
      </c>
      <c r="E117" s="13">
        <v>2.2999999999999998</v>
      </c>
    </row>
    <row r="118" spans="1:5" x14ac:dyDescent="0.35">
      <c r="A118" s="2" t="s">
        <v>50</v>
      </c>
      <c r="B118" s="3">
        <v>41072</v>
      </c>
      <c r="C118" s="4">
        <v>0.48958333333333331</v>
      </c>
      <c r="D118" s="2" t="s">
        <v>41</v>
      </c>
      <c r="E118" s="13">
        <v>1.6</v>
      </c>
    </row>
    <row r="119" spans="1:5" x14ac:dyDescent="0.35">
      <c r="A119" s="2" t="s">
        <v>48</v>
      </c>
      <c r="B119" s="3">
        <v>41072</v>
      </c>
    </row>
    <row r="120" spans="1:5" x14ac:dyDescent="0.35">
      <c r="A120" s="2" t="s">
        <v>46</v>
      </c>
      <c r="B120" s="3">
        <v>41079</v>
      </c>
      <c r="C120" s="4">
        <v>0.6694444444444444</v>
      </c>
      <c r="D120" s="2" t="s">
        <v>41</v>
      </c>
      <c r="E120" s="13">
        <v>2.2000000000000002</v>
      </c>
    </row>
    <row r="121" spans="1:5" x14ac:dyDescent="0.35">
      <c r="A121" s="2" t="s">
        <v>50</v>
      </c>
      <c r="B121" s="3">
        <v>41079</v>
      </c>
      <c r="C121" s="4">
        <v>0.48749999999999999</v>
      </c>
      <c r="D121" s="2" t="s">
        <v>41</v>
      </c>
      <c r="E121" s="13">
        <v>2.7</v>
      </c>
    </row>
    <row r="122" spans="1:5" x14ac:dyDescent="0.35">
      <c r="A122" s="2" t="s">
        <v>48</v>
      </c>
      <c r="B122" s="3">
        <v>41079</v>
      </c>
      <c r="C122" s="4">
        <v>0.49861111111111112</v>
      </c>
      <c r="D122" s="2" t="s">
        <v>41</v>
      </c>
      <c r="E122" s="13">
        <v>6.5</v>
      </c>
    </row>
    <row r="123" spans="1:5" x14ac:dyDescent="0.35">
      <c r="A123" s="2" t="s">
        <v>46</v>
      </c>
      <c r="B123" s="3">
        <v>41086</v>
      </c>
      <c r="C123" s="4">
        <v>0.70138888888888884</v>
      </c>
      <c r="D123" s="2" t="s">
        <v>43</v>
      </c>
      <c r="E123" s="13">
        <v>0.2</v>
      </c>
    </row>
    <row r="124" spans="1:5" x14ac:dyDescent="0.35">
      <c r="A124" s="2" t="s">
        <v>50</v>
      </c>
      <c r="B124" s="3">
        <v>41086</v>
      </c>
      <c r="C124" s="4">
        <v>0.54236111111111118</v>
      </c>
      <c r="D124" s="2" t="s">
        <v>43</v>
      </c>
      <c r="E124" s="13">
        <v>0.2</v>
      </c>
    </row>
    <row r="125" spans="1:5" x14ac:dyDescent="0.35">
      <c r="A125" s="2" t="s">
        <v>48</v>
      </c>
      <c r="B125" s="3">
        <v>41086</v>
      </c>
      <c r="C125" s="4">
        <v>0.55486111111111114</v>
      </c>
      <c r="D125" s="2" t="s">
        <v>43</v>
      </c>
      <c r="E125" s="13">
        <v>0.2</v>
      </c>
    </row>
    <row r="126" spans="1:5" x14ac:dyDescent="0.35">
      <c r="A126" s="2" t="s">
        <v>46</v>
      </c>
      <c r="B126" s="3">
        <v>41100</v>
      </c>
      <c r="C126" s="4">
        <v>0.62916666666666665</v>
      </c>
      <c r="D126" s="2" t="s">
        <v>41</v>
      </c>
      <c r="E126" s="13">
        <v>7</v>
      </c>
    </row>
    <row r="127" spans="1:5" x14ac:dyDescent="0.35">
      <c r="A127" s="2" t="s">
        <v>50</v>
      </c>
      <c r="B127" s="3">
        <v>41100</v>
      </c>
      <c r="C127" s="4">
        <v>0.47500000000000003</v>
      </c>
      <c r="D127" s="2" t="s">
        <v>41</v>
      </c>
      <c r="E127" s="13">
        <v>2.5</v>
      </c>
    </row>
    <row r="128" spans="1:5" x14ac:dyDescent="0.35">
      <c r="A128" s="2" t="s">
        <v>48</v>
      </c>
      <c r="B128" s="3">
        <v>41100</v>
      </c>
      <c r="C128" s="4">
        <v>0.48680555555555555</v>
      </c>
      <c r="D128" s="2" t="s">
        <v>41</v>
      </c>
      <c r="E128" s="13">
        <v>3.4</v>
      </c>
    </row>
    <row r="129" spans="1:5" x14ac:dyDescent="0.35">
      <c r="A129" s="2" t="s">
        <v>46</v>
      </c>
      <c r="B129" s="3">
        <v>41107</v>
      </c>
      <c r="C129" s="4">
        <v>0.65138888888888891</v>
      </c>
      <c r="D129" s="2" t="s">
        <v>41</v>
      </c>
      <c r="E129" s="13">
        <v>1.4</v>
      </c>
    </row>
    <row r="130" spans="1:5" x14ac:dyDescent="0.35">
      <c r="A130" s="2" t="s">
        <v>50</v>
      </c>
      <c r="B130" s="3">
        <v>41107</v>
      </c>
      <c r="C130" s="4">
        <v>0.47500000000000003</v>
      </c>
      <c r="D130" s="2" t="s">
        <v>41</v>
      </c>
      <c r="E130" s="13">
        <v>1.9</v>
      </c>
    </row>
    <row r="131" spans="1:5" x14ac:dyDescent="0.35">
      <c r="A131" s="2" t="s">
        <v>48</v>
      </c>
      <c r="B131" s="3">
        <v>41107</v>
      </c>
      <c r="C131" s="4">
        <v>0.48541666666666666</v>
      </c>
      <c r="D131" s="2" t="s">
        <v>41</v>
      </c>
      <c r="E131" s="13">
        <v>1.4</v>
      </c>
    </row>
    <row r="132" spans="1:5" x14ac:dyDescent="0.35">
      <c r="A132" s="2" t="s">
        <v>46</v>
      </c>
      <c r="B132" s="3">
        <v>41122</v>
      </c>
      <c r="C132" s="4">
        <v>0.55972222222222223</v>
      </c>
      <c r="D132" s="2" t="s">
        <v>43</v>
      </c>
      <c r="E132" s="13">
        <v>1.5</v>
      </c>
    </row>
    <row r="133" spans="1:5" x14ac:dyDescent="0.35">
      <c r="A133" s="2" t="s">
        <v>50</v>
      </c>
      <c r="B133" s="3">
        <v>41122</v>
      </c>
      <c r="C133" s="4">
        <v>0.49861111111111112</v>
      </c>
      <c r="D133" s="2" t="s">
        <v>43</v>
      </c>
      <c r="E133" s="13">
        <v>2.2000000000000002</v>
      </c>
    </row>
    <row r="134" spans="1:5" x14ac:dyDescent="0.35">
      <c r="A134" s="2" t="s">
        <v>48</v>
      </c>
      <c r="B134" s="3">
        <v>41122</v>
      </c>
      <c r="C134" s="4">
        <v>0.51388888888888895</v>
      </c>
      <c r="D134" s="2" t="s">
        <v>43</v>
      </c>
      <c r="E134" s="13">
        <v>1.4</v>
      </c>
    </row>
    <row r="135" spans="1:5" x14ac:dyDescent="0.35">
      <c r="A135" s="2" t="s">
        <v>46</v>
      </c>
      <c r="B135" s="3">
        <v>41128</v>
      </c>
      <c r="C135" s="4">
        <v>0.66666666666666663</v>
      </c>
      <c r="D135" s="2" t="s">
        <v>41</v>
      </c>
      <c r="E135" s="13">
        <v>5.4</v>
      </c>
    </row>
    <row r="136" spans="1:5" x14ac:dyDescent="0.35">
      <c r="A136" s="2" t="s">
        <v>50</v>
      </c>
      <c r="B136" s="3">
        <v>41128</v>
      </c>
      <c r="C136" s="4">
        <v>0.48541666666666666</v>
      </c>
      <c r="D136" s="2" t="s">
        <v>41</v>
      </c>
      <c r="E136" s="13">
        <v>2.1</v>
      </c>
    </row>
    <row r="137" spans="1:5" x14ac:dyDescent="0.35">
      <c r="A137" s="2" t="s">
        <v>48</v>
      </c>
      <c r="B137" s="3">
        <v>41128</v>
      </c>
      <c r="C137" s="4">
        <v>0.4993055555555555</v>
      </c>
      <c r="D137" s="2" t="s">
        <v>41</v>
      </c>
      <c r="E137" s="13">
        <v>2.1</v>
      </c>
    </row>
    <row r="138" spans="1:5" x14ac:dyDescent="0.35">
      <c r="A138" s="2" t="s">
        <v>46</v>
      </c>
      <c r="B138" s="3">
        <v>41135</v>
      </c>
      <c r="C138" s="4">
        <v>0.65833333333333333</v>
      </c>
      <c r="D138" s="2" t="s">
        <v>41</v>
      </c>
      <c r="E138" s="13">
        <v>6</v>
      </c>
    </row>
    <row r="139" spans="1:5" x14ac:dyDescent="0.35">
      <c r="A139" s="2" t="s">
        <v>50</v>
      </c>
      <c r="B139" s="3">
        <v>41135</v>
      </c>
      <c r="C139" s="4">
        <v>0.4826388888888889</v>
      </c>
      <c r="D139" s="2" t="s">
        <v>41</v>
      </c>
      <c r="E139" s="13">
        <v>6.3</v>
      </c>
    </row>
    <row r="140" spans="1:5" x14ac:dyDescent="0.35">
      <c r="A140" s="2" t="s">
        <v>48</v>
      </c>
      <c r="B140" s="3">
        <v>41135</v>
      </c>
      <c r="C140" s="4">
        <v>0.49305555555555558</v>
      </c>
      <c r="D140" s="2" t="s">
        <v>41</v>
      </c>
      <c r="E140" s="13">
        <v>4.5</v>
      </c>
    </row>
    <row r="141" spans="1:5" x14ac:dyDescent="0.35">
      <c r="A141" s="2" t="s">
        <v>46</v>
      </c>
      <c r="B141" s="3">
        <v>41142</v>
      </c>
      <c r="C141" s="4">
        <v>0.68263888888888891</v>
      </c>
      <c r="D141" s="2" t="s">
        <v>41</v>
      </c>
      <c r="E141" s="13">
        <v>1.4</v>
      </c>
    </row>
    <row r="142" spans="1:5" x14ac:dyDescent="0.35">
      <c r="A142" s="2" t="s">
        <v>50</v>
      </c>
      <c r="B142" s="3">
        <v>41142</v>
      </c>
      <c r="C142" s="4">
        <v>0.48333333333333334</v>
      </c>
      <c r="D142" s="2" t="s">
        <v>41</v>
      </c>
      <c r="E142" s="13">
        <v>1.2</v>
      </c>
    </row>
    <row r="143" spans="1:5" x14ac:dyDescent="0.35">
      <c r="A143" s="2" t="s">
        <v>48</v>
      </c>
      <c r="B143" s="3">
        <v>41142</v>
      </c>
      <c r="C143" s="4">
        <v>0.49791666666666662</v>
      </c>
      <c r="D143" s="2" t="s">
        <v>41</v>
      </c>
      <c r="E143" s="13">
        <v>2</v>
      </c>
    </row>
    <row r="144" spans="1:5" x14ac:dyDescent="0.35">
      <c r="A144" s="2" t="s">
        <v>46</v>
      </c>
      <c r="B144" s="3">
        <v>41149</v>
      </c>
      <c r="C144" s="4">
        <v>0.67361111111111116</v>
      </c>
      <c r="D144" s="2" t="s">
        <v>43</v>
      </c>
      <c r="E144" s="13">
        <v>1.9</v>
      </c>
    </row>
    <row r="145" spans="1:5" x14ac:dyDescent="0.35">
      <c r="A145" s="2" t="s">
        <v>50</v>
      </c>
      <c r="B145" s="3">
        <v>41149</v>
      </c>
      <c r="C145" s="4">
        <v>0.50138888888888888</v>
      </c>
      <c r="D145" s="2" t="s">
        <v>43</v>
      </c>
      <c r="E145" s="13">
        <v>2.1</v>
      </c>
    </row>
    <row r="146" spans="1:5" x14ac:dyDescent="0.35">
      <c r="A146" s="2" t="s">
        <v>48</v>
      </c>
      <c r="B146" s="3">
        <v>41149</v>
      </c>
      <c r="C146" s="4">
        <v>0.51041666666666663</v>
      </c>
      <c r="D146" s="2" t="s">
        <v>43</v>
      </c>
      <c r="E146" s="13">
        <v>1.9</v>
      </c>
    </row>
    <row r="147" spans="1:5" x14ac:dyDescent="0.35">
      <c r="A147" s="2" t="s">
        <v>46</v>
      </c>
      <c r="B147" s="3">
        <v>41157</v>
      </c>
      <c r="C147" s="4">
        <v>0.65763888888888888</v>
      </c>
      <c r="D147" s="2" t="s">
        <v>43</v>
      </c>
      <c r="E147" s="13">
        <v>6.6</v>
      </c>
    </row>
    <row r="148" spans="1:5" x14ac:dyDescent="0.35">
      <c r="A148" s="2" t="s">
        <v>50</v>
      </c>
      <c r="B148" s="3">
        <v>41157</v>
      </c>
      <c r="C148" s="4">
        <v>0.48055555555555557</v>
      </c>
      <c r="D148" s="2" t="s">
        <v>43</v>
      </c>
      <c r="E148" s="13">
        <v>4.5</v>
      </c>
    </row>
    <row r="149" spans="1:5" x14ac:dyDescent="0.35">
      <c r="A149" s="2" t="s">
        <v>48</v>
      </c>
      <c r="B149" s="3">
        <v>41157</v>
      </c>
      <c r="C149" s="4">
        <v>0.49374999999999997</v>
      </c>
      <c r="D149" s="2" t="s">
        <v>43</v>
      </c>
      <c r="E149" s="13">
        <v>2.4</v>
      </c>
    </row>
    <row r="150" spans="1:5" x14ac:dyDescent="0.35">
      <c r="A150" s="2" t="s">
        <v>46</v>
      </c>
      <c r="B150" s="3">
        <v>41163</v>
      </c>
      <c r="C150" s="4">
        <v>0.65</v>
      </c>
      <c r="D150" s="2" t="s">
        <v>41</v>
      </c>
      <c r="E150" s="13">
        <v>3.33</v>
      </c>
    </row>
    <row r="151" spans="1:5" x14ac:dyDescent="0.35">
      <c r="A151" s="2" t="s">
        <v>50</v>
      </c>
      <c r="B151" s="3">
        <v>41163</v>
      </c>
      <c r="C151" s="4">
        <v>0.4770833333333333</v>
      </c>
      <c r="D151" s="2" t="s">
        <v>41</v>
      </c>
      <c r="E151" s="13">
        <v>4.87</v>
      </c>
    </row>
    <row r="152" spans="1:5" x14ac:dyDescent="0.35">
      <c r="A152" s="2" t="s">
        <v>48</v>
      </c>
      <c r="B152" s="3">
        <v>41163</v>
      </c>
      <c r="C152" s="4">
        <v>0.48819444444444443</v>
      </c>
      <c r="D152" s="2" t="s">
        <v>41</v>
      </c>
      <c r="E152" s="13">
        <v>3.62</v>
      </c>
    </row>
    <row r="153" spans="1:5" x14ac:dyDescent="0.35">
      <c r="A153" s="2" t="s">
        <v>46</v>
      </c>
      <c r="B153" s="3">
        <v>41177</v>
      </c>
      <c r="C153" s="4">
        <v>0.6430555555555556</v>
      </c>
      <c r="D153" s="2" t="s">
        <v>41</v>
      </c>
      <c r="E153" s="13">
        <v>2.5499999999999998</v>
      </c>
    </row>
    <row r="154" spans="1:5" x14ac:dyDescent="0.35">
      <c r="A154" s="2" t="s">
        <v>50</v>
      </c>
      <c r="B154" s="3">
        <v>41177</v>
      </c>
      <c r="C154" s="4">
        <v>0.47916666666666669</v>
      </c>
      <c r="D154" s="2" t="s">
        <v>41</v>
      </c>
      <c r="E154" s="13">
        <v>2.35</v>
      </c>
    </row>
    <row r="155" spans="1:5" x14ac:dyDescent="0.35">
      <c r="A155" s="2" t="s">
        <v>48</v>
      </c>
      <c r="B155" s="3">
        <v>41177</v>
      </c>
      <c r="C155" s="4">
        <v>0.48958333333333331</v>
      </c>
      <c r="D155" s="2" t="s">
        <v>41</v>
      </c>
      <c r="E155" s="13">
        <v>2.19</v>
      </c>
    </row>
    <row r="156" spans="1:5" x14ac:dyDescent="0.35">
      <c r="A156" s="2" t="s">
        <v>46</v>
      </c>
      <c r="B156" s="3">
        <v>41429</v>
      </c>
      <c r="C156" s="4">
        <v>0.64583333333333337</v>
      </c>
      <c r="D156" s="2" t="s">
        <v>43</v>
      </c>
      <c r="E156" s="13">
        <v>2.4900000000000002</v>
      </c>
    </row>
    <row r="157" spans="1:5" x14ac:dyDescent="0.35">
      <c r="A157" s="2" t="s">
        <v>50</v>
      </c>
      <c r="B157" s="3">
        <v>41429</v>
      </c>
      <c r="C157" s="4">
        <v>0.48749999999999999</v>
      </c>
      <c r="D157" s="2" t="s">
        <v>43</v>
      </c>
      <c r="E157" s="13">
        <v>2.75</v>
      </c>
    </row>
    <row r="158" spans="1:5" x14ac:dyDescent="0.35">
      <c r="A158" s="2" t="s">
        <v>48</v>
      </c>
      <c r="B158" s="3">
        <v>41429</v>
      </c>
      <c r="C158" s="4">
        <v>0.49722222222222223</v>
      </c>
      <c r="D158" s="2" t="s">
        <v>43</v>
      </c>
      <c r="E158" s="13">
        <v>3.1</v>
      </c>
    </row>
    <row r="159" spans="1:5" x14ac:dyDescent="0.35">
      <c r="A159" s="2" t="s">
        <v>46</v>
      </c>
      <c r="B159" s="3">
        <v>41436</v>
      </c>
      <c r="C159" s="4">
        <v>0.64583333333333337</v>
      </c>
      <c r="D159" s="2" t="s">
        <v>43</v>
      </c>
      <c r="E159" s="13">
        <v>3.27</v>
      </c>
    </row>
    <row r="160" spans="1:5" x14ac:dyDescent="0.35">
      <c r="A160" s="2" t="s">
        <v>50</v>
      </c>
      <c r="B160" s="3">
        <v>41436</v>
      </c>
      <c r="C160" s="4">
        <v>0.48472222222222222</v>
      </c>
      <c r="D160" s="2" t="s">
        <v>43</v>
      </c>
      <c r="E160" s="13">
        <v>5.27</v>
      </c>
    </row>
    <row r="161" spans="1:5" x14ac:dyDescent="0.35">
      <c r="A161" s="2" t="s">
        <v>48</v>
      </c>
      <c r="B161" s="3">
        <v>41436</v>
      </c>
      <c r="C161" s="4">
        <v>0.49583333333333335</v>
      </c>
      <c r="D161" s="2" t="s">
        <v>43</v>
      </c>
      <c r="E161" s="13">
        <v>9.44</v>
      </c>
    </row>
    <row r="162" spans="1:5" x14ac:dyDescent="0.35">
      <c r="A162" s="2" t="s">
        <v>46</v>
      </c>
      <c r="B162" s="3">
        <v>41443</v>
      </c>
      <c r="C162" s="4">
        <v>0.64236111111111105</v>
      </c>
      <c r="D162" s="2" t="s">
        <v>41</v>
      </c>
      <c r="E162" s="13">
        <v>5.08</v>
      </c>
    </row>
    <row r="163" spans="1:5" x14ac:dyDescent="0.35">
      <c r="A163" s="2" t="s">
        <v>50</v>
      </c>
      <c r="B163" s="3">
        <v>41443</v>
      </c>
      <c r="C163" s="4">
        <v>0.48333333333333334</v>
      </c>
      <c r="D163" s="2" t="s">
        <v>41</v>
      </c>
      <c r="E163" s="13">
        <v>3.03</v>
      </c>
    </row>
    <row r="164" spans="1:5" x14ac:dyDescent="0.35">
      <c r="A164" s="2" t="s">
        <v>48</v>
      </c>
      <c r="B164" s="3">
        <v>41443</v>
      </c>
      <c r="C164" s="4">
        <v>0.49513888888888885</v>
      </c>
      <c r="D164" s="2" t="s">
        <v>41</v>
      </c>
      <c r="E164" s="13">
        <v>3.26</v>
      </c>
    </row>
    <row r="165" spans="1:5" x14ac:dyDescent="0.35">
      <c r="A165" s="2" t="s">
        <v>46</v>
      </c>
      <c r="B165" s="3">
        <v>41450</v>
      </c>
    </row>
    <row r="166" spans="1:5" x14ac:dyDescent="0.35">
      <c r="A166" s="2" t="s">
        <v>50</v>
      </c>
      <c r="B166" s="3">
        <v>41450</v>
      </c>
    </row>
    <row r="167" spans="1:5" x14ac:dyDescent="0.35">
      <c r="A167" s="2" t="s">
        <v>48</v>
      </c>
      <c r="B167" s="3">
        <v>41450</v>
      </c>
    </row>
    <row r="168" spans="1:5" x14ac:dyDescent="0.35">
      <c r="A168" s="2" t="s">
        <v>46</v>
      </c>
      <c r="B168" s="3">
        <v>41465</v>
      </c>
      <c r="C168" s="4">
        <v>0.63888888888888895</v>
      </c>
      <c r="D168" s="2" t="s">
        <v>41</v>
      </c>
      <c r="E168" s="13">
        <v>1.85</v>
      </c>
    </row>
    <row r="169" spans="1:5" x14ac:dyDescent="0.35">
      <c r="A169" s="2" t="s">
        <v>50</v>
      </c>
      <c r="B169" s="3">
        <v>41465</v>
      </c>
      <c r="C169" s="4">
        <v>0.47291666666666665</v>
      </c>
      <c r="D169" s="2" t="s">
        <v>41</v>
      </c>
      <c r="E169" s="13">
        <v>5.69</v>
      </c>
    </row>
    <row r="170" spans="1:5" x14ac:dyDescent="0.35">
      <c r="A170" s="2" t="s">
        <v>48</v>
      </c>
      <c r="B170" s="3">
        <v>41465</v>
      </c>
      <c r="C170" s="4">
        <v>0.48472222222222222</v>
      </c>
      <c r="D170" s="2" t="s">
        <v>41</v>
      </c>
      <c r="E170" s="13">
        <v>12.84</v>
      </c>
    </row>
    <row r="171" spans="1:5" x14ac:dyDescent="0.35">
      <c r="A171" s="2" t="s">
        <v>46</v>
      </c>
      <c r="B171" s="3">
        <v>41471</v>
      </c>
      <c r="C171" s="4">
        <v>0.47361111111111115</v>
      </c>
      <c r="D171" s="2" t="s">
        <v>41</v>
      </c>
      <c r="E171" s="13">
        <v>2.4</v>
      </c>
    </row>
    <row r="172" spans="1:5" x14ac:dyDescent="0.35">
      <c r="A172" s="2" t="s">
        <v>50</v>
      </c>
      <c r="B172" s="3">
        <v>41471</v>
      </c>
      <c r="C172" s="4">
        <v>0.46388888888888885</v>
      </c>
      <c r="D172" s="2" t="s">
        <v>41</v>
      </c>
      <c r="E172" s="13">
        <v>2.8</v>
      </c>
    </row>
    <row r="173" spans="1:5" x14ac:dyDescent="0.35">
      <c r="A173" s="2" t="s">
        <v>48</v>
      </c>
      <c r="B173" s="3">
        <v>41471</v>
      </c>
      <c r="C173" s="4">
        <v>0.44930555555555557</v>
      </c>
      <c r="D173" s="2" t="s">
        <v>41</v>
      </c>
      <c r="E173" s="13">
        <v>3.3</v>
      </c>
    </row>
    <row r="174" spans="1:5" x14ac:dyDescent="0.35">
      <c r="A174" s="2" t="s">
        <v>46</v>
      </c>
      <c r="B174" s="3">
        <v>41478</v>
      </c>
      <c r="C174" s="4">
        <v>0.64097222222222217</v>
      </c>
      <c r="D174" s="2" t="s">
        <v>43</v>
      </c>
      <c r="E174" s="13">
        <v>2.8</v>
      </c>
    </row>
    <row r="175" spans="1:5" x14ac:dyDescent="0.35">
      <c r="A175" s="2" t="s">
        <v>50</v>
      </c>
      <c r="B175" s="3">
        <v>41478</v>
      </c>
      <c r="C175" s="4">
        <v>0.47500000000000003</v>
      </c>
      <c r="D175" s="2" t="s">
        <v>43</v>
      </c>
      <c r="E175" s="13">
        <v>2.9</v>
      </c>
    </row>
    <row r="176" spans="1:5" x14ac:dyDescent="0.35">
      <c r="A176" s="2" t="s">
        <v>48</v>
      </c>
      <c r="B176" s="3">
        <v>41478</v>
      </c>
      <c r="C176" s="4">
        <v>0.4861111111111111</v>
      </c>
      <c r="D176" s="2" t="s">
        <v>43</v>
      </c>
      <c r="E176" s="13">
        <v>3.5</v>
      </c>
    </row>
    <row r="177" spans="1:5" x14ac:dyDescent="0.35">
      <c r="A177" s="2" t="s">
        <v>46</v>
      </c>
      <c r="B177" s="3">
        <v>41485</v>
      </c>
      <c r="C177" s="4">
        <v>0.6430555555555556</v>
      </c>
      <c r="D177" s="2" t="s">
        <v>41</v>
      </c>
      <c r="E177" s="13">
        <v>6</v>
      </c>
    </row>
    <row r="178" spans="1:5" x14ac:dyDescent="0.35">
      <c r="A178" s="2" t="s">
        <v>50</v>
      </c>
      <c r="B178" s="3">
        <v>41485</v>
      </c>
      <c r="C178" s="4">
        <v>0.48472222222222222</v>
      </c>
      <c r="D178" s="2" t="s">
        <v>41</v>
      </c>
      <c r="E178" s="13">
        <v>2.6</v>
      </c>
    </row>
    <row r="179" spans="1:5" x14ac:dyDescent="0.35">
      <c r="A179" s="2" t="s">
        <v>48</v>
      </c>
      <c r="B179" s="3">
        <v>41485</v>
      </c>
      <c r="C179" s="4">
        <v>0.49583333333333335</v>
      </c>
      <c r="D179" s="2" t="s">
        <v>41</v>
      </c>
      <c r="E179" s="13">
        <v>2.1</v>
      </c>
    </row>
    <row r="180" spans="1:5" x14ac:dyDescent="0.35">
      <c r="A180" s="2" t="s">
        <v>46</v>
      </c>
      <c r="B180" s="3">
        <v>41492</v>
      </c>
      <c r="C180" s="4">
        <v>0.63750000000000007</v>
      </c>
      <c r="D180" s="2" t="s">
        <v>41</v>
      </c>
      <c r="E180" s="13">
        <v>2.7</v>
      </c>
    </row>
    <row r="181" spans="1:5" x14ac:dyDescent="0.35">
      <c r="A181" s="2" t="s">
        <v>50</v>
      </c>
      <c r="B181" s="3">
        <v>41492</v>
      </c>
      <c r="C181" s="4">
        <v>0.47361111111111115</v>
      </c>
      <c r="D181" s="2" t="s">
        <v>41</v>
      </c>
      <c r="E181" s="13">
        <v>3.7</v>
      </c>
    </row>
    <row r="182" spans="1:5" x14ac:dyDescent="0.35">
      <c r="A182" s="2" t="s">
        <v>48</v>
      </c>
      <c r="B182" s="3">
        <v>41492</v>
      </c>
      <c r="C182" s="4">
        <v>0.48541666666666666</v>
      </c>
      <c r="D182" s="2" t="s">
        <v>41</v>
      </c>
      <c r="E182" s="13">
        <v>4.2</v>
      </c>
    </row>
    <row r="183" spans="1:5" x14ac:dyDescent="0.35">
      <c r="A183" s="2" t="s">
        <v>46</v>
      </c>
      <c r="B183" s="3">
        <v>41499</v>
      </c>
      <c r="C183" s="4">
        <v>0.64166666666666672</v>
      </c>
      <c r="D183" s="2" t="s">
        <v>43</v>
      </c>
      <c r="E183" s="13">
        <v>5.8</v>
      </c>
    </row>
    <row r="184" spans="1:5" x14ac:dyDescent="0.35">
      <c r="A184" s="2" t="s">
        <v>50</v>
      </c>
      <c r="B184" s="3">
        <v>41499</v>
      </c>
      <c r="C184" s="4">
        <v>0.4861111111111111</v>
      </c>
      <c r="D184" s="2" t="s">
        <v>43</v>
      </c>
      <c r="E184" s="13">
        <v>2.4</v>
      </c>
    </row>
    <row r="185" spans="1:5" x14ac:dyDescent="0.35">
      <c r="A185" s="2" t="s">
        <v>48</v>
      </c>
      <c r="B185" s="3">
        <v>41499</v>
      </c>
      <c r="C185" s="4">
        <v>0.49861111111111112</v>
      </c>
      <c r="D185" s="2" t="s">
        <v>43</v>
      </c>
      <c r="E185" s="13">
        <v>5.3</v>
      </c>
    </row>
    <row r="186" spans="1:5" x14ac:dyDescent="0.35">
      <c r="A186" s="2" t="s">
        <v>46</v>
      </c>
      <c r="B186" s="3">
        <v>41506</v>
      </c>
      <c r="C186" s="4">
        <v>0.48749999999999999</v>
      </c>
      <c r="D186" s="2" t="s">
        <v>41</v>
      </c>
      <c r="E186" s="13">
        <v>5.4</v>
      </c>
    </row>
    <row r="187" spans="1:5" x14ac:dyDescent="0.35">
      <c r="A187" s="2" t="s">
        <v>50</v>
      </c>
      <c r="B187" s="3">
        <v>41506</v>
      </c>
      <c r="C187" s="4">
        <v>0.66180555555555554</v>
      </c>
      <c r="D187" s="2" t="s">
        <v>41</v>
      </c>
      <c r="E187" s="13">
        <v>2.5</v>
      </c>
    </row>
    <row r="188" spans="1:5" x14ac:dyDescent="0.35">
      <c r="A188" s="2" t="s">
        <v>48</v>
      </c>
      <c r="B188" s="3">
        <v>41506</v>
      </c>
      <c r="C188" s="4">
        <v>0.51111111111111118</v>
      </c>
      <c r="D188" s="2" t="s">
        <v>41</v>
      </c>
      <c r="E188" s="13">
        <v>3.4</v>
      </c>
    </row>
    <row r="189" spans="1:5" x14ac:dyDescent="0.35">
      <c r="A189" s="2" t="s">
        <v>46</v>
      </c>
      <c r="B189" s="3">
        <v>41513</v>
      </c>
      <c r="C189" s="4">
        <v>0.64236111111111105</v>
      </c>
      <c r="D189" s="2" t="s">
        <v>41</v>
      </c>
      <c r="E189" s="13">
        <v>5.8</v>
      </c>
    </row>
    <row r="190" spans="1:5" x14ac:dyDescent="0.35">
      <c r="A190" s="2" t="s">
        <v>50</v>
      </c>
      <c r="B190" s="3">
        <v>41513</v>
      </c>
      <c r="C190" s="4">
        <v>0.48541666666666666</v>
      </c>
      <c r="D190" s="2" t="s">
        <v>41</v>
      </c>
      <c r="E190" s="13">
        <v>3</v>
      </c>
    </row>
    <row r="191" spans="1:5" x14ac:dyDescent="0.35">
      <c r="A191" s="2" t="s">
        <v>48</v>
      </c>
      <c r="B191" s="3">
        <v>41513</v>
      </c>
      <c r="C191" s="4">
        <v>0.49722222222222223</v>
      </c>
      <c r="D191" s="2" t="s">
        <v>41</v>
      </c>
      <c r="E191" s="13">
        <v>4.4000000000000004</v>
      </c>
    </row>
    <row r="192" spans="1:5" x14ac:dyDescent="0.35">
      <c r="A192" s="2" t="s">
        <v>46</v>
      </c>
      <c r="B192" s="3">
        <v>41527</v>
      </c>
      <c r="C192" s="4">
        <v>0.64166666666666672</v>
      </c>
      <c r="D192" s="2" t="s">
        <v>41</v>
      </c>
      <c r="E192" s="13">
        <v>4.5</v>
      </c>
    </row>
    <row r="193" spans="1:5" x14ac:dyDescent="0.35">
      <c r="A193" s="2" t="s">
        <v>50</v>
      </c>
      <c r="B193" s="3">
        <v>41527</v>
      </c>
      <c r="C193" s="4">
        <v>0.48333333333333334</v>
      </c>
      <c r="D193" s="2" t="s">
        <v>41</v>
      </c>
      <c r="E193" s="13">
        <v>3.6</v>
      </c>
    </row>
    <row r="194" spans="1:5" x14ac:dyDescent="0.35">
      <c r="A194" s="2" t="s">
        <v>48</v>
      </c>
      <c r="B194" s="3">
        <v>41527</v>
      </c>
      <c r="C194" s="4">
        <v>0.49652777777777773</v>
      </c>
      <c r="D194" s="2" t="s">
        <v>41</v>
      </c>
      <c r="E194" s="13">
        <v>4.4000000000000004</v>
      </c>
    </row>
    <row r="195" spans="1:5" x14ac:dyDescent="0.35">
      <c r="A195" s="2" t="s">
        <v>46</v>
      </c>
      <c r="B195" s="3">
        <v>41534</v>
      </c>
      <c r="C195" s="4">
        <v>0.63541666666666663</v>
      </c>
      <c r="D195" s="2" t="s">
        <v>41</v>
      </c>
      <c r="E195" s="13">
        <v>2.2000000000000002</v>
      </c>
    </row>
    <row r="196" spans="1:5" x14ac:dyDescent="0.35">
      <c r="A196" s="2" t="s">
        <v>50</v>
      </c>
      <c r="B196" s="3">
        <v>41534</v>
      </c>
      <c r="C196" s="4">
        <v>0.47013888888888888</v>
      </c>
      <c r="D196" s="2" t="s">
        <v>41</v>
      </c>
      <c r="E196" s="13">
        <v>3.2</v>
      </c>
    </row>
    <row r="197" spans="1:5" x14ac:dyDescent="0.35">
      <c r="A197" s="2" t="s">
        <v>48</v>
      </c>
      <c r="B197" s="3">
        <v>41534</v>
      </c>
      <c r="C197" s="4">
        <v>0.48055555555555557</v>
      </c>
      <c r="D197" s="2" t="s">
        <v>41</v>
      </c>
      <c r="E197" s="13">
        <v>2.7</v>
      </c>
    </row>
    <row r="198" spans="1:5" x14ac:dyDescent="0.35">
      <c r="A198" s="2" t="s">
        <v>46</v>
      </c>
      <c r="B198" s="3">
        <v>41794</v>
      </c>
      <c r="C198" s="4">
        <v>0.63888888888888895</v>
      </c>
      <c r="D198" s="2" t="s">
        <v>43</v>
      </c>
      <c r="E198" s="13">
        <v>3.6</v>
      </c>
    </row>
    <row r="199" spans="1:5" x14ac:dyDescent="0.35">
      <c r="A199" s="2" t="s">
        <v>50</v>
      </c>
      <c r="B199" s="3">
        <v>41794</v>
      </c>
      <c r="C199" s="4">
        <v>0.47500000000000003</v>
      </c>
      <c r="D199" s="2" t="s">
        <v>43</v>
      </c>
      <c r="E199" s="13">
        <v>2.1</v>
      </c>
    </row>
    <row r="200" spans="1:5" x14ac:dyDescent="0.35">
      <c r="A200" s="2" t="s">
        <v>48</v>
      </c>
      <c r="B200" s="3">
        <v>41794</v>
      </c>
      <c r="C200" s="4">
        <v>0.4861111111111111</v>
      </c>
      <c r="D200" s="2" t="s">
        <v>43</v>
      </c>
      <c r="E200" s="13">
        <v>8.1999999999999993</v>
      </c>
    </row>
    <row r="201" spans="1:5" x14ac:dyDescent="0.35">
      <c r="A201" s="2" t="s">
        <v>46</v>
      </c>
      <c r="B201" s="3">
        <v>41801</v>
      </c>
      <c r="C201" s="4">
        <v>0.68263888888888891</v>
      </c>
      <c r="D201" s="2" t="s">
        <v>43</v>
      </c>
      <c r="E201" s="13">
        <v>14.9</v>
      </c>
    </row>
    <row r="202" spans="1:5" x14ac:dyDescent="0.35">
      <c r="A202" s="2" t="s">
        <v>50</v>
      </c>
      <c r="B202" s="3">
        <v>41801</v>
      </c>
      <c r="C202" s="4">
        <v>0.5</v>
      </c>
      <c r="D202" s="2" t="s">
        <v>43</v>
      </c>
      <c r="E202" s="13">
        <v>17.8</v>
      </c>
    </row>
    <row r="203" spans="1:5" x14ac:dyDescent="0.35">
      <c r="A203" s="2" t="s">
        <v>48</v>
      </c>
      <c r="B203" s="3">
        <v>41801</v>
      </c>
      <c r="C203" s="4">
        <v>0.51111111111111118</v>
      </c>
      <c r="D203" s="2" t="s">
        <v>43</v>
      </c>
      <c r="E203" s="13">
        <v>17</v>
      </c>
    </row>
    <row r="204" spans="1:5" x14ac:dyDescent="0.35">
      <c r="A204" s="2" t="s">
        <v>46</v>
      </c>
      <c r="B204" s="3">
        <v>41808</v>
      </c>
      <c r="C204" s="4">
        <v>0.62916666666666665</v>
      </c>
      <c r="D204" s="2" t="s">
        <v>41</v>
      </c>
      <c r="E204" s="13">
        <v>8.5</v>
      </c>
    </row>
    <row r="205" spans="1:5" x14ac:dyDescent="0.35">
      <c r="A205" s="2" t="s">
        <v>50</v>
      </c>
      <c r="B205" s="3">
        <v>41808</v>
      </c>
      <c r="C205" s="4">
        <v>0.46458333333333335</v>
      </c>
      <c r="D205" s="2" t="s">
        <v>41</v>
      </c>
      <c r="E205" s="13">
        <v>3</v>
      </c>
    </row>
    <row r="206" spans="1:5" x14ac:dyDescent="0.35">
      <c r="A206" s="2" t="s">
        <v>48</v>
      </c>
      <c r="B206" s="3">
        <v>41808</v>
      </c>
      <c r="C206" s="4">
        <v>0.4770833333333333</v>
      </c>
      <c r="D206" s="2" t="s">
        <v>41</v>
      </c>
      <c r="E206" s="13">
        <v>6.2</v>
      </c>
    </row>
    <row r="207" spans="1:5" x14ac:dyDescent="0.35">
      <c r="A207" s="2" t="s">
        <v>46</v>
      </c>
      <c r="B207" s="3">
        <v>41815</v>
      </c>
      <c r="C207" s="4">
        <v>0.65833333333333333</v>
      </c>
      <c r="D207" s="2" t="s">
        <v>41</v>
      </c>
      <c r="E207" s="13">
        <v>2.4</v>
      </c>
    </row>
    <row r="208" spans="1:5" x14ac:dyDescent="0.35">
      <c r="A208" s="2" t="s">
        <v>50</v>
      </c>
      <c r="B208" s="3">
        <v>41815</v>
      </c>
      <c r="C208" s="4">
        <v>0.48125000000000001</v>
      </c>
      <c r="D208" s="2" t="s">
        <v>41</v>
      </c>
      <c r="E208" s="13">
        <v>9.86</v>
      </c>
    </row>
    <row r="209" spans="1:5" x14ac:dyDescent="0.35">
      <c r="A209" s="2" t="s">
        <v>48</v>
      </c>
      <c r="B209" s="3">
        <v>41815</v>
      </c>
      <c r="C209" s="4">
        <v>0.49236111111111108</v>
      </c>
      <c r="D209" s="2" t="s">
        <v>41</v>
      </c>
      <c r="E209" s="13">
        <v>7.2</v>
      </c>
    </row>
    <row r="210" spans="1:5" x14ac:dyDescent="0.35">
      <c r="A210" s="2" t="s">
        <v>46</v>
      </c>
      <c r="B210" s="3">
        <v>41822</v>
      </c>
      <c r="C210" s="4">
        <v>0.62083333333333335</v>
      </c>
      <c r="D210" s="2" t="s">
        <v>41</v>
      </c>
      <c r="E210" s="13">
        <v>4.5</v>
      </c>
    </row>
    <row r="211" spans="1:5" x14ac:dyDescent="0.35">
      <c r="A211" s="2" t="s">
        <v>50</v>
      </c>
      <c r="B211" s="3">
        <v>41822</v>
      </c>
      <c r="C211" s="4">
        <v>0.4597222222222222</v>
      </c>
      <c r="D211" s="2" t="s">
        <v>41</v>
      </c>
      <c r="E211" s="13">
        <v>2.2999999999999998</v>
      </c>
    </row>
    <row r="212" spans="1:5" x14ac:dyDescent="0.35">
      <c r="A212" s="2" t="s">
        <v>48</v>
      </c>
      <c r="B212" s="3">
        <v>41822</v>
      </c>
      <c r="C212" s="4">
        <v>0.47222222222222227</v>
      </c>
      <c r="D212" s="2" t="s">
        <v>41</v>
      </c>
      <c r="E212" s="13">
        <v>3.5</v>
      </c>
    </row>
    <row r="213" spans="1:5" x14ac:dyDescent="0.35">
      <c r="A213" s="2" t="s">
        <v>46</v>
      </c>
      <c r="B213" s="3">
        <v>41828</v>
      </c>
      <c r="C213" s="4">
        <v>0.61944444444444446</v>
      </c>
      <c r="D213" s="2" t="s">
        <v>41</v>
      </c>
      <c r="E213" s="13">
        <v>5.5</v>
      </c>
    </row>
    <row r="214" spans="1:5" x14ac:dyDescent="0.35">
      <c r="A214" s="2" t="s">
        <v>50</v>
      </c>
      <c r="B214" s="3">
        <v>41828</v>
      </c>
      <c r="C214" s="4">
        <v>0.45555555555555555</v>
      </c>
      <c r="D214" s="2" t="s">
        <v>41</v>
      </c>
      <c r="E214" s="13">
        <v>5.9</v>
      </c>
    </row>
    <row r="215" spans="1:5" x14ac:dyDescent="0.35">
      <c r="A215" s="2" t="s">
        <v>48</v>
      </c>
      <c r="B215" s="3">
        <v>41828</v>
      </c>
      <c r="C215" s="4">
        <v>0.46597222222222223</v>
      </c>
      <c r="D215" s="2" t="s">
        <v>41</v>
      </c>
      <c r="E215" s="13">
        <v>9</v>
      </c>
    </row>
    <row r="216" spans="1:5" x14ac:dyDescent="0.35">
      <c r="A216" s="2" t="s">
        <v>46</v>
      </c>
      <c r="B216" s="3">
        <v>41835</v>
      </c>
      <c r="C216" s="4">
        <v>0.64027777777777783</v>
      </c>
      <c r="D216" s="2" t="s">
        <v>43</v>
      </c>
      <c r="E216" s="13">
        <v>5.9</v>
      </c>
    </row>
    <row r="217" spans="1:5" x14ac:dyDescent="0.35">
      <c r="A217" s="2" t="s">
        <v>50</v>
      </c>
      <c r="B217" s="3">
        <v>41835</v>
      </c>
      <c r="C217" s="4">
        <v>0.4604166666666667</v>
      </c>
      <c r="D217" s="2" t="s">
        <v>43</v>
      </c>
      <c r="E217" s="13">
        <v>4.5999999999999996</v>
      </c>
    </row>
    <row r="218" spans="1:5" x14ac:dyDescent="0.35">
      <c r="A218" s="2" t="s">
        <v>48</v>
      </c>
      <c r="B218" s="3">
        <v>41835</v>
      </c>
      <c r="C218" s="4">
        <v>0.4770833333333333</v>
      </c>
      <c r="D218" s="2" t="s">
        <v>43</v>
      </c>
      <c r="E218" s="13">
        <v>3.5</v>
      </c>
    </row>
    <row r="219" spans="1:5" x14ac:dyDescent="0.35">
      <c r="A219" s="2" t="s">
        <v>46</v>
      </c>
      <c r="B219" s="3">
        <v>41843</v>
      </c>
      <c r="C219" s="4">
        <v>0.61875000000000002</v>
      </c>
      <c r="D219" s="2" t="s">
        <v>41</v>
      </c>
      <c r="E219" s="13">
        <v>3.8</v>
      </c>
    </row>
    <row r="220" spans="1:5" x14ac:dyDescent="0.35">
      <c r="A220" s="2" t="s">
        <v>50</v>
      </c>
      <c r="B220" s="3">
        <v>41843</v>
      </c>
      <c r="C220" s="4">
        <v>0.4604166666666667</v>
      </c>
      <c r="D220" s="2" t="s">
        <v>41</v>
      </c>
      <c r="E220" s="13">
        <v>9.6999999999999993</v>
      </c>
    </row>
    <row r="221" spans="1:5" x14ac:dyDescent="0.35">
      <c r="A221" s="2" t="s">
        <v>48</v>
      </c>
      <c r="B221" s="3">
        <v>41843</v>
      </c>
      <c r="C221" s="4">
        <v>0.4694444444444445</v>
      </c>
      <c r="D221" s="2" t="s">
        <v>41</v>
      </c>
      <c r="E221" s="13">
        <v>7.2</v>
      </c>
    </row>
    <row r="222" spans="1:5" x14ac:dyDescent="0.35">
      <c r="A222" s="2" t="s">
        <v>46</v>
      </c>
      <c r="B222" s="3">
        <v>41850</v>
      </c>
      <c r="C222" s="4">
        <v>0.61388888888888882</v>
      </c>
      <c r="D222" s="2" t="s">
        <v>41</v>
      </c>
      <c r="E222" s="13">
        <v>4.5</v>
      </c>
    </row>
    <row r="223" spans="1:5" x14ac:dyDescent="0.35">
      <c r="A223" s="2" t="s">
        <v>50</v>
      </c>
      <c r="B223" s="3">
        <v>41850</v>
      </c>
      <c r="C223" s="4">
        <v>0.45416666666666666</v>
      </c>
      <c r="D223" s="2" t="s">
        <v>41</v>
      </c>
      <c r="E223" s="13">
        <v>2.8</v>
      </c>
    </row>
    <row r="224" spans="1:5" x14ac:dyDescent="0.35">
      <c r="A224" s="2" t="s">
        <v>48</v>
      </c>
      <c r="B224" s="3">
        <v>41850</v>
      </c>
      <c r="C224" s="4">
        <v>0.46597222222222223</v>
      </c>
      <c r="D224" s="2" t="s">
        <v>41</v>
      </c>
      <c r="E224" s="13">
        <v>5.6</v>
      </c>
    </row>
    <row r="225" spans="1:5" x14ac:dyDescent="0.35">
      <c r="A225" s="2" t="s">
        <v>46</v>
      </c>
      <c r="B225" s="3">
        <v>41857</v>
      </c>
      <c r="C225" s="4">
        <v>0.61458333333333337</v>
      </c>
      <c r="D225" s="2" t="s">
        <v>41</v>
      </c>
      <c r="E225" s="13">
        <v>5.6</v>
      </c>
    </row>
    <row r="226" spans="1:5" x14ac:dyDescent="0.35">
      <c r="A226" s="2" t="s">
        <v>50</v>
      </c>
      <c r="B226" s="3">
        <v>41857</v>
      </c>
      <c r="C226" s="4">
        <v>0.45902777777777781</v>
      </c>
      <c r="D226" s="2" t="s">
        <v>41</v>
      </c>
      <c r="E226" s="13">
        <v>5.9</v>
      </c>
    </row>
    <row r="227" spans="1:5" x14ac:dyDescent="0.35">
      <c r="A227" s="2" t="s">
        <v>48</v>
      </c>
      <c r="B227" s="3">
        <v>41857</v>
      </c>
      <c r="C227" s="4">
        <v>0.4694444444444445</v>
      </c>
      <c r="D227" s="2" t="s">
        <v>41</v>
      </c>
      <c r="E227" s="13">
        <v>6.82</v>
      </c>
    </row>
    <row r="228" spans="1:5" x14ac:dyDescent="0.35">
      <c r="A228" s="2" t="s">
        <v>46</v>
      </c>
      <c r="B228" s="3">
        <v>41864</v>
      </c>
      <c r="C228" s="4">
        <v>0.65972222222222221</v>
      </c>
      <c r="D228" s="2" t="s">
        <v>43</v>
      </c>
      <c r="E228" s="13">
        <v>2.35</v>
      </c>
    </row>
    <row r="229" spans="1:5" x14ac:dyDescent="0.35">
      <c r="A229" s="2" t="s">
        <v>50</v>
      </c>
      <c r="B229" s="3">
        <v>41864</v>
      </c>
      <c r="C229" s="4">
        <v>0.48749999999999999</v>
      </c>
      <c r="D229" s="2" t="s">
        <v>43</v>
      </c>
      <c r="E229" s="13">
        <v>4.82</v>
      </c>
    </row>
    <row r="230" spans="1:5" x14ac:dyDescent="0.35">
      <c r="A230" s="2" t="s">
        <v>48</v>
      </c>
      <c r="B230" s="3">
        <v>41864</v>
      </c>
      <c r="C230" s="4">
        <v>0.50069444444444444</v>
      </c>
      <c r="D230" s="2" t="s">
        <v>43</v>
      </c>
      <c r="E230" s="13">
        <v>4.72</v>
      </c>
    </row>
    <row r="231" spans="1:5" x14ac:dyDescent="0.35">
      <c r="A231" s="2" t="s">
        <v>46</v>
      </c>
      <c r="B231" s="3">
        <v>41871</v>
      </c>
      <c r="C231" s="4">
        <v>0.60486111111111118</v>
      </c>
      <c r="D231" s="2" t="s">
        <v>41</v>
      </c>
      <c r="E231" s="13">
        <v>3.41</v>
      </c>
    </row>
    <row r="232" spans="1:5" x14ac:dyDescent="0.35">
      <c r="A232" s="2" t="s">
        <v>50</v>
      </c>
      <c r="B232" s="3">
        <v>41871</v>
      </c>
      <c r="C232" s="4">
        <v>0.4381944444444445</v>
      </c>
      <c r="D232" s="2" t="s">
        <v>41</v>
      </c>
      <c r="E232" s="13">
        <v>4.43</v>
      </c>
    </row>
    <row r="233" spans="1:5" x14ac:dyDescent="0.35">
      <c r="A233" s="2" t="s">
        <v>48</v>
      </c>
      <c r="B233" s="3">
        <v>41871</v>
      </c>
      <c r="C233" s="4">
        <v>0.44930555555555557</v>
      </c>
      <c r="D233" s="2" t="s">
        <v>41</v>
      </c>
      <c r="E233" s="13">
        <v>6.98</v>
      </c>
    </row>
    <row r="234" spans="1:5" x14ac:dyDescent="0.35">
      <c r="A234" s="2" t="s">
        <v>46</v>
      </c>
      <c r="B234" s="3">
        <v>41878</v>
      </c>
      <c r="C234" s="4">
        <v>0.62152777777777779</v>
      </c>
      <c r="D234" s="2" t="s">
        <v>41</v>
      </c>
      <c r="E234" s="13">
        <v>3.19</v>
      </c>
    </row>
    <row r="235" spans="1:5" x14ac:dyDescent="0.35">
      <c r="A235" s="2" t="s">
        <v>50</v>
      </c>
      <c r="B235" s="3">
        <v>41878</v>
      </c>
      <c r="C235" s="4">
        <v>0.45347222222222222</v>
      </c>
      <c r="D235" s="2" t="s">
        <v>41</v>
      </c>
      <c r="E235" s="13">
        <v>4.24</v>
      </c>
    </row>
    <row r="236" spans="1:5" x14ac:dyDescent="0.35">
      <c r="A236" s="2" t="s">
        <v>48</v>
      </c>
      <c r="B236" s="3">
        <v>41878</v>
      </c>
      <c r="C236" s="4">
        <v>0.46597222222222223</v>
      </c>
      <c r="D236" s="2" t="s">
        <v>41</v>
      </c>
      <c r="E236" s="13">
        <v>7.98</v>
      </c>
    </row>
    <row r="237" spans="1:5" x14ac:dyDescent="0.35">
      <c r="A237" s="2" t="s">
        <v>46</v>
      </c>
      <c r="B237" s="3">
        <v>41892</v>
      </c>
      <c r="C237" s="4">
        <v>0.62777777777777777</v>
      </c>
      <c r="D237" s="2" t="s">
        <v>41</v>
      </c>
      <c r="E237" s="13">
        <v>3.06</v>
      </c>
    </row>
    <row r="238" spans="1:5" x14ac:dyDescent="0.35">
      <c r="A238" s="2" t="s">
        <v>50</v>
      </c>
      <c r="B238" s="3">
        <v>41892</v>
      </c>
      <c r="C238" s="4">
        <v>0.45208333333333334</v>
      </c>
      <c r="D238" s="2" t="s">
        <v>41</v>
      </c>
      <c r="E238" s="13">
        <v>2.84</v>
      </c>
    </row>
    <row r="239" spans="1:5" x14ac:dyDescent="0.35">
      <c r="A239" s="2" t="s">
        <v>48</v>
      </c>
      <c r="B239" s="3">
        <v>41892</v>
      </c>
      <c r="C239" s="4">
        <v>0.46597222222222223</v>
      </c>
      <c r="D239" s="2" t="s">
        <v>41</v>
      </c>
      <c r="E239" s="13">
        <v>3.39</v>
      </c>
    </row>
    <row r="240" spans="1:5" x14ac:dyDescent="0.35">
      <c r="A240" s="2" t="s">
        <v>46</v>
      </c>
      <c r="B240" s="3">
        <v>41899</v>
      </c>
      <c r="C240" s="4">
        <v>0.6</v>
      </c>
      <c r="D240" s="2" t="s">
        <v>43</v>
      </c>
      <c r="E240" s="13">
        <v>3.4</v>
      </c>
    </row>
    <row r="241" spans="1:5" x14ac:dyDescent="0.35">
      <c r="A241" s="2" t="s">
        <v>50</v>
      </c>
      <c r="B241" s="3">
        <v>41899</v>
      </c>
      <c r="C241" s="4">
        <v>0.44166666666666665</v>
      </c>
      <c r="D241" s="2" t="s">
        <v>43</v>
      </c>
      <c r="E241" s="13">
        <v>4.05</v>
      </c>
    </row>
    <row r="242" spans="1:5" x14ac:dyDescent="0.35">
      <c r="A242" s="2" t="s">
        <v>48</v>
      </c>
      <c r="B242" s="3">
        <v>41899</v>
      </c>
      <c r="C242" s="4">
        <v>0.45277777777777778</v>
      </c>
      <c r="D242" s="2" t="s">
        <v>43</v>
      </c>
      <c r="E242" s="13">
        <v>3.13</v>
      </c>
    </row>
    <row r="243" spans="1:5" x14ac:dyDescent="0.35">
      <c r="A243" s="2" t="s">
        <v>46</v>
      </c>
      <c r="B243" s="3">
        <v>41906</v>
      </c>
      <c r="C243" s="4">
        <v>0.6166666666666667</v>
      </c>
      <c r="D243" s="2" t="s">
        <v>41</v>
      </c>
      <c r="E243" s="13">
        <v>3.15</v>
      </c>
    </row>
    <row r="244" spans="1:5" x14ac:dyDescent="0.35">
      <c r="A244" s="2" t="s">
        <v>50</v>
      </c>
      <c r="B244" s="3">
        <v>41906</v>
      </c>
      <c r="C244" s="4">
        <v>0.44236111111111115</v>
      </c>
      <c r="D244" s="2" t="s">
        <v>41</v>
      </c>
      <c r="E244" s="13">
        <v>3.76</v>
      </c>
    </row>
    <row r="245" spans="1:5" x14ac:dyDescent="0.35">
      <c r="A245" s="2" t="s">
        <v>48</v>
      </c>
      <c r="B245" s="3">
        <v>41906</v>
      </c>
      <c r="C245" s="4">
        <v>0.45555555555555555</v>
      </c>
      <c r="D245" s="2" t="s">
        <v>41</v>
      </c>
      <c r="E245" s="13">
        <v>4.22</v>
      </c>
    </row>
    <row r="246" spans="1:5" x14ac:dyDescent="0.35">
      <c r="A246" s="2" t="s">
        <v>46</v>
      </c>
      <c r="B246" s="3">
        <v>42158</v>
      </c>
      <c r="C246" s="4">
        <v>0.63888888888888895</v>
      </c>
      <c r="D246" s="2" t="s">
        <v>43</v>
      </c>
      <c r="E246" s="13">
        <v>6.53</v>
      </c>
    </row>
    <row r="247" spans="1:5" x14ac:dyDescent="0.35">
      <c r="A247" s="2" t="s">
        <v>50</v>
      </c>
      <c r="B247" s="3">
        <v>42158</v>
      </c>
      <c r="C247" s="4">
        <v>0.4513888888888889</v>
      </c>
      <c r="D247" s="2" t="s">
        <v>43</v>
      </c>
      <c r="E247" s="13">
        <v>5.45</v>
      </c>
    </row>
    <row r="248" spans="1:5" x14ac:dyDescent="0.35">
      <c r="A248" s="2" t="s">
        <v>48</v>
      </c>
      <c r="B248" s="3">
        <v>42158</v>
      </c>
      <c r="C248" s="4">
        <v>0.46319444444444446</v>
      </c>
      <c r="D248" s="2" t="s">
        <v>43</v>
      </c>
      <c r="E248" s="13">
        <v>5.18</v>
      </c>
    </row>
    <row r="249" spans="1:5" x14ac:dyDescent="0.35">
      <c r="A249" s="2" t="s">
        <v>46</v>
      </c>
      <c r="B249" s="3">
        <v>42164</v>
      </c>
      <c r="C249" s="4">
        <v>0.62777777777777777</v>
      </c>
      <c r="D249" s="2" t="s">
        <v>41</v>
      </c>
      <c r="E249" s="13">
        <v>3.76</v>
      </c>
    </row>
    <row r="250" spans="1:5" x14ac:dyDescent="0.35">
      <c r="A250" s="2" t="s">
        <v>50</v>
      </c>
      <c r="B250" s="3">
        <v>42164</v>
      </c>
      <c r="C250" s="4">
        <v>0.46666666666666662</v>
      </c>
      <c r="D250" s="2" t="s">
        <v>41</v>
      </c>
      <c r="E250" s="13">
        <v>2.27</v>
      </c>
    </row>
    <row r="251" spans="1:5" x14ac:dyDescent="0.35">
      <c r="A251" s="2" t="s">
        <v>48</v>
      </c>
      <c r="B251" s="3">
        <v>42164</v>
      </c>
      <c r="C251" s="4">
        <v>0.47986111111111113</v>
      </c>
      <c r="D251" s="2" t="s">
        <v>41</v>
      </c>
      <c r="E251" s="13">
        <v>2.48</v>
      </c>
    </row>
    <row r="252" spans="1:5" x14ac:dyDescent="0.35">
      <c r="A252" s="2" t="s">
        <v>46</v>
      </c>
      <c r="B252" s="3">
        <v>42172</v>
      </c>
      <c r="C252" s="4">
        <v>0.61388888888888882</v>
      </c>
      <c r="D252" s="2" t="s">
        <v>43</v>
      </c>
      <c r="E252" s="13">
        <v>1.96</v>
      </c>
    </row>
    <row r="253" spans="1:5" x14ac:dyDescent="0.35">
      <c r="A253" s="2" t="s">
        <v>50</v>
      </c>
      <c r="B253" s="3">
        <v>42172</v>
      </c>
      <c r="C253" s="4">
        <v>0.44861111111111113</v>
      </c>
      <c r="D253" s="2" t="s">
        <v>43</v>
      </c>
      <c r="E253" s="13">
        <v>2.94</v>
      </c>
    </row>
    <row r="254" spans="1:5" x14ac:dyDescent="0.35">
      <c r="A254" s="2" t="s">
        <v>48</v>
      </c>
      <c r="B254" s="3">
        <v>42172</v>
      </c>
      <c r="C254" s="4">
        <v>0.4597222222222222</v>
      </c>
      <c r="D254" s="2" t="s">
        <v>43</v>
      </c>
      <c r="E254" s="13">
        <v>2.33</v>
      </c>
    </row>
    <row r="255" spans="1:5" x14ac:dyDescent="0.35">
      <c r="A255" s="2" t="s">
        <v>46</v>
      </c>
      <c r="B255" s="3">
        <v>42179</v>
      </c>
      <c r="C255" s="4">
        <v>0.62152777777777779</v>
      </c>
      <c r="D255" s="2" t="s">
        <v>43</v>
      </c>
      <c r="E255" s="13">
        <v>9.74</v>
      </c>
    </row>
    <row r="256" spans="1:5" x14ac:dyDescent="0.35">
      <c r="A256" s="2" t="s">
        <v>50</v>
      </c>
      <c r="B256" s="3">
        <v>42179</v>
      </c>
      <c r="C256" s="4">
        <v>0.4458333333333333</v>
      </c>
      <c r="D256" s="2" t="s">
        <v>43</v>
      </c>
      <c r="E256" s="13">
        <v>5.58</v>
      </c>
    </row>
    <row r="257" spans="1:5" x14ac:dyDescent="0.35">
      <c r="A257" s="2" t="s">
        <v>48</v>
      </c>
      <c r="B257" s="3">
        <v>42179</v>
      </c>
      <c r="C257" s="4">
        <v>0.45833333333333331</v>
      </c>
      <c r="D257" s="2" t="s">
        <v>43</v>
      </c>
      <c r="E257" s="13">
        <v>6.48</v>
      </c>
    </row>
    <row r="258" spans="1:5" x14ac:dyDescent="0.35">
      <c r="A258" s="2" t="s">
        <v>46</v>
      </c>
      <c r="B258" s="3">
        <v>42186</v>
      </c>
      <c r="C258" s="4">
        <v>0.61944444444444446</v>
      </c>
      <c r="D258" s="2" t="s">
        <v>43</v>
      </c>
      <c r="E258" s="13">
        <v>3.67</v>
      </c>
    </row>
    <row r="259" spans="1:5" x14ac:dyDescent="0.35">
      <c r="A259" s="2" t="s">
        <v>50</v>
      </c>
      <c r="B259" s="3">
        <v>42186</v>
      </c>
      <c r="C259" s="4">
        <v>0.44513888888888892</v>
      </c>
      <c r="D259" s="2" t="s">
        <v>43</v>
      </c>
      <c r="E259" s="13">
        <v>4.2300000000000004</v>
      </c>
    </row>
    <row r="260" spans="1:5" x14ac:dyDescent="0.35">
      <c r="A260" s="2" t="s">
        <v>48</v>
      </c>
      <c r="B260" s="3">
        <v>42186</v>
      </c>
      <c r="C260" s="4">
        <v>0.45694444444444443</v>
      </c>
      <c r="D260" s="2" t="s">
        <v>43</v>
      </c>
      <c r="E260" s="13">
        <v>7.07</v>
      </c>
    </row>
    <row r="261" spans="1:5" x14ac:dyDescent="0.35">
      <c r="A261" s="2" t="s">
        <v>46</v>
      </c>
      <c r="B261" s="3">
        <v>42200</v>
      </c>
      <c r="C261" s="4">
        <v>0.65208333333333335</v>
      </c>
      <c r="D261" s="2" t="s">
        <v>41</v>
      </c>
      <c r="E261" s="13">
        <v>5.21</v>
      </c>
    </row>
    <row r="262" spans="1:5" x14ac:dyDescent="0.35">
      <c r="A262" s="2" t="s">
        <v>50</v>
      </c>
      <c r="B262" s="3">
        <v>42200</v>
      </c>
      <c r="C262" s="4">
        <v>0.45</v>
      </c>
      <c r="D262" s="2" t="s">
        <v>41</v>
      </c>
      <c r="E262" s="13">
        <v>9.1999999999999993</v>
      </c>
    </row>
    <row r="263" spans="1:5" x14ac:dyDescent="0.35">
      <c r="A263" s="2" t="s">
        <v>48</v>
      </c>
      <c r="B263" s="3">
        <v>42200</v>
      </c>
      <c r="C263" s="4">
        <v>0.6333333333333333</v>
      </c>
      <c r="D263" s="2" t="s">
        <v>41</v>
      </c>
      <c r="E263" s="13">
        <v>5.53</v>
      </c>
    </row>
    <row r="264" spans="1:5" x14ac:dyDescent="0.35">
      <c r="A264" s="2" t="s">
        <v>46</v>
      </c>
      <c r="B264" s="3">
        <v>42207</v>
      </c>
      <c r="C264" s="4">
        <v>0.61944444444444446</v>
      </c>
      <c r="D264" s="2" t="s">
        <v>41</v>
      </c>
      <c r="E264" s="13">
        <v>10.199999999999999</v>
      </c>
    </row>
    <row r="265" spans="1:5" x14ac:dyDescent="0.35">
      <c r="A265" s="2" t="s">
        <v>50</v>
      </c>
      <c r="B265" s="3">
        <v>42207</v>
      </c>
      <c r="C265" s="4">
        <v>0.45694444444444443</v>
      </c>
      <c r="D265" s="2" t="s">
        <v>41</v>
      </c>
      <c r="E265" s="13">
        <v>12.2</v>
      </c>
    </row>
    <row r="266" spans="1:5" x14ac:dyDescent="0.35">
      <c r="A266" s="2" t="s">
        <v>48</v>
      </c>
      <c r="B266" s="3">
        <v>42207</v>
      </c>
      <c r="C266" s="4">
        <v>0.4694444444444445</v>
      </c>
      <c r="D266" s="2" t="s">
        <v>41</v>
      </c>
      <c r="E266" s="13">
        <v>12.2</v>
      </c>
    </row>
    <row r="267" spans="1:5" x14ac:dyDescent="0.35">
      <c r="A267" s="2" t="s">
        <v>46</v>
      </c>
      <c r="B267" s="3">
        <v>42214</v>
      </c>
      <c r="C267" s="4">
        <v>0.61944444444444446</v>
      </c>
      <c r="D267" s="2" t="s">
        <v>41</v>
      </c>
      <c r="E267" s="13">
        <v>26</v>
      </c>
    </row>
    <row r="268" spans="1:5" x14ac:dyDescent="0.35">
      <c r="A268" s="2" t="s">
        <v>50</v>
      </c>
      <c r="B268" s="3">
        <v>42214</v>
      </c>
      <c r="C268" s="4">
        <v>0.45277777777777778</v>
      </c>
      <c r="D268" s="2" t="s">
        <v>41</v>
      </c>
      <c r="E268" s="13">
        <v>7.97</v>
      </c>
    </row>
    <row r="269" spans="1:5" x14ac:dyDescent="0.35">
      <c r="A269" s="2" t="s">
        <v>48</v>
      </c>
      <c r="B269" s="3">
        <v>42214</v>
      </c>
      <c r="C269" s="4">
        <v>0.46319444444444446</v>
      </c>
      <c r="D269" s="2" t="s">
        <v>41</v>
      </c>
      <c r="E269" s="13">
        <v>7.34</v>
      </c>
    </row>
    <row r="270" spans="1:5" x14ac:dyDescent="0.35">
      <c r="A270" s="2" t="s">
        <v>46</v>
      </c>
      <c r="B270" s="3">
        <v>42221</v>
      </c>
      <c r="C270" s="4">
        <v>0.44305555555555554</v>
      </c>
      <c r="D270" s="2" t="s">
        <v>41</v>
      </c>
      <c r="E270" s="13">
        <v>14.6</v>
      </c>
    </row>
    <row r="271" spans="1:5" x14ac:dyDescent="0.35">
      <c r="A271" s="2" t="s">
        <v>50</v>
      </c>
      <c r="B271" s="3">
        <v>42221</v>
      </c>
      <c r="C271" s="4">
        <v>0.60625000000000007</v>
      </c>
      <c r="D271" s="2" t="s">
        <v>41</v>
      </c>
      <c r="E271" s="13">
        <v>19.100000000000001</v>
      </c>
    </row>
    <row r="272" spans="1:5" x14ac:dyDescent="0.35">
      <c r="A272" s="2" t="s">
        <v>48</v>
      </c>
      <c r="B272" s="3">
        <v>42221</v>
      </c>
      <c r="C272" s="4">
        <v>0.59444444444444444</v>
      </c>
      <c r="D272" s="2" t="s">
        <v>41</v>
      </c>
      <c r="E272" s="13">
        <v>17.5</v>
      </c>
    </row>
    <row r="273" spans="1:5" x14ac:dyDescent="0.35">
      <c r="A273" s="2" t="s">
        <v>46</v>
      </c>
      <c r="B273" s="3">
        <v>42227</v>
      </c>
      <c r="C273" s="4">
        <v>0.64583333333333337</v>
      </c>
      <c r="D273" s="2" t="s">
        <v>43</v>
      </c>
      <c r="E273" s="13">
        <v>3.22</v>
      </c>
    </row>
    <row r="274" spans="1:5" x14ac:dyDescent="0.35">
      <c r="A274" s="2" t="s">
        <v>50</v>
      </c>
      <c r="B274" s="3">
        <v>42227</v>
      </c>
      <c r="C274" s="4">
        <v>0.46666666666666662</v>
      </c>
      <c r="D274" s="2" t="s">
        <v>43</v>
      </c>
      <c r="E274" s="13">
        <v>7.81</v>
      </c>
    </row>
    <row r="275" spans="1:5" x14ac:dyDescent="0.35">
      <c r="A275" s="2" t="s">
        <v>48</v>
      </c>
      <c r="B275" s="3">
        <v>42227</v>
      </c>
      <c r="C275" s="4">
        <v>0.63055555555555554</v>
      </c>
      <c r="D275" s="2" t="s">
        <v>43</v>
      </c>
    </row>
    <row r="276" spans="1:5" x14ac:dyDescent="0.35">
      <c r="A276" s="2" t="s">
        <v>46</v>
      </c>
      <c r="B276" s="3">
        <v>42235</v>
      </c>
      <c r="C276" s="4">
        <v>0.62430555555555556</v>
      </c>
      <c r="D276" s="2" t="s">
        <v>41</v>
      </c>
      <c r="E276" s="13">
        <v>8.8800000000000008</v>
      </c>
    </row>
    <row r="277" spans="1:5" x14ac:dyDescent="0.35">
      <c r="A277" s="2" t="s">
        <v>50</v>
      </c>
      <c r="B277" s="3">
        <v>42235</v>
      </c>
      <c r="C277" s="4">
        <v>0.45208333333333334</v>
      </c>
      <c r="D277" s="2" t="s">
        <v>41</v>
      </c>
      <c r="E277" s="13">
        <v>7.56</v>
      </c>
    </row>
    <row r="278" spans="1:5" x14ac:dyDescent="0.35">
      <c r="A278" s="2" t="s">
        <v>48</v>
      </c>
      <c r="B278" s="3">
        <v>42235</v>
      </c>
      <c r="C278" s="4">
        <v>0.46597222222222223</v>
      </c>
      <c r="D278" s="2" t="s">
        <v>41</v>
      </c>
      <c r="E278" s="13">
        <v>7.38</v>
      </c>
    </row>
    <row r="279" spans="1:5" x14ac:dyDescent="0.35">
      <c r="A279" s="2" t="s">
        <v>46</v>
      </c>
      <c r="B279" s="3">
        <v>42242</v>
      </c>
      <c r="C279" s="4">
        <v>0.60555555555555551</v>
      </c>
      <c r="D279" s="2" t="s">
        <v>41</v>
      </c>
      <c r="E279" s="13">
        <v>2.6</v>
      </c>
    </row>
    <row r="280" spans="1:5" x14ac:dyDescent="0.35">
      <c r="A280" s="2" t="s">
        <v>50</v>
      </c>
      <c r="B280" s="3">
        <v>42242</v>
      </c>
      <c r="C280" s="4">
        <v>0.4375</v>
      </c>
      <c r="D280" s="2" t="s">
        <v>41</v>
      </c>
      <c r="E280" s="13">
        <v>3.2</v>
      </c>
    </row>
    <row r="281" spans="1:5" x14ac:dyDescent="0.35">
      <c r="A281" s="2" t="s">
        <v>48</v>
      </c>
      <c r="B281" s="3">
        <v>42242</v>
      </c>
      <c r="C281" s="4">
        <v>0.44791666666666669</v>
      </c>
      <c r="D281" s="2" t="s">
        <v>41</v>
      </c>
      <c r="E281" s="13">
        <v>3.43</v>
      </c>
    </row>
    <row r="282" spans="1:5" x14ac:dyDescent="0.35">
      <c r="A282" s="2" t="s">
        <v>46</v>
      </c>
      <c r="B282" s="3">
        <v>42249</v>
      </c>
      <c r="C282" s="4">
        <v>0.65347222222222223</v>
      </c>
      <c r="D282" s="2" t="s">
        <v>41</v>
      </c>
      <c r="E282" s="13">
        <v>4.96</v>
      </c>
    </row>
    <row r="283" spans="1:5" x14ac:dyDescent="0.35">
      <c r="A283" s="2" t="s">
        <v>50</v>
      </c>
      <c r="B283" s="3">
        <v>42249</v>
      </c>
      <c r="C283" s="4">
        <v>0.48472222222222222</v>
      </c>
      <c r="D283" s="2" t="s">
        <v>41</v>
      </c>
      <c r="E283" s="13">
        <v>4.2300000000000004</v>
      </c>
    </row>
    <row r="284" spans="1:5" x14ac:dyDescent="0.35">
      <c r="A284" s="2" t="s">
        <v>48</v>
      </c>
      <c r="B284" s="3">
        <v>42249</v>
      </c>
      <c r="C284" s="4">
        <v>0.4993055555555555</v>
      </c>
      <c r="D284" s="2" t="s">
        <v>41</v>
      </c>
      <c r="E284" s="13">
        <v>5.1100000000000003</v>
      </c>
    </row>
    <row r="285" spans="1:5" x14ac:dyDescent="0.35">
      <c r="A285" s="2" t="s">
        <v>46</v>
      </c>
      <c r="B285" s="3">
        <v>42263</v>
      </c>
      <c r="C285" s="4">
        <v>0.47500000000000003</v>
      </c>
      <c r="D285" s="2" t="s">
        <v>41</v>
      </c>
      <c r="E285" s="13">
        <v>4.2</v>
      </c>
    </row>
    <row r="286" spans="1:5" x14ac:dyDescent="0.35">
      <c r="A286" s="2" t="s">
        <v>50</v>
      </c>
      <c r="B286" s="3">
        <v>42263</v>
      </c>
      <c r="C286" s="4">
        <v>0.48402777777777778</v>
      </c>
      <c r="D286" s="2" t="s">
        <v>41</v>
      </c>
      <c r="E286" s="13">
        <v>4.18</v>
      </c>
    </row>
    <row r="287" spans="1:5" x14ac:dyDescent="0.35">
      <c r="A287" s="2" t="s">
        <v>48</v>
      </c>
      <c r="B287" s="3">
        <v>42263</v>
      </c>
      <c r="C287" s="4">
        <v>0.49722222222222223</v>
      </c>
      <c r="D287" s="2" t="s">
        <v>41</v>
      </c>
      <c r="E287" s="13">
        <v>7.49</v>
      </c>
    </row>
    <row r="288" spans="1:5" x14ac:dyDescent="0.35">
      <c r="A288" s="2" t="s">
        <v>46</v>
      </c>
      <c r="B288" s="3">
        <v>42270</v>
      </c>
      <c r="C288" s="4">
        <v>0.61388888888888882</v>
      </c>
      <c r="D288" s="2" t="s">
        <v>41</v>
      </c>
      <c r="E288" s="13">
        <v>3.58</v>
      </c>
    </row>
    <row r="289" spans="1:7" x14ac:dyDescent="0.35">
      <c r="A289" s="2" t="s">
        <v>50</v>
      </c>
      <c r="B289" s="3">
        <v>42270</v>
      </c>
      <c r="C289" s="4">
        <v>0.44930555555555557</v>
      </c>
      <c r="D289" s="2" t="s">
        <v>41</v>
      </c>
      <c r="E289" s="13">
        <v>3.97</v>
      </c>
    </row>
    <row r="290" spans="1:7" x14ac:dyDescent="0.35">
      <c r="A290" s="2" t="s">
        <v>48</v>
      </c>
      <c r="B290" s="3">
        <v>42270</v>
      </c>
      <c r="C290" s="4">
        <v>0.4597222222222222</v>
      </c>
      <c r="D290" s="2" t="s">
        <v>41</v>
      </c>
      <c r="E290" s="13">
        <v>5.7</v>
      </c>
    </row>
    <row r="291" spans="1:7" x14ac:dyDescent="0.35">
      <c r="A291" s="2" t="s">
        <v>46</v>
      </c>
      <c r="B291" s="3">
        <v>42522</v>
      </c>
      <c r="C291" s="4">
        <v>0.62222222222222223</v>
      </c>
      <c r="D291" s="2" t="s">
        <v>43</v>
      </c>
      <c r="E291" s="13">
        <v>5.08</v>
      </c>
      <c r="G291" s="13">
        <v>4.79</v>
      </c>
    </row>
    <row r="292" spans="1:7" x14ac:dyDescent="0.35">
      <c r="A292" s="2" t="s">
        <v>50</v>
      </c>
      <c r="B292" s="3">
        <v>42522</v>
      </c>
      <c r="C292" s="4">
        <v>0.45</v>
      </c>
      <c r="D292" s="2" t="s">
        <v>43</v>
      </c>
      <c r="E292" s="13">
        <v>6.94</v>
      </c>
      <c r="G292" s="13">
        <v>2.69</v>
      </c>
    </row>
    <row r="293" spans="1:7" x14ac:dyDescent="0.35">
      <c r="A293" s="2" t="s">
        <v>48</v>
      </c>
      <c r="B293" s="3">
        <v>42522</v>
      </c>
      <c r="C293" s="4">
        <v>0.4597222222222222</v>
      </c>
      <c r="D293" s="2" t="s">
        <v>43</v>
      </c>
      <c r="E293" s="13">
        <v>5.28</v>
      </c>
      <c r="G293" s="13">
        <v>2.62</v>
      </c>
    </row>
    <row r="294" spans="1:7" x14ac:dyDescent="0.35">
      <c r="A294" s="2" t="s">
        <v>46</v>
      </c>
      <c r="B294" s="3">
        <v>42528</v>
      </c>
      <c r="C294" s="4">
        <v>0.6430555555555556</v>
      </c>
      <c r="D294" s="2" t="s">
        <v>43</v>
      </c>
      <c r="E294" s="13">
        <v>2.81</v>
      </c>
      <c r="G294" s="13">
        <v>0.85</v>
      </c>
    </row>
    <row r="295" spans="1:7" x14ac:dyDescent="0.35">
      <c r="A295" s="2" t="s">
        <v>50</v>
      </c>
      <c r="B295" s="3">
        <v>42528</v>
      </c>
      <c r="C295" s="4">
        <v>0.46458333333333335</v>
      </c>
      <c r="D295" s="2" t="s">
        <v>43</v>
      </c>
      <c r="E295" s="13">
        <v>6.24</v>
      </c>
      <c r="G295" s="13">
        <v>1.34</v>
      </c>
    </row>
    <row r="296" spans="1:7" x14ac:dyDescent="0.35">
      <c r="A296" s="2" t="s">
        <v>48</v>
      </c>
      <c r="B296" s="3">
        <v>42528</v>
      </c>
      <c r="C296" s="4">
        <v>0.47847222222222219</v>
      </c>
      <c r="D296" s="2" t="s">
        <v>43</v>
      </c>
      <c r="E296" s="13">
        <v>7.62</v>
      </c>
      <c r="G296" s="13">
        <v>1.62</v>
      </c>
    </row>
    <row r="297" spans="1:7" x14ac:dyDescent="0.35">
      <c r="A297" s="2" t="s">
        <v>46</v>
      </c>
      <c r="B297" s="3">
        <v>42535</v>
      </c>
      <c r="C297" s="4">
        <v>0.60347222222222219</v>
      </c>
      <c r="D297" s="2" t="s">
        <v>41</v>
      </c>
      <c r="E297" s="13">
        <v>3.58</v>
      </c>
      <c r="G297" s="13">
        <v>1.03</v>
      </c>
    </row>
    <row r="298" spans="1:7" x14ac:dyDescent="0.35">
      <c r="A298" s="2" t="s">
        <v>50</v>
      </c>
      <c r="B298" s="3">
        <v>42535</v>
      </c>
      <c r="C298" s="4">
        <v>0.4381944444444445</v>
      </c>
      <c r="D298" s="2" t="s">
        <v>41</v>
      </c>
      <c r="E298" s="13">
        <v>3.57</v>
      </c>
      <c r="G298" s="13">
        <v>0.73</v>
      </c>
    </row>
    <row r="299" spans="1:7" x14ac:dyDescent="0.35">
      <c r="A299" s="2" t="s">
        <v>48</v>
      </c>
      <c r="B299" s="3">
        <v>42535</v>
      </c>
      <c r="C299" s="4">
        <v>0.44930555555555557</v>
      </c>
      <c r="D299" s="2" t="s">
        <v>41</v>
      </c>
      <c r="E299" s="13">
        <v>6.04</v>
      </c>
      <c r="G299" s="13">
        <v>1.04</v>
      </c>
    </row>
    <row r="300" spans="1:7" x14ac:dyDescent="0.35">
      <c r="A300" s="2" t="s">
        <v>46</v>
      </c>
      <c r="B300" s="3">
        <v>42542</v>
      </c>
      <c r="C300" s="4">
        <v>0.625</v>
      </c>
      <c r="D300" s="2" t="s">
        <v>41</v>
      </c>
      <c r="E300" s="13">
        <v>8.3000000000000007</v>
      </c>
    </row>
    <row r="301" spans="1:7" x14ac:dyDescent="0.35">
      <c r="A301" s="2" t="s">
        <v>50</v>
      </c>
      <c r="B301" s="3">
        <v>42542</v>
      </c>
      <c r="C301" s="4">
        <v>0.45069444444444445</v>
      </c>
      <c r="D301" s="2" t="s">
        <v>41</v>
      </c>
      <c r="E301" s="13">
        <v>11.1</v>
      </c>
    </row>
    <row r="302" spans="1:7" x14ac:dyDescent="0.35">
      <c r="A302" s="2" t="s">
        <v>48</v>
      </c>
      <c r="B302" s="3">
        <v>42542</v>
      </c>
      <c r="C302" s="4">
        <v>0.46388888888888885</v>
      </c>
      <c r="D302" s="2" t="s">
        <v>41</v>
      </c>
      <c r="E302" s="13">
        <v>12.1</v>
      </c>
    </row>
    <row r="303" spans="1:7" x14ac:dyDescent="0.35">
      <c r="A303" s="2" t="s">
        <v>46</v>
      </c>
      <c r="B303" s="3">
        <v>42549</v>
      </c>
      <c r="C303" s="4">
        <v>0.45902777777777781</v>
      </c>
      <c r="D303" s="2" t="s">
        <v>43</v>
      </c>
      <c r="E303" s="13">
        <v>3.08</v>
      </c>
    </row>
    <row r="304" spans="1:7" x14ac:dyDescent="0.35">
      <c r="A304" s="2" t="s">
        <v>50</v>
      </c>
      <c r="B304" s="3">
        <v>42549</v>
      </c>
      <c r="C304" s="4">
        <v>0.46736111111111112</v>
      </c>
      <c r="D304" s="2" t="s">
        <v>43</v>
      </c>
      <c r="E304" s="13">
        <v>3.57</v>
      </c>
    </row>
    <row r="305" spans="1:5" x14ac:dyDescent="0.35">
      <c r="A305" s="2" t="s">
        <v>48</v>
      </c>
      <c r="B305" s="3">
        <v>42549</v>
      </c>
      <c r="C305" s="4">
        <v>0.48055555555555557</v>
      </c>
      <c r="D305" s="2" t="s">
        <v>43</v>
      </c>
      <c r="E305" s="13">
        <v>5.8</v>
      </c>
    </row>
    <row r="306" spans="1:5" x14ac:dyDescent="0.35">
      <c r="A306" s="2" t="s">
        <v>46</v>
      </c>
      <c r="B306" s="3">
        <v>42557</v>
      </c>
      <c r="C306" s="4">
        <v>0.63472222222222219</v>
      </c>
      <c r="D306" s="2" t="s">
        <v>43</v>
      </c>
      <c r="E306" s="13">
        <v>3.05</v>
      </c>
    </row>
    <row r="307" spans="1:5" x14ac:dyDescent="0.35">
      <c r="A307" s="2" t="s">
        <v>50</v>
      </c>
      <c r="B307" s="3">
        <v>42557</v>
      </c>
      <c r="C307" s="4">
        <v>0.45902777777777781</v>
      </c>
      <c r="D307" s="2" t="s">
        <v>43</v>
      </c>
      <c r="E307" s="13">
        <v>7.06</v>
      </c>
    </row>
    <row r="308" spans="1:5" x14ac:dyDescent="0.35">
      <c r="A308" s="2" t="s">
        <v>48</v>
      </c>
      <c r="B308" s="3">
        <v>42557</v>
      </c>
      <c r="C308" s="4">
        <v>0.47430555555555554</v>
      </c>
      <c r="D308" s="2" t="s">
        <v>43</v>
      </c>
      <c r="E308" s="13">
        <v>7.21</v>
      </c>
    </row>
    <row r="309" spans="1:5" x14ac:dyDescent="0.35">
      <c r="A309" s="2" t="s">
        <v>46</v>
      </c>
      <c r="B309" s="3">
        <v>42563</v>
      </c>
      <c r="C309" s="4">
        <v>0.61527777777777781</v>
      </c>
      <c r="D309" s="2" t="s">
        <v>41</v>
      </c>
      <c r="E309" s="13">
        <v>5.7</v>
      </c>
    </row>
    <row r="310" spans="1:5" x14ac:dyDescent="0.35">
      <c r="A310" s="2" t="s">
        <v>50</v>
      </c>
      <c r="B310" s="3">
        <v>42563</v>
      </c>
      <c r="C310" s="4">
        <v>0.44375000000000003</v>
      </c>
      <c r="D310" s="2" t="s">
        <v>41</v>
      </c>
      <c r="E310" s="13">
        <v>5.94</v>
      </c>
    </row>
    <row r="311" spans="1:5" x14ac:dyDescent="0.35">
      <c r="A311" s="2" t="s">
        <v>48</v>
      </c>
      <c r="B311" s="3">
        <v>42563</v>
      </c>
      <c r="C311" s="4">
        <v>0.45694444444444443</v>
      </c>
      <c r="D311" s="2" t="s">
        <v>41</v>
      </c>
      <c r="E311" s="13">
        <v>5.64</v>
      </c>
    </row>
    <row r="312" spans="1:5" x14ac:dyDescent="0.35">
      <c r="A312" s="2" t="s">
        <v>46</v>
      </c>
      <c r="B312" s="3">
        <v>42570</v>
      </c>
      <c r="C312" s="4">
        <v>0.62222222222222223</v>
      </c>
      <c r="D312" s="2" t="s">
        <v>43</v>
      </c>
      <c r="E312" s="13">
        <v>5.95</v>
      </c>
    </row>
    <row r="313" spans="1:5" x14ac:dyDescent="0.35">
      <c r="A313" s="2" t="s">
        <v>50</v>
      </c>
      <c r="B313" s="3">
        <v>42570</v>
      </c>
      <c r="C313" s="4">
        <v>0.4465277777777778</v>
      </c>
      <c r="D313" s="2" t="s">
        <v>43</v>
      </c>
      <c r="E313" s="13">
        <v>8.9</v>
      </c>
    </row>
    <row r="314" spans="1:5" x14ac:dyDescent="0.35">
      <c r="A314" s="2" t="s">
        <v>48</v>
      </c>
      <c r="B314" s="3">
        <v>42570</v>
      </c>
      <c r="C314" s="4">
        <v>0.45833333333333331</v>
      </c>
      <c r="D314" s="2" t="s">
        <v>43</v>
      </c>
      <c r="E314" s="13">
        <v>8.26</v>
      </c>
    </row>
    <row r="315" spans="1:5" x14ac:dyDescent="0.35">
      <c r="A315" s="2" t="s">
        <v>46</v>
      </c>
      <c r="B315" s="3">
        <v>42584</v>
      </c>
      <c r="C315" s="4">
        <v>0.62430555555555556</v>
      </c>
      <c r="D315" s="2" t="s">
        <v>43</v>
      </c>
      <c r="E315" s="13">
        <v>2.98</v>
      </c>
    </row>
    <row r="316" spans="1:5" x14ac:dyDescent="0.35">
      <c r="A316" s="2" t="s">
        <v>50</v>
      </c>
      <c r="B316" s="3">
        <v>42584</v>
      </c>
      <c r="C316" s="4">
        <v>0.44861111111111113</v>
      </c>
      <c r="D316" s="2" t="s">
        <v>43</v>
      </c>
      <c r="E316" s="13">
        <v>3.34</v>
      </c>
    </row>
    <row r="317" spans="1:5" x14ac:dyDescent="0.35">
      <c r="A317" s="2" t="s">
        <v>48</v>
      </c>
      <c r="B317" s="3">
        <v>42584</v>
      </c>
      <c r="C317" s="4">
        <v>0.4597222222222222</v>
      </c>
      <c r="D317" s="2" t="s">
        <v>43</v>
      </c>
      <c r="E317" s="13">
        <v>4.24</v>
      </c>
    </row>
    <row r="318" spans="1:5" x14ac:dyDescent="0.35">
      <c r="A318" s="2" t="s">
        <v>46</v>
      </c>
      <c r="B318" s="3">
        <v>42592</v>
      </c>
      <c r="C318" s="4">
        <v>0.60416666666666663</v>
      </c>
      <c r="D318" s="2" t="s">
        <v>41</v>
      </c>
      <c r="E318" s="13">
        <v>11</v>
      </c>
    </row>
    <row r="319" spans="1:5" x14ac:dyDescent="0.35">
      <c r="A319" s="2" t="s">
        <v>50</v>
      </c>
      <c r="B319" s="3">
        <v>42592</v>
      </c>
      <c r="C319" s="4">
        <v>0.44097222222222227</v>
      </c>
      <c r="D319" s="2" t="s">
        <v>41</v>
      </c>
      <c r="E319" s="13">
        <v>9.94</v>
      </c>
    </row>
    <row r="320" spans="1:5" x14ac:dyDescent="0.35">
      <c r="A320" s="2" t="s">
        <v>48</v>
      </c>
      <c r="B320" s="3">
        <v>42592</v>
      </c>
      <c r="C320" s="4">
        <v>0.45416666666666666</v>
      </c>
      <c r="D320" s="2" t="s">
        <v>41</v>
      </c>
      <c r="E320" s="13">
        <v>60</v>
      </c>
    </row>
    <row r="321" spans="1:5" x14ac:dyDescent="0.35">
      <c r="A321" s="2" t="s">
        <v>46</v>
      </c>
      <c r="B321" s="3">
        <v>42599</v>
      </c>
      <c r="C321" s="4">
        <v>0.64722222222222225</v>
      </c>
      <c r="D321" s="2" t="s">
        <v>43</v>
      </c>
      <c r="E321" s="13">
        <v>4.38</v>
      </c>
    </row>
    <row r="322" spans="1:5" x14ac:dyDescent="0.35">
      <c r="A322" s="2" t="s">
        <v>50</v>
      </c>
      <c r="B322" s="3">
        <v>42599</v>
      </c>
      <c r="C322" s="4">
        <v>0.63611111111111118</v>
      </c>
      <c r="D322" s="2" t="s">
        <v>43</v>
      </c>
      <c r="E322" s="13">
        <v>5.27</v>
      </c>
    </row>
    <row r="323" spans="1:5" x14ac:dyDescent="0.35">
      <c r="A323" s="2" t="s">
        <v>48</v>
      </c>
      <c r="B323" s="3">
        <v>42599</v>
      </c>
      <c r="C323" s="4">
        <v>0.47986111111111113</v>
      </c>
      <c r="D323" s="2" t="s">
        <v>43</v>
      </c>
      <c r="E323" s="13">
        <v>5.9</v>
      </c>
    </row>
    <row r="324" spans="1:5" x14ac:dyDescent="0.35">
      <c r="A324" s="2" t="s">
        <v>46</v>
      </c>
      <c r="B324" s="3">
        <v>42606</v>
      </c>
      <c r="C324" s="4">
        <v>0.44444444444444442</v>
      </c>
      <c r="D324" s="2" t="s">
        <v>41</v>
      </c>
      <c r="E324" s="13">
        <v>3.28</v>
      </c>
    </row>
    <row r="325" spans="1:5" x14ac:dyDescent="0.35">
      <c r="A325" s="2" t="s">
        <v>50</v>
      </c>
      <c r="B325" s="3">
        <v>42606</v>
      </c>
      <c r="C325" s="4">
        <v>0.45069444444444445</v>
      </c>
      <c r="D325" s="2" t="s">
        <v>41</v>
      </c>
      <c r="E325" s="13">
        <v>6.2</v>
      </c>
    </row>
    <row r="326" spans="1:5" x14ac:dyDescent="0.35">
      <c r="A326" s="2" t="s">
        <v>48</v>
      </c>
      <c r="B326" s="3">
        <v>42606</v>
      </c>
      <c r="C326" s="4">
        <v>0.46180555555555558</v>
      </c>
      <c r="D326" s="2" t="s">
        <v>41</v>
      </c>
      <c r="E326" s="13">
        <v>4.7</v>
      </c>
    </row>
    <row r="327" spans="1:5" x14ac:dyDescent="0.35">
      <c r="A327" s="2" t="s">
        <v>46</v>
      </c>
      <c r="B327" s="3">
        <v>42613</v>
      </c>
      <c r="C327" s="4">
        <v>0.66597222222222219</v>
      </c>
      <c r="D327" s="2" t="s">
        <v>41</v>
      </c>
      <c r="E327" s="13">
        <v>16.8</v>
      </c>
    </row>
    <row r="328" spans="1:5" x14ac:dyDescent="0.35">
      <c r="A328" s="2" t="s">
        <v>50</v>
      </c>
      <c r="B328" s="3">
        <v>42613</v>
      </c>
      <c r="C328" s="4">
        <v>0.65694444444444444</v>
      </c>
      <c r="D328" s="2" t="s">
        <v>41</v>
      </c>
      <c r="E328" s="13">
        <v>8.66</v>
      </c>
    </row>
    <row r="329" spans="1:5" x14ac:dyDescent="0.35">
      <c r="A329" s="2" t="s">
        <v>48</v>
      </c>
      <c r="B329" s="3">
        <v>42613</v>
      </c>
      <c r="C329" s="4">
        <v>0.49583333333333335</v>
      </c>
      <c r="D329" s="2" t="s">
        <v>41</v>
      </c>
      <c r="E329" s="13">
        <v>12.6</v>
      </c>
    </row>
    <row r="330" spans="1:5" x14ac:dyDescent="0.35">
      <c r="A330" s="2" t="s">
        <v>46</v>
      </c>
      <c r="B330" s="3">
        <v>42620</v>
      </c>
      <c r="C330" s="4">
        <v>0.62916666666666665</v>
      </c>
      <c r="D330" s="2" t="s">
        <v>41</v>
      </c>
      <c r="E330" s="13">
        <v>12.5</v>
      </c>
    </row>
    <row r="331" spans="1:5" x14ac:dyDescent="0.35">
      <c r="A331" s="2" t="s">
        <v>50</v>
      </c>
      <c r="B331" s="3">
        <v>42620</v>
      </c>
      <c r="C331" s="4">
        <v>0.44513888888888892</v>
      </c>
      <c r="D331" s="2" t="s">
        <v>41</v>
      </c>
      <c r="E331" s="13">
        <v>5.76</v>
      </c>
    </row>
    <row r="332" spans="1:5" x14ac:dyDescent="0.35">
      <c r="A332" s="2" t="s">
        <v>48</v>
      </c>
      <c r="B332" s="3">
        <v>42620</v>
      </c>
      <c r="C332" s="4">
        <v>0.45902777777777781</v>
      </c>
      <c r="D332" s="2" t="s">
        <v>41</v>
      </c>
      <c r="E332" s="13">
        <v>10.3</v>
      </c>
    </row>
    <row r="333" spans="1:5" x14ac:dyDescent="0.35">
      <c r="A333" s="2" t="s">
        <v>46</v>
      </c>
      <c r="B333" s="3">
        <v>42626</v>
      </c>
      <c r="C333" s="4">
        <v>0.64236111111111105</v>
      </c>
      <c r="D333" s="2" t="s">
        <v>41</v>
      </c>
      <c r="E333" s="13">
        <v>7.99</v>
      </c>
    </row>
    <row r="334" spans="1:5" x14ac:dyDescent="0.35">
      <c r="A334" s="2" t="s">
        <v>50</v>
      </c>
      <c r="B334" s="3">
        <v>42626</v>
      </c>
      <c r="C334" s="4">
        <v>0.63402777777777775</v>
      </c>
      <c r="D334" s="2" t="s">
        <v>41</v>
      </c>
      <c r="E334" s="13">
        <v>10.5</v>
      </c>
    </row>
    <row r="335" spans="1:5" x14ac:dyDescent="0.35">
      <c r="A335" s="2" t="s">
        <v>48</v>
      </c>
      <c r="B335" s="3">
        <v>42626</v>
      </c>
      <c r="C335" s="4">
        <v>0.48333333333333334</v>
      </c>
      <c r="D335" s="2" t="s">
        <v>41</v>
      </c>
      <c r="E335" s="13">
        <v>9.8000000000000007</v>
      </c>
    </row>
    <row r="336" spans="1:5" x14ac:dyDescent="0.35">
      <c r="A336" s="2" t="s">
        <v>46</v>
      </c>
      <c r="B336" s="3">
        <v>42633</v>
      </c>
      <c r="C336" s="4">
        <v>0.65416666666666667</v>
      </c>
      <c r="D336" s="2" t="s">
        <v>43</v>
      </c>
      <c r="E336" s="13">
        <v>6.81</v>
      </c>
    </row>
    <row r="337" spans="1:5" x14ac:dyDescent="0.35">
      <c r="A337" s="2" t="s">
        <v>50</v>
      </c>
      <c r="B337" s="3">
        <v>42633</v>
      </c>
      <c r="C337" s="4">
        <v>0.45347222222222222</v>
      </c>
      <c r="D337" s="2" t="s">
        <v>43</v>
      </c>
      <c r="E337" s="13">
        <v>7.62</v>
      </c>
    </row>
    <row r="338" spans="1:5" x14ac:dyDescent="0.35">
      <c r="A338" s="2" t="s">
        <v>48</v>
      </c>
      <c r="B338" s="3">
        <v>42633</v>
      </c>
      <c r="C338" s="4">
        <v>0.46875</v>
      </c>
      <c r="D338" s="2" t="s">
        <v>43</v>
      </c>
      <c r="E338" s="13">
        <v>5.75</v>
      </c>
    </row>
    <row r="339" spans="1:5" x14ac:dyDescent="0.35">
      <c r="A339" s="2" t="s">
        <v>46</v>
      </c>
      <c r="B339" s="3">
        <v>42640</v>
      </c>
      <c r="C339" s="4">
        <v>0.63680555555555551</v>
      </c>
      <c r="D339" s="2" t="s">
        <v>43</v>
      </c>
      <c r="E339" s="13">
        <v>3.39</v>
      </c>
    </row>
    <row r="340" spans="1:5" x14ac:dyDescent="0.35">
      <c r="A340" s="2" t="s">
        <v>50</v>
      </c>
      <c r="B340" s="3">
        <v>42640</v>
      </c>
      <c r="C340" s="4">
        <v>0.62708333333333333</v>
      </c>
      <c r="D340" s="2" t="s">
        <v>43</v>
      </c>
      <c r="E340" s="13">
        <v>4.95</v>
      </c>
    </row>
    <row r="341" spans="1:5" x14ac:dyDescent="0.35">
      <c r="A341" s="2" t="s">
        <v>48</v>
      </c>
      <c r="B341" s="3">
        <v>42640</v>
      </c>
      <c r="C341" s="4">
        <v>0.4694444444444445</v>
      </c>
      <c r="D341" s="2" t="s">
        <v>43</v>
      </c>
      <c r="E341" s="13">
        <v>4.26</v>
      </c>
    </row>
    <row r="342" spans="1:5" x14ac:dyDescent="0.35">
      <c r="A342" s="2" t="s">
        <v>46</v>
      </c>
      <c r="B342" s="3">
        <v>42887</v>
      </c>
      <c r="C342" s="4">
        <v>0.67083333333333339</v>
      </c>
      <c r="D342" s="2" t="s">
        <v>47</v>
      </c>
      <c r="E342" s="13">
        <v>4.03</v>
      </c>
    </row>
    <row r="343" spans="1:5" x14ac:dyDescent="0.35">
      <c r="A343" s="2" t="s">
        <v>46</v>
      </c>
      <c r="B343" s="3">
        <v>42887</v>
      </c>
      <c r="C343" s="4">
        <v>0.67083333333333339</v>
      </c>
      <c r="D343" s="2" t="s">
        <v>47</v>
      </c>
      <c r="E343" s="13">
        <v>4.03</v>
      </c>
    </row>
    <row r="344" spans="1:5" x14ac:dyDescent="0.35">
      <c r="A344" s="2" t="s">
        <v>50</v>
      </c>
      <c r="B344" s="3">
        <v>42887</v>
      </c>
      <c r="C344" s="4">
        <v>0.4465277777777778</v>
      </c>
      <c r="D344" s="2" t="s">
        <v>47</v>
      </c>
      <c r="E344" s="13">
        <v>1.54</v>
      </c>
    </row>
    <row r="345" spans="1:5" x14ac:dyDescent="0.35">
      <c r="A345" s="2" t="s">
        <v>50</v>
      </c>
      <c r="B345" s="3">
        <v>42887</v>
      </c>
      <c r="C345" s="4">
        <v>0.4465277777777778</v>
      </c>
      <c r="D345" s="2" t="s">
        <v>47</v>
      </c>
      <c r="E345" s="13">
        <v>1.54</v>
      </c>
    </row>
    <row r="346" spans="1:5" x14ac:dyDescent="0.35">
      <c r="A346" s="2" t="s">
        <v>48</v>
      </c>
      <c r="B346" s="3">
        <v>42887</v>
      </c>
      <c r="C346" s="4">
        <v>0.4604166666666667</v>
      </c>
      <c r="D346" s="2" t="s">
        <v>47</v>
      </c>
      <c r="E346" s="13">
        <v>1.87</v>
      </c>
    </row>
    <row r="347" spans="1:5" x14ac:dyDescent="0.35">
      <c r="A347" s="2" t="s">
        <v>48</v>
      </c>
      <c r="B347" s="3">
        <v>42887</v>
      </c>
      <c r="C347" s="4">
        <v>0.4604166666666667</v>
      </c>
      <c r="D347" s="2" t="s">
        <v>47</v>
      </c>
      <c r="E347" s="13">
        <v>1.87</v>
      </c>
    </row>
    <row r="348" spans="1:5" x14ac:dyDescent="0.35">
      <c r="A348" s="2" t="s">
        <v>46</v>
      </c>
      <c r="B348" s="3">
        <v>42892</v>
      </c>
      <c r="C348" s="4">
        <v>0.44097222222222227</v>
      </c>
      <c r="D348" s="2" t="s">
        <v>44</v>
      </c>
      <c r="E348" s="13">
        <v>2.85</v>
      </c>
    </row>
    <row r="349" spans="1:5" x14ac:dyDescent="0.35">
      <c r="A349" s="2" t="s">
        <v>46</v>
      </c>
      <c r="B349" s="3">
        <v>42892</v>
      </c>
      <c r="C349" s="4">
        <v>0.44097222222222227</v>
      </c>
      <c r="D349" s="2" t="s">
        <v>44</v>
      </c>
      <c r="E349" s="13">
        <v>2.85</v>
      </c>
    </row>
    <row r="350" spans="1:5" x14ac:dyDescent="0.35">
      <c r="A350" s="2" t="s">
        <v>50</v>
      </c>
      <c r="B350" s="3">
        <v>42892</v>
      </c>
      <c r="C350" s="4">
        <v>0.65138888888888891</v>
      </c>
      <c r="D350" s="2" t="s">
        <v>44</v>
      </c>
      <c r="E350" s="13">
        <v>1.76</v>
      </c>
    </row>
    <row r="351" spans="1:5" x14ac:dyDescent="0.35">
      <c r="A351" s="2" t="s">
        <v>50</v>
      </c>
      <c r="B351" s="3">
        <v>42892</v>
      </c>
      <c r="C351" s="4">
        <v>0.65138888888888891</v>
      </c>
      <c r="D351" s="2" t="s">
        <v>44</v>
      </c>
      <c r="E351" s="13">
        <v>1.76</v>
      </c>
    </row>
    <row r="352" spans="1:5" x14ac:dyDescent="0.35">
      <c r="A352" s="2" t="s">
        <v>48</v>
      </c>
      <c r="B352" s="3">
        <v>42892</v>
      </c>
      <c r="C352" s="4">
        <v>0.63680555555555551</v>
      </c>
      <c r="D352" s="2" t="s">
        <v>44</v>
      </c>
      <c r="E352" s="13">
        <v>1.93</v>
      </c>
    </row>
    <row r="353" spans="1:5" x14ac:dyDescent="0.35">
      <c r="A353" s="2" t="s">
        <v>48</v>
      </c>
      <c r="B353" s="3">
        <v>42892</v>
      </c>
      <c r="C353" s="4">
        <v>0.63680555555555551</v>
      </c>
      <c r="D353" s="2" t="s">
        <v>44</v>
      </c>
      <c r="E353" s="13">
        <v>1.93</v>
      </c>
    </row>
    <row r="354" spans="1:5" x14ac:dyDescent="0.35">
      <c r="A354" s="2" t="s">
        <v>46</v>
      </c>
      <c r="B354" s="3">
        <v>42899</v>
      </c>
      <c r="C354" s="4">
        <v>0.64861111111111114</v>
      </c>
      <c r="D354" s="2" t="s">
        <v>47</v>
      </c>
      <c r="E354" s="13">
        <v>4.34</v>
      </c>
    </row>
    <row r="355" spans="1:5" x14ac:dyDescent="0.35">
      <c r="A355" s="2" t="s">
        <v>46</v>
      </c>
      <c r="B355" s="3">
        <v>42899</v>
      </c>
      <c r="C355" s="4">
        <v>0.64861111111111114</v>
      </c>
      <c r="D355" s="2" t="s">
        <v>47</v>
      </c>
      <c r="E355" s="13">
        <v>4.34</v>
      </c>
    </row>
    <row r="356" spans="1:5" x14ac:dyDescent="0.35">
      <c r="A356" s="2" t="s">
        <v>50</v>
      </c>
      <c r="B356" s="3">
        <v>42899</v>
      </c>
      <c r="C356" s="4">
        <v>0.44791666666666669</v>
      </c>
      <c r="D356" s="2" t="s">
        <v>47</v>
      </c>
      <c r="E356" s="13">
        <v>6.58</v>
      </c>
    </row>
    <row r="357" spans="1:5" x14ac:dyDescent="0.35">
      <c r="A357" s="2" t="s">
        <v>50</v>
      </c>
      <c r="B357" s="3">
        <v>42899</v>
      </c>
      <c r="C357" s="4">
        <v>0.44791666666666669</v>
      </c>
      <c r="D357" s="2" t="s">
        <v>47</v>
      </c>
      <c r="E357" s="13">
        <v>6.58</v>
      </c>
    </row>
    <row r="358" spans="1:5" x14ac:dyDescent="0.35">
      <c r="A358" s="2" t="s">
        <v>48</v>
      </c>
      <c r="B358" s="3">
        <v>42899</v>
      </c>
      <c r="C358" s="4">
        <v>0.46180555555555558</v>
      </c>
      <c r="D358" s="2" t="s">
        <v>47</v>
      </c>
      <c r="E358" s="13">
        <v>7.24</v>
      </c>
    </row>
    <row r="359" spans="1:5" x14ac:dyDescent="0.35">
      <c r="A359" s="2" t="s">
        <v>48</v>
      </c>
      <c r="B359" s="3">
        <v>42899</v>
      </c>
      <c r="C359" s="4">
        <v>0.46180555555555558</v>
      </c>
      <c r="D359" s="2" t="s">
        <v>47</v>
      </c>
      <c r="E359" s="13">
        <v>7.24</v>
      </c>
    </row>
    <row r="360" spans="1:5" x14ac:dyDescent="0.35">
      <c r="A360" s="2" t="s">
        <v>46</v>
      </c>
      <c r="B360" s="3">
        <v>42906</v>
      </c>
      <c r="C360" s="4">
        <v>0.63888888888888895</v>
      </c>
      <c r="D360" s="2" t="s">
        <v>44</v>
      </c>
      <c r="E360" s="13">
        <v>1.86</v>
      </c>
    </row>
    <row r="361" spans="1:5" x14ac:dyDescent="0.35">
      <c r="A361" s="2" t="s">
        <v>46</v>
      </c>
      <c r="B361" s="3">
        <v>42906</v>
      </c>
      <c r="C361" s="4">
        <v>0.63888888888888895</v>
      </c>
      <c r="D361" s="2" t="s">
        <v>44</v>
      </c>
      <c r="E361" s="13">
        <v>1.86</v>
      </c>
    </row>
    <row r="362" spans="1:5" x14ac:dyDescent="0.35">
      <c r="A362" s="2" t="s">
        <v>50</v>
      </c>
      <c r="B362" s="3">
        <v>42906</v>
      </c>
      <c r="C362" s="4">
        <v>0.63055555555555554</v>
      </c>
      <c r="D362" s="2" t="s">
        <v>44</v>
      </c>
      <c r="E362" s="13">
        <v>4.74</v>
      </c>
    </row>
    <row r="363" spans="1:5" x14ac:dyDescent="0.35">
      <c r="A363" s="2" t="s">
        <v>50</v>
      </c>
      <c r="B363" s="3">
        <v>42906</v>
      </c>
      <c r="C363" s="4">
        <v>0.63055555555555554</v>
      </c>
      <c r="D363" s="2" t="s">
        <v>44</v>
      </c>
      <c r="E363" s="13">
        <v>4.74</v>
      </c>
    </row>
    <row r="364" spans="1:5" x14ac:dyDescent="0.35">
      <c r="A364" s="2" t="s">
        <v>48</v>
      </c>
      <c r="B364" s="3">
        <v>42906</v>
      </c>
      <c r="C364" s="4">
        <v>0.4597222222222222</v>
      </c>
      <c r="D364" s="2" t="s">
        <v>44</v>
      </c>
      <c r="E364" s="13">
        <v>5.94</v>
      </c>
    </row>
    <row r="365" spans="1:5" x14ac:dyDescent="0.35">
      <c r="A365" s="2" t="s">
        <v>48</v>
      </c>
      <c r="B365" s="3">
        <v>42906</v>
      </c>
      <c r="C365" s="4">
        <v>0.4597222222222222</v>
      </c>
      <c r="D365" s="2" t="s">
        <v>44</v>
      </c>
      <c r="E365" s="13">
        <v>5.94</v>
      </c>
    </row>
    <row r="366" spans="1:5" x14ac:dyDescent="0.35">
      <c r="A366" s="2" t="s">
        <v>46</v>
      </c>
      <c r="B366" s="3">
        <v>42913</v>
      </c>
      <c r="C366" s="4">
        <v>0.66805555555555562</v>
      </c>
      <c r="D366" s="2" t="s">
        <v>44</v>
      </c>
      <c r="E366" s="13">
        <v>10.3</v>
      </c>
    </row>
    <row r="367" spans="1:5" x14ac:dyDescent="0.35">
      <c r="A367" s="2" t="s">
        <v>46</v>
      </c>
      <c r="B367" s="3">
        <v>42913</v>
      </c>
      <c r="C367" s="4">
        <v>0.66805555555555562</v>
      </c>
      <c r="D367" s="2" t="s">
        <v>44</v>
      </c>
      <c r="E367" s="13">
        <v>10.3</v>
      </c>
    </row>
    <row r="368" spans="1:5" x14ac:dyDescent="0.35">
      <c r="A368" s="2" t="s">
        <v>50</v>
      </c>
      <c r="B368" s="3">
        <v>42913</v>
      </c>
      <c r="C368" s="4">
        <v>0.65972222222222221</v>
      </c>
      <c r="D368" s="2" t="s">
        <v>44</v>
      </c>
      <c r="E368" s="13">
        <v>4.0199999999999996</v>
      </c>
    </row>
    <row r="369" spans="1:5" x14ac:dyDescent="0.35">
      <c r="A369" s="2" t="s">
        <v>50</v>
      </c>
      <c r="B369" s="3">
        <v>42913</v>
      </c>
      <c r="C369" s="4">
        <v>0.65972222222222221</v>
      </c>
      <c r="D369" s="2" t="s">
        <v>44</v>
      </c>
      <c r="E369" s="13">
        <v>4.0199999999999996</v>
      </c>
    </row>
    <row r="370" spans="1:5" x14ac:dyDescent="0.35">
      <c r="A370" s="2" t="s">
        <v>48</v>
      </c>
      <c r="B370" s="3">
        <v>42913</v>
      </c>
      <c r="C370" s="4">
        <v>0.48402777777777778</v>
      </c>
      <c r="D370" s="2" t="s">
        <v>44</v>
      </c>
      <c r="E370" s="13">
        <v>10.4</v>
      </c>
    </row>
    <row r="371" spans="1:5" x14ac:dyDescent="0.35">
      <c r="A371" s="2" t="s">
        <v>48</v>
      </c>
      <c r="B371" s="3">
        <v>42913</v>
      </c>
      <c r="C371" s="4">
        <v>0.48402777777777778</v>
      </c>
      <c r="D371" s="2" t="s">
        <v>44</v>
      </c>
      <c r="E371" s="13">
        <v>10.4</v>
      </c>
    </row>
    <row r="372" spans="1:5" x14ac:dyDescent="0.35">
      <c r="A372" s="2" t="s">
        <v>46</v>
      </c>
      <c r="B372" s="3">
        <v>42927</v>
      </c>
      <c r="C372" s="4">
        <v>0.63888888888888895</v>
      </c>
      <c r="D372" s="2" t="s">
        <v>47</v>
      </c>
    </row>
    <row r="373" spans="1:5" x14ac:dyDescent="0.35">
      <c r="A373" s="2" t="s">
        <v>46</v>
      </c>
      <c r="B373" s="3">
        <v>42927</v>
      </c>
      <c r="C373" s="4">
        <v>0.63888888888888895</v>
      </c>
      <c r="D373" s="2" t="s">
        <v>47</v>
      </c>
      <c r="E373" s="13">
        <v>2.95</v>
      </c>
    </row>
    <row r="374" spans="1:5" x14ac:dyDescent="0.35">
      <c r="A374" s="2" t="s">
        <v>50</v>
      </c>
      <c r="B374" s="3">
        <v>42927</v>
      </c>
      <c r="C374" s="4">
        <v>0.63055555555555554</v>
      </c>
      <c r="D374" s="2" t="s">
        <v>47</v>
      </c>
    </row>
    <row r="375" spans="1:5" x14ac:dyDescent="0.35">
      <c r="A375" s="2" t="s">
        <v>50</v>
      </c>
      <c r="B375" s="3">
        <v>42927</v>
      </c>
      <c r="C375" s="4">
        <v>0.63055555555555554</v>
      </c>
      <c r="D375" s="2" t="s">
        <v>47</v>
      </c>
      <c r="E375" s="13">
        <v>4.8499999999999996</v>
      </c>
    </row>
    <row r="376" spans="1:5" x14ac:dyDescent="0.35">
      <c r="A376" s="2" t="s">
        <v>48</v>
      </c>
      <c r="B376" s="3">
        <v>42927</v>
      </c>
      <c r="C376" s="4">
        <v>0.45347222222222222</v>
      </c>
      <c r="D376" s="2" t="s">
        <v>47</v>
      </c>
    </row>
    <row r="377" spans="1:5" x14ac:dyDescent="0.35">
      <c r="A377" s="2" t="s">
        <v>48</v>
      </c>
      <c r="B377" s="3">
        <v>42927</v>
      </c>
      <c r="C377" s="4">
        <v>0.45347222222222222</v>
      </c>
      <c r="D377" s="2" t="s">
        <v>47</v>
      </c>
      <c r="E377" s="13">
        <v>6.14</v>
      </c>
    </row>
    <row r="378" spans="1:5" x14ac:dyDescent="0.35">
      <c r="A378" s="2" t="s">
        <v>46</v>
      </c>
      <c r="B378" s="3">
        <v>42934</v>
      </c>
      <c r="C378" s="4">
        <v>0.43055555555555558</v>
      </c>
      <c r="D378" s="2" t="s">
        <v>47</v>
      </c>
    </row>
    <row r="379" spans="1:5" x14ac:dyDescent="0.35">
      <c r="A379" s="2" t="s">
        <v>46</v>
      </c>
      <c r="B379" s="3">
        <v>42934</v>
      </c>
      <c r="C379" s="4">
        <v>0.43055555555555558</v>
      </c>
      <c r="D379" s="2" t="s">
        <v>47</v>
      </c>
      <c r="E379" s="13">
        <v>4.3099999999999996</v>
      </c>
    </row>
    <row r="380" spans="1:5" x14ac:dyDescent="0.35">
      <c r="A380" s="2" t="s">
        <v>50</v>
      </c>
      <c r="B380" s="3">
        <v>42934</v>
      </c>
      <c r="C380" s="4">
        <v>0.62916666666666665</v>
      </c>
      <c r="D380" s="2" t="s">
        <v>47</v>
      </c>
    </row>
    <row r="381" spans="1:5" x14ac:dyDescent="0.35">
      <c r="A381" s="2" t="s">
        <v>50</v>
      </c>
      <c r="B381" s="3">
        <v>42934</v>
      </c>
      <c r="C381" s="4">
        <v>0.62916666666666665</v>
      </c>
      <c r="D381" s="2" t="s">
        <v>47</v>
      </c>
      <c r="E381" s="13">
        <v>11.4</v>
      </c>
    </row>
    <row r="382" spans="1:5" x14ac:dyDescent="0.35">
      <c r="A382" s="2" t="s">
        <v>48</v>
      </c>
      <c r="B382" s="3">
        <v>42934</v>
      </c>
      <c r="C382" s="4">
        <v>0.61805555555555558</v>
      </c>
      <c r="D382" s="2" t="s">
        <v>47</v>
      </c>
    </row>
    <row r="383" spans="1:5" x14ac:dyDescent="0.35">
      <c r="A383" s="2" t="s">
        <v>48</v>
      </c>
      <c r="B383" s="3">
        <v>42934</v>
      </c>
      <c r="C383" s="4">
        <v>0.61805555555555558</v>
      </c>
      <c r="D383" s="2" t="s">
        <v>47</v>
      </c>
      <c r="E383" s="13">
        <v>14.6</v>
      </c>
    </row>
    <row r="384" spans="1:5" x14ac:dyDescent="0.35">
      <c r="A384" s="2" t="s">
        <v>46</v>
      </c>
      <c r="B384" s="3">
        <v>42948</v>
      </c>
      <c r="C384" s="4">
        <v>0.42569444444444443</v>
      </c>
      <c r="D384" s="2" t="s">
        <v>47</v>
      </c>
    </row>
    <row r="385" spans="1:5" x14ac:dyDescent="0.35">
      <c r="A385" s="2" t="s">
        <v>46</v>
      </c>
      <c r="B385" s="3">
        <v>42948</v>
      </c>
      <c r="C385" s="4">
        <v>0.42569444444444443</v>
      </c>
      <c r="D385" s="2" t="s">
        <v>47</v>
      </c>
      <c r="E385" s="13">
        <v>6.12</v>
      </c>
    </row>
    <row r="386" spans="1:5" x14ac:dyDescent="0.35">
      <c r="A386" s="2" t="s">
        <v>50</v>
      </c>
      <c r="B386" s="3">
        <v>42948</v>
      </c>
      <c r="C386" s="4">
        <v>0.43263888888888885</v>
      </c>
      <c r="D386" s="2" t="s">
        <v>47</v>
      </c>
    </row>
    <row r="387" spans="1:5" x14ac:dyDescent="0.35">
      <c r="A387" s="2" t="s">
        <v>50</v>
      </c>
      <c r="B387" s="3">
        <v>42948</v>
      </c>
      <c r="C387" s="4">
        <v>0.43263888888888885</v>
      </c>
      <c r="D387" s="2" t="s">
        <v>47</v>
      </c>
      <c r="E387" s="13">
        <v>7.76</v>
      </c>
    </row>
    <row r="388" spans="1:5" x14ac:dyDescent="0.35">
      <c r="A388" s="2" t="s">
        <v>48</v>
      </c>
      <c r="B388" s="3">
        <v>42948</v>
      </c>
      <c r="C388" s="4">
        <v>0.59513888888888888</v>
      </c>
      <c r="D388" s="2" t="s">
        <v>47</v>
      </c>
    </row>
    <row r="389" spans="1:5" x14ac:dyDescent="0.35">
      <c r="A389" s="2" t="s">
        <v>48</v>
      </c>
      <c r="B389" s="3">
        <v>42948</v>
      </c>
      <c r="C389" s="4">
        <v>0.59513888888888888</v>
      </c>
      <c r="D389" s="2" t="s">
        <v>47</v>
      </c>
      <c r="E389" s="13">
        <v>16</v>
      </c>
    </row>
    <row r="390" spans="1:5" x14ac:dyDescent="0.35">
      <c r="A390" s="2" t="s">
        <v>46</v>
      </c>
      <c r="B390" s="3">
        <v>42955</v>
      </c>
      <c r="C390" s="4">
        <v>0.65972222222222221</v>
      </c>
      <c r="D390" s="2" t="s">
        <v>44</v>
      </c>
    </row>
    <row r="391" spans="1:5" x14ac:dyDescent="0.35">
      <c r="A391" s="2" t="s">
        <v>46</v>
      </c>
      <c r="B391" s="3">
        <v>42955</v>
      </c>
      <c r="C391" s="4">
        <v>0.65972222222222221</v>
      </c>
      <c r="D391" s="2" t="s">
        <v>44</v>
      </c>
      <c r="E391" s="13">
        <v>3.07</v>
      </c>
    </row>
    <row r="392" spans="1:5" x14ac:dyDescent="0.35">
      <c r="A392" s="2" t="s">
        <v>50</v>
      </c>
      <c r="B392" s="3">
        <v>42955</v>
      </c>
      <c r="C392" s="4">
        <v>0.64861111111111114</v>
      </c>
      <c r="D392" s="2" t="s">
        <v>44</v>
      </c>
    </row>
    <row r="393" spans="1:5" x14ac:dyDescent="0.35">
      <c r="A393" s="2" t="s">
        <v>50</v>
      </c>
      <c r="B393" s="3">
        <v>42955</v>
      </c>
      <c r="C393" s="4">
        <v>0.64861111111111114</v>
      </c>
      <c r="D393" s="2" t="s">
        <v>44</v>
      </c>
      <c r="E393" s="13">
        <v>3.41</v>
      </c>
    </row>
    <row r="394" spans="1:5" x14ac:dyDescent="0.35">
      <c r="A394" s="2" t="s">
        <v>48</v>
      </c>
      <c r="B394" s="3">
        <v>42955</v>
      </c>
      <c r="C394" s="4">
        <v>0.46319444444444446</v>
      </c>
      <c r="D394" s="2" t="s">
        <v>44</v>
      </c>
    </row>
    <row r="395" spans="1:5" x14ac:dyDescent="0.35">
      <c r="A395" s="2" t="s">
        <v>48</v>
      </c>
      <c r="B395" s="3">
        <v>42955</v>
      </c>
      <c r="C395" s="4">
        <v>0.46319444444444446</v>
      </c>
      <c r="D395" s="2" t="s">
        <v>44</v>
      </c>
      <c r="E395" s="13">
        <v>6.96</v>
      </c>
    </row>
    <row r="396" spans="1:5" x14ac:dyDescent="0.35">
      <c r="A396" s="2" t="s">
        <v>46</v>
      </c>
      <c r="B396" s="3">
        <v>42962</v>
      </c>
      <c r="C396" s="4">
        <v>0.44791666666666669</v>
      </c>
      <c r="D396" s="2" t="s">
        <v>44</v>
      </c>
    </row>
    <row r="397" spans="1:5" x14ac:dyDescent="0.35">
      <c r="A397" s="2" t="s">
        <v>46</v>
      </c>
      <c r="B397" s="3">
        <v>42962</v>
      </c>
      <c r="C397" s="4">
        <v>0.44791666666666669</v>
      </c>
      <c r="D397" s="2" t="s">
        <v>44</v>
      </c>
      <c r="E397" s="13">
        <v>2.27</v>
      </c>
    </row>
    <row r="398" spans="1:5" x14ac:dyDescent="0.35">
      <c r="A398" s="2" t="s">
        <v>50</v>
      </c>
      <c r="B398" s="3">
        <v>42962</v>
      </c>
      <c r="C398" s="4">
        <v>0.63958333333333328</v>
      </c>
      <c r="D398" s="2" t="s">
        <v>44</v>
      </c>
    </row>
    <row r="399" spans="1:5" x14ac:dyDescent="0.35">
      <c r="A399" s="2" t="s">
        <v>50</v>
      </c>
      <c r="B399" s="3">
        <v>42962</v>
      </c>
      <c r="C399" s="4">
        <v>0.63958333333333328</v>
      </c>
      <c r="D399" s="2" t="s">
        <v>44</v>
      </c>
      <c r="E399" s="13">
        <v>8.84</v>
      </c>
    </row>
    <row r="400" spans="1:5" x14ac:dyDescent="0.35">
      <c r="A400" s="2" t="s">
        <v>48</v>
      </c>
      <c r="B400" s="3">
        <v>42962</v>
      </c>
      <c r="C400" s="4">
        <v>0.62777777777777777</v>
      </c>
      <c r="D400" s="2" t="s">
        <v>44</v>
      </c>
    </row>
    <row r="401" spans="1:5" x14ac:dyDescent="0.35">
      <c r="A401" s="2" t="s">
        <v>48</v>
      </c>
      <c r="B401" s="3">
        <v>42962</v>
      </c>
      <c r="C401" s="4">
        <v>0.62777777777777777</v>
      </c>
      <c r="D401" s="2" t="s">
        <v>44</v>
      </c>
      <c r="E401" s="13">
        <v>13</v>
      </c>
    </row>
    <row r="402" spans="1:5" x14ac:dyDescent="0.35">
      <c r="A402" s="2" t="s">
        <v>46</v>
      </c>
      <c r="B402" s="3">
        <v>42969</v>
      </c>
      <c r="C402" s="4">
        <v>0.65486111111111112</v>
      </c>
      <c r="D402" s="2" t="s">
        <v>47</v>
      </c>
    </row>
    <row r="403" spans="1:5" x14ac:dyDescent="0.35">
      <c r="A403" s="2" t="s">
        <v>46</v>
      </c>
      <c r="B403" s="3">
        <v>42969</v>
      </c>
      <c r="C403" s="4">
        <v>0.65486111111111112</v>
      </c>
      <c r="D403" s="2" t="s">
        <v>47</v>
      </c>
      <c r="E403" s="13">
        <v>12.1</v>
      </c>
    </row>
    <row r="404" spans="1:5" x14ac:dyDescent="0.35">
      <c r="A404" s="2" t="s">
        <v>50</v>
      </c>
      <c r="B404" s="3">
        <v>42969</v>
      </c>
      <c r="C404" s="4">
        <v>0.64513888888888882</v>
      </c>
      <c r="D404" s="2" t="s">
        <v>47</v>
      </c>
    </row>
    <row r="405" spans="1:5" x14ac:dyDescent="0.35">
      <c r="A405" s="2" t="s">
        <v>50</v>
      </c>
      <c r="B405" s="3">
        <v>42969</v>
      </c>
      <c r="C405" s="4">
        <v>0.64513888888888882</v>
      </c>
      <c r="D405" s="2" t="s">
        <v>47</v>
      </c>
      <c r="E405" s="13">
        <v>13.4</v>
      </c>
    </row>
    <row r="406" spans="1:5" x14ac:dyDescent="0.35">
      <c r="A406" s="2" t="s">
        <v>48</v>
      </c>
      <c r="B406" s="3">
        <v>42969</v>
      </c>
      <c r="C406" s="4">
        <v>0.46597222222222223</v>
      </c>
      <c r="D406" s="2" t="s">
        <v>47</v>
      </c>
    </row>
    <row r="407" spans="1:5" x14ac:dyDescent="0.35">
      <c r="A407" s="2" t="s">
        <v>48</v>
      </c>
      <c r="B407" s="3">
        <v>42969</v>
      </c>
      <c r="C407" s="4">
        <v>0.46597222222222223</v>
      </c>
      <c r="D407" s="2" t="s">
        <v>47</v>
      </c>
      <c r="E407" s="13">
        <v>18.600000000000001</v>
      </c>
    </row>
    <row r="408" spans="1:5" x14ac:dyDescent="0.35">
      <c r="A408" s="2" t="s">
        <v>46</v>
      </c>
      <c r="B408" s="3">
        <v>42976</v>
      </c>
      <c r="C408" s="4">
        <v>0.4375</v>
      </c>
      <c r="D408" s="2" t="s">
        <v>47</v>
      </c>
    </row>
    <row r="409" spans="1:5" x14ac:dyDescent="0.35">
      <c r="A409" s="2" t="s">
        <v>46</v>
      </c>
      <c r="B409" s="3">
        <v>42976</v>
      </c>
      <c r="C409" s="4">
        <v>0.4375</v>
      </c>
      <c r="D409" s="2" t="s">
        <v>47</v>
      </c>
      <c r="E409" s="13">
        <v>5.36</v>
      </c>
    </row>
    <row r="410" spans="1:5" x14ac:dyDescent="0.35">
      <c r="A410" s="2" t="s">
        <v>50</v>
      </c>
      <c r="B410" s="3">
        <v>42976</v>
      </c>
      <c r="C410" s="4">
        <v>0.44513888888888892</v>
      </c>
      <c r="D410" s="2" t="s">
        <v>47</v>
      </c>
    </row>
    <row r="411" spans="1:5" x14ac:dyDescent="0.35">
      <c r="A411" s="2" t="s">
        <v>50</v>
      </c>
      <c r="B411" s="3">
        <v>42976</v>
      </c>
      <c r="C411" s="4">
        <v>0.44513888888888892</v>
      </c>
      <c r="D411" s="2" t="s">
        <v>47</v>
      </c>
      <c r="E411" s="13">
        <v>4.1500000000000004</v>
      </c>
    </row>
    <row r="412" spans="1:5" x14ac:dyDescent="0.35">
      <c r="A412" s="2" t="s">
        <v>48</v>
      </c>
      <c r="B412" s="3">
        <v>42976</v>
      </c>
      <c r="C412" s="4">
        <v>0.45694444444444443</v>
      </c>
      <c r="D412" s="2" t="s">
        <v>47</v>
      </c>
    </row>
    <row r="413" spans="1:5" x14ac:dyDescent="0.35">
      <c r="A413" s="2" t="s">
        <v>48</v>
      </c>
      <c r="B413" s="3">
        <v>42976</v>
      </c>
      <c r="C413" s="4">
        <v>0.45694444444444443</v>
      </c>
      <c r="D413" s="2" t="s">
        <v>47</v>
      </c>
      <c r="E413" s="13">
        <v>5.64</v>
      </c>
    </row>
    <row r="414" spans="1:5" x14ac:dyDescent="0.35">
      <c r="A414" s="2" t="s">
        <v>46</v>
      </c>
      <c r="B414" s="3">
        <v>42990</v>
      </c>
      <c r="C414" s="4">
        <v>0.44375000000000003</v>
      </c>
      <c r="D414" s="2" t="s">
        <v>47</v>
      </c>
    </row>
    <row r="415" spans="1:5" x14ac:dyDescent="0.35">
      <c r="A415" s="2" t="s">
        <v>46</v>
      </c>
      <c r="B415" s="3">
        <v>42990</v>
      </c>
      <c r="C415" s="4">
        <v>0.44375000000000003</v>
      </c>
      <c r="D415" s="2" t="s">
        <v>47</v>
      </c>
      <c r="E415" s="13">
        <v>3.02</v>
      </c>
    </row>
    <row r="416" spans="1:5" x14ac:dyDescent="0.35">
      <c r="A416" s="2" t="s">
        <v>50</v>
      </c>
      <c r="B416" s="3">
        <v>42990</v>
      </c>
      <c r="C416" s="4">
        <v>0.4513888888888889</v>
      </c>
      <c r="D416" s="2" t="s">
        <v>47</v>
      </c>
    </row>
    <row r="417" spans="1:8" x14ac:dyDescent="0.35">
      <c r="A417" s="2" t="s">
        <v>50</v>
      </c>
      <c r="B417" s="3">
        <v>42990</v>
      </c>
      <c r="C417" s="4">
        <v>0.4513888888888889</v>
      </c>
      <c r="D417" s="2" t="s">
        <v>47</v>
      </c>
      <c r="E417" s="13">
        <v>2.78</v>
      </c>
    </row>
    <row r="418" spans="1:8" x14ac:dyDescent="0.35">
      <c r="A418" s="2" t="s">
        <v>48</v>
      </c>
      <c r="B418" s="3">
        <v>42990</v>
      </c>
      <c r="C418" s="4">
        <v>0.46458333333333335</v>
      </c>
      <c r="D418" s="2" t="s">
        <v>47</v>
      </c>
    </row>
    <row r="419" spans="1:8" x14ac:dyDescent="0.35">
      <c r="A419" s="2" t="s">
        <v>48</v>
      </c>
      <c r="B419" s="3">
        <v>42990</v>
      </c>
      <c r="C419" s="4">
        <v>0.46458333333333335</v>
      </c>
      <c r="D419" s="2" t="s">
        <v>47</v>
      </c>
      <c r="E419" s="13">
        <v>6.08</v>
      </c>
    </row>
    <row r="420" spans="1:8" x14ac:dyDescent="0.35">
      <c r="A420" s="2" t="s">
        <v>46</v>
      </c>
      <c r="B420" s="3">
        <v>42997</v>
      </c>
      <c r="C420" s="4">
        <v>0.47986111111111113</v>
      </c>
    </row>
    <row r="421" spans="1:8" x14ac:dyDescent="0.35">
      <c r="A421" s="2" t="s">
        <v>46</v>
      </c>
      <c r="B421" s="3">
        <v>42997</v>
      </c>
      <c r="C421" s="4">
        <v>0.47986111111111113</v>
      </c>
      <c r="D421" s="2" t="s">
        <v>47</v>
      </c>
      <c r="E421" s="13">
        <v>5.46</v>
      </c>
    </row>
    <row r="422" spans="1:8" x14ac:dyDescent="0.35">
      <c r="A422" s="2" t="s">
        <v>50</v>
      </c>
      <c r="B422" s="3">
        <v>42997</v>
      </c>
      <c r="C422" s="4">
        <v>0.46666666666666662</v>
      </c>
    </row>
    <row r="423" spans="1:8" x14ac:dyDescent="0.35">
      <c r="A423" s="2" t="s">
        <v>50</v>
      </c>
      <c r="B423" s="3">
        <v>42997</v>
      </c>
      <c r="C423" s="4">
        <v>0.46666666666666662</v>
      </c>
      <c r="D423" s="2" t="s">
        <v>47</v>
      </c>
      <c r="E423" s="13">
        <v>5.96</v>
      </c>
    </row>
    <row r="424" spans="1:8" x14ac:dyDescent="0.35">
      <c r="A424" s="2" t="s">
        <v>48</v>
      </c>
      <c r="B424" s="3">
        <v>42997</v>
      </c>
      <c r="C424" s="4">
        <v>0.45</v>
      </c>
    </row>
    <row r="425" spans="1:8" x14ac:dyDescent="0.35">
      <c r="A425" s="2" t="s">
        <v>48</v>
      </c>
      <c r="B425" s="3">
        <v>42997</v>
      </c>
      <c r="C425" s="4">
        <v>0.45</v>
      </c>
      <c r="D425" s="2" t="s">
        <v>47</v>
      </c>
      <c r="E425" s="13">
        <v>7.24</v>
      </c>
    </row>
    <row r="426" spans="1:8" x14ac:dyDescent="0.35">
      <c r="A426" s="2" t="s">
        <v>46</v>
      </c>
      <c r="B426" s="3">
        <v>43005</v>
      </c>
      <c r="C426" s="4">
        <v>0.63541666666666663</v>
      </c>
      <c r="D426" s="2" t="s">
        <v>47</v>
      </c>
      <c r="E426" s="13">
        <v>3.92</v>
      </c>
    </row>
    <row r="427" spans="1:8" x14ac:dyDescent="0.35">
      <c r="A427" s="2" t="s">
        <v>50</v>
      </c>
      <c r="B427" s="3">
        <v>43005</v>
      </c>
      <c r="C427" s="4">
        <v>0.45694444444444443</v>
      </c>
      <c r="D427" s="2" t="s">
        <v>47</v>
      </c>
      <c r="E427" s="13">
        <v>10.199999999999999</v>
      </c>
    </row>
    <row r="428" spans="1:8" x14ac:dyDescent="0.35">
      <c r="A428" s="2" t="s">
        <v>48</v>
      </c>
      <c r="B428" s="3">
        <v>43005</v>
      </c>
      <c r="C428" s="4">
        <v>0.4694444444444445</v>
      </c>
      <c r="D428" s="2" t="s">
        <v>47</v>
      </c>
      <c r="E428" s="13">
        <v>5.34</v>
      </c>
    </row>
    <row r="429" spans="1:8" x14ac:dyDescent="0.35">
      <c r="B429" s="3"/>
      <c r="C429" s="4"/>
    </row>
    <row r="430" spans="1:8" s="1" customFormat="1" ht="58" x14ac:dyDescent="0.35">
      <c r="D430" s="20" t="s">
        <v>76</v>
      </c>
      <c r="E430" s="24" t="s">
        <v>86</v>
      </c>
      <c r="F430" s="24" t="s">
        <v>87</v>
      </c>
      <c r="G430" s="12"/>
      <c r="H430" s="12"/>
    </row>
    <row r="431" spans="1:8" x14ac:dyDescent="0.35">
      <c r="D431" s="28">
        <v>2010</v>
      </c>
      <c r="E431" s="17">
        <f>_xlfn.PERCENTILE.INC(E2:E46,0.9)</f>
        <v>24.84</v>
      </c>
      <c r="F431" s="17">
        <f>_xlfn.PERCENTILE.INC(E2:E46,0.5)</f>
        <v>9.5</v>
      </c>
    </row>
    <row r="432" spans="1:8" x14ac:dyDescent="0.35">
      <c r="D432" s="28">
        <v>2011</v>
      </c>
      <c r="E432" s="17">
        <f>_xlfn.PERCENTILE.INC(E47:E113,0.9)</f>
        <v>9.8200000000000021</v>
      </c>
      <c r="F432" s="17">
        <f>_xlfn.PERCENTILE.INC(E47:E113,0.5)</f>
        <v>4.5999999999999996</v>
      </c>
    </row>
    <row r="433" spans="4:6" x14ac:dyDescent="0.35">
      <c r="D433" s="28">
        <v>2012</v>
      </c>
      <c r="E433" s="17">
        <f>_xlfn.PERCENTILE.INC(E114:E155,0.9)</f>
        <v>6</v>
      </c>
      <c r="F433" s="17">
        <f>_xlfn.PERCENTILE.INC(E114:E155,0.5)</f>
        <v>2.19</v>
      </c>
    </row>
    <row r="434" spans="4:6" x14ac:dyDescent="0.35">
      <c r="D434" s="28">
        <v>2013</v>
      </c>
      <c r="E434" s="17">
        <f>_xlfn.PERCENTILE.INC(E156:E197,0.9)</f>
        <v>5.8</v>
      </c>
      <c r="F434" s="17">
        <f>_xlfn.PERCENTILE.INC(E156:E197,0.5)</f>
        <v>3.27</v>
      </c>
    </row>
    <row r="435" spans="4:6" x14ac:dyDescent="0.35">
      <c r="D435" s="28">
        <v>2014</v>
      </c>
      <c r="E435" s="17">
        <f>_xlfn.PERCENTILE.INC(E198:E245,0.9)</f>
        <v>9.2100000000000026</v>
      </c>
      <c r="F435" s="17">
        <f>_xlfn.PERCENTILE.INC(E198:E245,0.5)</f>
        <v>4.5</v>
      </c>
    </row>
    <row r="436" spans="4:6" x14ac:dyDescent="0.35">
      <c r="D436" s="28">
        <v>2015</v>
      </c>
      <c r="E436" s="17">
        <f>_xlfn.PERCENTILE.INC(E252:E290,0.9)</f>
        <v>12.920000000000009</v>
      </c>
      <c r="F436" s="17">
        <f>_xlfn.PERCENTILE.INC(E252:E290,0.5)</f>
        <v>5.6400000000000006</v>
      </c>
    </row>
    <row r="437" spans="4:6" x14ac:dyDescent="0.35">
      <c r="D437" s="28">
        <v>2016</v>
      </c>
      <c r="E437" s="17">
        <f>_xlfn.PERCENTILE.INC(E293:E341,0.9)</f>
        <v>11.300000000000002</v>
      </c>
      <c r="F437" s="17">
        <f>_xlfn.PERCENTILE.INC(E293:E341,0.5)</f>
        <v>5.95</v>
      </c>
    </row>
    <row r="438" spans="4:6" x14ac:dyDescent="0.35">
      <c r="D438" s="28">
        <v>2017</v>
      </c>
      <c r="E438" s="17">
        <f>_xlfn.PERCENTILE.INC(E342:E428,0.9)</f>
        <v>11.47</v>
      </c>
      <c r="F438" s="16">
        <f>_xlfn.PERCENTILE.INC(E342:E428,0.5)</f>
        <v>5.0949999999999998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0"/>
  <sheetViews>
    <sheetView topLeftCell="W1" zoomScaleNormal="100" zoomScaleSheetLayoutView="100" workbookViewId="0">
      <pane ySplit="1" topLeftCell="A425" activePane="bottomLeft" state="frozen"/>
      <selection activeCell="C1" sqref="C1"/>
      <selection pane="bottomLeft" activeCell="W435" sqref="W435"/>
    </sheetView>
  </sheetViews>
  <sheetFormatPr defaultColWidth="9.1796875" defaultRowHeight="14.5" x14ac:dyDescent="0.35"/>
  <cols>
    <col min="1" max="1" width="10.81640625" style="2" bestFit="1" customWidth="1"/>
    <col min="2" max="2" width="9.1796875" style="2"/>
    <col min="3" max="3" width="12.1796875" style="2" bestFit="1" customWidth="1"/>
    <col min="4" max="4" width="9" style="2" bestFit="1" customWidth="1"/>
    <col min="5" max="5" width="11.81640625" style="2" bestFit="1" customWidth="1"/>
    <col min="6" max="6" width="11.26953125" style="2" bestFit="1" customWidth="1"/>
    <col min="7" max="7" width="14.7265625" style="2" bestFit="1" customWidth="1"/>
    <col min="8" max="8" width="9.7265625" style="2" bestFit="1" customWidth="1"/>
    <col min="9" max="9" width="9.26953125" style="2" bestFit="1" customWidth="1"/>
    <col min="10" max="10" width="9.7265625" style="2" bestFit="1" customWidth="1"/>
    <col min="11" max="12" width="7.54296875" style="2" bestFit="1" customWidth="1"/>
    <col min="13" max="13" width="15.54296875" style="7" bestFit="1" customWidth="1"/>
    <col min="14" max="14" width="16.7265625" style="7" bestFit="1" customWidth="1"/>
    <col min="15" max="15" width="6.54296875" style="2" bestFit="1" customWidth="1"/>
    <col min="16" max="22" width="6.54296875" style="2" customWidth="1"/>
    <col min="23" max="24" width="12.1796875" style="2" bestFit="1" customWidth="1"/>
    <col min="25" max="26" width="16.453125" style="2" bestFit="1" customWidth="1"/>
    <col min="27" max="27" width="19" style="9" bestFit="1" customWidth="1"/>
    <col min="28" max="28" width="19.81640625" style="9" bestFit="1" customWidth="1"/>
    <col min="29" max="29" width="15" style="9" bestFit="1" customWidth="1"/>
    <col min="30" max="30" width="18.453125" style="9" bestFit="1" customWidth="1"/>
    <col min="31" max="32" width="10.81640625" style="11" bestFit="1" customWidth="1"/>
    <col min="33" max="34" width="9.7265625" style="11" bestFit="1" customWidth="1"/>
    <col min="35" max="35" width="9.81640625" style="11" bestFit="1" customWidth="1"/>
    <col min="36" max="36" width="13.26953125" style="11" bestFit="1" customWidth="1"/>
    <col min="37" max="38" width="15.26953125" style="11" bestFit="1" customWidth="1"/>
    <col min="39" max="39" width="15.26953125" style="11" customWidth="1"/>
    <col min="40" max="40" width="11.7265625" style="2" bestFit="1" customWidth="1"/>
    <col min="41" max="41" width="12.453125" style="2" bestFit="1" customWidth="1"/>
    <col min="42" max="42" width="10.453125" style="13" bestFit="1" customWidth="1"/>
    <col min="43" max="43" width="13.7265625" style="13" bestFit="1" customWidth="1"/>
    <col min="44" max="44" width="14" style="13" bestFit="1" customWidth="1"/>
    <col min="45" max="45" width="14.7265625" style="13" bestFit="1" customWidth="1"/>
    <col min="46" max="46" width="243" style="2" bestFit="1" customWidth="1"/>
    <col min="47" max="47" width="36.54296875" style="2" bestFit="1" customWidth="1"/>
    <col min="48" max="48" width="19.7265625" style="2" bestFit="1" customWidth="1"/>
    <col min="49" max="49" width="10.81640625" style="2" bestFit="1" customWidth="1"/>
    <col min="50" max="16384" width="9.1796875" style="2"/>
  </cols>
  <sheetData>
    <row r="1" spans="1:49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1" t="s">
        <v>14</v>
      </c>
      <c r="W1" s="1" t="s">
        <v>15</v>
      </c>
      <c r="X1" s="1" t="s">
        <v>73</v>
      </c>
      <c r="Y1" s="1" t="s">
        <v>16</v>
      </c>
      <c r="Z1" s="1" t="s">
        <v>17</v>
      </c>
      <c r="AA1" s="8" t="s">
        <v>18</v>
      </c>
      <c r="AB1" s="8" t="s">
        <v>19</v>
      </c>
      <c r="AC1" s="8" t="s">
        <v>20</v>
      </c>
      <c r="AD1" s="8" t="s">
        <v>21</v>
      </c>
      <c r="AE1" s="10" t="s">
        <v>22</v>
      </c>
      <c r="AF1" s="10" t="s">
        <v>23</v>
      </c>
      <c r="AG1" s="10" t="s">
        <v>24</v>
      </c>
      <c r="AH1" s="10" t="s">
        <v>25</v>
      </c>
      <c r="AI1" s="10" t="s">
        <v>26</v>
      </c>
      <c r="AJ1" s="10" t="s">
        <v>27</v>
      </c>
      <c r="AK1" s="10" t="s">
        <v>28</v>
      </c>
      <c r="AL1" s="10" t="s">
        <v>29</v>
      </c>
      <c r="AM1" s="10" t="s">
        <v>72</v>
      </c>
      <c r="AN1" s="1" t="s">
        <v>30</v>
      </c>
      <c r="AO1" s="1" t="s">
        <v>31</v>
      </c>
      <c r="AP1" s="12" t="s">
        <v>32</v>
      </c>
      <c r="AQ1" s="12" t="s">
        <v>33</v>
      </c>
      <c r="AR1" s="12" t="s">
        <v>34</v>
      </c>
      <c r="AS1" s="12" t="s">
        <v>35</v>
      </c>
      <c r="AT1" s="1" t="s">
        <v>36</v>
      </c>
      <c r="AU1" s="1" t="s">
        <v>37</v>
      </c>
      <c r="AV1" s="1" t="s">
        <v>38</v>
      </c>
      <c r="AW1" s="1" t="s">
        <v>39</v>
      </c>
    </row>
    <row r="2" spans="1:49" x14ac:dyDescent="0.35">
      <c r="A2" s="2" t="s">
        <v>46</v>
      </c>
      <c r="C2" s="3">
        <v>40332</v>
      </c>
      <c r="D2" s="4">
        <v>0.66111111111111109</v>
      </c>
      <c r="E2" s="2" t="s">
        <v>41</v>
      </c>
      <c r="F2" s="2">
        <v>20.47</v>
      </c>
      <c r="G2" s="2">
        <v>17.45</v>
      </c>
      <c r="H2" s="2">
        <v>57</v>
      </c>
      <c r="I2" s="2">
        <v>3</v>
      </c>
      <c r="J2" s="2">
        <v>53</v>
      </c>
      <c r="K2" s="2">
        <v>25.37</v>
      </c>
      <c r="L2" s="2">
        <v>25.37</v>
      </c>
      <c r="M2" s="7">
        <v>9.06</v>
      </c>
      <c r="N2" s="7">
        <v>8.3699999999999992</v>
      </c>
      <c r="O2" s="2">
        <v>3</v>
      </c>
      <c r="X2" s="2">
        <f t="shared" ref="X2:X46" si="0">LN(Y2)</f>
        <v>3.4011973816621555</v>
      </c>
      <c r="Y2" s="2">
        <v>30</v>
      </c>
      <c r="AC2" s="9">
        <v>350</v>
      </c>
      <c r="AE2" s="11">
        <v>0.29799999999999999</v>
      </c>
      <c r="AG2" s="11">
        <v>0.23400000000000001</v>
      </c>
      <c r="AK2" s="11">
        <v>0.40799999999999997</v>
      </c>
      <c r="AM2" s="11">
        <f t="shared" ref="AM2:AM46" si="1">AE2+AF2+AK2</f>
        <v>0.70599999999999996</v>
      </c>
      <c r="AN2" s="2">
        <v>8</v>
      </c>
      <c r="AO2" s="2">
        <v>6.4</v>
      </c>
      <c r="AP2" s="13">
        <v>15.6</v>
      </c>
      <c r="AU2" s="2">
        <v>-74.051329999999993</v>
      </c>
      <c r="AV2" s="2">
        <v>40.664670000000001</v>
      </c>
      <c r="AW2" s="2" t="s">
        <v>40</v>
      </c>
    </row>
    <row r="3" spans="1:49" x14ac:dyDescent="0.35">
      <c r="A3" s="2" t="s">
        <v>50</v>
      </c>
      <c r="C3" s="3">
        <v>40332</v>
      </c>
      <c r="D3" s="4">
        <v>0.50208333333333333</v>
      </c>
      <c r="E3" s="2" t="s">
        <v>41</v>
      </c>
      <c r="F3" s="2">
        <v>19.47</v>
      </c>
      <c r="G3" s="2">
        <v>17.260000000000002</v>
      </c>
      <c r="H3" s="2">
        <v>52</v>
      </c>
      <c r="I3" s="2">
        <v>3</v>
      </c>
      <c r="J3" s="2">
        <v>49</v>
      </c>
      <c r="K3" s="2">
        <v>22.77</v>
      </c>
      <c r="L3" s="2">
        <v>28.11</v>
      </c>
      <c r="M3" s="7">
        <v>7.88</v>
      </c>
      <c r="N3" s="7">
        <v>8.25</v>
      </c>
      <c r="O3" s="2">
        <v>3.5</v>
      </c>
      <c r="X3" s="2">
        <f t="shared" si="0"/>
        <v>3.8066624897703196</v>
      </c>
      <c r="Y3" s="2">
        <v>45</v>
      </c>
      <c r="AA3" s="9" t="s">
        <v>42</v>
      </c>
      <c r="AC3" s="9">
        <v>2000</v>
      </c>
      <c r="AE3" s="11">
        <v>0.36099999999999999</v>
      </c>
      <c r="AG3" s="11">
        <v>0.26300000000000001</v>
      </c>
      <c r="AK3" s="11">
        <v>0.50700000000000001</v>
      </c>
      <c r="AM3" s="11">
        <f t="shared" si="1"/>
        <v>0.86799999999999999</v>
      </c>
      <c r="AN3" s="2">
        <v>7.6</v>
      </c>
      <c r="AO3" s="2">
        <v>14.2</v>
      </c>
      <c r="AP3" s="13">
        <v>12.9</v>
      </c>
      <c r="AU3" s="2">
        <v>-74.051329999999993</v>
      </c>
      <c r="AV3" s="2">
        <v>40.664670000000001</v>
      </c>
      <c r="AW3" s="2" t="s">
        <v>40</v>
      </c>
    </row>
    <row r="4" spans="1:49" x14ac:dyDescent="0.35">
      <c r="A4" s="2" t="s">
        <v>48</v>
      </c>
      <c r="C4" s="3">
        <v>40332</v>
      </c>
      <c r="D4" s="4">
        <v>0.51944444444444449</v>
      </c>
      <c r="E4" s="2" t="s">
        <v>41</v>
      </c>
      <c r="F4" s="2">
        <v>18.75</v>
      </c>
      <c r="G4" s="2">
        <v>16.64</v>
      </c>
      <c r="H4" s="2">
        <v>91</v>
      </c>
      <c r="I4" s="2">
        <v>3</v>
      </c>
      <c r="J4" s="2">
        <v>89</v>
      </c>
      <c r="K4" s="2">
        <v>25.48</v>
      </c>
      <c r="L4" s="2">
        <v>29.23</v>
      </c>
      <c r="M4" s="7">
        <v>8.2899999999999991</v>
      </c>
      <c r="N4" s="7">
        <v>8.5299999999999994</v>
      </c>
      <c r="O4" s="2">
        <v>5.5</v>
      </c>
      <c r="X4" s="2">
        <f t="shared" si="0"/>
        <v>2.5649493574615367</v>
      </c>
      <c r="Y4" s="2">
        <v>13</v>
      </c>
      <c r="AA4" s="9" t="s">
        <v>42</v>
      </c>
      <c r="AC4" s="9">
        <v>780</v>
      </c>
      <c r="AE4" s="11">
        <v>0.24299999999999999</v>
      </c>
      <c r="AG4" s="11">
        <v>0.219</v>
      </c>
      <c r="AK4" s="11">
        <v>0.58099999999999996</v>
      </c>
      <c r="AM4" s="11">
        <f t="shared" si="1"/>
        <v>0.82399999999999995</v>
      </c>
      <c r="AN4" s="2">
        <v>4.2</v>
      </c>
      <c r="AO4" s="2">
        <v>3.8</v>
      </c>
      <c r="AP4" s="13">
        <v>13.2</v>
      </c>
      <c r="AU4" s="2">
        <v>-74.051329999999993</v>
      </c>
      <c r="AV4" s="2">
        <v>40.664670000000001</v>
      </c>
      <c r="AW4" s="2" t="s">
        <v>40</v>
      </c>
    </row>
    <row r="5" spans="1:49" x14ac:dyDescent="0.35">
      <c r="A5" s="2" t="s">
        <v>46</v>
      </c>
      <c r="C5" s="3">
        <v>40338</v>
      </c>
      <c r="D5" s="4">
        <v>0.67708333333333337</v>
      </c>
      <c r="E5" s="2" t="s">
        <v>41</v>
      </c>
      <c r="F5" s="2">
        <v>19.34</v>
      </c>
      <c r="G5" s="2">
        <v>15.65</v>
      </c>
      <c r="H5" s="2">
        <v>56</v>
      </c>
      <c r="I5" s="2">
        <v>3</v>
      </c>
      <c r="J5" s="2">
        <v>51</v>
      </c>
      <c r="K5" s="2">
        <v>18.34</v>
      </c>
      <c r="L5" s="2">
        <v>27.98</v>
      </c>
      <c r="M5" s="7">
        <v>7.39</v>
      </c>
      <c r="N5" s="7">
        <v>7.81</v>
      </c>
      <c r="O5" s="2">
        <v>4</v>
      </c>
      <c r="X5" s="2">
        <f t="shared" si="0"/>
        <v>2.9957322735539909</v>
      </c>
      <c r="Y5" s="2">
        <v>20</v>
      </c>
      <c r="AC5" s="9">
        <v>90</v>
      </c>
      <c r="AE5" s="11">
        <v>0.23400000000000001</v>
      </c>
      <c r="AG5" s="11">
        <v>0.23599999999999999</v>
      </c>
      <c r="AK5" s="11">
        <v>0.55300000000000005</v>
      </c>
      <c r="AM5" s="11">
        <f t="shared" si="1"/>
        <v>0.78700000000000003</v>
      </c>
      <c r="AN5" s="2">
        <v>4</v>
      </c>
      <c r="AO5" s="2">
        <v>7.6</v>
      </c>
      <c r="AP5" s="13">
        <v>5.8</v>
      </c>
      <c r="AU5" s="2">
        <v>-74.051329999999993</v>
      </c>
      <c r="AV5" s="2">
        <v>40.664670000000001</v>
      </c>
      <c r="AW5" s="2" t="s">
        <v>40</v>
      </c>
    </row>
    <row r="6" spans="1:49" x14ac:dyDescent="0.35">
      <c r="A6" s="2" t="s">
        <v>50</v>
      </c>
      <c r="C6" s="3">
        <v>40338</v>
      </c>
      <c r="D6" s="4">
        <v>0.5180555555555556</v>
      </c>
      <c r="E6" s="2" t="s">
        <v>41</v>
      </c>
      <c r="F6" s="2">
        <v>19.32</v>
      </c>
      <c r="G6" s="2">
        <v>15.27</v>
      </c>
      <c r="H6" s="2">
        <v>50</v>
      </c>
      <c r="I6" s="2">
        <v>3</v>
      </c>
      <c r="J6" s="2">
        <v>47</v>
      </c>
      <c r="K6" s="2">
        <v>18.940000000000001</v>
      </c>
      <c r="L6" s="2">
        <v>28.6</v>
      </c>
      <c r="M6" s="7">
        <v>7.72</v>
      </c>
      <c r="N6" s="7">
        <v>7.78</v>
      </c>
      <c r="O6" s="2">
        <v>4.5</v>
      </c>
      <c r="X6" s="2">
        <f t="shared" si="0"/>
        <v>2.3025850929940459</v>
      </c>
      <c r="Y6" s="2">
        <v>10</v>
      </c>
      <c r="AA6" s="9" t="s">
        <v>42</v>
      </c>
      <c r="AC6" s="9">
        <v>2</v>
      </c>
      <c r="AE6" s="11">
        <v>0.22600000000000001</v>
      </c>
      <c r="AG6" s="11">
        <v>0.20799999999999999</v>
      </c>
      <c r="AK6" s="11">
        <v>0.502</v>
      </c>
      <c r="AM6" s="11">
        <f t="shared" si="1"/>
        <v>0.72799999999999998</v>
      </c>
      <c r="AN6" s="2">
        <v>6.4</v>
      </c>
      <c r="AO6" s="2">
        <v>5.2</v>
      </c>
      <c r="AP6" s="13">
        <v>6.9</v>
      </c>
      <c r="AU6" s="2">
        <v>-74.051329999999993</v>
      </c>
      <c r="AV6" s="2">
        <v>40.664670000000001</v>
      </c>
      <c r="AW6" s="2" t="s">
        <v>40</v>
      </c>
    </row>
    <row r="7" spans="1:49" x14ac:dyDescent="0.35">
      <c r="A7" s="2" t="s">
        <v>48</v>
      </c>
      <c r="C7" s="3">
        <v>40338</v>
      </c>
      <c r="D7" s="4">
        <v>0.52847222222222223</v>
      </c>
      <c r="E7" s="2" t="s">
        <v>41</v>
      </c>
      <c r="F7" s="2">
        <v>18.98</v>
      </c>
      <c r="G7" s="2">
        <v>13.28</v>
      </c>
      <c r="H7" s="2">
        <v>90</v>
      </c>
      <c r="I7" s="2">
        <v>3</v>
      </c>
      <c r="J7" s="2">
        <v>88</v>
      </c>
      <c r="K7" s="2">
        <v>20.86</v>
      </c>
      <c r="L7" s="2">
        <v>30.33</v>
      </c>
      <c r="M7" s="7">
        <v>7.64</v>
      </c>
      <c r="N7" s="7">
        <v>8.6300000000000008</v>
      </c>
      <c r="O7" s="2">
        <v>5.5</v>
      </c>
      <c r="X7" s="2">
        <f t="shared" si="0"/>
        <v>2.0794415416798357</v>
      </c>
      <c r="Y7" s="2">
        <v>8</v>
      </c>
      <c r="AA7" s="9" t="s">
        <v>45</v>
      </c>
      <c r="AC7" s="9">
        <v>1</v>
      </c>
      <c r="AE7" s="11">
        <v>0.216</v>
      </c>
      <c r="AG7" s="11">
        <v>1.06</v>
      </c>
      <c r="AK7" s="11">
        <v>0.64200000000000002</v>
      </c>
      <c r="AM7" s="11">
        <f t="shared" si="1"/>
        <v>0.85799999999999998</v>
      </c>
      <c r="AN7" s="2">
        <v>2.6</v>
      </c>
      <c r="AO7" s="2">
        <v>4.4000000000000004</v>
      </c>
      <c r="AP7" s="13">
        <v>6.6</v>
      </c>
      <c r="AU7" s="2">
        <v>-74.051329999999993</v>
      </c>
      <c r="AV7" s="2">
        <v>40.664670000000001</v>
      </c>
      <c r="AW7" s="2" t="s">
        <v>40</v>
      </c>
    </row>
    <row r="8" spans="1:49" x14ac:dyDescent="0.35">
      <c r="A8" s="2" t="s">
        <v>46</v>
      </c>
      <c r="C8" s="3">
        <v>40345</v>
      </c>
      <c r="D8" s="4">
        <v>0.65138888888888891</v>
      </c>
      <c r="E8" s="2" t="s">
        <v>41</v>
      </c>
      <c r="F8" s="2">
        <v>19.03</v>
      </c>
      <c r="G8" s="2">
        <v>18.28</v>
      </c>
      <c r="H8" s="2">
        <v>55</v>
      </c>
      <c r="I8" s="2">
        <v>3</v>
      </c>
      <c r="J8" s="2">
        <v>54</v>
      </c>
      <c r="K8" s="2">
        <v>24.35</v>
      </c>
      <c r="L8" s="2">
        <v>26.35</v>
      </c>
      <c r="M8" s="7">
        <v>6.8</v>
      </c>
      <c r="N8" s="7">
        <v>6.57</v>
      </c>
      <c r="O8" s="2">
        <v>4.5</v>
      </c>
      <c r="X8" s="2">
        <f t="shared" si="0"/>
        <v>2.3025850929940459</v>
      </c>
      <c r="Y8" s="2">
        <v>10</v>
      </c>
      <c r="AC8" s="9">
        <v>1</v>
      </c>
      <c r="AE8" s="11">
        <v>0.20899999999999999</v>
      </c>
      <c r="AG8" s="11">
        <v>0.28100000000000003</v>
      </c>
      <c r="AK8" s="11">
        <v>0.2</v>
      </c>
      <c r="AM8" s="11">
        <f t="shared" si="1"/>
        <v>0.40900000000000003</v>
      </c>
      <c r="AN8" s="2">
        <v>5.8</v>
      </c>
      <c r="AO8" s="2">
        <v>5.8</v>
      </c>
      <c r="AP8" s="13">
        <v>4.7</v>
      </c>
      <c r="AU8" s="2">
        <v>-74.051329999999993</v>
      </c>
      <c r="AV8" s="2">
        <v>40.664670000000001</v>
      </c>
      <c r="AW8" s="2" t="s">
        <v>40</v>
      </c>
    </row>
    <row r="9" spans="1:49" x14ac:dyDescent="0.35">
      <c r="A9" s="2" t="s">
        <v>50</v>
      </c>
      <c r="C9" s="3">
        <v>40345</v>
      </c>
      <c r="D9" s="4">
        <v>0.49722222222222223</v>
      </c>
      <c r="E9" s="2" t="s">
        <v>41</v>
      </c>
      <c r="F9" s="2">
        <v>18.45</v>
      </c>
      <c r="G9" s="2">
        <v>18.18</v>
      </c>
      <c r="H9" s="2">
        <v>53</v>
      </c>
      <c r="I9" s="2">
        <v>3</v>
      </c>
      <c r="J9" s="2">
        <v>52</v>
      </c>
      <c r="K9" s="2">
        <v>25.49</v>
      </c>
      <c r="L9" s="2">
        <v>26.83</v>
      </c>
      <c r="M9" s="7">
        <v>6.34</v>
      </c>
      <c r="N9" s="7">
        <v>6.72</v>
      </c>
      <c r="O9" s="2">
        <v>4</v>
      </c>
      <c r="X9" s="2">
        <f t="shared" si="0"/>
        <v>2.7080502011022101</v>
      </c>
      <c r="Y9" s="2">
        <v>15</v>
      </c>
      <c r="AC9" s="9">
        <v>4</v>
      </c>
      <c r="AE9" s="11">
        <v>0.16400000000000001</v>
      </c>
      <c r="AG9" s="11">
        <v>0.23</v>
      </c>
      <c r="AK9" s="11">
        <v>0.17499999999999999</v>
      </c>
      <c r="AM9" s="11">
        <f t="shared" si="1"/>
        <v>0.33899999999999997</v>
      </c>
      <c r="AN9" s="2">
        <v>5.7</v>
      </c>
      <c r="AO9" s="2">
        <v>10.199999999999999</v>
      </c>
      <c r="AP9" s="13">
        <v>2.9</v>
      </c>
      <c r="AU9" s="2">
        <v>-74.051329999999993</v>
      </c>
      <c r="AV9" s="2">
        <v>40.664670000000001</v>
      </c>
      <c r="AW9" s="2" t="s">
        <v>40</v>
      </c>
    </row>
    <row r="10" spans="1:49" x14ac:dyDescent="0.35">
      <c r="A10" s="2" t="s">
        <v>48</v>
      </c>
      <c r="C10" s="3">
        <v>40345</v>
      </c>
      <c r="D10" s="4">
        <v>0.51041666666666663</v>
      </c>
      <c r="E10" s="2" t="s">
        <v>41</v>
      </c>
      <c r="F10" s="2">
        <v>18.600000000000001</v>
      </c>
      <c r="G10" s="2">
        <v>18.23</v>
      </c>
      <c r="H10" s="2">
        <v>94</v>
      </c>
      <c r="I10" s="2">
        <v>3</v>
      </c>
      <c r="J10" s="2">
        <v>92</v>
      </c>
      <c r="K10" s="2">
        <v>25.96</v>
      </c>
      <c r="L10" s="2">
        <v>28.23</v>
      </c>
      <c r="M10" s="7">
        <v>7.05</v>
      </c>
      <c r="N10" s="7">
        <v>7.62</v>
      </c>
      <c r="O10" s="2">
        <v>5</v>
      </c>
      <c r="X10" s="2">
        <f t="shared" si="0"/>
        <v>3.0910424533583161</v>
      </c>
      <c r="Y10" s="2">
        <v>22</v>
      </c>
      <c r="AC10" s="9">
        <v>2</v>
      </c>
      <c r="AE10" s="11">
        <v>0.14599999999999999</v>
      </c>
      <c r="AG10" s="11">
        <v>0.24199999999999999</v>
      </c>
      <c r="AK10" s="11">
        <v>0.215</v>
      </c>
      <c r="AM10" s="11">
        <f t="shared" si="1"/>
        <v>0.36099999999999999</v>
      </c>
      <c r="AN10" s="2">
        <v>2</v>
      </c>
      <c r="AO10" s="2">
        <v>3.8</v>
      </c>
      <c r="AP10" s="13">
        <v>7.5</v>
      </c>
      <c r="AU10" s="2">
        <v>-74.051329999999993</v>
      </c>
      <c r="AV10" s="2">
        <v>40.664670000000001</v>
      </c>
      <c r="AW10" s="2" t="s">
        <v>40</v>
      </c>
    </row>
    <row r="11" spans="1:49" x14ac:dyDescent="0.35">
      <c r="A11" s="2" t="s">
        <v>46</v>
      </c>
      <c r="C11" s="3">
        <v>40360</v>
      </c>
      <c r="D11" s="4">
        <v>0.67152777777777783</v>
      </c>
      <c r="E11" s="2" t="s">
        <v>41</v>
      </c>
      <c r="F11" s="2">
        <v>22.69</v>
      </c>
      <c r="G11" s="2">
        <v>18.98</v>
      </c>
      <c r="H11" s="2">
        <v>53</v>
      </c>
      <c r="I11" s="2">
        <v>3</v>
      </c>
      <c r="J11" s="2">
        <v>50</v>
      </c>
      <c r="K11" s="2">
        <v>20.55</v>
      </c>
      <c r="L11" s="2">
        <v>28.11</v>
      </c>
      <c r="M11" s="7">
        <v>7.5</v>
      </c>
      <c r="N11" s="7">
        <v>7.29</v>
      </c>
      <c r="O11" s="2">
        <v>4.5</v>
      </c>
      <c r="X11" s="2">
        <f t="shared" si="0"/>
        <v>2.0794415416798357</v>
      </c>
      <c r="Y11" s="2">
        <v>8</v>
      </c>
      <c r="AA11" s="9" t="s">
        <v>42</v>
      </c>
      <c r="AC11" s="9">
        <v>10</v>
      </c>
      <c r="AE11" s="11">
        <v>0.34599999999999997</v>
      </c>
      <c r="AG11" s="11">
        <v>0.192</v>
      </c>
      <c r="AK11" s="11">
        <v>0.58199999999999996</v>
      </c>
      <c r="AM11" s="11">
        <f t="shared" si="1"/>
        <v>0.92799999999999994</v>
      </c>
      <c r="AN11" s="2">
        <v>4</v>
      </c>
      <c r="AO11" s="2">
        <v>11.6</v>
      </c>
      <c r="AP11" s="13">
        <v>9.6999999999999993</v>
      </c>
      <c r="AU11" s="2">
        <v>-74.051329999999993</v>
      </c>
      <c r="AV11" s="2">
        <v>40.664670000000001</v>
      </c>
      <c r="AW11" s="2" t="s">
        <v>40</v>
      </c>
    </row>
    <row r="12" spans="1:49" x14ac:dyDescent="0.35">
      <c r="A12" s="2" t="s">
        <v>50</v>
      </c>
      <c r="C12" s="3">
        <v>40360</v>
      </c>
      <c r="D12" s="4">
        <v>0.5131944444444444</v>
      </c>
      <c r="E12" s="2" t="s">
        <v>41</v>
      </c>
      <c r="F12" s="2">
        <v>22.6</v>
      </c>
      <c r="G12" s="2">
        <v>18.95</v>
      </c>
      <c r="H12" s="2">
        <v>48</v>
      </c>
      <c r="I12" s="2">
        <v>3</v>
      </c>
      <c r="J12" s="2">
        <v>47</v>
      </c>
      <c r="K12" s="2">
        <v>20.69</v>
      </c>
      <c r="L12" s="2">
        <v>28.31</v>
      </c>
      <c r="M12" s="7">
        <v>6.8</v>
      </c>
      <c r="N12" s="7">
        <v>7.75</v>
      </c>
      <c r="O12" s="2">
        <v>4.5</v>
      </c>
      <c r="X12" s="2">
        <f t="shared" si="0"/>
        <v>1.0986122886681098</v>
      </c>
      <c r="Y12" s="2">
        <v>3</v>
      </c>
      <c r="AA12" s="9" t="s">
        <v>45</v>
      </c>
      <c r="AC12" s="9">
        <v>1</v>
      </c>
      <c r="AE12" s="11">
        <v>0.36799999999999999</v>
      </c>
      <c r="AG12" s="11">
        <v>0.252</v>
      </c>
      <c r="AK12" s="11">
        <v>0.48299999999999998</v>
      </c>
      <c r="AM12" s="11">
        <f t="shared" si="1"/>
        <v>0.85099999999999998</v>
      </c>
      <c r="AN12" s="2">
        <v>1.8</v>
      </c>
      <c r="AO12" s="2">
        <v>5.6</v>
      </c>
      <c r="AP12" s="13">
        <v>7.1</v>
      </c>
      <c r="AU12" s="2">
        <v>-74.051329999999993</v>
      </c>
      <c r="AV12" s="2">
        <v>40.664670000000001</v>
      </c>
      <c r="AW12" s="2" t="s">
        <v>40</v>
      </c>
    </row>
    <row r="13" spans="1:49" x14ac:dyDescent="0.35">
      <c r="A13" s="2" t="s">
        <v>48</v>
      </c>
      <c r="C13" s="3">
        <v>40360</v>
      </c>
      <c r="D13" s="4">
        <v>0.52569444444444446</v>
      </c>
      <c r="E13" s="2" t="s">
        <v>41</v>
      </c>
      <c r="F13" s="2">
        <v>20.9</v>
      </c>
      <c r="G13" s="2">
        <v>18.07</v>
      </c>
      <c r="H13" s="2">
        <v>92</v>
      </c>
      <c r="I13" s="2">
        <v>4</v>
      </c>
      <c r="J13" s="2">
        <v>95</v>
      </c>
      <c r="K13" s="2">
        <v>25.38</v>
      </c>
      <c r="L13" s="2">
        <v>29.21</v>
      </c>
      <c r="M13" s="7">
        <v>8.59</v>
      </c>
      <c r="N13" s="7">
        <v>8.09</v>
      </c>
      <c r="O13" s="2">
        <v>7</v>
      </c>
      <c r="X13" s="2">
        <f t="shared" si="0"/>
        <v>0.69314718055994529</v>
      </c>
      <c r="Y13" s="2">
        <v>2</v>
      </c>
      <c r="AA13" s="9" t="s">
        <v>45</v>
      </c>
      <c r="AC13" s="9">
        <v>1</v>
      </c>
      <c r="AE13" s="11">
        <v>0.20200000000000001</v>
      </c>
      <c r="AG13" s="11">
        <v>0.112</v>
      </c>
      <c r="AK13" s="11">
        <v>0.34100000000000003</v>
      </c>
      <c r="AM13" s="11">
        <f t="shared" si="1"/>
        <v>0.54300000000000004</v>
      </c>
      <c r="AN13" s="2">
        <v>12.6</v>
      </c>
      <c r="AO13" s="2">
        <v>4</v>
      </c>
      <c r="AP13" s="13">
        <v>16.899999999999999</v>
      </c>
      <c r="AU13" s="2">
        <v>-74.051329999999993</v>
      </c>
      <c r="AV13" s="2">
        <v>40.664670000000001</v>
      </c>
      <c r="AW13" s="2" t="s">
        <v>40</v>
      </c>
    </row>
    <row r="14" spans="1:49" x14ac:dyDescent="0.35">
      <c r="A14" s="2" t="s">
        <v>46</v>
      </c>
      <c r="C14" s="3">
        <v>40367</v>
      </c>
      <c r="D14" s="4">
        <v>0.63472222222222219</v>
      </c>
      <c r="E14" s="2" t="s">
        <v>41</v>
      </c>
      <c r="F14" s="2">
        <v>22.91</v>
      </c>
      <c r="G14" s="2">
        <v>18.989999999999998</v>
      </c>
      <c r="H14" s="2">
        <v>53</v>
      </c>
      <c r="I14" s="2">
        <v>3</v>
      </c>
      <c r="J14" s="2">
        <v>52</v>
      </c>
      <c r="K14" s="2">
        <v>20.03</v>
      </c>
      <c r="L14" s="2">
        <v>27.12</v>
      </c>
      <c r="M14" s="7">
        <v>7.78</v>
      </c>
      <c r="N14" s="7">
        <v>7.39</v>
      </c>
      <c r="O14" s="2">
        <v>3</v>
      </c>
      <c r="X14" s="2">
        <f t="shared" si="0"/>
        <v>4.290459441148391</v>
      </c>
      <c r="Y14" s="2">
        <v>73</v>
      </c>
      <c r="AC14" s="9">
        <v>7</v>
      </c>
      <c r="AE14" s="11">
        <v>0.20200000000000001</v>
      </c>
      <c r="AG14" s="11">
        <v>0.16600000000000001</v>
      </c>
      <c r="AK14" s="11">
        <v>0.70899999999999996</v>
      </c>
      <c r="AM14" s="11">
        <f t="shared" si="1"/>
        <v>0.91100000000000003</v>
      </c>
      <c r="AN14" s="2">
        <v>8.1999999999999993</v>
      </c>
      <c r="AO14" s="2">
        <v>9.6</v>
      </c>
      <c r="AP14" s="13">
        <v>12.4</v>
      </c>
      <c r="AU14" s="2">
        <v>-74.051329999999993</v>
      </c>
      <c r="AV14" s="2">
        <v>40.664670000000001</v>
      </c>
      <c r="AW14" s="2" t="s">
        <v>40</v>
      </c>
    </row>
    <row r="15" spans="1:49" x14ac:dyDescent="0.35">
      <c r="A15" s="2" t="s">
        <v>50</v>
      </c>
      <c r="C15" s="3">
        <v>40367</v>
      </c>
      <c r="D15" s="4">
        <v>0.47916666666666669</v>
      </c>
      <c r="E15" s="2" t="s">
        <v>41</v>
      </c>
      <c r="F15" s="2">
        <v>22.92</v>
      </c>
      <c r="G15" s="2">
        <v>18.12</v>
      </c>
      <c r="H15" s="2">
        <v>49</v>
      </c>
      <c r="I15" s="2">
        <v>3</v>
      </c>
      <c r="J15" s="2">
        <v>50</v>
      </c>
      <c r="K15" s="2">
        <v>20.43</v>
      </c>
      <c r="L15" s="2">
        <v>28.52</v>
      </c>
      <c r="M15" s="7">
        <v>8.0500000000000007</v>
      </c>
      <c r="N15" s="7">
        <v>7.62</v>
      </c>
      <c r="O15" s="2">
        <v>4.5</v>
      </c>
      <c r="X15" s="2">
        <f t="shared" si="0"/>
        <v>3.8712010109078911</v>
      </c>
      <c r="Y15" s="2">
        <v>48</v>
      </c>
      <c r="AC15" s="9">
        <v>4</v>
      </c>
      <c r="AE15" s="11">
        <v>0.187</v>
      </c>
      <c r="AG15" s="11">
        <v>0.13800000000000001</v>
      </c>
      <c r="AK15" s="11">
        <v>0.57499999999999996</v>
      </c>
      <c r="AM15" s="11">
        <f t="shared" si="1"/>
        <v>0.76200000000000001</v>
      </c>
      <c r="AN15" s="2">
        <v>4.5999999999999996</v>
      </c>
      <c r="AO15" s="2">
        <v>5.2</v>
      </c>
      <c r="AP15" s="13">
        <v>10.8</v>
      </c>
      <c r="AU15" s="2">
        <v>-74.051329999999993</v>
      </c>
      <c r="AV15" s="2">
        <v>40.664670000000001</v>
      </c>
      <c r="AW15" s="2" t="s">
        <v>40</v>
      </c>
    </row>
    <row r="16" spans="1:49" x14ac:dyDescent="0.35">
      <c r="A16" s="2" t="s">
        <v>48</v>
      </c>
      <c r="C16" s="3">
        <v>40367</v>
      </c>
      <c r="D16" s="4">
        <v>0.48958333333333331</v>
      </c>
      <c r="E16" s="2" t="s">
        <v>41</v>
      </c>
      <c r="F16" s="2">
        <v>22.43</v>
      </c>
      <c r="G16" s="2">
        <v>16.809999999999999</v>
      </c>
      <c r="H16" s="2">
        <v>90</v>
      </c>
      <c r="I16" s="2">
        <v>3</v>
      </c>
      <c r="J16" s="2">
        <v>90</v>
      </c>
      <c r="K16" s="2">
        <v>21.96</v>
      </c>
      <c r="L16" s="2">
        <v>29.96</v>
      </c>
      <c r="M16" s="7">
        <v>8.27</v>
      </c>
      <c r="N16" s="7">
        <v>7.67</v>
      </c>
      <c r="O16" s="2">
        <v>3</v>
      </c>
      <c r="X16" s="2">
        <f t="shared" si="0"/>
        <v>3.2958368660043291</v>
      </c>
      <c r="Y16" s="2">
        <v>27</v>
      </c>
      <c r="AA16" s="9" t="s">
        <v>45</v>
      </c>
      <c r="AC16" s="9">
        <v>1</v>
      </c>
      <c r="AE16" s="11">
        <v>0.19500000000000001</v>
      </c>
      <c r="AG16" s="11">
        <v>0.14199999999999999</v>
      </c>
      <c r="AK16" s="11">
        <v>0.77900000000000003</v>
      </c>
      <c r="AM16" s="11">
        <f t="shared" si="1"/>
        <v>0.97399999999999998</v>
      </c>
      <c r="AN16" s="2">
        <v>7.8</v>
      </c>
      <c r="AO16" s="2">
        <v>8</v>
      </c>
      <c r="AP16" s="13">
        <v>10.7</v>
      </c>
      <c r="AU16" s="2">
        <v>-74.051329999999993</v>
      </c>
      <c r="AV16" s="2">
        <v>40.664670000000001</v>
      </c>
      <c r="AW16" s="2" t="s">
        <v>40</v>
      </c>
    </row>
    <row r="17" spans="1:49" x14ac:dyDescent="0.35">
      <c r="A17" s="2" t="s">
        <v>46</v>
      </c>
      <c r="C17" s="3">
        <v>40373</v>
      </c>
      <c r="D17" s="4">
        <v>0.67499999999999993</v>
      </c>
      <c r="E17" s="2" t="s">
        <v>43</v>
      </c>
      <c r="F17" s="2">
        <v>23.25</v>
      </c>
      <c r="G17" s="2">
        <v>23.11</v>
      </c>
      <c r="H17" s="2">
        <v>52</v>
      </c>
      <c r="I17" s="2">
        <v>3</v>
      </c>
      <c r="J17" s="2">
        <v>50</v>
      </c>
      <c r="K17" s="2">
        <v>24.34</v>
      </c>
      <c r="L17" s="2">
        <v>26.79</v>
      </c>
      <c r="M17" s="7">
        <v>5.05</v>
      </c>
      <c r="N17" s="7">
        <v>5</v>
      </c>
      <c r="O17" s="2">
        <v>4</v>
      </c>
      <c r="X17" s="2">
        <f t="shared" si="0"/>
        <v>8.2940496401020276</v>
      </c>
      <c r="Y17" s="5">
        <v>4000</v>
      </c>
      <c r="AC17" s="9">
        <v>120</v>
      </c>
      <c r="AE17" s="11">
        <v>0.22</v>
      </c>
      <c r="AG17" s="11">
        <v>0.35399999999999998</v>
      </c>
      <c r="AK17" s="11">
        <v>0.78400000000000003</v>
      </c>
      <c r="AM17" s="11">
        <f t="shared" si="1"/>
        <v>1.004</v>
      </c>
      <c r="AN17" s="2">
        <v>9.1999999999999993</v>
      </c>
      <c r="AO17" s="2">
        <v>27</v>
      </c>
      <c r="AP17" s="13">
        <v>3.1</v>
      </c>
      <c r="AU17" s="2">
        <v>-74.051329999999993</v>
      </c>
      <c r="AV17" s="2">
        <v>40.664670000000001</v>
      </c>
      <c r="AW17" s="2" t="s">
        <v>40</v>
      </c>
    </row>
    <row r="18" spans="1:49" x14ac:dyDescent="0.35">
      <c r="A18" s="2" t="s">
        <v>50</v>
      </c>
      <c r="C18" s="3">
        <v>40373</v>
      </c>
      <c r="D18" s="4">
        <v>0.51250000000000007</v>
      </c>
      <c r="E18" s="2" t="s">
        <v>43</v>
      </c>
      <c r="F18" s="2">
        <v>23.18</v>
      </c>
      <c r="G18" s="2">
        <v>23.22</v>
      </c>
      <c r="H18" s="2">
        <v>48</v>
      </c>
      <c r="I18" s="2">
        <v>3</v>
      </c>
      <c r="J18" s="2">
        <v>46</v>
      </c>
      <c r="K18" s="2">
        <v>27.22</v>
      </c>
      <c r="L18" s="2">
        <v>28.33</v>
      </c>
      <c r="M18" s="7">
        <v>5.77</v>
      </c>
      <c r="N18" s="7">
        <v>5.69</v>
      </c>
      <c r="O18" s="2">
        <v>5</v>
      </c>
      <c r="X18" s="2">
        <f t="shared" si="0"/>
        <v>5.768320995793772</v>
      </c>
      <c r="Y18" s="2">
        <v>320</v>
      </c>
      <c r="AA18" s="9" t="s">
        <v>42</v>
      </c>
      <c r="AC18" s="9">
        <v>32</v>
      </c>
      <c r="AE18" s="11">
        <v>0.12</v>
      </c>
      <c r="AG18" s="11">
        <v>0.248</v>
      </c>
      <c r="AK18" s="11">
        <v>0.77900000000000003</v>
      </c>
      <c r="AM18" s="11">
        <f t="shared" si="1"/>
        <v>0.89900000000000002</v>
      </c>
      <c r="AN18" s="2">
        <v>6</v>
      </c>
      <c r="AO18" s="2">
        <v>9.1999999999999993</v>
      </c>
      <c r="AP18" s="13">
        <v>3.6</v>
      </c>
      <c r="AU18" s="2">
        <v>-74.051329999999993</v>
      </c>
      <c r="AV18" s="2">
        <v>40.664670000000001</v>
      </c>
      <c r="AW18" s="2" t="s">
        <v>40</v>
      </c>
    </row>
    <row r="19" spans="1:49" x14ac:dyDescent="0.35">
      <c r="A19" s="2" t="s">
        <v>48</v>
      </c>
      <c r="C19" s="3">
        <v>40373</v>
      </c>
      <c r="D19" s="4">
        <v>0.52500000000000002</v>
      </c>
      <c r="E19" s="2" t="s">
        <v>43</v>
      </c>
      <c r="F19" s="2">
        <v>23.18</v>
      </c>
      <c r="G19" s="2">
        <v>23.29</v>
      </c>
      <c r="H19" s="2">
        <v>92</v>
      </c>
      <c r="I19" s="2">
        <v>3</v>
      </c>
      <c r="J19" s="2">
        <v>91</v>
      </c>
      <c r="K19" s="2">
        <v>27.71</v>
      </c>
      <c r="L19" s="2">
        <v>29.21</v>
      </c>
      <c r="M19" s="7">
        <v>6.02</v>
      </c>
      <c r="N19" s="7">
        <v>6.14</v>
      </c>
      <c r="O19" s="2">
        <v>5</v>
      </c>
      <c r="X19" s="2">
        <f t="shared" si="0"/>
        <v>5.521460917862246</v>
      </c>
      <c r="Y19" s="2">
        <v>250</v>
      </c>
      <c r="AA19" s="9" t="s">
        <v>42</v>
      </c>
      <c r="AC19" s="9">
        <v>16</v>
      </c>
      <c r="AE19" s="11">
        <v>8.5999999999999993E-2</v>
      </c>
      <c r="AG19" s="11">
        <v>0.19</v>
      </c>
      <c r="AK19" s="11">
        <v>0.67200000000000004</v>
      </c>
      <c r="AM19" s="11">
        <f t="shared" si="1"/>
        <v>0.75800000000000001</v>
      </c>
      <c r="AN19" s="2">
        <v>4.8</v>
      </c>
      <c r="AO19" s="2">
        <v>7.4</v>
      </c>
      <c r="AP19" s="13">
        <v>6</v>
      </c>
      <c r="AU19" s="2">
        <v>-74.051329999999993</v>
      </c>
      <c r="AV19" s="2">
        <v>40.664670000000001</v>
      </c>
      <c r="AW19" s="2" t="s">
        <v>40</v>
      </c>
    </row>
    <row r="20" spans="1:49" x14ac:dyDescent="0.35">
      <c r="A20" s="2" t="s">
        <v>46</v>
      </c>
      <c r="C20" s="3">
        <v>40380</v>
      </c>
      <c r="D20" s="4">
        <v>0.63888888888888895</v>
      </c>
      <c r="E20" s="2" t="s">
        <v>41</v>
      </c>
      <c r="F20" s="2">
        <v>26.11</v>
      </c>
      <c r="G20" s="2">
        <v>23.85</v>
      </c>
      <c r="H20" s="2">
        <v>56</v>
      </c>
      <c r="I20" s="2">
        <v>3</v>
      </c>
      <c r="J20" s="2">
        <v>51</v>
      </c>
      <c r="K20" s="2">
        <v>20.86</v>
      </c>
      <c r="L20" s="2">
        <v>26.97</v>
      </c>
      <c r="M20" s="7">
        <v>6.21</v>
      </c>
      <c r="N20" s="7">
        <v>4.8499999999999996</v>
      </c>
      <c r="O20" s="2">
        <v>3.5</v>
      </c>
      <c r="X20" s="2">
        <f t="shared" si="0"/>
        <v>2.9957322735539909</v>
      </c>
      <c r="Y20" s="2">
        <v>20</v>
      </c>
      <c r="AA20" s="9" t="s">
        <v>45</v>
      </c>
      <c r="AC20" s="9">
        <v>1</v>
      </c>
      <c r="AE20" s="11">
        <v>0.378</v>
      </c>
      <c r="AG20" s="11">
        <v>0.32</v>
      </c>
      <c r="AK20" s="11">
        <v>1.04</v>
      </c>
      <c r="AM20" s="11">
        <f t="shared" si="1"/>
        <v>1.4180000000000001</v>
      </c>
      <c r="AN20" s="2">
        <v>3.1</v>
      </c>
      <c r="AO20" s="2">
        <v>2.7</v>
      </c>
      <c r="AP20" s="13">
        <v>24</v>
      </c>
      <c r="AU20" s="2">
        <v>-74.051329999999993</v>
      </c>
      <c r="AV20" s="2">
        <v>40.664670000000001</v>
      </c>
      <c r="AW20" s="2" t="s">
        <v>40</v>
      </c>
    </row>
    <row r="21" spans="1:49" x14ac:dyDescent="0.35">
      <c r="A21" s="2" t="s">
        <v>50</v>
      </c>
      <c r="C21" s="3">
        <v>40380</v>
      </c>
      <c r="D21" s="4">
        <v>0.4770833333333333</v>
      </c>
      <c r="E21" s="2" t="s">
        <v>41</v>
      </c>
      <c r="F21" s="2">
        <v>25.83</v>
      </c>
      <c r="G21" s="2">
        <v>23.39</v>
      </c>
      <c r="H21" s="2">
        <v>48</v>
      </c>
      <c r="I21" s="2">
        <v>3</v>
      </c>
      <c r="J21" s="2">
        <v>46</v>
      </c>
      <c r="K21" s="2">
        <v>22.65</v>
      </c>
      <c r="L21" s="2">
        <v>27.91</v>
      </c>
      <c r="M21" s="7">
        <v>4.8499999999999996</v>
      </c>
      <c r="N21" s="7">
        <v>5.15</v>
      </c>
      <c r="O21" s="2">
        <v>4.5</v>
      </c>
      <c r="X21" s="2">
        <f t="shared" si="0"/>
        <v>2.8903717578961645</v>
      </c>
      <c r="Y21" s="2">
        <v>18</v>
      </c>
      <c r="AC21" s="9">
        <v>1</v>
      </c>
      <c r="AE21" s="11">
        <v>0.312</v>
      </c>
      <c r="AG21" s="11">
        <v>0.37</v>
      </c>
      <c r="AK21" s="11">
        <v>0.97499999999999998</v>
      </c>
      <c r="AM21" s="11">
        <f t="shared" si="1"/>
        <v>1.2869999999999999</v>
      </c>
      <c r="AN21" s="2">
        <v>2.4</v>
      </c>
      <c r="AO21" s="2">
        <v>1.6</v>
      </c>
      <c r="AP21" s="13">
        <v>16.2</v>
      </c>
      <c r="AU21" s="2">
        <v>-74.051329999999993</v>
      </c>
      <c r="AV21" s="2">
        <v>40.664670000000001</v>
      </c>
      <c r="AW21" s="2" t="s">
        <v>40</v>
      </c>
    </row>
    <row r="22" spans="1:49" x14ac:dyDescent="0.35">
      <c r="A22" s="2" t="s">
        <v>48</v>
      </c>
      <c r="C22" s="3">
        <v>40380</v>
      </c>
      <c r="D22" s="4">
        <v>0.49027777777777781</v>
      </c>
      <c r="E22" s="2" t="s">
        <v>41</v>
      </c>
      <c r="F22" s="2">
        <v>25.17</v>
      </c>
      <c r="G22" s="2">
        <v>20.68</v>
      </c>
      <c r="H22" s="2">
        <v>90</v>
      </c>
      <c r="I22" s="2">
        <v>3</v>
      </c>
      <c r="J22" s="2">
        <v>89</v>
      </c>
      <c r="K22" s="2">
        <v>24.68</v>
      </c>
      <c r="L22" s="2">
        <v>29.85</v>
      </c>
      <c r="M22" s="7">
        <v>5.0599999999999996</v>
      </c>
      <c r="N22" s="7">
        <v>6.26</v>
      </c>
      <c r="O22" s="2">
        <v>5</v>
      </c>
      <c r="X22" s="2">
        <f t="shared" si="0"/>
        <v>2.9957322735539909</v>
      </c>
      <c r="Y22" s="2">
        <v>20</v>
      </c>
      <c r="AA22" s="9" t="s">
        <v>42</v>
      </c>
      <c r="AC22" s="9">
        <v>2</v>
      </c>
      <c r="AE22" s="11">
        <v>0.28799999999999998</v>
      </c>
      <c r="AG22" s="11">
        <v>0.4</v>
      </c>
      <c r="AK22" s="11">
        <v>0.98699999999999999</v>
      </c>
      <c r="AM22" s="11">
        <f t="shared" si="1"/>
        <v>1.2749999999999999</v>
      </c>
      <c r="AN22" s="2">
        <v>2.6</v>
      </c>
      <c r="AO22" s="2">
        <v>11.6</v>
      </c>
      <c r="AP22" s="13">
        <v>9.5</v>
      </c>
      <c r="AU22" s="2">
        <v>-74.051329999999993</v>
      </c>
      <c r="AV22" s="2">
        <v>40.664670000000001</v>
      </c>
      <c r="AW22" s="2" t="s">
        <v>40</v>
      </c>
    </row>
    <row r="23" spans="1:49" x14ac:dyDescent="0.35">
      <c r="A23" s="2" t="s">
        <v>46</v>
      </c>
      <c r="C23" s="3">
        <v>40387</v>
      </c>
      <c r="D23" s="4">
        <v>0.63194444444444442</v>
      </c>
      <c r="E23" s="2" t="s">
        <v>41</v>
      </c>
      <c r="F23" s="2">
        <v>24.07</v>
      </c>
      <c r="G23" s="2">
        <v>21.23</v>
      </c>
      <c r="H23" s="2">
        <v>52</v>
      </c>
      <c r="I23" s="2">
        <v>3</v>
      </c>
      <c r="J23" s="2">
        <v>49</v>
      </c>
      <c r="K23" s="2">
        <v>24.34</v>
      </c>
      <c r="L23" s="2">
        <v>27.59</v>
      </c>
      <c r="M23" s="7">
        <v>6.81</v>
      </c>
      <c r="N23" s="7">
        <v>6.35</v>
      </c>
      <c r="O23" s="2">
        <v>3.5</v>
      </c>
      <c r="X23" s="2">
        <f t="shared" si="0"/>
        <v>1.6094379124341003</v>
      </c>
      <c r="Y23" s="2">
        <v>5</v>
      </c>
      <c r="AC23" s="9">
        <v>1</v>
      </c>
      <c r="AE23" s="11">
        <v>0.252</v>
      </c>
      <c r="AG23" s="11">
        <v>0.27800000000000002</v>
      </c>
      <c r="AK23" s="11">
        <v>1.34</v>
      </c>
      <c r="AM23" s="11">
        <f t="shared" si="1"/>
        <v>1.5920000000000001</v>
      </c>
      <c r="AN23" s="2">
        <v>2.4</v>
      </c>
      <c r="AO23" s="2">
        <v>2</v>
      </c>
      <c r="AP23" s="13">
        <v>17.600000000000001</v>
      </c>
      <c r="AU23" s="2">
        <v>-74.051329999999993</v>
      </c>
      <c r="AV23" s="2">
        <v>40.664670000000001</v>
      </c>
      <c r="AW23" s="2" t="s">
        <v>40</v>
      </c>
    </row>
    <row r="24" spans="1:49" x14ac:dyDescent="0.35">
      <c r="A24" s="2" t="s">
        <v>50</v>
      </c>
      <c r="C24" s="3">
        <v>40387</v>
      </c>
      <c r="D24" s="4">
        <v>0.47013888888888888</v>
      </c>
      <c r="E24" s="2" t="s">
        <v>41</v>
      </c>
      <c r="F24" s="2">
        <v>22.8</v>
      </c>
      <c r="G24" s="2">
        <v>20.55</v>
      </c>
      <c r="H24" s="2">
        <v>48</v>
      </c>
      <c r="I24" s="2">
        <v>3</v>
      </c>
      <c r="J24" s="2">
        <v>47</v>
      </c>
      <c r="K24" s="2">
        <v>25.95</v>
      </c>
      <c r="L24" s="2">
        <v>28.3</v>
      </c>
      <c r="M24" s="7">
        <v>6.45</v>
      </c>
      <c r="N24" s="7">
        <v>6.43</v>
      </c>
      <c r="O24" s="2">
        <v>5</v>
      </c>
      <c r="X24" s="2">
        <f t="shared" si="0"/>
        <v>0</v>
      </c>
      <c r="Y24" s="2">
        <v>1</v>
      </c>
      <c r="AC24" s="9">
        <v>1</v>
      </c>
      <c r="AE24" s="11">
        <v>0.20100000000000001</v>
      </c>
      <c r="AG24" s="11">
        <v>0.25600000000000001</v>
      </c>
      <c r="AK24" s="11">
        <v>1.1879999999999999</v>
      </c>
      <c r="AM24" s="11">
        <f t="shared" si="1"/>
        <v>1.389</v>
      </c>
      <c r="AN24" s="2">
        <v>2.8</v>
      </c>
      <c r="AO24" s="2">
        <v>3</v>
      </c>
      <c r="AP24" s="13">
        <v>13</v>
      </c>
      <c r="AU24" s="2">
        <v>-74.051329999999993</v>
      </c>
      <c r="AV24" s="2">
        <v>40.664670000000001</v>
      </c>
      <c r="AW24" s="2" t="s">
        <v>40</v>
      </c>
    </row>
    <row r="25" spans="1:49" x14ac:dyDescent="0.35">
      <c r="A25" s="2" t="s">
        <v>48</v>
      </c>
      <c r="C25" s="3">
        <v>40387</v>
      </c>
      <c r="D25" s="4">
        <v>0.48402777777777778</v>
      </c>
      <c r="E25" s="2" t="s">
        <v>41</v>
      </c>
      <c r="F25" s="2">
        <v>22.66</v>
      </c>
      <c r="G25" s="2">
        <v>19.55</v>
      </c>
      <c r="H25" s="2">
        <v>93</v>
      </c>
      <c r="I25" s="2">
        <v>3</v>
      </c>
      <c r="J25" s="2">
        <v>91</v>
      </c>
      <c r="K25" s="2">
        <v>26.2</v>
      </c>
      <c r="L25" s="2">
        <v>29.27</v>
      </c>
      <c r="M25" s="7">
        <v>6.58</v>
      </c>
      <c r="N25" s="7">
        <v>6.9</v>
      </c>
      <c r="O25" s="2">
        <v>5.5</v>
      </c>
      <c r="X25" s="2">
        <f t="shared" si="0"/>
        <v>1.791759469228055</v>
      </c>
      <c r="Y25" s="2">
        <v>6</v>
      </c>
      <c r="AA25" s="9" t="s">
        <v>45</v>
      </c>
      <c r="AC25" s="9">
        <v>1</v>
      </c>
      <c r="AE25" s="11">
        <v>0.183</v>
      </c>
      <c r="AG25" s="11">
        <v>0.22500000000000001</v>
      </c>
      <c r="AK25" s="11">
        <v>1.0469999999999999</v>
      </c>
      <c r="AM25" s="11">
        <f t="shared" si="1"/>
        <v>1.23</v>
      </c>
      <c r="AN25" s="2">
        <v>3.2</v>
      </c>
      <c r="AO25" s="2">
        <v>3</v>
      </c>
      <c r="AP25" s="13">
        <v>14.1</v>
      </c>
      <c r="AU25" s="2">
        <v>-74.051329999999993</v>
      </c>
      <c r="AV25" s="2">
        <v>40.664670000000001</v>
      </c>
      <c r="AW25" s="2" t="s">
        <v>40</v>
      </c>
    </row>
    <row r="26" spans="1:49" x14ac:dyDescent="0.35">
      <c r="A26" s="2" t="s">
        <v>46</v>
      </c>
      <c r="C26" s="3">
        <v>40394</v>
      </c>
      <c r="D26" s="4">
        <v>0.65972222222222221</v>
      </c>
      <c r="E26" s="2" t="s">
        <v>41</v>
      </c>
      <c r="F26" s="2">
        <v>23.69</v>
      </c>
      <c r="G26" s="2">
        <v>21.14</v>
      </c>
      <c r="H26" s="2">
        <v>55</v>
      </c>
      <c r="I26" s="2">
        <v>3</v>
      </c>
      <c r="J26" s="2">
        <v>53</v>
      </c>
      <c r="K26" s="2">
        <v>24.26</v>
      </c>
      <c r="L26" s="2">
        <v>28.26</v>
      </c>
      <c r="M26" s="7">
        <v>7.12</v>
      </c>
      <c r="N26" s="7">
        <v>6.19</v>
      </c>
      <c r="O26" s="2">
        <v>4</v>
      </c>
      <c r="X26" s="2">
        <f t="shared" si="0"/>
        <v>1.6094379124341003</v>
      </c>
      <c r="Y26" s="2">
        <v>5</v>
      </c>
      <c r="AA26" s="9" t="s">
        <v>45</v>
      </c>
      <c r="AC26" s="9">
        <v>1</v>
      </c>
      <c r="AE26" s="11">
        <v>0.19600000000000001</v>
      </c>
      <c r="AG26" s="11">
        <v>0.26</v>
      </c>
      <c r="AK26" s="11">
        <v>1.51</v>
      </c>
      <c r="AM26" s="11">
        <f t="shared" si="1"/>
        <v>1.706</v>
      </c>
      <c r="AN26" s="2">
        <v>12.4</v>
      </c>
      <c r="AO26" s="2">
        <v>5.6</v>
      </c>
      <c r="AP26" s="13">
        <v>11.7</v>
      </c>
      <c r="AU26" s="2">
        <v>-74.051329999999993</v>
      </c>
      <c r="AV26" s="2">
        <v>40.664670000000001</v>
      </c>
      <c r="AW26" s="2" t="s">
        <v>40</v>
      </c>
    </row>
    <row r="27" spans="1:49" x14ac:dyDescent="0.35">
      <c r="A27" s="2" t="s">
        <v>50</v>
      </c>
      <c r="C27" s="3">
        <v>40394</v>
      </c>
      <c r="D27" s="4">
        <v>0.50416666666666665</v>
      </c>
      <c r="E27" s="2" t="s">
        <v>41</v>
      </c>
      <c r="F27" s="2">
        <v>24.27</v>
      </c>
      <c r="G27" s="2">
        <v>21.29</v>
      </c>
      <c r="H27" s="2">
        <v>49</v>
      </c>
      <c r="I27" s="2">
        <v>3</v>
      </c>
      <c r="J27" s="2">
        <v>49</v>
      </c>
      <c r="K27" s="2">
        <v>21.47</v>
      </c>
      <c r="L27" s="2">
        <v>27.61</v>
      </c>
      <c r="M27" s="7">
        <v>6.27</v>
      </c>
      <c r="N27" s="7">
        <v>5.72</v>
      </c>
      <c r="O27" s="2">
        <v>6</v>
      </c>
      <c r="X27" s="2">
        <f t="shared" si="0"/>
        <v>2.5649493574615367</v>
      </c>
      <c r="Y27" s="2">
        <v>13</v>
      </c>
      <c r="AA27" s="9" t="s">
        <v>45</v>
      </c>
      <c r="AC27" s="9">
        <v>1</v>
      </c>
      <c r="AE27" s="11">
        <v>0.25</v>
      </c>
      <c r="AG27" s="11">
        <v>0.30499999999999999</v>
      </c>
      <c r="AK27" s="11">
        <v>1.25</v>
      </c>
      <c r="AM27" s="11">
        <f t="shared" si="1"/>
        <v>1.5</v>
      </c>
      <c r="AN27" s="2">
        <v>11.6</v>
      </c>
      <c r="AO27" s="2">
        <v>7.6</v>
      </c>
      <c r="AP27" s="13">
        <v>6.5</v>
      </c>
      <c r="AU27" s="2">
        <v>-74.051333</v>
      </c>
      <c r="AV27" s="2">
        <v>40.664667000000001</v>
      </c>
      <c r="AW27" s="2" t="s">
        <v>40</v>
      </c>
    </row>
    <row r="28" spans="1:49" x14ac:dyDescent="0.35">
      <c r="A28" s="2" t="s">
        <v>48</v>
      </c>
      <c r="C28" s="3">
        <v>40394</v>
      </c>
      <c r="D28" s="4">
        <v>0.51736111111111105</v>
      </c>
      <c r="E28" s="2" t="s">
        <v>41</v>
      </c>
      <c r="F28" s="2">
        <v>22.54</v>
      </c>
      <c r="G28" s="2">
        <v>20.39</v>
      </c>
      <c r="H28" s="2">
        <v>93</v>
      </c>
      <c r="I28" s="2">
        <v>3</v>
      </c>
      <c r="J28" s="2">
        <v>93</v>
      </c>
      <c r="K28" s="2">
        <v>25.22</v>
      </c>
      <c r="L28" s="2">
        <v>29.59</v>
      </c>
      <c r="M28" s="7">
        <v>6.86</v>
      </c>
      <c r="N28" s="7">
        <v>6.4</v>
      </c>
      <c r="O28" s="2">
        <v>6</v>
      </c>
      <c r="X28" s="2">
        <f t="shared" si="0"/>
        <v>1.6094379124341003</v>
      </c>
      <c r="Y28" s="2">
        <v>5</v>
      </c>
      <c r="AA28" s="9" t="s">
        <v>45</v>
      </c>
      <c r="AC28" s="9">
        <v>1</v>
      </c>
      <c r="AE28" s="11">
        <v>0.214</v>
      </c>
      <c r="AG28" s="11">
        <v>0.29399999999999998</v>
      </c>
      <c r="AK28" s="11">
        <v>1.19</v>
      </c>
      <c r="AM28" s="11">
        <f t="shared" si="1"/>
        <v>1.4039999999999999</v>
      </c>
      <c r="AN28" s="2">
        <v>5.2</v>
      </c>
      <c r="AO28" s="2">
        <v>12.2</v>
      </c>
      <c r="AP28" s="13">
        <v>4.3</v>
      </c>
      <c r="AU28" s="2">
        <v>-74.051333</v>
      </c>
      <c r="AV28" s="2">
        <v>40.664667000000001</v>
      </c>
      <c r="AW28" s="2" t="s">
        <v>40</v>
      </c>
    </row>
    <row r="29" spans="1:49" x14ac:dyDescent="0.35">
      <c r="A29" s="2" t="s">
        <v>46</v>
      </c>
      <c r="C29" s="3">
        <v>40401</v>
      </c>
      <c r="D29" s="4">
        <v>0.65486111111111112</v>
      </c>
      <c r="E29" s="2" t="s">
        <v>41</v>
      </c>
      <c r="F29" s="2">
        <v>24.53</v>
      </c>
      <c r="G29" s="2">
        <v>23.68</v>
      </c>
      <c r="H29" s="2">
        <v>48</v>
      </c>
      <c r="I29" s="2">
        <v>3</v>
      </c>
      <c r="J29" s="2">
        <v>48</v>
      </c>
      <c r="K29" s="2">
        <v>24.92</v>
      </c>
      <c r="L29" s="2">
        <v>26.06</v>
      </c>
      <c r="M29" s="7">
        <v>5.29</v>
      </c>
      <c r="N29" s="7">
        <v>5.09</v>
      </c>
      <c r="O29" s="2">
        <v>4</v>
      </c>
      <c r="X29" s="2">
        <f t="shared" si="0"/>
        <v>1.6094379124341003</v>
      </c>
      <c r="Y29" s="2">
        <v>5</v>
      </c>
      <c r="AA29" s="9" t="s">
        <v>45</v>
      </c>
      <c r="AC29" s="9">
        <v>1</v>
      </c>
      <c r="AE29" s="11">
        <v>0.26200000000000001</v>
      </c>
      <c r="AG29" s="11">
        <v>0.318</v>
      </c>
      <c r="AK29" s="11">
        <v>0.374</v>
      </c>
      <c r="AM29" s="11">
        <f t="shared" si="1"/>
        <v>0.63600000000000001</v>
      </c>
      <c r="AN29" s="2">
        <v>8.4</v>
      </c>
      <c r="AO29" s="2">
        <v>59</v>
      </c>
      <c r="AP29" s="13">
        <v>8.1</v>
      </c>
      <c r="AU29" s="2">
        <v>-74.051333</v>
      </c>
      <c r="AV29" s="2">
        <v>40.664667000000001</v>
      </c>
      <c r="AW29" s="2" t="s">
        <v>40</v>
      </c>
    </row>
    <row r="30" spans="1:49" x14ac:dyDescent="0.35">
      <c r="A30" s="2" t="s">
        <v>50</v>
      </c>
      <c r="C30" s="3">
        <v>40401</v>
      </c>
      <c r="D30" s="4">
        <v>0.48819444444444443</v>
      </c>
      <c r="E30" s="2" t="s">
        <v>41</v>
      </c>
      <c r="F30" s="2">
        <v>23.45</v>
      </c>
      <c r="G30" s="2">
        <v>21.61</v>
      </c>
      <c r="H30" s="2">
        <v>52</v>
      </c>
      <c r="I30" s="2">
        <v>3</v>
      </c>
      <c r="J30" s="2">
        <v>48</v>
      </c>
      <c r="K30" s="2">
        <v>26.58</v>
      </c>
      <c r="L30" s="2">
        <v>29.24</v>
      </c>
      <c r="M30" s="7">
        <v>5.34</v>
      </c>
      <c r="N30" s="7">
        <v>5.81</v>
      </c>
      <c r="O30" s="2">
        <v>4</v>
      </c>
      <c r="X30" s="2">
        <f t="shared" si="0"/>
        <v>1.3862943611198906</v>
      </c>
      <c r="Y30" s="2">
        <v>4</v>
      </c>
      <c r="AA30" s="9" t="s">
        <v>42</v>
      </c>
      <c r="AC30" s="9">
        <v>4</v>
      </c>
      <c r="AE30" s="11">
        <v>0.20899999999999999</v>
      </c>
      <c r="AG30" s="11">
        <v>0.3</v>
      </c>
      <c r="AK30" s="11">
        <v>0.26100000000000001</v>
      </c>
      <c r="AM30" s="11">
        <f t="shared" si="1"/>
        <v>0.47</v>
      </c>
      <c r="AN30" s="2">
        <v>5</v>
      </c>
      <c r="AO30" s="2">
        <v>9</v>
      </c>
      <c r="AP30" s="13">
        <v>7</v>
      </c>
      <c r="AU30" s="2">
        <v>-74.051333</v>
      </c>
      <c r="AV30" s="2">
        <v>40.664667000000001</v>
      </c>
      <c r="AW30" s="2" t="s">
        <v>40</v>
      </c>
    </row>
    <row r="31" spans="1:49" x14ac:dyDescent="0.35">
      <c r="A31" s="2" t="s">
        <v>48</v>
      </c>
      <c r="C31" s="3">
        <v>40401</v>
      </c>
      <c r="D31" s="4">
        <v>0.4993055555555555</v>
      </c>
      <c r="E31" s="2" t="s">
        <v>41</v>
      </c>
      <c r="F31" s="2">
        <v>23</v>
      </c>
      <c r="G31" s="2">
        <v>21.05</v>
      </c>
      <c r="H31" s="2">
        <v>91</v>
      </c>
      <c r="I31" s="2">
        <v>3</v>
      </c>
      <c r="J31" s="2">
        <v>88</v>
      </c>
      <c r="K31" s="2">
        <v>27.77</v>
      </c>
      <c r="L31" s="2">
        <v>29.82</v>
      </c>
      <c r="M31" s="7">
        <v>5.98</v>
      </c>
      <c r="N31" s="7">
        <v>6.02</v>
      </c>
      <c r="O31" s="2">
        <v>4.5</v>
      </c>
      <c r="X31" s="2">
        <f t="shared" si="0"/>
        <v>0.69314718055994529</v>
      </c>
      <c r="Y31" s="2">
        <v>2</v>
      </c>
      <c r="AC31" s="9">
        <v>1</v>
      </c>
      <c r="AE31" s="11">
        <v>0.152</v>
      </c>
      <c r="AG31" s="11">
        <v>0.22</v>
      </c>
      <c r="AK31" s="11">
        <v>0.19900000000000001</v>
      </c>
      <c r="AM31" s="11">
        <f t="shared" si="1"/>
        <v>0.35099999999999998</v>
      </c>
      <c r="AN31" s="2">
        <v>4.5999999999999996</v>
      </c>
      <c r="AO31" s="2">
        <v>10.4</v>
      </c>
      <c r="AP31" s="13">
        <v>10.6</v>
      </c>
      <c r="AU31" s="2">
        <v>-74.051333</v>
      </c>
      <c r="AV31" s="2">
        <v>40.664667000000001</v>
      </c>
      <c r="AW31" s="2" t="s">
        <v>40</v>
      </c>
    </row>
    <row r="32" spans="1:49" x14ac:dyDescent="0.35">
      <c r="A32" s="2" t="s">
        <v>46</v>
      </c>
      <c r="C32" s="3">
        <v>40415</v>
      </c>
      <c r="D32" s="4">
        <v>0.66319444444444442</v>
      </c>
      <c r="E32" s="2" t="s">
        <v>43</v>
      </c>
      <c r="F32" s="2">
        <v>23.59</v>
      </c>
      <c r="G32" s="2">
        <v>23.19</v>
      </c>
      <c r="H32" s="2">
        <v>53</v>
      </c>
      <c r="I32" s="2">
        <v>3</v>
      </c>
      <c r="J32" s="2">
        <v>52</v>
      </c>
      <c r="K32" s="2">
        <v>20.6</v>
      </c>
      <c r="L32" s="2">
        <v>26.4</v>
      </c>
      <c r="M32" s="7">
        <v>5.09</v>
      </c>
      <c r="N32" s="7">
        <v>4.8499999999999996</v>
      </c>
      <c r="O32" s="2">
        <v>4</v>
      </c>
      <c r="X32" s="2">
        <f t="shared" si="0"/>
        <v>6.363028103540465</v>
      </c>
      <c r="Y32" s="2">
        <v>580</v>
      </c>
      <c r="AC32" s="9">
        <v>68</v>
      </c>
      <c r="AE32" s="11">
        <v>0.29899999999999999</v>
      </c>
      <c r="AG32" s="11">
        <v>0.40400000000000003</v>
      </c>
      <c r="AK32" s="11">
        <v>0.84499999999999997</v>
      </c>
      <c r="AM32" s="11">
        <f t="shared" si="1"/>
        <v>1.1439999999999999</v>
      </c>
      <c r="AN32" s="2">
        <v>2.8</v>
      </c>
      <c r="AO32" s="2">
        <v>9.1999999999999993</v>
      </c>
      <c r="AP32" s="13">
        <v>1.6</v>
      </c>
      <c r="AU32" s="2">
        <v>-74.051333</v>
      </c>
      <c r="AV32" s="2">
        <v>40.664667000000001</v>
      </c>
      <c r="AW32" s="2" t="s">
        <v>40</v>
      </c>
    </row>
    <row r="33" spans="1:49" x14ac:dyDescent="0.35">
      <c r="A33" s="2" t="s">
        <v>50</v>
      </c>
      <c r="C33" s="3">
        <v>40415</v>
      </c>
      <c r="D33" s="4">
        <v>0.50069444444444444</v>
      </c>
      <c r="E33" s="2" t="s">
        <v>43</v>
      </c>
      <c r="H33" s="2">
        <v>47</v>
      </c>
      <c r="M33" s="7">
        <v>5.21</v>
      </c>
      <c r="N33" s="7">
        <v>5.22</v>
      </c>
      <c r="O33" s="2">
        <v>5.5</v>
      </c>
      <c r="X33" s="2">
        <f t="shared" si="0"/>
        <v>4.8828019225863706</v>
      </c>
      <c r="Y33" s="2">
        <v>132</v>
      </c>
      <c r="AA33" s="9" t="s">
        <v>42</v>
      </c>
      <c r="AC33" s="9">
        <v>22</v>
      </c>
      <c r="AE33" s="11">
        <v>0.29599999999999999</v>
      </c>
      <c r="AG33" s="11">
        <v>0.48199999999999998</v>
      </c>
      <c r="AK33" s="11">
        <v>1.1200000000000001</v>
      </c>
      <c r="AM33" s="11">
        <f t="shared" si="1"/>
        <v>1.4160000000000001</v>
      </c>
      <c r="AN33" s="2">
        <v>7.6</v>
      </c>
      <c r="AO33" s="2">
        <v>7.4</v>
      </c>
      <c r="AP33" s="13">
        <v>2.4</v>
      </c>
      <c r="AU33" s="2">
        <v>-74.051333</v>
      </c>
      <c r="AV33" s="2">
        <v>40.664667000000001</v>
      </c>
      <c r="AW33" s="2" t="s">
        <v>40</v>
      </c>
    </row>
    <row r="34" spans="1:49" x14ac:dyDescent="0.35">
      <c r="A34" s="2" t="s">
        <v>48</v>
      </c>
      <c r="C34" s="3">
        <v>40415</v>
      </c>
      <c r="D34" s="4">
        <v>0.51041666666666663</v>
      </c>
      <c r="E34" s="2" t="s">
        <v>43</v>
      </c>
      <c r="F34" s="2">
        <v>23.2</v>
      </c>
      <c r="G34" s="2">
        <v>22.88</v>
      </c>
      <c r="H34" s="2">
        <v>91</v>
      </c>
      <c r="I34" s="2">
        <v>3</v>
      </c>
      <c r="J34" s="2">
        <v>92</v>
      </c>
      <c r="K34" s="2">
        <v>25.84</v>
      </c>
      <c r="L34" s="2">
        <v>28.4</v>
      </c>
      <c r="M34" s="7">
        <v>5.13</v>
      </c>
      <c r="N34" s="7">
        <v>5.24</v>
      </c>
      <c r="O34" s="2">
        <v>6.5</v>
      </c>
      <c r="X34" s="2">
        <f t="shared" si="0"/>
        <v>7.1701195434496281</v>
      </c>
      <c r="Y34" s="5">
        <v>1300</v>
      </c>
      <c r="AC34" s="9">
        <v>208</v>
      </c>
      <c r="AE34" s="11">
        <v>0.28299999999999997</v>
      </c>
      <c r="AG34" s="11">
        <v>0.42399999999999999</v>
      </c>
      <c r="AK34" s="11">
        <v>1.01</v>
      </c>
      <c r="AM34" s="11">
        <f t="shared" si="1"/>
        <v>1.2929999999999999</v>
      </c>
      <c r="AN34" s="2">
        <v>5</v>
      </c>
      <c r="AO34" s="2">
        <v>11</v>
      </c>
      <c r="AP34" s="13">
        <v>3.2</v>
      </c>
      <c r="AU34" s="2">
        <v>-74.051333</v>
      </c>
      <c r="AV34" s="2">
        <v>40.664667000000001</v>
      </c>
      <c r="AW34" s="2" t="s">
        <v>40</v>
      </c>
    </row>
    <row r="35" spans="1:49" x14ac:dyDescent="0.35">
      <c r="A35" s="2" t="s">
        <v>46</v>
      </c>
      <c r="C35" s="3">
        <v>40422</v>
      </c>
      <c r="D35" s="4">
        <v>0.6381944444444444</v>
      </c>
      <c r="E35" s="2" t="s">
        <v>41</v>
      </c>
      <c r="F35" s="2">
        <v>25.06</v>
      </c>
      <c r="G35" s="2">
        <v>22.07</v>
      </c>
      <c r="H35" s="2">
        <v>55</v>
      </c>
      <c r="I35" s="2">
        <v>3</v>
      </c>
      <c r="J35" s="2">
        <v>51</v>
      </c>
      <c r="K35" s="2">
        <v>20.89</v>
      </c>
      <c r="L35" s="2">
        <v>28.75</v>
      </c>
      <c r="M35" s="7">
        <v>9.7899999999999991</v>
      </c>
      <c r="N35" s="7">
        <v>6.24</v>
      </c>
      <c r="O35" s="2">
        <v>2.5</v>
      </c>
      <c r="X35" s="2">
        <f t="shared" si="0"/>
        <v>2.0794415416798357</v>
      </c>
      <c r="Y35" s="2">
        <v>8</v>
      </c>
      <c r="AA35" s="9" t="s">
        <v>42</v>
      </c>
      <c r="AC35" s="9">
        <v>2</v>
      </c>
      <c r="AE35" s="11">
        <v>0.246</v>
      </c>
      <c r="AG35" s="11">
        <v>5.5E-2</v>
      </c>
      <c r="AK35" s="11">
        <v>1.32</v>
      </c>
      <c r="AM35" s="11">
        <f t="shared" si="1"/>
        <v>1.5660000000000001</v>
      </c>
      <c r="AN35" s="2">
        <v>7.6</v>
      </c>
      <c r="AO35" s="2">
        <v>6.4</v>
      </c>
      <c r="AP35" s="13">
        <v>35.299999999999997</v>
      </c>
      <c r="AU35" s="2">
        <v>-74.051333</v>
      </c>
      <c r="AV35" s="2">
        <v>40.664667000000001</v>
      </c>
      <c r="AW35" s="2" t="s">
        <v>40</v>
      </c>
    </row>
    <row r="36" spans="1:49" x14ac:dyDescent="0.35">
      <c r="A36" s="2" t="s">
        <v>50</v>
      </c>
      <c r="C36" s="3">
        <v>40422</v>
      </c>
      <c r="D36" s="4">
        <v>0.48194444444444445</v>
      </c>
      <c r="E36" s="2" t="s">
        <v>41</v>
      </c>
      <c r="F36" s="2">
        <v>24.99</v>
      </c>
      <c r="G36" s="2">
        <v>21.99</v>
      </c>
      <c r="H36" s="2">
        <v>50</v>
      </c>
      <c r="I36" s="2">
        <v>3</v>
      </c>
      <c r="J36" s="2">
        <v>48</v>
      </c>
      <c r="K36" s="2">
        <v>19.22</v>
      </c>
      <c r="L36" s="2">
        <v>28.95</v>
      </c>
      <c r="M36" s="7">
        <v>8.19</v>
      </c>
      <c r="N36" s="7">
        <v>6.14</v>
      </c>
      <c r="O36" s="2">
        <v>2.5</v>
      </c>
      <c r="X36" s="2">
        <f t="shared" si="0"/>
        <v>2.5649493574615367</v>
      </c>
      <c r="Y36" s="2">
        <v>13</v>
      </c>
      <c r="AC36" s="9">
        <v>2</v>
      </c>
      <c r="AE36" s="11">
        <v>0.30199999999999999</v>
      </c>
      <c r="AG36" s="11">
        <v>0.108</v>
      </c>
      <c r="AK36" s="11">
        <v>1.23</v>
      </c>
      <c r="AM36" s="11">
        <f t="shared" si="1"/>
        <v>1.532</v>
      </c>
      <c r="AN36" s="2">
        <v>10.8</v>
      </c>
      <c r="AO36" s="2">
        <v>10</v>
      </c>
      <c r="AP36" s="13">
        <v>31.9</v>
      </c>
      <c r="AU36" s="2">
        <v>-74.051333</v>
      </c>
      <c r="AV36" s="2">
        <v>40.664667000000001</v>
      </c>
      <c r="AW36" s="2" t="s">
        <v>40</v>
      </c>
    </row>
    <row r="37" spans="1:49" x14ac:dyDescent="0.35">
      <c r="A37" s="2" t="s">
        <v>48</v>
      </c>
      <c r="C37" s="3">
        <v>40422</v>
      </c>
      <c r="D37" s="4">
        <v>0.49444444444444446</v>
      </c>
      <c r="E37" s="2" t="s">
        <v>41</v>
      </c>
      <c r="F37" s="2">
        <v>23.88</v>
      </c>
      <c r="G37" s="2">
        <v>21.76</v>
      </c>
      <c r="H37" s="2">
        <v>93</v>
      </c>
      <c r="I37" s="2">
        <v>3</v>
      </c>
      <c r="J37" s="2">
        <v>93</v>
      </c>
      <c r="K37" s="2">
        <v>23.97</v>
      </c>
      <c r="L37" s="2">
        <v>29.45</v>
      </c>
      <c r="M37" s="7">
        <v>8.16</v>
      </c>
      <c r="N37" s="7">
        <v>5.76</v>
      </c>
      <c r="O37" s="2">
        <v>3.5</v>
      </c>
      <c r="X37" s="2">
        <f t="shared" si="0"/>
        <v>3.2958368660043291</v>
      </c>
      <c r="Y37" s="2">
        <v>27</v>
      </c>
      <c r="AC37" s="9">
        <v>1</v>
      </c>
      <c r="AE37" s="11">
        <v>0.25700000000000001</v>
      </c>
      <c r="AG37" s="11">
        <v>9.6000000000000002E-2</v>
      </c>
      <c r="AK37" s="11">
        <v>1.47</v>
      </c>
      <c r="AM37" s="11">
        <f t="shared" si="1"/>
        <v>1.7269999999999999</v>
      </c>
      <c r="AN37" s="2">
        <v>4.2</v>
      </c>
      <c r="AO37" s="2">
        <v>2.8</v>
      </c>
      <c r="AP37" s="13">
        <v>30.3</v>
      </c>
      <c r="AU37" s="2">
        <v>-74.051333</v>
      </c>
      <c r="AV37" s="2">
        <v>40.664667000000001</v>
      </c>
      <c r="AW37" s="2" t="s">
        <v>40</v>
      </c>
    </row>
    <row r="38" spans="1:49" x14ac:dyDescent="0.35">
      <c r="A38" s="2" t="s">
        <v>46</v>
      </c>
      <c r="C38" s="3">
        <v>40430</v>
      </c>
      <c r="D38" s="4">
        <v>0.64097222222222217</v>
      </c>
      <c r="E38" s="2" t="s">
        <v>41</v>
      </c>
      <c r="F38" s="2">
        <v>22.13</v>
      </c>
      <c r="G38" s="2">
        <v>22</v>
      </c>
      <c r="H38" s="2">
        <v>50</v>
      </c>
      <c r="I38" s="2">
        <v>3</v>
      </c>
      <c r="J38" s="2">
        <v>52</v>
      </c>
      <c r="K38" s="2">
        <v>25.59</v>
      </c>
      <c r="L38" s="2">
        <v>26.09</v>
      </c>
      <c r="M38" s="7">
        <v>6.57</v>
      </c>
      <c r="N38" s="7">
        <v>6.57</v>
      </c>
      <c r="O38" s="2">
        <v>3</v>
      </c>
      <c r="X38" s="2">
        <f t="shared" si="0"/>
        <v>1.6094379124341003</v>
      </c>
      <c r="Y38" s="2">
        <v>5</v>
      </c>
      <c r="AC38" s="9">
        <v>1</v>
      </c>
      <c r="AE38" s="11">
        <v>0.182</v>
      </c>
      <c r="AG38" s="11">
        <v>0.188</v>
      </c>
      <c r="AK38" s="11">
        <v>1.56</v>
      </c>
      <c r="AM38" s="11">
        <f t="shared" si="1"/>
        <v>1.742</v>
      </c>
      <c r="AN38" s="2">
        <v>9.6</v>
      </c>
      <c r="AO38" s="2">
        <v>166.8</v>
      </c>
      <c r="AP38" s="13">
        <v>21.8</v>
      </c>
      <c r="AU38" s="2">
        <v>-74.051333</v>
      </c>
      <c r="AV38" s="2">
        <v>40.664667000000001</v>
      </c>
      <c r="AW38" s="2" t="s">
        <v>40</v>
      </c>
    </row>
    <row r="39" spans="1:49" x14ac:dyDescent="0.35">
      <c r="A39" s="2" t="s">
        <v>50</v>
      </c>
      <c r="C39" s="3">
        <v>40430</v>
      </c>
      <c r="D39" s="4">
        <v>0.47916666666666669</v>
      </c>
      <c r="E39" s="2" t="s">
        <v>41</v>
      </c>
      <c r="F39" s="2">
        <v>21.6</v>
      </c>
      <c r="G39" s="2">
        <v>20.45</v>
      </c>
      <c r="H39" s="2">
        <v>52</v>
      </c>
      <c r="I39" s="2">
        <v>4</v>
      </c>
      <c r="J39" s="2">
        <v>49</v>
      </c>
      <c r="K39" s="2">
        <v>26.95</v>
      </c>
      <c r="L39" s="2">
        <v>28.93</v>
      </c>
      <c r="M39" s="7">
        <v>6.88</v>
      </c>
      <c r="N39" s="7">
        <v>7.08</v>
      </c>
      <c r="O39" s="2">
        <v>5</v>
      </c>
      <c r="X39" s="2">
        <f t="shared" si="0"/>
        <v>4.3820266346738812</v>
      </c>
      <c r="Y39" s="2">
        <v>80</v>
      </c>
      <c r="AC39" s="9">
        <v>2</v>
      </c>
      <c r="AE39" s="11">
        <v>0.124</v>
      </c>
      <c r="AG39" s="11">
        <v>0.125</v>
      </c>
      <c r="AK39" s="11">
        <v>2.13</v>
      </c>
      <c r="AM39" s="11">
        <f t="shared" si="1"/>
        <v>2.254</v>
      </c>
      <c r="AN39" s="2">
        <v>10.199999999999999</v>
      </c>
      <c r="AO39" s="2">
        <v>11.8</v>
      </c>
      <c r="AP39" s="13">
        <v>25.4</v>
      </c>
      <c r="AU39" s="2">
        <v>-74.051333</v>
      </c>
      <c r="AV39" s="2">
        <v>40.664667000000001</v>
      </c>
      <c r="AW39" s="2" t="s">
        <v>40</v>
      </c>
    </row>
    <row r="40" spans="1:49" x14ac:dyDescent="0.35">
      <c r="A40" s="2" t="s">
        <v>48</v>
      </c>
      <c r="C40" s="3">
        <v>40430</v>
      </c>
      <c r="D40" s="4">
        <v>0.48958333333333331</v>
      </c>
      <c r="E40" s="2" t="s">
        <v>41</v>
      </c>
      <c r="F40" s="2">
        <v>21.18</v>
      </c>
      <c r="G40" s="2">
        <v>19.309999999999999</v>
      </c>
      <c r="H40" s="2">
        <v>92</v>
      </c>
      <c r="I40" s="2">
        <v>3</v>
      </c>
      <c r="J40" s="2">
        <v>89</v>
      </c>
      <c r="K40" s="2">
        <v>27.57</v>
      </c>
      <c r="L40" s="2">
        <v>30.05</v>
      </c>
      <c r="M40" s="7">
        <v>7.06</v>
      </c>
      <c r="N40" s="7">
        <v>6.36</v>
      </c>
      <c r="O40" s="2">
        <v>4</v>
      </c>
      <c r="X40" s="2">
        <f t="shared" si="0"/>
        <v>2.0794415416798357</v>
      </c>
      <c r="Y40" s="2">
        <v>8</v>
      </c>
      <c r="AC40" s="9">
        <v>1</v>
      </c>
      <c r="AE40" s="11">
        <v>0.10100000000000001</v>
      </c>
      <c r="AG40" s="11">
        <v>0.14799999999999999</v>
      </c>
      <c r="AK40" s="11">
        <v>2.38</v>
      </c>
      <c r="AM40" s="11">
        <f t="shared" si="1"/>
        <v>2.4809999999999999</v>
      </c>
      <c r="AN40" s="2">
        <v>10.8</v>
      </c>
      <c r="AO40" s="2">
        <v>9.1999999999999993</v>
      </c>
      <c r="AP40" s="13">
        <v>35</v>
      </c>
      <c r="AU40" s="2">
        <v>-74.051333</v>
      </c>
      <c r="AV40" s="2">
        <v>40.664667000000001</v>
      </c>
      <c r="AW40" s="2" t="s">
        <v>40</v>
      </c>
    </row>
    <row r="41" spans="1:49" x14ac:dyDescent="0.35">
      <c r="A41" s="2" t="s">
        <v>46</v>
      </c>
      <c r="C41" s="3">
        <v>40436</v>
      </c>
      <c r="D41" s="4">
        <v>0.65555555555555556</v>
      </c>
      <c r="E41" s="2" t="s">
        <v>41</v>
      </c>
      <c r="F41" s="2">
        <v>20.04</v>
      </c>
      <c r="G41" s="2">
        <v>19.420000000000002</v>
      </c>
      <c r="H41" s="2">
        <v>54</v>
      </c>
      <c r="I41" s="2">
        <v>3</v>
      </c>
      <c r="J41" s="2">
        <v>52</v>
      </c>
      <c r="K41" s="2">
        <v>26.05</v>
      </c>
      <c r="L41" s="2">
        <v>28.16</v>
      </c>
      <c r="M41" s="7">
        <v>8.0500000000000007</v>
      </c>
      <c r="N41" s="7">
        <v>7.39</v>
      </c>
      <c r="O41" s="2">
        <v>5</v>
      </c>
      <c r="X41" s="2">
        <f t="shared" si="0"/>
        <v>3.7612001156935624</v>
      </c>
      <c r="Y41" s="2">
        <v>43</v>
      </c>
      <c r="AC41" s="9">
        <v>1</v>
      </c>
      <c r="AE41" s="11">
        <v>0.21099999999999999</v>
      </c>
      <c r="AG41" s="11">
        <v>0.27300000000000002</v>
      </c>
      <c r="AK41" s="11">
        <v>1.86</v>
      </c>
      <c r="AM41" s="11">
        <f t="shared" si="1"/>
        <v>2.0710000000000002</v>
      </c>
      <c r="AN41" s="2">
        <v>11.2</v>
      </c>
      <c r="AO41" s="2">
        <v>4.4000000000000004</v>
      </c>
      <c r="AP41" s="13">
        <v>9.3000000000000007</v>
      </c>
      <c r="AU41" s="2">
        <v>-74.051333</v>
      </c>
      <c r="AV41" s="2">
        <v>40.664667000000001</v>
      </c>
      <c r="AW41" s="2" t="s">
        <v>40</v>
      </c>
    </row>
    <row r="42" spans="1:49" x14ac:dyDescent="0.35">
      <c r="A42" s="2" t="s">
        <v>50</v>
      </c>
      <c r="C42" s="3">
        <v>40436</v>
      </c>
      <c r="D42" s="4">
        <v>0.49861111111111112</v>
      </c>
      <c r="E42" s="2" t="s">
        <v>41</v>
      </c>
      <c r="F42" s="2">
        <v>20.82</v>
      </c>
      <c r="G42" s="2">
        <v>19.559999999999999</v>
      </c>
      <c r="H42" s="2">
        <v>48</v>
      </c>
      <c r="I42" s="2">
        <v>3</v>
      </c>
      <c r="J42" s="2">
        <v>46</v>
      </c>
      <c r="K42" s="2">
        <v>22.08</v>
      </c>
      <c r="L42" s="2">
        <v>27.46</v>
      </c>
      <c r="M42" s="7">
        <v>6.57</v>
      </c>
      <c r="N42" s="7">
        <v>6.31</v>
      </c>
      <c r="O42" s="2">
        <v>3.5</v>
      </c>
      <c r="X42" s="2">
        <f t="shared" si="0"/>
        <v>4.3820266346738812</v>
      </c>
      <c r="Y42" s="2">
        <v>80</v>
      </c>
      <c r="AA42" s="9" t="s">
        <v>45</v>
      </c>
      <c r="AC42" s="9">
        <v>1</v>
      </c>
      <c r="AE42" s="11">
        <v>0.314</v>
      </c>
      <c r="AG42" s="11">
        <v>0.33800000000000002</v>
      </c>
      <c r="AK42" s="11">
        <v>1.59</v>
      </c>
      <c r="AM42" s="11">
        <f t="shared" si="1"/>
        <v>1.9040000000000001</v>
      </c>
      <c r="AN42" s="2">
        <v>10.6</v>
      </c>
      <c r="AO42" s="2">
        <v>5.5</v>
      </c>
      <c r="AP42" s="13">
        <v>2</v>
      </c>
      <c r="AU42" s="2">
        <v>-74.051333</v>
      </c>
      <c r="AV42" s="2">
        <v>40.664667000000001</v>
      </c>
      <c r="AW42" s="2" t="s">
        <v>40</v>
      </c>
    </row>
    <row r="43" spans="1:49" x14ac:dyDescent="0.35">
      <c r="A43" s="2" t="s">
        <v>48</v>
      </c>
      <c r="C43" s="3">
        <v>40436</v>
      </c>
      <c r="D43" s="4">
        <v>0.51041666666666663</v>
      </c>
      <c r="E43" s="2" t="s">
        <v>41</v>
      </c>
      <c r="F43" s="2">
        <v>19.829999999999998</v>
      </c>
      <c r="G43" s="2">
        <v>19.190000000000001</v>
      </c>
      <c r="H43" s="2">
        <v>93</v>
      </c>
      <c r="I43" s="2">
        <v>3</v>
      </c>
      <c r="J43" s="2">
        <v>89</v>
      </c>
      <c r="K43" s="2">
        <v>26.01</v>
      </c>
      <c r="L43" s="2">
        <v>29.29</v>
      </c>
      <c r="M43" s="7">
        <v>9.65</v>
      </c>
      <c r="N43" s="7">
        <v>8.26</v>
      </c>
      <c r="O43" s="2">
        <v>4</v>
      </c>
      <c r="X43" s="2">
        <f t="shared" si="0"/>
        <v>4.5747109785033828</v>
      </c>
      <c r="Y43" s="2">
        <v>97</v>
      </c>
      <c r="AC43" s="9">
        <v>3</v>
      </c>
      <c r="AE43" s="11">
        <v>0.21</v>
      </c>
      <c r="AG43" s="11">
        <v>0.26600000000000001</v>
      </c>
      <c r="AK43" s="11">
        <v>1.75</v>
      </c>
      <c r="AM43" s="11">
        <f t="shared" si="1"/>
        <v>1.96</v>
      </c>
      <c r="AN43" s="2">
        <v>2.2000000000000002</v>
      </c>
      <c r="AO43" s="2">
        <v>7.2</v>
      </c>
      <c r="AP43" s="13">
        <v>16.899999999999999</v>
      </c>
      <c r="AU43" s="2">
        <v>-74.051333</v>
      </c>
      <c r="AV43" s="2">
        <v>40.664667000000001</v>
      </c>
      <c r="AW43" s="2" t="s">
        <v>40</v>
      </c>
    </row>
    <row r="44" spans="1:49" x14ac:dyDescent="0.35">
      <c r="A44" s="2" t="s">
        <v>46</v>
      </c>
      <c r="C44" s="3">
        <v>40443</v>
      </c>
      <c r="D44" s="4">
        <v>0.64027777777777783</v>
      </c>
      <c r="E44" s="2" t="s">
        <v>41</v>
      </c>
      <c r="F44" s="2">
        <v>20.56</v>
      </c>
      <c r="G44" s="2">
        <v>20.04</v>
      </c>
      <c r="H44" s="2">
        <v>51</v>
      </c>
      <c r="I44" s="2">
        <v>3</v>
      </c>
      <c r="J44" s="2">
        <v>49</v>
      </c>
      <c r="K44" s="2">
        <v>22.79</v>
      </c>
      <c r="L44" s="2">
        <v>26.56</v>
      </c>
      <c r="M44" s="7">
        <v>6.62</v>
      </c>
      <c r="N44" s="7">
        <v>6.43</v>
      </c>
      <c r="O44" s="2">
        <v>4</v>
      </c>
      <c r="X44" s="2">
        <f t="shared" si="0"/>
        <v>3.3322045101752038</v>
      </c>
      <c r="Y44" s="2">
        <v>28</v>
      </c>
      <c r="AA44" s="9" t="s">
        <v>45</v>
      </c>
      <c r="AC44" s="9">
        <v>1</v>
      </c>
      <c r="AE44" s="11">
        <v>0.315</v>
      </c>
      <c r="AG44" s="11">
        <v>0.36199999999999999</v>
      </c>
      <c r="AK44" s="11">
        <v>0.49</v>
      </c>
      <c r="AM44" s="11">
        <f t="shared" si="1"/>
        <v>0.80499999999999994</v>
      </c>
      <c r="AN44" s="2">
        <v>7</v>
      </c>
      <c r="AO44" s="2">
        <v>11.8</v>
      </c>
      <c r="AP44" s="13">
        <v>4.7</v>
      </c>
      <c r="AU44" s="2">
        <v>-74.051333</v>
      </c>
      <c r="AV44" s="2">
        <v>40.664667000000001</v>
      </c>
      <c r="AW44" s="2" t="s">
        <v>40</v>
      </c>
    </row>
    <row r="45" spans="1:49" x14ac:dyDescent="0.35">
      <c r="A45" s="2" t="s">
        <v>50</v>
      </c>
      <c r="C45" s="3">
        <v>40443</v>
      </c>
      <c r="D45" s="4">
        <v>0.47986111111111113</v>
      </c>
      <c r="E45" s="2" t="s">
        <v>41</v>
      </c>
      <c r="F45" s="2">
        <v>20.22</v>
      </c>
      <c r="G45" s="2">
        <v>19.91</v>
      </c>
      <c r="H45" s="2">
        <v>50</v>
      </c>
      <c r="I45" s="2">
        <v>3</v>
      </c>
      <c r="J45" s="2">
        <v>47</v>
      </c>
      <c r="K45" s="2">
        <v>25.68</v>
      </c>
      <c r="L45" s="2">
        <v>27.56</v>
      </c>
      <c r="M45" s="7">
        <v>6.71</v>
      </c>
      <c r="N45" s="7">
        <v>6.81</v>
      </c>
      <c r="O45" s="2">
        <v>4</v>
      </c>
      <c r="X45" s="2">
        <f t="shared" si="0"/>
        <v>5.1474944768134527</v>
      </c>
      <c r="Y45" s="2">
        <v>172</v>
      </c>
      <c r="AA45" s="9" t="s">
        <v>42</v>
      </c>
      <c r="AC45" s="9">
        <v>2</v>
      </c>
      <c r="AE45" s="11">
        <v>0.23699999999999999</v>
      </c>
      <c r="AG45" s="11">
        <v>0.72</v>
      </c>
      <c r="AK45" s="11">
        <v>0.95</v>
      </c>
      <c r="AM45" s="11">
        <f t="shared" si="1"/>
        <v>1.1869999999999998</v>
      </c>
      <c r="AN45" s="2">
        <v>7.6</v>
      </c>
      <c r="AO45" s="2">
        <v>6</v>
      </c>
      <c r="AP45" s="13">
        <v>5.8</v>
      </c>
      <c r="AU45" s="2">
        <v>-74.051333</v>
      </c>
      <c r="AV45" s="2">
        <v>40.664667000000001</v>
      </c>
      <c r="AW45" s="2" t="s">
        <v>40</v>
      </c>
    </row>
    <row r="46" spans="1:49" x14ac:dyDescent="0.35">
      <c r="A46" s="2" t="s">
        <v>48</v>
      </c>
      <c r="C46" s="3">
        <v>40443</v>
      </c>
      <c r="D46" s="4">
        <v>0.4909722222222222</v>
      </c>
      <c r="E46" s="2" t="s">
        <v>41</v>
      </c>
      <c r="F46" s="2">
        <v>20.149999999999999</v>
      </c>
      <c r="G46" s="2">
        <v>19.829999999999998</v>
      </c>
      <c r="H46" s="2">
        <v>91</v>
      </c>
      <c r="I46" s="2">
        <v>3</v>
      </c>
      <c r="J46" s="2">
        <v>91</v>
      </c>
      <c r="K46" s="2">
        <v>26.37</v>
      </c>
      <c r="L46" s="2">
        <v>28.49</v>
      </c>
      <c r="M46" s="7">
        <v>7.16</v>
      </c>
      <c r="N46" s="7">
        <v>6.9</v>
      </c>
      <c r="O46" s="2">
        <v>5</v>
      </c>
      <c r="X46" s="2">
        <f t="shared" si="0"/>
        <v>4.7535901911063645</v>
      </c>
      <c r="Y46" s="2">
        <v>116</v>
      </c>
      <c r="AC46" s="9">
        <v>3</v>
      </c>
      <c r="AE46" s="11">
        <v>0.22600000000000001</v>
      </c>
      <c r="AG46" s="11">
        <v>0.36</v>
      </c>
      <c r="AK46" s="11">
        <v>0.68</v>
      </c>
      <c r="AM46" s="11">
        <f t="shared" si="1"/>
        <v>0.90600000000000003</v>
      </c>
      <c r="AN46" s="2">
        <v>6.1</v>
      </c>
      <c r="AO46" s="2">
        <v>12.2</v>
      </c>
      <c r="AP46" s="13">
        <v>8.1999999999999993</v>
      </c>
      <c r="AU46" s="2">
        <v>-74.051333</v>
      </c>
      <c r="AV46" s="2">
        <v>40.664667000000001</v>
      </c>
      <c r="AW46" s="2" t="s">
        <v>40</v>
      </c>
    </row>
    <row r="47" spans="1:49" x14ac:dyDescent="0.35">
      <c r="A47" s="2" t="s">
        <v>46</v>
      </c>
      <c r="C47" s="3">
        <v>40696</v>
      </c>
      <c r="D47" s="4">
        <v>0.67499999999999993</v>
      </c>
      <c r="E47" s="2" t="s">
        <v>41</v>
      </c>
      <c r="H47" s="2">
        <v>54</v>
      </c>
      <c r="O47" s="2">
        <v>1.5</v>
      </c>
      <c r="X47" s="2">
        <f t="shared" ref="X47:X91" si="2">LN(Y47)</f>
        <v>3.4965075614664802</v>
      </c>
      <c r="Y47" s="2">
        <v>33</v>
      </c>
      <c r="AC47" s="9">
        <v>3</v>
      </c>
      <c r="AE47" s="11">
        <v>0.253</v>
      </c>
      <c r="AG47" s="11">
        <v>0.161</v>
      </c>
      <c r="AK47" s="11">
        <v>0.64400000000000002</v>
      </c>
      <c r="AM47" s="11">
        <f t="shared" ref="AM47:AM91" si="3">AE47+AF47+AK47</f>
        <v>0.89700000000000002</v>
      </c>
      <c r="AN47" s="2">
        <v>10</v>
      </c>
      <c r="AP47" s="13">
        <v>7.1</v>
      </c>
      <c r="AR47" s="13">
        <v>3.9</v>
      </c>
      <c r="AU47" s="2">
        <v>-74.051333</v>
      </c>
      <c r="AV47" s="2">
        <v>40.664667000000001</v>
      </c>
      <c r="AW47" s="2" t="s">
        <v>40</v>
      </c>
    </row>
    <row r="48" spans="1:49" x14ac:dyDescent="0.35">
      <c r="A48" s="2" t="s">
        <v>50</v>
      </c>
      <c r="C48" s="3">
        <v>40696</v>
      </c>
      <c r="D48" s="4">
        <v>0.5083333333333333</v>
      </c>
      <c r="E48" s="2" t="s">
        <v>41</v>
      </c>
      <c r="H48" s="2">
        <v>51</v>
      </c>
      <c r="O48" s="2">
        <v>2.5</v>
      </c>
      <c r="X48" s="2">
        <f t="shared" si="2"/>
        <v>3.6888794541139363</v>
      </c>
      <c r="Y48" s="2">
        <v>40</v>
      </c>
      <c r="AC48" s="9">
        <v>2</v>
      </c>
      <c r="AE48" s="11">
        <v>0.20399999999999999</v>
      </c>
      <c r="AG48" s="11">
        <v>0.24399999999999999</v>
      </c>
      <c r="AK48" s="11">
        <v>0.66300000000000003</v>
      </c>
      <c r="AM48" s="11">
        <f t="shared" si="3"/>
        <v>0.86699999999999999</v>
      </c>
      <c r="AN48" s="2">
        <v>4</v>
      </c>
      <c r="AP48" s="13">
        <v>4.7</v>
      </c>
      <c r="AR48" s="13">
        <v>41.7</v>
      </c>
      <c r="AU48" s="2">
        <v>-74.051333</v>
      </c>
      <c r="AV48" s="2">
        <v>40.664667000000001</v>
      </c>
      <c r="AW48" s="2" t="s">
        <v>40</v>
      </c>
    </row>
    <row r="49" spans="1:49" x14ac:dyDescent="0.35">
      <c r="A49" s="2" t="s">
        <v>48</v>
      </c>
      <c r="C49" s="3">
        <v>40696</v>
      </c>
      <c r="D49" s="4">
        <v>0.52083333333333337</v>
      </c>
      <c r="E49" s="2" t="s">
        <v>41</v>
      </c>
      <c r="H49" s="2">
        <v>91</v>
      </c>
      <c r="O49" s="2">
        <v>2.5</v>
      </c>
      <c r="X49" s="2">
        <f t="shared" si="2"/>
        <v>3.2580965380214821</v>
      </c>
      <c r="Y49" s="2">
        <v>26</v>
      </c>
      <c r="AC49" s="9">
        <v>1</v>
      </c>
      <c r="AE49" s="11">
        <v>0.20599999999999999</v>
      </c>
      <c r="AG49" s="11">
        <v>0.19400000000000001</v>
      </c>
      <c r="AK49" s="11">
        <v>0.64</v>
      </c>
      <c r="AM49" s="11">
        <f t="shared" si="3"/>
        <v>0.84599999999999997</v>
      </c>
      <c r="AN49" s="2">
        <v>4</v>
      </c>
      <c r="AP49" s="13">
        <v>6.7</v>
      </c>
      <c r="AR49" s="13">
        <v>4.2</v>
      </c>
      <c r="AU49" s="2">
        <v>-74.051333</v>
      </c>
      <c r="AV49" s="2">
        <v>40.664667000000001</v>
      </c>
      <c r="AW49" s="2" t="s">
        <v>40</v>
      </c>
    </row>
    <row r="50" spans="1:49" x14ac:dyDescent="0.35">
      <c r="A50" s="2" t="s">
        <v>46</v>
      </c>
      <c r="C50" s="3">
        <v>40702</v>
      </c>
      <c r="D50" s="4">
        <v>0.64930555555555558</v>
      </c>
      <c r="E50" s="2" t="s">
        <v>41</v>
      </c>
      <c r="F50" s="2">
        <v>19.98</v>
      </c>
      <c r="G50" s="2">
        <v>15.07</v>
      </c>
      <c r="H50" s="2">
        <v>57</v>
      </c>
      <c r="I50" s="2">
        <v>3</v>
      </c>
      <c r="J50" s="2">
        <v>56</v>
      </c>
      <c r="K50" s="2">
        <v>18.32</v>
      </c>
      <c r="L50" s="2">
        <v>26.63</v>
      </c>
      <c r="M50" s="7">
        <v>9.5500000000000007</v>
      </c>
      <c r="N50" s="7">
        <v>8.33</v>
      </c>
      <c r="O50" s="2">
        <v>3.5</v>
      </c>
      <c r="X50" s="2">
        <f t="shared" si="2"/>
        <v>1.6094379124341003</v>
      </c>
      <c r="Y50" s="2">
        <v>5</v>
      </c>
      <c r="AA50" s="9" t="s">
        <v>45</v>
      </c>
      <c r="AC50" s="9">
        <v>1</v>
      </c>
      <c r="AE50" s="11">
        <v>0.17599999999999999</v>
      </c>
      <c r="AG50" s="11">
        <v>0.20599999999999999</v>
      </c>
      <c r="AK50" s="11">
        <v>0.62</v>
      </c>
      <c r="AM50" s="11">
        <f t="shared" si="3"/>
        <v>0.79600000000000004</v>
      </c>
      <c r="AN50" s="2">
        <v>10</v>
      </c>
      <c r="AO50" s="2">
        <v>12</v>
      </c>
      <c r="AP50" s="13">
        <v>14.8</v>
      </c>
      <c r="AU50" s="2">
        <v>-74.051333</v>
      </c>
      <c r="AV50" s="2">
        <v>40.664667000000001</v>
      </c>
      <c r="AW50" s="2" t="s">
        <v>40</v>
      </c>
    </row>
    <row r="51" spans="1:49" x14ac:dyDescent="0.35">
      <c r="A51" s="2" t="s">
        <v>50</v>
      </c>
      <c r="C51" s="3">
        <v>40702</v>
      </c>
      <c r="D51" s="4">
        <v>0.49236111111111108</v>
      </c>
      <c r="E51" s="2" t="s">
        <v>41</v>
      </c>
      <c r="F51" s="2">
        <v>18.43</v>
      </c>
      <c r="G51" s="2">
        <v>14.89</v>
      </c>
      <c r="H51" s="2">
        <v>54</v>
      </c>
      <c r="I51" s="2">
        <v>3</v>
      </c>
      <c r="J51" s="2">
        <v>51</v>
      </c>
      <c r="K51" s="2">
        <v>17.649999999999999</v>
      </c>
      <c r="L51" s="2">
        <v>26.93</v>
      </c>
      <c r="M51" s="7">
        <v>7.65</v>
      </c>
      <c r="N51" s="7">
        <v>8.51</v>
      </c>
      <c r="O51" s="2">
        <v>3</v>
      </c>
      <c r="X51" s="2">
        <f t="shared" si="2"/>
        <v>2.0794415416798357</v>
      </c>
      <c r="Y51" s="2">
        <v>8</v>
      </c>
      <c r="AA51" s="9" t="s">
        <v>42</v>
      </c>
      <c r="AC51" s="9">
        <v>6</v>
      </c>
      <c r="AE51" s="11">
        <v>0.23400000000000001</v>
      </c>
      <c r="AG51" s="11">
        <v>0.307</v>
      </c>
      <c r="AK51" s="11">
        <v>0.61899999999999999</v>
      </c>
      <c r="AM51" s="11">
        <f t="shared" si="3"/>
        <v>0.85299999999999998</v>
      </c>
      <c r="AN51" s="2">
        <v>8</v>
      </c>
      <c r="AO51" s="2">
        <v>8</v>
      </c>
      <c r="AP51" s="13">
        <v>4.5999999999999996</v>
      </c>
      <c r="AU51" s="2">
        <v>-74.051333</v>
      </c>
      <c r="AV51" s="2">
        <v>40.664667000000001</v>
      </c>
      <c r="AW51" s="2" t="s">
        <v>40</v>
      </c>
    </row>
    <row r="52" spans="1:49" x14ac:dyDescent="0.35">
      <c r="A52" s="2" t="s">
        <v>48</v>
      </c>
      <c r="C52" s="3">
        <v>40702</v>
      </c>
      <c r="D52" s="4">
        <v>0.50486111111111109</v>
      </c>
      <c r="E52" s="2" t="s">
        <v>41</v>
      </c>
      <c r="F52" s="2">
        <v>17.38</v>
      </c>
      <c r="G52" s="2">
        <v>14.1</v>
      </c>
      <c r="H52" s="2">
        <v>95</v>
      </c>
      <c r="I52" s="2">
        <v>3</v>
      </c>
      <c r="J52" s="2">
        <v>89</v>
      </c>
      <c r="K52" s="2">
        <v>22.55</v>
      </c>
      <c r="L52" s="2">
        <v>28.29</v>
      </c>
      <c r="M52" s="7">
        <v>8.68</v>
      </c>
      <c r="N52" s="7">
        <v>8.4</v>
      </c>
      <c r="O52" s="2">
        <v>5</v>
      </c>
      <c r="X52" s="2">
        <f t="shared" si="2"/>
        <v>2.7725887222397811</v>
      </c>
      <c r="Y52" s="2">
        <v>16</v>
      </c>
      <c r="AA52" s="9" t="s">
        <v>45</v>
      </c>
      <c r="AC52" s="9">
        <v>1</v>
      </c>
      <c r="AE52" s="11">
        <v>0.15</v>
      </c>
      <c r="AG52" s="11">
        <v>0.224</v>
      </c>
      <c r="AK52" s="11">
        <v>0.56299999999999994</v>
      </c>
      <c r="AM52" s="11">
        <f t="shared" si="3"/>
        <v>0.71299999999999997</v>
      </c>
      <c r="AN52" s="2">
        <v>16</v>
      </c>
      <c r="AO52" s="2">
        <v>16</v>
      </c>
      <c r="AP52" s="13">
        <v>10.5</v>
      </c>
      <c r="AU52" s="2">
        <v>-74.051333</v>
      </c>
      <c r="AV52" s="2">
        <v>40.664667000000001</v>
      </c>
      <c r="AW52" s="2" t="s">
        <v>40</v>
      </c>
    </row>
    <row r="53" spans="1:49" x14ac:dyDescent="0.35">
      <c r="A53" s="2" t="s">
        <v>46</v>
      </c>
      <c r="C53" s="3">
        <v>40709</v>
      </c>
      <c r="D53" s="4">
        <v>0.64861111111111114</v>
      </c>
      <c r="E53" s="2" t="s">
        <v>43</v>
      </c>
      <c r="F53" s="2">
        <v>19.78</v>
      </c>
      <c r="G53" s="2">
        <v>18.579999999999998</v>
      </c>
      <c r="H53" s="2">
        <v>54</v>
      </c>
      <c r="I53" s="2">
        <v>3</v>
      </c>
      <c r="J53" s="2">
        <v>49</v>
      </c>
      <c r="K53" s="2">
        <v>16.510000000000002</v>
      </c>
      <c r="L53" s="2">
        <v>24.47</v>
      </c>
      <c r="M53" s="7">
        <v>6.22</v>
      </c>
      <c r="N53" s="7">
        <v>5.82</v>
      </c>
      <c r="O53" s="2">
        <v>2.5</v>
      </c>
      <c r="X53" s="2">
        <f t="shared" si="2"/>
        <v>4.3567088266895917</v>
      </c>
      <c r="Y53" s="2">
        <v>78</v>
      </c>
      <c r="AA53" s="9" t="s">
        <v>42</v>
      </c>
      <c r="AC53" s="9">
        <v>20</v>
      </c>
      <c r="AE53" s="11">
        <v>0.29599999999999999</v>
      </c>
      <c r="AG53" s="11">
        <v>0.30499999999999999</v>
      </c>
      <c r="AK53" s="11">
        <v>0.81799999999999995</v>
      </c>
      <c r="AM53" s="11">
        <f t="shared" si="3"/>
        <v>1.1139999999999999</v>
      </c>
      <c r="AN53" s="2">
        <v>16</v>
      </c>
      <c r="AO53" s="2">
        <v>19</v>
      </c>
      <c r="AP53" s="13">
        <v>1.5</v>
      </c>
      <c r="AU53" s="2">
        <v>-74.051333</v>
      </c>
      <c r="AV53" s="2">
        <v>40.664667000000001</v>
      </c>
      <c r="AW53" s="2" t="s">
        <v>40</v>
      </c>
    </row>
    <row r="54" spans="1:49" x14ac:dyDescent="0.35">
      <c r="A54" s="2" t="s">
        <v>50</v>
      </c>
      <c r="C54" s="3">
        <v>40709</v>
      </c>
      <c r="D54" s="4">
        <v>0.49444444444444446</v>
      </c>
      <c r="E54" s="2" t="s">
        <v>43</v>
      </c>
      <c r="F54" s="2">
        <v>19.13</v>
      </c>
      <c r="G54" s="2">
        <v>18.55</v>
      </c>
      <c r="H54" s="2">
        <v>51</v>
      </c>
      <c r="I54" s="2">
        <v>3</v>
      </c>
      <c r="J54" s="2">
        <v>47</v>
      </c>
      <c r="K54" s="2">
        <v>21.31</v>
      </c>
      <c r="L54" s="2">
        <v>25.03</v>
      </c>
      <c r="M54" s="7">
        <v>6.57</v>
      </c>
      <c r="N54" s="7">
        <v>6.43</v>
      </c>
      <c r="O54" s="2">
        <v>4</v>
      </c>
      <c r="X54" s="2">
        <f t="shared" si="2"/>
        <v>3.970291913552122</v>
      </c>
      <c r="Y54" s="2">
        <v>53</v>
      </c>
      <c r="AA54" s="9" t="s">
        <v>42</v>
      </c>
      <c r="AC54" s="9">
        <v>4</v>
      </c>
      <c r="AE54" s="11">
        <v>0.21199999999999999</v>
      </c>
      <c r="AG54" s="11">
        <v>0.34799999999999998</v>
      </c>
      <c r="AK54" s="11">
        <v>0.79200000000000004</v>
      </c>
      <c r="AM54" s="11">
        <f t="shared" si="3"/>
        <v>1.004</v>
      </c>
      <c r="AN54" s="2">
        <v>18</v>
      </c>
      <c r="AO54" s="2">
        <v>20</v>
      </c>
      <c r="AP54" s="13">
        <v>1.9</v>
      </c>
      <c r="AU54" s="2">
        <v>-74.051333</v>
      </c>
      <c r="AV54" s="2">
        <v>40.664667000000001</v>
      </c>
      <c r="AW54" s="2" t="s">
        <v>40</v>
      </c>
    </row>
    <row r="55" spans="1:49" x14ac:dyDescent="0.35">
      <c r="A55" s="2" t="s">
        <v>48</v>
      </c>
      <c r="C55" s="3">
        <v>40709</v>
      </c>
      <c r="D55" s="4">
        <v>0.50486111111111109</v>
      </c>
      <c r="E55" s="2" t="s">
        <v>43</v>
      </c>
      <c r="F55" s="2">
        <v>19.260000000000002</v>
      </c>
      <c r="G55" s="2">
        <v>18.63</v>
      </c>
      <c r="H55" s="2">
        <v>91</v>
      </c>
      <c r="I55" s="2">
        <v>3</v>
      </c>
      <c r="J55" s="2">
        <v>87</v>
      </c>
      <c r="K55" s="2">
        <v>21.67</v>
      </c>
      <c r="L55" s="2">
        <v>27.09</v>
      </c>
      <c r="M55" s="7">
        <v>6.48</v>
      </c>
      <c r="N55" s="7">
        <v>6.71</v>
      </c>
      <c r="O55" s="2">
        <v>5</v>
      </c>
      <c r="X55" s="2">
        <f t="shared" si="2"/>
        <v>3.8712010109078911</v>
      </c>
      <c r="Y55" s="2">
        <v>48</v>
      </c>
      <c r="AA55" s="9" t="s">
        <v>42</v>
      </c>
      <c r="AC55" s="9">
        <v>6</v>
      </c>
      <c r="AE55" s="11">
        <v>0.20300000000000001</v>
      </c>
      <c r="AG55" s="11">
        <v>0.36</v>
      </c>
      <c r="AK55" s="11">
        <v>0.92400000000000004</v>
      </c>
      <c r="AM55" s="11">
        <f t="shared" si="3"/>
        <v>1.127</v>
      </c>
      <c r="AN55" s="2">
        <v>14</v>
      </c>
      <c r="AO55" s="2">
        <v>16</v>
      </c>
      <c r="AP55" s="13">
        <v>2.2000000000000002</v>
      </c>
      <c r="AU55" s="2">
        <v>-74.051333</v>
      </c>
      <c r="AV55" s="2">
        <v>40.664667000000001</v>
      </c>
      <c r="AW55" s="2" t="s">
        <v>40</v>
      </c>
    </row>
    <row r="56" spans="1:49" x14ac:dyDescent="0.35">
      <c r="A56" s="2" t="s">
        <v>46</v>
      </c>
      <c r="C56" s="3">
        <v>40716</v>
      </c>
      <c r="D56" s="4">
        <v>0.65208333333333335</v>
      </c>
      <c r="E56" s="2" t="s">
        <v>41</v>
      </c>
      <c r="F56" s="2">
        <v>21.72</v>
      </c>
      <c r="G56" s="2">
        <v>18.329999999999998</v>
      </c>
      <c r="H56" s="2">
        <v>57</v>
      </c>
      <c r="I56" s="2">
        <v>3</v>
      </c>
      <c r="J56" s="2">
        <v>53</v>
      </c>
      <c r="K56" s="2">
        <v>18.38</v>
      </c>
      <c r="L56" s="2">
        <v>27.29</v>
      </c>
      <c r="M56" s="7">
        <v>7.22</v>
      </c>
      <c r="N56" s="7">
        <v>7.15</v>
      </c>
      <c r="O56" s="2">
        <v>3.5</v>
      </c>
      <c r="X56" s="2">
        <f t="shared" si="2"/>
        <v>3.6375861597263857</v>
      </c>
      <c r="Y56" s="2">
        <v>38</v>
      </c>
      <c r="AC56" s="9">
        <v>2</v>
      </c>
      <c r="AE56" s="11">
        <v>0.25600000000000001</v>
      </c>
      <c r="AG56" s="11">
        <v>0.28299999999999997</v>
      </c>
      <c r="AK56" s="11">
        <v>1.45</v>
      </c>
      <c r="AM56" s="11">
        <f t="shared" si="3"/>
        <v>1.706</v>
      </c>
      <c r="AN56" s="2">
        <v>4</v>
      </c>
      <c r="AO56" s="2">
        <v>6</v>
      </c>
      <c r="AP56" s="13">
        <v>6.1</v>
      </c>
      <c r="AU56" s="2">
        <v>-74.051333</v>
      </c>
      <c r="AV56" s="2">
        <v>40.664667000000001</v>
      </c>
      <c r="AW56" s="2" t="s">
        <v>40</v>
      </c>
    </row>
    <row r="57" spans="1:49" x14ac:dyDescent="0.35">
      <c r="A57" s="2" t="s">
        <v>50</v>
      </c>
      <c r="C57" s="3">
        <v>40716</v>
      </c>
      <c r="D57" s="4">
        <v>0.49583333333333335</v>
      </c>
      <c r="E57" s="2" t="s">
        <v>41</v>
      </c>
      <c r="F57" s="2">
        <v>21.38</v>
      </c>
      <c r="G57" s="2">
        <v>18.25</v>
      </c>
      <c r="H57" s="2">
        <v>53</v>
      </c>
      <c r="I57" s="2">
        <v>3</v>
      </c>
      <c r="J57" s="2">
        <v>51</v>
      </c>
      <c r="K57" s="2">
        <v>17.8</v>
      </c>
      <c r="L57" s="2">
        <v>27.56</v>
      </c>
      <c r="M57" s="7">
        <v>6.03</v>
      </c>
      <c r="N57" s="7">
        <v>6.98</v>
      </c>
      <c r="O57" s="2">
        <v>3.5</v>
      </c>
      <c r="X57" s="2">
        <f t="shared" si="2"/>
        <v>4.6051701859880918</v>
      </c>
      <c r="Y57" s="2">
        <v>100</v>
      </c>
      <c r="AC57" s="9">
        <v>9</v>
      </c>
      <c r="AE57" s="11">
        <v>0.33300000000000002</v>
      </c>
      <c r="AG57" s="11">
        <v>0.33400000000000002</v>
      </c>
      <c r="AK57" s="11">
        <v>1.6</v>
      </c>
      <c r="AM57" s="11">
        <f t="shared" si="3"/>
        <v>1.9330000000000001</v>
      </c>
      <c r="AN57" s="2">
        <v>8</v>
      </c>
      <c r="AO57" s="2">
        <v>4</v>
      </c>
      <c r="AP57" s="13">
        <v>2.2999999999999998</v>
      </c>
      <c r="AU57" s="2">
        <v>-74.051333</v>
      </c>
      <c r="AV57" s="2">
        <v>40.664667000000001</v>
      </c>
      <c r="AW57" s="2" t="s">
        <v>40</v>
      </c>
    </row>
    <row r="58" spans="1:49" x14ac:dyDescent="0.35">
      <c r="A58" s="2" t="s">
        <v>48</v>
      </c>
      <c r="C58" s="3">
        <v>40716</v>
      </c>
      <c r="D58" s="4">
        <v>0.5083333333333333</v>
      </c>
      <c r="E58" s="2" t="s">
        <v>41</v>
      </c>
      <c r="F58" s="2">
        <v>20.58</v>
      </c>
      <c r="G58" s="2">
        <v>17.47</v>
      </c>
      <c r="H58" s="2">
        <v>95</v>
      </c>
      <c r="I58" s="2">
        <v>3</v>
      </c>
      <c r="J58" s="2">
        <v>90</v>
      </c>
      <c r="K58" s="2">
        <v>22.81</v>
      </c>
      <c r="L58" s="2">
        <v>28.48</v>
      </c>
      <c r="M58" s="7">
        <v>7.25</v>
      </c>
      <c r="N58" s="7">
        <v>7.2</v>
      </c>
      <c r="O58" s="2">
        <v>7</v>
      </c>
      <c r="X58" s="2">
        <f t="shared" si="2"/>
        <v>3.2580965380214821</v>
      </c>
      <c r="Y58" s="2">
        <v>26</v>
      </c>
      <c r="AC58" s="9">
        <v>1</v>
      </c>
      <c r="AE58" s="11">
        <v>0.247</v>
      </c>
      <c r="AG58" s="11">
        <v>0.502</v>
      </c>
      <c r="AK58" s="11">
        <v>1.58</v>
      </c>
      <c r="AM58" s="11">
        <f t="shared" si="3"/>
        <v>1.827</v>
      </c>
      <c r="AN58" s="2">
        <v>8</v>
      </c>
      <c r="AO58" s="2">
        <v>10</v>
      </c>
      <c r="AP58" s="13">
        <v>7.4</v>
      </c>
      <c r="AU58" s="2">
        <v>-74.051333</v>
      </c>
      <c r="AV58" s="2">
        <v>40.664667000000001</v>
      </c>
      <c r="AW58" s="2" t="s">
        <v>40</v>
      </c>
    </row>
    <row r="59" spans="1:49" x14ac:dyDescent="0.35">
      <c r="A59" s="2" t="s">
        <v>46</v>
      </c>
      <c r="C59" s="3">
        <v>40723</v>
      </c>
      <c r="D59" s="4">
        <v>0.51388888888888895</v>
      </c>
      <c r="E59" s="2" t="s">
        <v>41</v>
      </c>
      <c r="F59" s="2">
        <v>23.17</v>
      </c>
      <c r="G59" s="2">
        <v>20.25</v>
      </c>
      <c r="H59" s="2">
        <v>53</v>
      </c>
      <c r="I59" s="2">
        <v>3</v>
      </c>
      <c r="J59" s="2">
        <v>48</v>
      </c>
      <c r="K59" s="2">
        <v>15.44</v>
      </c>
      <c r="L59" s="2">
        <v>27.06</v>
      </c>
      <c r="M59" s="7">
        <v>7.61</v>
      </c>
      <c r="N59" s="7">
        <v>7.19</v>
      </c>
      <c r="O59" s="2">
        <v>3.5</v>
      </c>
      <c r="X59" s="2">
        <f t="shared" si="2"/>
        <v>5.4806389233419912</v>
      </c>
      <c r="Y59" s="2">
        <v>240</v>
      </c>
      <c r="AC59" s="9">
        <v>2</v>
      </c>
      <c r="AE59" s="11">
        <v>0.30499999999999999</v>
      </c>
      <c r="AG59" s="11">
        <v>0.19600000000000001</v>
      </c>
      <c r="AK59" s="11">
        <v>0.68700000000000006</v>
      </c>
      <c r="AM59" s="11">
        <f t="shared" si="3"/>
        <v>0.99199999999999999</v>
      </c>
      <c r="AN59" s="2">
        <v>4</v>
      </c>
      <c r="AO59" s="2">
        <v>4</v>
      </c>
      <c r="AP59" s="13">
        <v>8.8000000000000007</v>
      </c>
      <c r="AU59" s="2">
        <v>-74.051333</v>
      </c>
      <c r="AV59" s="2">
        <v>40.664667000000001</v>
      </c>
      <c r="AW59" s="2" t="s">
        <v>40</v>
      </c>
    </row>
    <row r="60" spans="1:49" x14ac:dyDescent="0.35">
      <c r="A60" s="2" t="s">
        <v>50</v>
      </c>
      <c r="C60" s="3">
        <v>40723</v>
      </c>
      <c r="D60" s="4">
        <v>0.67569444444444438</v>
      </c>
      <c r="E60" s="2" t="s">
        <v>41</v>
      </c>
      <c r="F60" s="2">
        <v>23.46</v>
      </c>
      <c r="G60" s="2">
        <v>20.61</v>
      </c>
      <c r="H60" s="2">
        <v>50</v>
      </c>
      <c r="I60" s="2">
        <v>3</v>
      </c>
      <c r="J60" s="2">
        <v>46</v>
      </c>
      <c r="K60" s="2">
        <v>13.09</v>
      </c>
      <c r="L60" s="2">
        <v>25.84</v>
      </c>
      <c r="M60" s="7">
        <v>6.85</v>
      </c>
      <c r="N60" s="7">
        <v>6.9</v>
      </c>
      <c r="O60" s="2">
        <v>3</v>
      </c>
      <c r="X60" s="2">
        <f t="shared" si="2"/>
        <v>5.4380793089231956</v>
      </c>
      <c r="Y60" s="2">
        <v>230</v>
      </c>
      <c r="AC60" s="9">
        <v>11</v>
      </c>
      <c r="AE60" s="11">
        <v>0.35199999999999998</v>
      </c>
      <c r="AG60" s="11">
        <v>0.187</v>
      </c>
      <c r="AK60" s="11">
        <v>0.69</v>
      </c>
      <c r="AM60" s="11">
        <f t="shared" si="3"/>
        <v>1.0419999999999998</v>
      </c>
      <c r="AN60" s="2">
        <v>4</v>
      </c>
      <c r="AO60" s="2">
        <v>28</v>
      </c>
      <c r="AP60" s="13">
        <v>8.1</v>
      </c>
      <c r="AU60" s="2">
        <v>-74.051333</v>
      </c>
      <c r="AV60" s="2">
        <v>40.664667000000001</v>
      </c>
      <c r="AW60" s="2" t="s">
        <v>40</v>
      </c>
    </row>
    <row r="61" spans="1:49" x14ac:dyDescent="0.35">
      <c r="A61" s="2" t="s">
        <v>48</v>
      </c>
      <c r="C61" s="3">
        <v>40723</v>
      </c>
      <c r="D61" s="4">
        <v>0.65972222222222221</v>
      </c>
      <c r="E61" s="2" t="s">
        <v>41</v>
      </c>
      <c r="F61" s="2">
        <v>23.51</v>
      </c>
      <c r="G61" s="2">
        <v>18.89</v>
      </c>
      <c r="H61" s="2">
        <v>86</v>
      </c>
      <c r="I61" s="2">
        <v>3</v>
      </c>
      <c r="J61" s="2">
        <v>82</v>
      </c>
      <c r="K61" s="2">
        <v>14.37</v>
      </c>
      <c r="L61" s="2">
        <v>29.13</v>
      </c>
      <c r="M61" s="7">
        <v>8.3699999999999992</v>
      </c>
      <c r="N61" s="7">
        <v>6.9</v>
      </c>
      <c r="O61" s="2">
        <v>2.5</v>
      </c>
      <c r="X61" s="2">
        <f t="shared" si="2"/>
        <v>5.0998664278241987</v>
      </c>
      <c r="Y61" s="2">
        <v>164</v>
      </c>
      <c r="AC61" s="9">
        <v>3</v>
      </c>
      <c r="AE61" s="11">
        <v>0.318</v>
      </c>
      <c r="AG61" s="11">
        <v>0.16400000000000001</v>
      </c>
      <c r="AK61" s="11">
        <v>0.65300000000000002</v>
      </c>
      <c r="AM61" s="11">
        <f t="shared" si="3"/>
        <v>0.97100000000000009</v>
      </c>
      <c r="AN61" s="2">
        <v>6</v>
      </c>
      <c r="AO61" s="2">
        <v>18</v>
      </c>
      <c r="AP61" s="13">
        <v>11.3</v>
      </c>
      <c r="AU61" s="2">
        <v>-74.051333</v>
      </c>
      <c r="AV61" s="2">
        <v>40.664667000000001</v>
      </c>
      <c r="AW61" s="2" t="s">
        <v>40</v>
      </c>
    </row>
    <row r="62" spans="1:49" x14ac:dyDescent="0.35">
      <c r="A62" s="2" t="s">
        <v>46</v>
      </c>
      <c r="C62" s="3">
        <v>40738</v>
      </c>
      <c r="D62" s="4">
        <v>0.67291666666666661</v>
      </c>
      <c r="E62" s="2" t="s">
        <v>41</v>
      </c>
      <c r="F62" s="2">
        <v>24.57</v>
      </c>
      <c r="G62" s="2">
        <v>21.56</v>
      </c>
      <c r="H62" s="2">
        <v>55</v>
      </c>
      <c r="I62" s="2">
        <v>3</v>
      </c>
      <c r="J62" s="2">
        <v>52</v>
      </c>
      <c r="K62" s="2">
        <v>15.65</v>
      </c>
      <c r="L62" s="2">
        <v>25.86</v>
      </c>
      <c r="M62" s="7">
        <v>6.65</v>
      </c>
      <c r="N62" s="7">
        <v>6.27</v>
      </c>
      <c r="O62" s="2">
        <v>3</v>
      </c>
      <c r="X62" s="2">
        <f t="shared" si="2"/>
        <v>4.6821312271242199</v>
      </c>
      <c r="Y62" s="2">
        <v>108</v>
      </c>
      <c r="AC62" s="9">
        <v>8</v>
      </c>
      <c r="AE62" s="11">
        <v>0.312</v>
      </c>
      <c r="AG62" s="11">
        <v>0.221</v>
      </c>
      <c r="AK62" s="11">
        <v>0.48799999999999999</v>
      </c>
      <c r="AM62" s="11">
        <f t="shared" si="3"/>
        <v>0.8</v>
      </c>
      <c r="AN62" s="2">
        <v>4</v>
      </c>
      <c r="AO62" s="2">
        <v>10</v>
      </c>
      <c r="AP62" s="13">
        <v>3.1</v>
      </c>
      <c r="AU62" s="2">
        <v>-74.051333</v>
      </c>
      <c r="AV62" s="2">
        <v>40.664667000000001</v>
      </c>
      <c r="AW62" s="2" t="s">
        <v>40</v>
      </c>
    </row>
    <row r="63" spans="1:49" x14ac:dyDescent="0.35">
      <c r="A63" s="2" t="s">
        <v>50</v>
      </c>
      <c r="C63" s="3">
        <v>40738</v>
      </c>
      <c r="D63" s="4">
        <v>0.51111111111111118</v>
      </c>
      <c r="E63" s="2" t="s">
        <v>41</v>
      </c>
      <c r="F63" s="2">
        <v>23.05</v>
      </c>
      <c r="G63" s="2">
        <v>21.04</v>
      </c>
      <c r="H63" s="2">
        <v>51</v>
      </c>
      <c r="I63" s="2">
        <v>3</v>
      </c>
      <c r="J63" s="2">
        <v>48</v>
      </c>
      <c r="K63" s="2">
        <v>22.09</v>
      </c>
      <c r="L63" s="2">
        <v>26.97</v>
      </c>
      <c r="M63" s="7">
        <v>6.87</v>
      </c>
      <c r="N63" s="7">
        <v>6.43</v>
      </c>
      <c r="O63" s="2">
        <v>4.5</v>
      </c>
      <c r="X63" s="2">
        <f t="shared" si="2"/>
        <v>4.0073331852324712</v>
      </c>
      <c r="Y63" s="2">
        <v>55</v>
      </c>
      <c r="AC63" s="9">
        <v>3</v>
      </c>
      <c r="AE63" s="11">
        <v>0.23</v>
      </c>
      <c r="AG63" s="11">
        <v>0.26700000000000002</v>
      </c>
      <c r="AK63" s="11">
        <v>0.63400000000000001</v>
      </c>
      <c r="AM63" s="11">
        <f t="shared" si="3"/>
        <v>0.86399999999999999</v>
      </c>
      <c r="AN63" s="2">
        <v>6</v>
      </c>
      <c r="AO63" s="2">
        <v>4</v>
      </c>
      <c r="AP63" s="13">
        <v>26.5</v>
      </c>
      <c r="AU63" s="2">
        <v>-74.051333</v>
      </c>
      <c r="AV63" s="2">
        <v>40.664667000000001</v>
      </c>
      <c r="AW63" s="2" t="s">
        <v>40</v>
      </c>
    </row>
    <row r="64" spans="1:49" x14ac:dyDescent="0.35">
      <c r="A64" s="2" t="s">
        <v>48</v>
      </c>
      <c r="C64" s="3">
        <v>40738</v>
      </c>
      <c r="D64" s="4">
        <v>0.52083333333333337</v>
      </c>
      <c r="E64" s="2" t="s">
        <v>41</v>
      </c>
      <c r="F64" s="2">
        <v>23.01</v>
      </c>
      <c r="G64" s="2">
        <v>19.27</v>
      </c>
      <c r="H64" s="2">
        <v>90</v>
      </c>
      <c r="I64" s="2">
        <v>3</v>
      </c>
      <c r="J64" s="2">
        <v>84</v>
      </c>
      <c r="K64" s="2">
        <v>22.27</v>
      </c>
      <c r="L64" s="2">
        <v>29.18</v>
      </c>
      <c r="M64" s="7">
        <v>6.68</v>
      </c>
      <c r="N64" s="7">
        <v>6.18</v>
      </c>
      <c r="O64" s="2">
        <v>5</v>
      </c>
      <c r="X64" s="2">
        <f t="shared" si="2"/>
        <v>4.0604430105464191</v>
      </c>
      <c r="Y64" s="2">
        <v>58</v>
      </c>
      <c r="AC64" s="9">
        <v>3</v>
      </c>
      <c r="AE64" s="11">
        <v>0.22500000000000001</v>
      </c>
      <c r="AG64" s="11">
        <v>0.25</v>
      </c>
      <c r="AK64" s="11">
        <v>0.443</v>
      </c>
      <c r="AM64" s="11">
        <f t="shared" si="3"/>
        <v>0.66800000000000004</v>
      </c>
      <c r="AN64" s="2">
        <v>6</v>
      </c>
      <c r="AO64" s="2">
        <v>2</v>
      </c>
      <c r="AP64" s="13">
        <v>19.7</v>
      </c>
      <c r="AU64" s="2">
        <v>-74.051333</v>
      </c>
      <c r="AV64" s="2">
        <v>40.664667000000001</v>
      </c>
      <c r="AW64" s="2" t="s">
        <v>40</v>
      </c>
    </row>
    <row r="65" spans="1:49" x14ac:dyDescent="0.35">
      <c r="A65" s="2" t="s">
        <v>46</v>
      </c>
      <c r="C65" s="3">
        <v>40745</v>
      </c>
      <c r="D65" s="4">
        <v>0.50069444444444444</v>
      </c>
      <c r="E65" s="2" t="s">
        <v>41</v>
      </c>
      <c r="H65" s="2">
        <v>58</v>
      </c>
      <c r="X65" s="2">
        <f t="shared" si="2"/>
        <v>9.0938065557202314</v>
      </c>
      <c r="Y65" s="5">
        <v>8900</v>
      </c>
      <c r="AA65" s="9" t="s">
        <v>42</v>
      </c>
      <c r="AC65" s="9">
        <v>28</v>
      </c>
      <c r="AE65" s="11">
        <v>0.27400000000000002</v>
      </c>
      <c r="AG65" s="11">
        <v>0.29199999999999998</v>
      </c>
      <c r="AI65" s="11">
        <v>9.8000000000000004E-2</v>
      </c>
      <c r="AM65" s="11">
        <f t="shared" si="3"/>
        <v>0.27400000000000002</v>
      </c>
      <c r="AN65" s="2">
        <v>12</v>
      </c>
      <c r="AR65" s="13">
        <v>1.8</v>
      </c>
      <c r="AU65" s="2">
        <v>-74.051333</v>
      </c>
      <c r="AV65" s="2">
        <v>40.664667000000001</v>
      </c>
      <c r="AW65" s="2" t="s">
        <v>40</v>
      </c>
    </row>
    <row r="66" spans="1:49" x14ac:dyDescent="0.35">
      <c r="A66" s="2" t="s">
        <v>50</v>
      </c>
      <c r="C66" s="3">
        <v>40745</v>
      </c>
      <c r="D66" s="4">
        <v>0.51527777777777783</v>
      </c>
      <c r="E66" s="2" t="s">
        <v>41</v>
      </c>
      <c r="H66" s="2">
        <v>53.4</v>
      </c>
      <c r="X66" s="2">
        <f t="shared" si="2"/>
        <v>9.1695183774559279</v>
      </c>
      <c r="Y66" s="5">
        <v>9600</v>
      </c>
      <c r="AA66" s="9" t="s">
        <v>42</v>
      </c>
      <c r="AC66" s="9">
        <v>72</v>
      </c>
      <c r="AE66" s="11">
        <v>0.26600000000000001</v>
      </c>
      <c r="AG66" s="11">
        <v>0.26800000000000002</v>
      </c>
      <c r="AI66" s="11">
        <v>9.7000000000000003E-2</v>
      </c>
      <c r="AM66" s="11">
        <f t="shared" si="3"/>
        <v>0.26600000000000001</v>
      </c>
      <c r="AN66" s="2">
        <v>2</v>
      </c>
      <c r="AR66" s="13">
        <v>9.4</v>
      </c>
      <c r="AU66" s="2">
        <v>-74.051333</v>
      </c>
      <c r="AV66" s="2">
        <v>40.664667000000001</v>
      </c>
      <c r="AW66" s="2" t="s">
        <v>40</v>
      </c>
    </row>
    <row r="67" spans="1:49" x14ac:dyDescent="0.35">
      <c r="A67" s="2" t="s">
        <v>48</v>
      </c>
      <c r="C67" s="3">
        <v>40745</v>
      </c>
      <c r="D67" s="4">
        <v>0.52361111111111114</v>
      </c>
      <c r="E67" s="2" t="s">
        <v>41</v>
      </c>
      <c r="H67" s="2">
        <v>93</v>
      </c>
      <c r="X67" s="2">
        <f t="shared" si="2"/>
        <v>3.6635616461296463</v>
      </c>
      <c r="Y67" s="2">
        <v>39</v>
      </c>
      <c r="AA67" s="9" t="s">
        <v>45</v>
      </c>
      <c r="AC67" s="9">
        <v>4</v>
      </c>
      <c r="AE67" s="11">
        <v>0.186</v>
      </c>
      <c r="AG67" s="11">
        <v>0.20799999999999999</v>
      </c>
      <c r="AI67" s="11">
        <v>7.9000000000000001E-2</v>
      </c>
      <c r="AM67" s="11">
        <f t="shared" si="3"/>
        <v>0.186</v>
      </c>
      <c r="AN67" s="2">
        <v>8</v>
      </c>
      <c r="AR67" s="13">
        <v>4.7</v>
      </c>
      <c r="AU67" s="2">
        <v>-74.051333</v>
      </c>
      <c r="AV67" s="2">
        <v>40.664667000000001</v>
      </c>
      <c r="AW67" s="2" t="s">
        <v>40</v>
      </c>
    </row>
    <row r="68" spans="1:49" x14ac:dyDescent="0.35">
      <c r="A68" s="2" t="s">
        <v>46</v>
      </c>
      <c r="C68" s="3">
        <v>40746</v>
      </c>
      <c r="D68" s="4">
        <v>0.50486111111111109</v>
      </c>
      <c r="H68" s="2">
        <v>57.9</v>
      </c>
      <c r="X68" s="2">
        <f t="shared" si="2"/>
        <v>8.6305218767232414</v>
      </c>
      <c r="Y68" s="5">
        <v>5600</v>
      </c>
      <c r="AA68" s="9" t="s">
        <v>42</v>
      </c>
      <c r="AC68" s="9">
        <v>32</v>
      </c>
      <c r="AE68" s="11">
        <v>0.18</v>
      </c>
      <c r="AG68" s="11">
        <v>0.19600000000000001</v>
      </c>
      <c r="AM68" s="11">
        <f t="shared" si="3"/>
        <v>0.18</v>
      </c>
      <c r="AN68" s="2">
        <v>6</v>
      </c>
      <c r="AR68" s="13">
        <v>3.8</v>
      </c>
      <c r="AU68" s="2">
        <v>-74.051333</v>
      </c>
      <c r="AV68" s="2">
        <v>40.664667000000001</v>
      </c>
      <c r="AW68" s="2" t="s">
        <v>40</v>
      </c>
    </row>
    <row r="69" spans="1:49" x14ac:dyDescent="0.35">
      <c r="A69" s="2" t="s">
        <v>50</v>
      </c>
      <c r="C69" s="3">
        <v>40746</v>
      </c>
      <c r="D69" s="4">
        <v>0.51041666666666663</v>
      </c>
      <c r="H69" s="2">
        <v>53</v>
      </c>
      <c r="X69" s="2">
        <f t="shared" si="2"/>
        <v>9.1269587630371323</v>
      </c>
      <c r="Y69" s="5">
        <v>9200</v>
      </c>
      <c r="AA69" s="9" t="s">
        <v>42</v>
      </c>
      <c r="AC69" s="9">
        <v>36</v>
      </c>
      <c r="AE69" s="11">
        <v>0.27200000000000002</v>
      </c>
      <c r="AG69" s="11">
        <v>0.216</v>
      </c>
      <c r="AM69" s="11">
        <f t="shared" si="3"/>
        <v>0.27200000000000002</v>
      </c>
      <c r="AN69" s="2">
        <v>6</v>
      </c>
      <c r="AR69" s="13">
        <v>4.3</v>
      </c>
      <c r="AU69" s="2">
        <v>-74.051333</v>
      </c>
      <c r="AV69" s="2">
        <v>40.664667000000001</v>
      </c>
      <c r="AW69" s="2" t="s">
        <v>40</v>
      </c>
    </row>
    <row r="70" spans="1:49" x14ac:dyDescent="0.35">
      <c r="A70" s="2" t="s">
        <v>48</v>
      </c>
      <c r="C70" s="3">
        <v>40746</v>
      </c>
      <c r="D70" s="4">
        <v>0.51874999999999993</v>
      </c>
      <c r="H70" s="2">
        <v>93</v>
      </c>
      <c r="X70" s="2">
        <f t="shared" si="2"/>
        <v>7.7406644019172415</v>
      </c>
      <c r="Y70" s="5">
        <v>2300</v>
      </c>
      <c r="AA70" s="9" t="s">
        <v>45</v>
      </c>
      <c r="AC70" s="9">
        <v>4</v>
      </c>
      <c r="AE70" s="11">
        <v>0.182</v>
      </c>
      <c r="AG70" s="11">
        <v>0.15</v>
      </c>
      <c r="AM70" s="11">
        <f t="shared" si="3"/>
        <v>0.182</v>
      </c>
      <c r="AN70" s="2">
        <v>2</v>
      </c>
      <c r="AR70" s="13">
        <v>9.4</v>
      </c>
      <c r="AU70" s="2">
        <v>-74.051333</v>
      </c>
      <c r="AV70" s="2">
        <v>40.664667000000001</v>
      </c>
      <c r="AW70" s="2" t="s">
        <v>40</v>
      </c>
    </row>
    <row r="71" spans="1:49" x14ac:dyDescent="0.35">
      <c r="A71" s="2" t="s">
        <v>46</v>
      </c>
      <c r="B71" s="2" t="s">
        <v>47</v>
      </c>
      <c r="C71" s="3">
        <v>40747</v>
      </c>
      <c r="E71" s="2" t="s">
        <v>41</v>
      </c>
      <c r="X71" s="2">
        <f t="shared" si="2"/>
        <v>9.1160296925049416</v>
      </c>
      <c r="Y71" s="5">
        <v>9100</v>
      </c>
      <c r="AA71" s="9" t="s">
        <v>42</v>
      </c>
      <c r="AC71" s="9">
        <v>72</v>
      </c>
      <c r="AE71" s="11">
        <v>0.15</v>
      </c>
      <c r="AG71" s="11">
        <v>3.2000000000000001E-2</v>
      </c>
      <c r="AM71" s="11">
        <f t="shared" si="3"/>
        <v>0.15</v>
      </c>
      <c r="AN71" s="2">
        <v>6</v>
      </c>
      <c r="AU71" s="2">
        <v>-74.051333</v>
      </c>
      <c r="AV71" s="2">
        <v>40.664667000000001</v>
      </c>
      <c r="AW71" s="2" t="s">
        <v>40</v>
      </c>
    </row>
    <row r="72" spans="1:49" x14ac:dyDescent="0.35">
      <c r="A72" s="2" t="s">
        <v>46</v>
      </c>
      <c r="C72" s="3">
        <v>40747</v>
      </c>
      <c r="D72" s="4">
        <v>0.4465277777777778</v>
      </c>
      <c r="E72" s="2" t="s">
        <v>41</v>
      </c>
      <c r="H72" s="2">
        <v>10.24</v>
      </c>
      <c r="X72" s="2">
        <f t="shared" si="2"/>
        <v>8.9746180384551124</v>
      </c>
      <c r="Y72" s="5">
        <v>7900</v>
      </c>
      <c r="AC72" s="9">
        <v>80</v>
      </c>
      <c r="AE72" s="11">
        <v>0.152</v>
      </c>
      <c r="AG72" s="11">
        <v>3.4000000000000002E-2</v>
      </c>
      <c r="AM72" s="11">
        <f t="shared" si="3"/>
        <v>0.152</v>
      </c>
      <c r="AN72" s="2">
        <v>14</v>
      </c>
      <c r="AR72" s="13">
        <v>12.2</v>
      </c>
      <c r="AS72" s="13">
        <v>2.8</v>
      </c>
      <c r="AU72" s="2">
        <v>-74.051333</v>
      </c>
      <c r="AV72" s="2">
        <v>40.664667000000001</v>
      </c>
      <c r="AW72" s="2" t="s">
        <v>40</v>
      </c>
    </row>
    <row r="73" spans="1:49" x14ac:dyDescent="0.35">
      <c r="A73" s="2" t="s">
        <v>50</v>
      </c>
      <c r="C73" s="3">
        <v>40747</v>
      </c>
      <c r="D73" s="4">
        <v>0.45277777777777778</v>
      </c>
      <c r="E73" s="2" t="s">
        <v>41</v>
      </c>
      <c r="H73" s="2">
        <v>9.18</v>
      </c>
      <c r="X73" s="2">
        <f t="shared" si="2"/>
        <v>9.2002900361226807</v>
      </c>
      <c r="Y73" s="5">
        <v>9900</v>
      </c>
      <c r="AA73" s="9" t="s">
        <v>42</v>
      </c>
      <c r="AC73" s="9">
        <v>16</v>
      </c>
      <c r="AE73" s="11">
        <v>0.17399999999999999</v>
      </c>
      <c r="AG73" s="11">
        <v>7.0000000000000007E-2</v>
      </c>
      <c r="AM73" s="11">
        <f t="shared" si="3"/>
        <v>0.17399999999999999</v>
      </c>
      <c r="AN73" s="2">
        <v>8</v>
      </c>
      <c r="AR73" s="13">
        <v>10.3</v>
      </c>
      <c r="AS73" s="13">
        <v>7.5</v>
      </c>
      <c r="AU73" s="2">
        <v>-74.051333</v>
      </c>
      <c r="AV73" s="2">
        <v>40.664667000000001</v>
      </c>
      <c r="AW73" s="2" t="s">
        <v>40</v>
      </c>
    </row>
    <row r="74" spans="1:49" x14ac:dyDescent="0.35">
      <c r="A74" s="2" t="s">
        <v>48</v>
      </c>
      <c r="C74" s="3">
        <v>40747</v>
      </c>
      <c r="D74" s="4">
        <v>0.4604166666666667</v>
      </c>
      <c r="E74" s="2" t="s">
        <v>41</v>
      </c>
      <c r="H74" s="2">
        <v>14.1</v>
      </c>
      <c r="X74" s="2">
        <f t="shared" si="2"/>
        <v>9.5468126085973957</v>
      </c>
      <c r="Y74" s="5">
        <v>14000</v>
      </c>
      <c r="AA74" s="9" t="s">
        <v>42</v>
      </c>
      <c r="AC74" s="9">
        <v>4</v>
      </c>
      <c r="AE74" s="11">
        <v>0.186</v>
      </c>
      <c r="AG74" s="11">
        <v>3.7999999999999999E-2</v>
      </c>
      <c r="AM74" s="11">
        <f t="shared" si="3"/>
        <v>0.186</v>
      </c>
      <c r="AN74" s="2">
        <v>6</v>
      </c>
      <c r="AR74" s="13">
        <v>9.8000000000000007</v>
      </c>
      <c r="AS74" s="13">
        <v>3.2</v>
      </c>
      <c r="AU74" s="2">
        <v>-74.051333</v>
      </c>
      <c r="AV74" s="2">
        <v>40.664667000000001</v>
      </c>
      <c r="AW74" s="2" t="s">
        <v>40</v>
      </c>
    </row>
    <row r="75" spans="1:49" x14ac:dyDescent="0.35">
      <c r="A75" s="2" t="s">
        <v>46</v>
      </c>
      <c r="C75" s="3">
        <v>40748</v>
      </c>
      <c r="D75" s="4">
        <v>0.43888888888888888</v>
      </c>
      <c r="E75" s="2" t="s">
        <v>41</v>
      </c>
      <c r="H75" s="2">
        <v>15.75</v>
      </c>
      <c r="X75" s="2">
        <f t="shared" si="2"/>
        <v>6.7093043402582984</v>
      </c>
      <c r="Y75" s="2">
        <v>820</v>
      </c>
      <c r="AA75" s="9" t="s">
        <v>45</v>
      </c>
      <c r="AC75" s="9">
        <v>4</v>
      </c>
      <c r="AE75" s="11">
        <v>6.2E-2</v>
      </c>
      <c r="AG75" s="11">
        <v>3.3000000000000002E-2</v>
      </c>
      <c r="AM75" s="11">
        <f t="shared" si="3"/>
        <v>6.2E-2</v>
      </c>
      <c r="AN75" s="2">
        <v>12</v>
      </c>
      <c r="AR75" s="13">
        <v>15.9</v>
      </c>
      <c r="AS75" s="13">
        <v>6.1</v>
      </c>
      <c r="AU75" s="2">
        <v>-74.051333</v>
      </c>
      <c r="AV75" s="2">
        <v>40.664667000000001</v>
      </c>
      <c r="AW75" s="2" t="s">
        <v>40</v>
      </c>
    </row>
    <row r="76" spans="1:49" x14ac:dyDescent="0.35">
      <c r="A76" s="2" t="s">
        <v>50</v>
      </c>
      <c r="C76" s="3">
        <v>40748</v>
      </c>
      <c r="D76" s="4">
        <v>0.44305555555555554</v>
      </c>
      <c r="E76" s="2" t="s">
        <v>41</v>
      </c>
      <c r="H76" s="2">
        <v>12.77</v>
      </c>
      <c r="X76" s="2">
        <f t="shared" si="2"/>
        <v>7.2152399787300974</v>
      </c>
      <c r="Y76" s="5">
        <v>1360</v>
      </c>
      <c r="AA76" s="9" t="s">
        <v>42</v>
      </c>
      <c r="AC76" s="9">
        <v>8</v>
      </c>
      <c r="AE76" s="11">
        <v>8.4000000000000005E-2</v>
      </c>
      <c r="AG76" s="11">
        <v>3.2000000000000001E-2</v>
      </c>
      <c r="AM76" s="11">
        <f t="shared" si="3"/>
        <v>8.4000000000000005E-2</v>
      </c>
      <c r="AN76" s="2">
        <v>10</v>
      </c>
      <c r="AR76" s="13">
        <v>20.6</v>
      </c>
      <c r="AS76" s="13">
        <v>6.6</v>
      </c>
      <c r="AU76" s="2">
        <v>-74.051333</v>
      </c>
      <c r="AV76" s="2">
        <v>40.664667000000001</v>
      </c>
      <c r="AW76" s="2" t="s">
        <v>40</v>
      </c>
    </row>
    <row r="77" spans="1:49" x14ac:dyDescent="0.35">
      <c r="A77" s="2" t="s">
        <v>48</v>
      </c>
      <c r="C77" s="3">
        <v>40748</v>
      </c>
      <c r="D77" s="4">
        <v>0.45</v>
      </c>
      <c r="E77" s="2" t="s">
        <v>41</v>
      </c>
      <c r="H77" s="2">
        <v>17.3</v>
      </c>
      <c r="X77" s="2">
        <f t="shared" si="2"/>
        <v>7.122866658599083</v>
      </c>
      <c r="Y77" s="5">
        <v>1240</v>
      </c>
      <c r="AA77" s="9" t="s">
        <v>42</v>
      </c>
      <c r="AC77" s="9">
        <v>4</v>
      </c>
      <c r="AE77" s="11">
        <v>0.124</v>
      </c>
      <c r="AG77" s="11">
        <v>5.6000000000000001E-2</v>
      </c>
      <c r="AM77" s="11">
        <f t="shared" si="3"/>
        <v>0.124</v>
      </c>
      <c r="AN77" s="2">
        <v>14</v>
      </c>
      <c r="AR77" s="13">
        <v>21.2</v>
      </c>
      <c r="AS77" s="13">
        <v>4.7</v>
      </c>
      <c r="AU77" s="2">
        <v>-74.051333</v>
      </c>
      <c r="AV77" s="2">
        <v>40.664667000000001</v>
      </c>
      <c r="AW77" s="2" t="s">
        <v>40</v>
      </c>
    </row>
    <row r="78" spans="1:49" x14ac:dyDescent="0.35">
      <c r="A78" s="2" t="s">
        <v>46</v>
      </c>
      <c r="C78" s="3">
        <v>40750</v>
      </c>
      <c r="D78" s="4">
        <v>0.64097222222222217</v>
      </c>
      <c r="E78" s="2" t="s">
        <v>41</v>
      </c>
      <c r="F78" s="2">
        <v>24.27</v>
      </c>
      <c r="G78" s="2">
        <v>19.07</v>
      </c>
      <c r="H78" s="2">
        <v>58</v>
      </c>
      <c r="I78" s="2">
        <v>3</v>
      </c>
      <c r="J78" s="2">
        <v>56</v>
      </c>
      <c r="K78" s="2">
        <v>18.68</v>
      </c>
      <c r="L78" s="2">
        <v>28.63</v>
      </c>
      <c r="M78" s="7">
        <v>6.53</v>
      </c>
      <c r="N78" s="7">
        <v>4.7</v>
      </c>
      <c r="O78" s="2">
        <v>4</v>
      </c>
      <c r="X78" s="2">
        <f t="shared" si="2"/>
        <v>6.1944053911046719</v>
      </c>
      <c r="Y78" s="2">
        <v>490</v>
      </c>
      <c r="AC78" s="9">
        <v>1</v>
      </c>
      <c r="AE78" s="11">
        <v>0.108</v>
      </c>
      <c r="AG78" s="11">
        <v>0.247</v>
      </c>
      <c r="AK78" s="11">
        <v>0.82599999999999996</v>
      </c>
      <c r="AM78" s="11">
        <f t="shared" si="3"/>
        <v>0.93399999999999994</v>
      </c>
      <c r="AN78" s="2">
        <v>12</v>
      </c>
      <c r="AO78" s="2">
        <v>16</v>
      </c>
      <c r="AP78" s="13">
        <v>6.8</v>
      </c>
      <c r="AU78" s="2">
        <v>-74.051333</v>
      </c>
      <c r="AV78" s="2">
        <v>40.664667000000001</v>
      </c>
      <c r="AW78" s="2" t="s">
        <v>40</v>
      </c>
    </row>
    <row r="79" spans="1:49" x14ac:dyDescent="0.35">
      <c r="A79" s="2" t="s">
        <v>50</v>
      </c>
      <c r="C79" s="3">
        <v>40750</v>
      </c>
      <c r="D79" s="4">
        <v>0.49374999999999997</v>
      </c>
      <c r="E79" s="2" t="s">
        <v>41</v>
      </c>
      <c r="F79" s="2">
        <v>24.42</v>
      </c>
      <c r="G79" s="2">
        <v>20.05</v>
      </c>
      <c r="H79" s="2">
        <v>50</v>
      </c>
      <c r="I79" s="2">
        <v>3</v>
      </c>
      <c r="J79" s="2">
        <v>46</v>
      </c>
      <c r="K79" s="2">
        <v>17.5</v>
      </c>
      <c r="L79" s="2">
        <v>27.35</v>
      </c>
      <c r="M79" s="7">
        <v>6.07</v>
      </c>
      <c r="N79" s="7">
        <v>5.36</v>
      </c>
      <c r="O79" s="2">
        <v>3</v>
      </c>
      <c r="X79" s="2">
        <f t="shared" si="2"/>
        <v>6.8875525716646173</v>
      </c>
      <c r="Y79" s="2">
        <v>980</v>
      </c>
      <c r="AC79" s="9">
        <v>4</v>
      </c>
      <c r="AE79" s="11">
        <v>9.7000000000000003E-2</v>
      </c>
      <c r="AG79" s="11">
        <v>0.224</v>
      </c>
      <c r="AK79" s="11">
        <v>0.82</v>
      </c>
      <c r="AM79" s="11">
        <f t="shared" si="3"/>
        <v>0.91699999999999993</v>
      </c>
      <c r="AN79" s="2">
        <v>18</v>
      </c>
      <c r="AO79" s="2">
        <v>4</v>
      </c>
      <c r="AP79" s="13">
        <v>6.4</v>
      </c>
      <c r="AU79" s="2">
        <v>-74.051333</v>
      </c>
      <c r="AV79" s="2">
        <v>40.664667000000001</v>
      </c>
      <c r="AW79" s="2" t="s">
        <v>40</v>
      </c>
    </row>
    <row r="80" spans="1:49" x14ac:dyDescent="0.35">
      <c r="A80" s="2" t="s">
        <v>48</v>
      </c>
      <c r="C80" s="3">
        <v>40750</v>
      </c>
      <c r="D80" s="4">
        <v>0.50486111111111109</v>
      </c>
      <c r="E80" s="2" t="s">
        <v>41</v>
      </c>
      <c r="F80" s="2">
        <v>23.8</v>
      </c>
      <c r="G80" s="2">
        <v>18.260000000000002</v>
      </c>
      <c r="H80" s="2">
        <v>91</v>
      </c>
      <c r="I80" s="2">
        <v>4</v>
      </c>
      <c r="J80" s="2">
        <v>89</v>
      </c>
      <c r="K80" s="2">
        <v>19.97</v>
      </c>
      <c r="L80" s="2">
        <v>29.72</v>
      </c>
      <c r="M80" s="7">
        <v>6.74</v>
      </c>
      <c r="N80" s="7">
        <v>5.51</v>
      </c>
      <c r="O80" s="2">
        <v>4</v>
      </c>
      <c r="X80" s="2">
        <f t="shared" si="2"/>
        <v>5.4424177105217932</v>
      </c>
      <c r="Y80" s="2">
        <v>231</v>
      </c>
      <c r="AC80" s="9">
        <v>7</v>
      </c>
      <c r="AE80" s="11">
        <v>0.107</v>
      </c>
      <c r="AG80" s="11">
        <v>0.22900000000000001</v>
      </c>
      <c r="AK80" s="11">
        <v>0.89600000000000002</v>
      </c>
      <c r="AM80" s="11">
        <f t="shared" si="3"/>
        <v>1.0030000000000001</v>
      </c>
      <c r="AN80" s="2">
        <v>8</v>
      </c>
      <c r="AO80" s="2">
        <v>10</v>
      </c>
      <c r="AP80" s="13">
        <v>7.4</v>
      </c>
      <c r="AU80" s="2">
        <v>-74.051333</v>
      </c>
      <c r="AV80" s="2">
        <v>40.664667000000001</v>
      </c>
      <c r="AW80" s="2" t="s">
        <v>40</v>
      </c>
    </row>
    <row r="81" spans="1:49" x14ac:dyDescent="0.35">
      <c r="A81" s="2" t="s">
        <v>46</v>
      </c>
      <c r="C81" s="3">
        <v>40751</v>
      </c>
      <c r="D81" s="4">
        <v>0.54999999999999993</v>
      </c>
      <c r="E81" s="2" t="s">
        <v>43</v>
      </c>
      <c r="F81" s="2">
        <v>25.39</v>
      </c>
      <c r="G81" s="2">
        <v>20.49</v>
      </c>
      <c r="H81" s="2">
        <v>56</v>
      </c>
      <c r="I81" s="2">
        <v>3</v>
      </c>
      <c r="J81" s="2">
        <v>52</v>
      </c>
      <c r="K81" s="2">
        <v>14.34</v>
      </c>
      <c r="L81" s="2">
        <v>27.8</v>
      </c>
      <c r="M81" s="7">
        <v>5.81</v>
      </c>
      <c r="O81" s="2">
        <v>3.5</v>
      </c>
      <c r="X81" s="2">
        <f t="shared" si="2"/>
        <v>5.9661467391236922</v>
      </c>
      <c r="Y81" s="2">
        <v>390</v>
      </c>
      <c r="AA81" s="9" t="s">
        <v>42</v>
      </c>
      <c r="AC81" s="9">
        <v>32</v>
      </c>
      <c r="AM81" s="11">
        <f t="shared" si="3"/>
        <v>0</v>
      </c>
      <c r="AN81" s="2">
        <v>8</v>
      </c>
      <c r="AU81" s="2">
        <v>-74.051333</v>
      </c>
      <c r="AV81" s="2">
        <v>40.664667000000001</v>
      </c>
      <c r="AW81" s="2" t="s">
        <v>40</v>
      </c>
    </row>
    <row r="82" spans="1:49" x14ac:dyDescent="0.35">
      <c r="A82" s="2" t="s">
        <v>50</v>
      </c>
      <c r="C82" s="3">
        <v>40751</v>
      </c>
      <c r="D82" s="4">
        <v>0.55694444444444446</v>
      </c>
      <c r="E82" s="2" t="s">
        <v>43</v>
      </c>
      <c r="F82" s="2">
        <v>24.12</v>
      </c>
      <c r="G82" s="2">
        <v>21.09</v>
      </c>
      <c r="H82" s="2">
        <v>51</v>
      </c>
      <c r="I82" s="2">
        <v>3</v>
      </c>
      <c r="J82" s="2">
        <v>49</v>
      </c>
      <c r="K82" s="2">
        <v>18.41</v>
      </c>
      <c r="L82" s="2">
        <v>26.61</v>
      </c>
      <c r="M82" s="7">
        <v>5.82</v>
      </c>
      <c r="O82" s="2">
        <v>3.5</v>
      </c>
      <c r="X82" s="2">
        <f t="shared" si="2"/>
        <v>5.4806389233419912</v>
      </c>
      <c r="Y82" s="2">
        <v>240</v>
      </c>
      <c r="AA82" s="9" t="s">
        <v>42</v>
      </c>
      <c r="AC82" s="9">
        <v>4</v>
      </c>
      <c r="AM82" s="11">
        <f t="shared" si="3"/>
        <v>0</v>
      </c>
      <c r="AN82" s="2">
        <v>2</v>
      </c>
      <c r="AU82" s="2">
        <v>-74.051333</v>
      </c>
      <c r="AV82" s="2">
        <v>40.664667000000001</v>
      </c>
      <c r="AW82" s="2" t="s">
        <v>40</v>
      </c>
    </row>
    <row r="83" spans="1:49" x14ac:dyDescent="0.35">
      <c r="A83" s="2" t="s">
        <v>48</v>
      </c>
      <c r="B83" s="2" t="s">
        <v>47</v>
      </c>
      <c r="C83" s="3">
        <v>40751</v>
      </c>
      <c r="E83" s="2" t="s">
        <v>43</v>
      </c>
      <c r="M83" s="7">
        <v>6.26</v>
      </c>
      <c r="O83" s="2">
        <v>4</v>
      </c>
      <c r="X83" s="2">
        <f t="shared" si="2"/>
        <v>4.9698132995760007</v>
      </c>
      <c r="Y83" s="2">
        <v>144</v>
      </c>
      <c r="AA83" s="9" t="s">
        <v>42</v>
      </c>
      <c r="AC83" s="9">
        <v>4</v>
      </c>
      <c r="AM83" s="11">
        <f t="shared" si="3"/>
        <v>0</v>
      </c>
      <c r="AN83" s="2">
        <v>4</v>
      </c>
      <c r="AU83" s="2">
        <v>-74.051333</v>
      </c>
      <c r="AV83" s="2">
        <v>40.664667000000001</v>
      </c>
      <c r="AW83" s="2" t="s">
        <v>40</v>
      </c>
    </row>
    <row r="84" spans="1:49" x14ac:dyDescent="0.35">
      <c r="A84" s="2" t="s">
        <v>48</v>
      </c>
      <c r="C84" s="3">
        <v>40751</v>
      </c>
      <c r="D84" s="4">
        <v>0.56805555555555554</v>
      </c>
      <c r="E84" s="2" t="s">
        <v>43</v>
      </c>
      <c r="F84" s="2">
        <v>23.39</v>
      </c>
      <c r="G84" s="2">
        <v>20.56</v>
      </c>
      <c r="H84" s="2">
        <v>90</v>
      </c>
      <c r="I84" s="2">
        <v>3</v>
      </c>
      <c r="J84" s="2">
        <v>87</v>
      </c>
      <c r="K84" s="2">
        <v>21</v>
      </c>
      <c r="L84" s="2">
        <v>29.11</v>
      </c>
      <c r="M84" s="7">
        <v>6.3</v>
      </c>
      <c r="O84" s="2">
        <v>4</v>
      </c>
      <c r="X84" s="2">
        <f t="shared" si="2"/>
        <v>4.8828019225863706</v>
      </c>
      <c r="Y84" s="2">
        <v>132</v>
      </c>
      <c r="AA84" s="9" t="s">
        <v>42</v>
      </c>
      <c r="AC84" s="9">
        <v>2</v>
      </c>
      <c r="AM84" s="11">
        <f t="shared" si="3"/>
        <v>0</v>
      </c>
      <c r="AN84" s="2">
        <v>2</v>
      </c>
      <c r="AU84" s="2">
        <v>-74.051333</v>
      </c>
      <c r="AV84" s="2">
        <v>40.664667000000001</v>
      </c>
      <c r="AW84" s="2" t="s">
        <v>40</v>
      </c>
    </row>
    <row r="85" spans="1:49" x14ac:dyDescent="0.35">
      <c r="A85" s="2" t="s">
        <v>46</v>
      </c>
      <c r="B85" s="2" t="s">
        <v>47</v>
      </c>
      <c r="C85" s="3">
        <v>40752</v>
      </c>
      <c r="E85" s="2" t="s">
        <v>43</v>
      </c>
      <c r="X85" s="2">
        <f t="shared" si="2"/>
        <v>3.8066624897703196</v>
      </c>
      <c r="Y85" s="2">
        <v>45</v>
      </c>
      <c r="AA85" s="9" t="s">
        <v>42</v>
      </c>
      <c r="AC85" s="9">
        <v>2</v>
      </c>
      <c r="AM85" s="11">
        <f t="shared" si="3"/>
        <v>0</v>
      </c>
      <c r="AN85" s="2">
        <v>8</v>
      </c>
      <c r="AU85" s="2">
        <v>-74.051333</v>
      </c>
      <c r="AV85" s="2">
        <v>40.664667000000001</v>
      </c>
      <c r="AW85" s="2" t="s">
        <v>40</v>
      </c>
    </row>
    <row r="86" spans="1:49" x14ac:dyDescent="0.35">
      <c r="A86" s="2" t="s">
        <v>46</v>
      </c>
      <c r="C86" s="3">
        <v>40752</v>
      </c>
      <c r="D86" s="4">
        <v>0.44375000000000003</v>
      </c>
      <c r="E86" s="2" t="s">
        <v>43</v>
      </c>
      <c r="H86" s="2">
        <v>58.2</v>
      </c>
      <c r="X86" s="2">
        <f t="shared" si="2"/>
        <v>3.912023005428146</v>
      </c>
      <c r="Y86" s="2">
        <v>50</v>
      </c>
      <c r="AA86" s="9" t="s">
        <v>45</v>
      </c>
      <c r="AC86" s="9">
        <v>2</v>
      </c>
      <c r="AM86" s="11">
        <f t="shared" si="3"/>
        <v>0</v>
      </c>
      <c r="AN86" s="2">
        <v>8</v>
      </c>
      <c r="AR86" s="13">
        <v>2.5</v>
      </c>
      <c r="AU86" s="2">
        <v>-74.051333</v>
      </c>
      <c r="AV86" s="2">
        <v>40.664667000000001</v>
      </c>
      <c r="AW86" s="2" t="s">
        <v>40</v>
      </c>
    </row>
    <row r="87" spans="1:49" x14ac:dyDescent="0.35">
      <c r="A87" s="2" t="s">
        <v>50</v>
      </c>
      <c r="C87" s="3">
        <v>40752</v>
      </c>
      <c r="D87" s="4">
        <v>0.43611111111111112</v>
      </c>
      <c r="E87" s="2" t="s">
        <v>43</v>
      </c>
      <c r="H87" s="2">
        <v>40</v>
      </c>
      <c r="X87" s="2">
        <f t="shared" si="2"/>
        <v>3.2188758248682006</v>
      </c>
      <c r="Y87" s="2">
        <v>25</v>
      </c>
      <c r="AA87" s="9" t="s">
        <v>45</v>
      </c>
      <c r="AC87" s="9">
        <v>2</v>
      </c>
      <c r="AM87" s="11">
        <f t="shared" si="3"/>
        <v>0</v>
      </c>
      <c r="AN87" s="2">
        <v>14</v>
      </c>
      <c r="AR87" s="13">
        <v>4</v>
      </c>
      <c r="AU87" s="2">
        <v>-74.051333</v>
      </c>
      <c r="AV87" s="2">
        <v>40.664667000000001</v>
      </c>
      <c r="AW87" s="2" t="s">
        <v>40</v>
      </c>
    </row>
    <row r="88" spans="1:49" x14ac:dyDescent="0.35">
      <c r="A88" s="2" t="s">
        <v>48</v>
      </c>
      <c r="C88" s="3">
        <v>40752</v>
      </c>
      <c r="D88" s="4">
        <v>0.42430555555555555</v>
      </c>
      <c r="E88" s="2" t="s">
        <v>43</v>
      </c>
      <c r="H88" s="2">
        <v>93</v>
      </c>
      <c r="X88" s="2">
        <f t="shared" si="2"/>
        <v>2.8903717578961645</v>
      </c>
      <c r="Y88" s="2">
        <v>18</v>
      </c>
      <c r="AA88" s="9" t="s">
        <v>45</v>
      </c>
      <c r="AC88" s="9">
        <v>2</v>
      </c>
      <c r="AM88" s="11">
        <f t="shared" si="3"/>
        <v>0</v>
      </c>
      <c r="AN88" s="2">
        <v>6</v>
      </c>
      <c r="AR88" s="13">
        <v>2.8</v>
      </c>
      <c r="AU88" s="2">
        <v>-74.051333</v>
      </c>
      <c r="AV88" s="2">
        <v>40.664667000000001</v>
      </c>
      <c r="AW88" s="2" t="s">
        <v>40</v>
      </c>
    </row>
    <row r="89" spans="1:49" x14ac:dyDescent="0.35">
      <c r="A89" s="2" t="s">
        <v>46</v>
      </c>
      <c r="C89" s="3">
        <v>40757</v>
      </c>
      <c r="D89" s="4">
        <v>0.67499999999999993</v>
      </c>
      <c r="E89" s="2" t="s">
        <v>41</v>
      </c>
      <c r="F89" s="2">
        <v>24.7</v>
      </c>
      <c r="G89" s="2">
        <v>23.74</v>
      </c>
      <c r="H89" s="2">
        <v>54</v>
      </c>
      <c r="I89" s="2">
        <v>3</v>
      </c>
      <c r="J89" s="2">
        <v>50</v>
      </c>
      <c r="K89" s="2">
        <v>23.86</v>
      </c>
      <c r="L89" s="2">
        <v>26.76</v>
      </c>
      <c r="M89" s="7">
        <v>5.18</v>
      </c>
      <c r="N89" s="7">
        <v>4.97</v>
      </c>
      <c r="O89" s="2">
        <v>4</v>
      </c>
      <c r="X89" s="2">
        <f t="shared" si="2"/>
        <v>3.8066624897703196</v>
      </c>
      <c r="Y89" s="2">
        <v>45</v>
      </c>
      <c r="AA89" s="9" t="s">
        <v>45</v>
      </c>
      <c r="AC89" s="9">
        <v>1</v>
      </c>
      <c r="AE89" s="11">
        <v>0.20100000000000001</v>
      </c>
      <c r="AG89" s="11">
        <v>0.33500000000000002</v>
      </c>
      <c r="AK89" s="11">
        <v>0.14799999999999999</v>
      </c>
      <c r="AM89" s="11">
        <f t="shared" si="3"/>
        <v>0.34899999999999998</v>
      </c>
      <c r="AN89" s="2">
        <v>16</v>
      </c>
      <c r="AO89" s="2">
        <v>22</v>
      </c>
      <c r="AP89" s="13">
        <v>5.3</v>
      </c>
      <c r="AU89" s="2">
        <v>-74.051333</v>
      </c>
      <c r="AV89" s="2">
        <v>40.664667000000001</v>
      </c>
      <c r="AW89" s="2" t="s">
        <v>40</v>
      </c>
    </row>
    <row r="90" spans="1:49" x14ac:dyDescent="0.35">
      <c r="A90" s="2" t="s">
        <v>50</v>
      </c>
      <c r="C90" s="3">
        <v>40757</v>
      </c>
      <c r="D90" s="4">
        <v>0.50416666666666665</v>
      </c>
      <c r="E90" s="2" t="s">
        <v>41</v>
      </c>
      <c r="F90" s="2">
        <v>24.01</v>
      </c>
      <c r="G90" s="2">
        <v>23.43</v>
      </c>
      <c r="H90" s="2">
        <v>53</v>
      </c>
      <c r="I90" s="2">
        <v>3</v>
      </c>
      <c r="J90" s="2">
        <v>50</v>
      </c>
      <c r="K90" s="2">
        <v>26.67</v>
      </c>
      <c r="L90" s="2">
        <v>27.68</v>
      </c>
      <c r="M90" s="7">
        <v>6.3</v>
      </c>
      <c r="N90" s="7">
        <v>6.07</v>
      </c>
      <c r="O90" s="2">
        <v>6</v>
      </c>
      <c r="X90" s="2">
        <f t="shared" si="2"/>
        <v>2.0794415416798357</v>
      </c>
      <c r="Y90" s="2">
        <v>8</v>
      </c>
      <c r="AC90" s="9">
        <v>3</v>
      </c>
      <c r="AE90" s="11">
        <v>0.115</v>
      </c>
      <c r="AG90" s="11">
        <v>0.24299999999999999</v>
      </c>
      <c r="AK90" s="11">
        <v>0.125</v>
      </c>
      <c r="AM90" s="11">
        <f t="shared" si="3"/>
        <v>0.24</v>
      </c>
      <c r="AN90" s="2">
        <v>20</v>
      </c>
      <c r="AO90" s="2">
        <v>20</v>
      </c>
      <c r="AP90" s="13">
        <v>6</v>
      </c>
      <c r="AU90" s="2">
        <v>-74.051333</v>
      </c>
      <c r="AV90" s="2">
        <v>40.664667000000001</v>
      </c>
      <c r="AW90" s="2" t="s">
        <v>40</v>
      </c>
    </row>
    <row r="91" spans="1:49" x14ac:dyDescent="0.35">
      <c r="A91" s="2" t="s">
        <v>48</v>
      </c>
      <c r="C91" s="3">
        <v>40757</v>
      </c>
      <c r="D91" s="4">
        <v>0.51527777777777783</v>
      </c>
      <c r="E91" s="2" t="s">
        <v>41</v>
      </c>
      <c r="F91" s="2">
        <v>23.73</v>
      </c>
      <c r="G91" s="2">
        <v>22.35</v>
      </c>
      <c r="H91" s="2">
        <v>91</v>
      </c>
      <c r="I91" s="2">
        <v>3</v>
      </c>
      <c r="J91" s="2">
        <v>92</v>
      </c>
      <c r="K91" s="2">
        <v>27.1</v>
      </c>
      <c r="L91" s="2">
        <v>29.09</v>
      </c>
      <c r="M91" s="7">
        <v>6.13</v>
      </c>
      <c r="N91" s="7">
        <v>6.68</v>
      </c>
      <c r="O91" s="2">
        <v>6</v>
      </c>
      <c r="X91" s="2">
        <f t="shared" si="2"/>
        <v>2.0794415416798357</v>
      </c>
      <c r="Y91" s="2">
        <v>8</v>
      </c>
      <c r="AC91" s="9">
        <v>1</v>
      </c>
      <c r="AE91" s="11">
        <v>9.4E-2</v>
      </c>
      <c r="AG91" s="11">
        <v>0.216</v>
      </c>
      <c r="AK91" s="11">
        <v>0.13500000000000001</v>
      </c>
      <c r="AM91" s="11">
        <f t="shared" si="3"/>
        <v>0.22900000000000001</v>
      </c>
      <c r="AN91" s="2">
        <v>16</v>
      </c>
      <c r="AO91" s="2">
        <v>16</v>
      </c>
      <c r="AP91" s="13">
        <v>3.8</v>
      </c>
      <c r="AU91" s="2">
        <v>-74.051333</v>
      </c>
      <c r="AV91" s="2">
        <v>40.664667000000001</v>
      </c>
      <c r="AW91" s="2" t="s">
        <v>40</v>
      </c>
    </row>
    <row r="92" spans="1:49" x14ac:dyDescent="0.35">
      <c r="A92" s="2" t="s">
        <v>46</v>
      </c>
      <c r="C92" s="3">
        <v>40765</v>
      </c>
      <c r="D92" s="4">
        <v>0.65555555555555556</v>
      </c>
      <c r="E92" s="2" t="s">
        <v>43</v>
      </c>
      <c r="F92" s="2">
        <v>25.14</v>
      </c>
      <c r="G92" s="2">
        <v>23.55</v>
      </c>
      <c r="H92" s="2">
        <v>58</v>
      </c>
      <c r="I92" s="2">
        <v>3</v>
      </c>
      <c r="J92" s="2">
        <v>56</v>
      </c>
      <c r="K92" s="2">
        <v>20.39</v>
      </c>
      <c r="L92" s="2">
        <v>27.02</v>
      </c>
      <c r="M92" s="7">
        <v>5</v>
      </c>
      <c r="N92" s="7">
        <v>5.2</v>
      </c>
      <c r="O92" s="2">
        <v>3.5</v>
      </c>
      <c r="X92" s="2">
        <f t="shared" ref="X92:X135" si="4">LN(Y92)</f>
        <v>7.5908521236885811</v>
      </c>
      <c r="Y92" s="5">
        <v>1980</v>
      </c>
      <c r="AC92" s="9">
        <v>103</v>
      </c>
      <c r="AE92" s="11">
        <v>0.36599999999999999</v>
      </c>
      <c r="AG92" s="11">
        <v>0.33400000000000002</v>
      </c>
      <c r="AK92" s="11">
        <v>0.14499999999999999</v>
      </c>
      <c r="AM92" s="11">
        <f t="shared" ref="AM92:AM135" si="5">AE92+AF92+AK92</f>
        <v>0.51100000000000001</v>
      </c>
      <c r="AN92" s="2">
        <v>16</v>
      </c>
      <c r="AO92" s="2">
        <v>22</v>
      </c>
      <c r="AP92" s="13">
        <v>2.8</v>
      </c>
      <c r="AU92" s="2">
        <v>-74.051333</v>
      </c>
      <c r="AV92" s="2">
        <v>40.664667000000001</v>
      </c>
      <c r="AW92" s="2" t="s">
        <v>40</v>
      </c>
    </row>
    <row r="93" spans="1:49" x14ac:dyDescent="0.35">
      <c r="A93" s="2" t="s">
        <v>50</v>
      </c>
      <c r="C93" s="3">
        <v>40765</v>
      </c>
      <c r="D93" s="4">
        <v>0.4993055555555555</v>
      </c>
      <c r="E93" s="2" t="s">
        <v>43</v>
      </c>
      <c r="F93" s="2">
        <v>24.98</v>
      </c>
      <c r="G93" s="2">
        <v>23.49</v>
      </c>
      <c r="H93" s="2">
        <v>49</v>
      </c>
      <c r="I93" s="2">
        <v>3</v>
      </c>
      <c r="J93" s="2">
        <v>49</v>
      </c>
      <c r="K93" s="2">
        <v>22.72</v>
      </c>
      <c r="L93" s="2">
        <v>27.48</v>
      </c>
      <c r="M93" s="7">
        <v>5.12</v>
      </c>
      <c r="N93" s="7">
        <v>5.42</v>
      </c>
      <c r="O93" s="2">
        <v>4.5</v>
      </c>
      <c r="X93" s="2">
        <f t="shared" si="4"/>
        <v>8.1196962529572492</v>
      </c>
      <c r="Y93" s="5">
        <v>3360</v>
      </c>
      <c r="AC93" s="9">
        <v>54</v>
      </c>
      <c r="AE93" s="11">
        <v>0.307</v>
      </c>
      <c r="AG93" s="11">
        <v>0.37</v>
      </c>
      <c r="AK93" s="11">
        <v>0.14599999999999999</v>
      </c>
      <c r="AM93" s="11">
        <f t="shared" si="5"/>
        <v>0.45299999999999996</v>
      </c>
      <c r="AN93" s="2">
        <v>8</v>
      </c>
      <c r="AO93" s="2">
        <v>18</v>
      </c>
      <c r="AP93" s="13">
        <v>2.4</v>
      </c>
      <c r="AU93" s="2">
        <v>-74.051333</v>
      </c>
      <c r="AV93" s="2">
        <v>40.664667000000001</v>
      </c>
      <c r="AW93" s="2" t="s">
        <v>40</v>
      </c>
    </row>
    <row r="94" spans="1:49" x14ac:dyDescent="0.35">
      <c r="A94" s="2" t="s">
        <v>48</v>
      </c>
      <c r="C94" s="3">
        <v>40765</v>
      </c>
      <c r="D94" s="4">
        <v>0.50972222222222219</v>
      </c>
      <c r="E94" s="2" t="s">
        <v>43</v>
      </c>
      <c r="F94" s="2">
        <v>24.72</v>
      </c>
      <c r="G94" s="2">
        <v>22.76</v>
      </c>
      <c r="H94" s="2">
        <v>92</v>
      </c>
      <c r="I94" s="2">
        <v>3</v>
      </c>
      <c r="J94" s="2">
        <v>88</v>
      </c>
      <c r="K94" s="2">
        <v>23.83</v>
      </c>
      <c r="L94" s="2">
        <v>28.7</v>
      </c>
      <c r="M94" s="7">
        <v>5.62</v>
      </c>
      <c r="N94" s="7">
        <v>5.96</v>
      </c>
      <c r="O94" s="2">
        <v>6</v>
      </c>
      <c r="X94" s="2">
        <f t="shared" si="4"/>
        <v>6.866933284461882</v>
      </c>
      <c r="Y94" s="2">
        <v>960</v>
      </c>
      <c r="AC94" s="9">
        <v>76</v>
      </c>
      <c r="AE94" s="11">
        <v>0.28599999999999998</v>
      </c>
      <c r="AG94" s="11">
        <v>0.38200000000000001</v>
      </c>
      <c r="AK94" s="11">
        <v>0.159</v>
      </c>
      <c r="AM94" s="11">
        <f t="shared" si="5"/>
        <v>0.44499999999999995</v>
      </c>
      <c r="AN94" s="2">
        <v>10</v>
      </c>
      <c r="AO94" s="2">
        <v>12</v>
      </c>
      <c r="AP94" s="13">
        <v>1.9</v>
      </c>
      <c r="AU94" s="2">
        <v>-74.051333</v>
      </c>
      <c r="AV94" s="2">
        <v>40.664667000000001</v>
      </c>
      <c r="AW94" s="2" t="s">
        <v>40</v>
      </c>
    </row>
    <row r="95" spans="1:49" x14ac:dyDescent="0.35">
      <c r="A95" s="2" t="s">
        <v>46</v>
      </c>
      <c r="C95" s="3">
        <v>40771</v>
      </c>
      <c r="D95" s="4">
        <v>0.65763888888888888</v>
      </c>
      <c r="E95" s="2" t="s">
        <v>43</v>
      </c>
      <c r="F95" s="2">
        <v>23.71</v>
      </c>
      <c r="G95" s="2">
        <v>22.23</v>
      </c>
      <c r="H95" s="2">
        <v>54</v>
      </c>
      <c r="I95" s="2">
        <v>3</v>
      </c>
      <c r="J95" s="2">
        <v>50</v>
      </c>
      <c r="K95" s="2">
        <v>21.43</v>
      </c>
      <c r="L95" s="2">
        <v>25.81</v>
      </c>
      <c r="M95" s="7">
        <v>4.93</v>
      </c>
      <c r="N95" s="7">
        <v>4.9000000000000004</v>
      </c>
      <c r="O95" s="2">
        <v>3</v>
      </c>
      <c r="X95" s="2">
        <f t="shared" si="4"/>
        <v>6.7569323892475532</v>
      </c>
      <c r="Y95" s="2">
        <v>860</v>
      </c>
      <c r="AA95" s="9" t="s">
        <v>42</v>
      </c>
      <c r="AC95" s="9">
        <v>30</v>
      </c>
      <c r="AE95" s="11">
        <v>0.36399999999999999</v>
      </c>
      <c r="AG95" s="11">
        <v>0.315</v>
      </c>
      <c r="AK95" s="11">
        <v>0.16600000000000001</v>
      </c>
      <c r="AM95" s="11">
        <f t="shared" si="5"/>
        <v>0.53</v>
      </c>
      <c r="AN95" s="2">
        <v>4</v>
      </c>
      <c r="AO95" s="2">
        <v>4</v>
      </c>
      <c r="AP95" s="13">
        <v>2.5</v>
      </c>
      <c r="AU95" s="2">
        <v>-74.051333</v>
      </c>
      <c r="AV95" s="2">
        <v>40.664667000000001</v>
      </c>
      <c r="AW95" s="2" t="s">
        <v>40</v>
      </c>
    </row>
    <row r="96" spans="1:49" x14ac:dyDescent="0.35">
      <c r="A96" s="2" t="s">
        <v>50</v>
      </c>
      <c r="C96" s="3">
        <v>40771</v>
      </c>
      <c r="D96" s="4">
        <v>0.49305555555555558</v>
      </c>
      <c r="E96" s="2" t="s">
        <v>43</v>
      </c>
      <c r="F96" s="2">
        <v>23.08</v>
      </c>
      <c r="G96" s="2">
        <v>22.05</v>
      </c>
      <c r="H96" s="2">
        <v>53</v>
      </c>
      <c r="I96" s="2">
        <v>3</v>
      </c>
      <c r="J96" s="2">
        <v>49</v>
      </c>
      <c r="K96" s="2">
        <v>23.33</v>
      </c>
      <c r="L96" s="2">
        <v>26.31</v>
      </c>
      <c r="M96" s="7">
        <v>5.55</v>
      </c>
      <c r="N96" s="7">
        <v>5.4</v>
      </c>
      <c r="O96" s="2">
        <v>6</v>
      </c>
      <c r="X96" s="2">
        <f t="shared" si="4"/>
        <v>7.1066061377273027</v>
      </c>
      <c r="Y96" s="5">
        <v>1220</v>
      </c>
      <c r="AA96" s="9" t="s">
        <v>42</v>
      </c>
      <c r="AC96" s="9">
        <v>30</v>
      </c>
      <c r="AE96" s="11">
        <v>0.27600000000000002</v>
      </c>
      <c r="AG96" s="11">
        <v>0.32400000000000001</v>
      </c>
      <c r="AK96" s="11">
        <v>0.153</v>
      </c>
      <c r="AM96" s="11">
        <f t="shared" si="5"/>
        <v>0.42900000000000005</v>
      </c>
      <c r="AN96" s="2">
        <v>4</v>
      </c>
      <c r="AO96" s="2">
        <v>2</v>
      </c>
      <c r="AP96" s="13">
        <v>2.7</v>
      </c>
      <c r="AU96" s="2">
        <v>-74.051333</v>
      </c>
      <c r="AV96" s="2">
        <v>40.664667000000001</v>
      </c>
      <c r="AW96" s="2" t="s">
        <v>40</v>
      </c>
    </row>
    <row r="97" spans="1:49" x14ac:dyDescent="0.35">
      <c r="A97" s="2" t="s">
        <v>48</v>
      </c>
      <c r="C97" s="3">
        <v>40771</v>
      </c>
      <c r="D97" s="4">
        <v>0.50486111111111109</v>
      </c>
      <c r="E97" s="2" t="s">
        <v>43</v>
      </c>
      <c r="F97" s="2">
        <v>22.69</v>
      </c>
      <c r="G97" s="2">
        <v>21.71</v>
      </c>
      <c r="H97" s="2">
        <v>93</v>
      </c>
      <c r="I97" s="2">
        <v>3</v>
      </c>
      <c r="J97" s="2">
        <v>88</v>
      </c>
      <c r="K97" s="2">
        <v>24.68</v>
      </c>
      <c r="L97" s="2">
        <v>27.17</v>
      </c>
      <c r="M97" s="7">
        <v>5.18</v>
      </c>
      <c r="N97" s="7">
        <v>5.25</v>
      </c>
      <c r="O97" s="2">
        <v>7</v>
      </c>
      <c r="X97" s="2">
        <f t="shared" si="4"/>
        <v>6.3189681137464344</v>
      </c>
      <c r="Y97" s="2">
        <v>555</v>
      </c>
      <c r="AA97" s="9" t="s">
        <v>42</v>
      </c>
      <c r="AC97" s="9">
        <v>6</v>
      </c>
      <c r="AE97" s="11">
        <v>0.247</v>
      </c>
      <c r="AG97" s="11">
        <v>0.29399999999999998</v>
      </c>
      <c r="AK97" s="11">
        <v>0.14399999999999999</v>
      </c>
      <c r="AM97" s="11">
        <f t="shared" si="5"/>
        <v>0.39100000000000001</v>
      </c>
      <c r="AN97" s="2">
        <v>2</v>
      </c>
      <c r="AO97" s="2">
        <v>4</v>
      </c>
      <c r="AP97" s="13">
        <v>2.6</v>
      </c>
      <c r="AU97" s="2">
        <v>-74.051333</v>
      </c>
      <c r="AV97" s="2">
        <v>40.664667000000001</v>
      </c>
      <c r="AW97" s="2" t="s">
        <v>40</v>
      </c>
    </row>
    <row r="98" spans="1:49" x14ac:dyDescent="0.35">
      <c r="A98" s="2" t="s">
        <v>46</v>
      </c>
      <c r="C98" s="3">
        <v>40778</v>
      </c>
      <c r="D98" s="4">
        <v>0.62847222222222221</v>
      </c>
      <c r="E98" s="2" t="s">
        <v>41</v>
      </c>
      <c r="F98" s="2">
        <v>23.58</v>
      </c>
      <c r="G98" s="2">
        <v>18.66</v>
      </c>
      <c r="H98" s="2">
        <v>58</v>
      </c>
      <c r="I98" s="2">
        <v>3</v>
      </c>
      <c r="J98" s="2">
        <v>54</v>
      </c>
      <c r="K98" s="2">
        <v>20.190000000000001</v>
      </c>
      <c r="L98" s="2">
        <v>29.65</v>
      </c>
      <c r="M98" s="7">
        <v>6.02</v>
      </c>
      <c r="N98" s="7">
        <v>5.34</v>
      </c>
      <c r="O98" s="2">
        <v>4.5</v>
      </c>
      <c r="X98" s="2">
        <f t="shared" si="4"/>
        <v>5.472270673671475</v>
      </c>
      <c r="Y98" s="2">
        <v>238</v>
      </c>
      <c r="AA98" s="9" t="s">
        <v>42</v>
      </c>
      <c r="AC98" s="9">
        <v>2</v>
      </c>
      <c r="AE98" s="11">
        <v>0.309</v>
      </c>
      <c r="AG98" s="11">
        <v>0.221</v>
      </c>
      <c r="AK98" s="11">
        <v>1.39</v>
      </c>
      <c r="AM98" s="11">
        <f t="shared" si="5"/>
        <v>1.6989999999999998</v>
      </c>
      <c r="AN98" s="2">
        <v>12</v>
      </c>
      <c r="AO98" s="2">
        <v>20</v>
      </c>
      <c r="AP98" s="13">
        <v>5.2</v>
      </c>
      <c r="AU98" s="2">
        <v>-74.051333</v>
      </c>
      <c r="AV98" s="2">
        <v>40.664667000000001</v>
      </c>
      <c r="AW98" s="2" t="s">
        <v>40</v>
      </c>
    </row>
    <row r="99" spans="1:49" x14ac:dyDescent="0.35">
      <c r="A99" s="2" t="s">
        <v>50</v>
      </c>
      <c r="C99" s="3">
        <v>40778</v>
      </c>
      <c r="D99" s="4">
        <v>0.47430555555555554</v>
      </c>
      <c r="E99" s="2" t="s">
        <v>41</v>
      </c>
      <c r="F99" s="2">
        <v>24.63</v>
      </c>
      <c r="G99" s="2">
        <v>20.420000000000002</v>
      </c>
      <c r="H99" s="2">
        <v>52</v>
      </c>
      <c r="I99" s="2">
        <v>3</v>
      </c>
      <c r="J99" s="2">
        <v>47</v>
      </c>
      <c r="K99" s="2">
        <v>14.21</v>
      </c>
      <c r="L99" s="2">
        <v>27.76</v>
      </c>
      <c r="M99" s="7">
        <v>6.54</v>
      </c>
      <c r="N99" s="7">
        <v>5.53</v>
      </c>
      <c r="O99" s="2">
        <v>4</v>
      </c>
      <c r="X99" s="2">
        <f t="shared" si="4"/>
        <v>5.768320995793772</v>
      </c>
      <c r="Y99" s="2">
        <v>320</v>
      </c>
      <c r="AC99" s="9">
        <v>4</v>
      </c>
      <c r="AE99" s="11">
        <v>0.35</v>
      </c>
      <c r="AG99" s="11">
        <v>0.154</v>
      </c>
      <c r="AK99" s="11">
        <v>0.13800000000000001</v>
      </c>
      <c r="AM99" s="11">
        <f t="shared" si="5"/>
        <v>0.48799999999999999</v>
      </c>
      <c r="AN99" s="2">
        <v>6</v>
      </c>
      <c r="AO99" s="2">
        <v>14</v>
      </c>
      <c r="AP99" s="13">
        <v>7</v>
      </c>
      <c r="AU99" s="2">
        <v>-74.051333</v>
      </c>
      <c r="AV99" s="2">
        <v>40.664667000000001</v>
      </c>
      <c r="AW99" s="2" t="s">
        <v>40</v>
      </c>
    </row>
    <row r="100" spans="1:49" x14ac:dyDescent="0.35">
      <c r="A100" s="2" t="s">
        <v>48</v>
      </c>
      <c r="C100" s="3">
        <v>40778</v>
      </c>
      <c r="D100" s="4">
        <v>0.48541666666666666</v>
      </c>
      <c r="E100" s="2" t="s">
        <v>41</v>
      </c>
      <c r="F100" s="2">
        <v>24</v>
      </c>
      <c r="G100" s="2">
        <v>17.55</v>
      </c>
      <c r="H100" s="2">
        <v>92</v>
      </c>
      <c r="I100" s="2">
        <v>3</v>
      </c>
      <c r="J100" s="2">
        <v>86</v>
      </c>
      <c r="K100" s="2">
        <v>16.96</v>
      </c>
      <c r="L100" s="2">
        <v>30.38</v>
      </c>
      <c r="M100" s="7">
        <v>6</v>
      </c>
      <c r="N100" s="7">
        <v>5.8</v>
      </c>
      <c r="O100" s="2">
        <v>5</v>
      </c>
      <c r="X100" s="2">
        <f t="shared" si="4"/>
        <v>5.0998664278241987</v>
      </c>
      <c r="Y100" s="2">
        <v>164</v>
      </c>
      <c r="AC100" s="9">
        <v>9</v>
      </c>
      <c r="AE100" s="11">
        <v>0.33500000000000002</v>
      </c>
      <c r="AG100" s="11">
        <v>0.223</v>
      </c>
      <c r="AK100" s="11">
        <v>0.14699999999999999</v>
      </c>
      <c r="AM100" s="11">
        <f t="shared" si="5"/>
        <v>0.48199999999999998</v>
      </c>
      <c r="AN100" s="2">
        <v>14</v>
      </c>
      <c r="AO100" s="2">
        <v>4</v>
      </c>
      <c r="AP100" s="13">
        <v>6</v>
      </c>
      <c r="AU100" s="2">
        <v>-74.051333</v>
      </c>
      <c r="AV100" s="2">
        <v>40.664667000000001</v>
      </c>
      <c r="AW100" s="2" t="s">
        <v>40</v>
      </c>
    </row>
    <row r="101" spans="1:49" x14ac:dyDescent="0.35">
      <c r="A101" s="2" t="s">
        <v>46</v>
      </c>
      <c r="C101" s="3">
        <v>40786</v>
      </c>
      <c r="D101" s="4">
        <v>0.67638888888888893</v>
      </c>
      <c r="E101" s="2" t="s">
        <v>41</v>
      </c>
      <c r="F101" s="2">
        <v>24.33</v>
      </c>
      <c r="G101" s="2">
        <v>21.06</v>
      </c>
      <c r="H101" s="2">
        <v>54</v>
      </c>
      <c r="I101" s="2">
        <v>3</v>
      </c>
      <c r="J101" s="2">
        <v>53</v>
      </c>
      <c r="K101" s="2">
        <v>1.91</v>
      </c>
      <c r="L101" s="2">
        <v>20.99</v>
      </c>
      <c r="M101" s="7">
        <v>6.32</v>
      </c>
      <c r="N101" s="7">
        <v>5.2</v>
      </c>
      <c r="O101" s="2">
        <v>1</v>
      </c>
      <c r="X101" s="2">
        <f t="shared" si="4"/>
        <v>7.9083871592900428</v>
      </c>
      <c r="Y101" s="5">
        <v>2720</v>
      </c>
      <c r="AC101" s="9">
        <v>82</v>
      </c>
      <c r="AE101" s="11">
        <v>0.32400000000000001</v>
      </c>
      <c r="AG101" s="11">
        <v>9.4E-2</v>
      </c>
      <c r="AK101" s="11">
        <v>0.114</v>
      </c>
      <c r="AM101" s="11">
        <f t="shared" si="5"/>
        <v>0.438</v>
      </c>
      <c r="AN101" s="2">
        <v>12</v>
      </c>
      <c r="AO101" s="2">
        <v>34</v>
      </c>
      <c r="AP101" s="13">
        <v>2.8</v>
      </c>
      <c r="AU101" s="2">
        <v>-74.051333</v>
      </c>
      <c r="AV101" s="2">
        <v>40.664667000000001</v>
      </c>
      <c r="AW101" s="2" t="s">
        <v>40</v>
      </c>
    </row>
    <row r="102" spans="1:49" x14ac:dyDescent="0.35">
      <c r="A102" s="2" t="s">
        <v>50</v>
      </c>
      <c r="C102" s="3">
        <v>40786</v>
      </c>
      <c r="D102" s="4">
        <v>0.51041666666666663</v>
      </c>
      <c r="E102" s="2" t="s">
        <v>41</v>
      </c>
      <c r="F102" s="2">
        <v>23.57</v>
      </c>
      <c r="G102" s="2">
        <v>20.09</v>
      </c>
      <c r="H102" s="2">
        <v>54</v>
      </c>
      <c r="I102" s="2">
        <v>3</v>
      </c>
      <c r="J102" s="2">
        <v>52</v>
      </c>
      <c r="K102" s="2">
        <v>6.67</v>
      </c>
      <c r="L102" s="2">
        <v>24.64</v>
      </c>
      <c r="M102" s="7">
        <v>5.58</v>
      </c>
      <c r="N102" s="7">
        <v>5.59</v>
      </c>
      <c r="O102" s="2">
        <v>1.5</v>
      </c>
      <c r="X102" s="2">
        <f t="shared" si="4"/>
        <v>7.4145728813505887</v>
      </c>
      <c r="Y102" s="5">
        <v>1660</v>
      </c>
      <c r="AC102" s="9">
        <v>110</v>
      </c>
      <c r="AE102" s="11">
        <v>0.32200000000000001</v>
      </c>
      <c r="AG102" s="11">
        <v>0.153</v>
      </c>
      <c r="AK102" s="11">
        <v>0.114</v>
      </c>
      <c r="AM102" s="11">
        <f t="shared" si="5"/>
        <v>0.436</v>
      </c>
      <c r="AN102" s="2">
        <v>10</v>
      </c>
      <c r="AO102" s="2">
        <v>18</v>
      </c>
      <c r="AP102" s="13">
        <v>2.8</v>
      </c>
      <c r="AU102" s="2">
        <v>-74.051333</v>
      </c>
      <c r="AV102" s="2">
        <v>40.664667000000001</v>
      </c>
      <c r="AW102" s="2" t="s">
        <v>40</v>
      </c>
    </row>
    <row r="103" spans="1:49" x14ac:dyDescent="0.35">
      <c r="A103" s="2" t="s">
        <v>48</v>
      </c>
      <c r="C103" s="3">
        <v>40786</v>
      </c>
      <c r="D103" s="4">
        <v>0.52152777777777781</v>
      </c>
      <c r="E103" s="2" t="s">
        <v>41</v>
      </c>
      <c r="F103" s="2">
        <v>23.59</v>
      </c>
      <c r="G103" s="2">
        <v>18.61</v>
      </c>
      <c r="H103" s="2">
        <v>93</v>
      </c>
      <c r="I103" s="2">
        <v>3</v>
      </c>
      <c r="J103" s="2">
        <v>93</v>
      </c>
      <c r="K103" s="2">
        <v>8.7100000000000009</v>
      </c>
      <c r="L103" s="2">
        <v>28.02</v>
      </c>
      <c r="M103" s="7">
        <v>5.93</v>
      </c>
      <c r="N103" s="7">
        <v>5.75</v>
      </c>
      <c r="O103" s="2">
        <v>1.5</v>
      </c>
      <c r="X103" s="2">
        <f t="shared" si="4"/>
        <v>6.2728770065461674</v>
      </c>
      <c r="Y103" s="2">
        <v>530</v>
      </c>
      <c r="AC103" s="9">
        <v>50</v>
      </c>
      <c r="AE103" s="11">
        <v>0.30099999999999999</v>
      </c>
      <c r="AG103" s="11">
        <v>0.17199999999999999</v>
      </c>
      <c r="AK103" s="11">
        <v>0.108</v>
      </c>
      <c r="AM103" s="11">
        <f t="shared" si="5"/>
        <v>0.40899999999999997</v>
      </c>
      <c r="AN103" s="2">
        <v>12</v>
      </c>
      <c r="AO103" s="2">
        <v>42</v>
      </c>
      <c r="AP103" s="13">
        <v>2.6</v>
      </c>
      <c r="AU103" s="2">
        <v>-74.051333</v>
      </c>
      <c r="AV103" s="2">
        <v>40.664667000000001</v>
      </c>
      <c r="AW103" s="2" t="s">
        <v>40</v>
      </c>
    </row>
    <row r="104" spans="1:49" x14ac:dyDescent="0.35">
      <c r="A104" s="2" t="s">
        <v>46</v>
      </c>
      <c r="C104" s="3">
        <v>40799</v>
      </c>
      <c r="D104" s="4">
        <v>0.65902777777777777</v>
      </c>
      <c r="E104" s="2" t="s">
        <v>41</v>
      </c>
      <c r="F104" s="2">
        <v>21.45</v>
      </c>
      <c r="G104" s="2">
        <v>20.71</v>
      </c>
      <c r="H104" s="2">
        <v>55</v>
      </c>
      <c r="I104" s="2">
        <v>3</v>
      </c>
      <c r="J104" s="2">
        <v>51</v>
      </c>
      <c r="K104" s="2">
        <v>8.3800000000000008</v>
      </c>
      <c r="L104" s="2">
        <v>23.12</v>
      </c>
      <c r="M104" s="7">
        <v>6.34</v>
      </c>
      <c r="N104" s="7">
        <v>5.75</v>
      </c>
      <c r="O104" s="2">
        <v>1</v>
      </c>
      <c r="X104" s="2">
        <f t="shared" si="4"/>
        <v>6.3456363608285962</v>
      </c>
      <c r="Y104" s="2">
        <v>570</v>
      </c>
      <c r="AC104" s="9">
        <v>60</v>
      </c>
      <c r="AE104" s="11">
        <v>0.35599999999999998</v>
      </c>
      <c r="AG104" s="11">
        <v>0.13200000000000001</v>
      </c>
      <c r="AK104" s="11">
        <v>0.59099999999999997</v>
      </c>
      <c r="AM104" s="11">
        <f t="shared" si="5"/>
        <v>0.94699999999999995</v>
      </c>
      <c r="AN104" s="2">
        <v>14</v>
      </c>
      <c r="AO104" s="2">
        <v>19</v>
      </c>
      <c r="AP104" s="13">
        <v>1</v>
      </c>
      <c r="AU104" s="2">
        <v>-74.051333</v>
      </c>
      <c r="AV104" s="2">
        <v>40.664667000000001</v>
      </c>
      <c r="AW104" s="2" t="s">
        <v>40</v>
      </c>
    </row>
    <row r="105" spans="1:49" x14ac:dyDescent="0.35">
      <c r="A105" s="2" t="s">
        <v>50</v>
      </c>
      <c r="C105" s="3">
        <v>40799</v>
      </c>
      <c r="D105" s="4">
        <v>0.49652777777777773</v>
      </c>
      <c r="E105" s="2" t="s">
        <v>41</v>
      </c>
      <c r="F105" s="2">
        <v>21.6</v>
      </c>
      <c r="G105" s="2">
        <v>20.76</v>
      </c>
      <c r="H105" s="2">
        <v>48</v>
      </c>
      <c r="I105" s="2">
        <v>3</v>
      </c>
      <c r="J105" s="2">
        <v>45</v>
      </c>
      <c r="K105" s="2">
        <v>11.21</v>
      </c>
      <c r="L105" s="2">
        <v>24.53</v>
      </c>
      <c r="M105" s="7">
        <v>6.16</v>
      </c>
      <c r="N105" s="7">
        <v>6.1</v>
      </c>
      <c r="O105" s="2">
        <v>2</v>
      </c>
      <c r="X105" s="2">
        <f t="shared" si="4"/>
        <v>6.2633982625916236</v>
      </c>
      <c r="Y105" s="2">
        <v>525</v>
      </c>
      <c r="AC105" s="9">
        <v>22</v>
      </c>
      <c r="AE105" s="11">
        <v>0.30499999999999999</v>
      </c>
      <c r="AG105" s="11">
        <v>0.215</v>
      </c>
      <c r="AK105" s="11">
        <v>0.64800000000000002</v>
      </c>
      <c r="AM105" s="11">
        <f t="shared" si="5"/>
        <v>0.95300000000000007</v>
      </c>
      <c r="AN105" s="2">
        <v>12</v>
      </c>
      <c r="AO105" s="2">
        <v>2</v>
      </c>
      <c r="AP105" s="13">
        <v>1</v>
      </c>
      <c r="AU105" s="2">
        <v>-74.051333</v>
      </c>
      <c r="AV105" s="2">
        <v>40.664667000000001</v>
      </c>
      <c r="AW105" s="2" t="s">
        <v>40</v>
      </c>
    </row>
    <row r="106" spans="1:49" x14ac:dyDescent="0.35">
      <c r="A106" s="2" t="s">
        <v>48</v>
      </c>
      <c r="C106" s="3">
        <v>40799</v>
      </c>
      <c r="D106" s="4">
        <v>0.50694444444444442</v>
      </c>
      <c r="E106" s="2" t="s">
        <v>41</v>
      </c>
      <c r="F106" s="2">
        <v>21.79</v>
      </c>
      <c r="G106" s="2">
        <v>20.28</v>
      </c>
      <c r="H106" s="2">
        <v>92</v>
      </c>
      <c r="I106" s="2">
        <v>3</v>
      </c>
      <c r="J106" s="2">
        <v>88</v>
      </c>
      <c r="K106" s="2">
        <v>13.33</v>
      </c>
      <c r="L106" s="2">
        <v>28</v>
      </c>
      <c r="M106" s="7">
        <v>6.52</v>
      </c>
      <c r="N106" s="7">
        <v>6.06</v>
      </c>
      <c r="O106" s="2">
        <v>2.5</v>
      </c>
      <c r="X106" s="2">
        <f t="shared" si="4"/>
        <v>5.9401712527204316</v>
      </c>
      <c r="Y106" s="2">
        <v>380</v>
      </c>
      <c r="AC106" s="9">
        <v>15</v>
      </c>
      <c r="AE106" s="11">
        <v>0.30299999999999999</v>
      </c>
      <c r="AG106" s="11">
        <v>0.16700000000000001</v>
      </c>
      <c r="AK106" s="11">
        <v>0.62</v>
      </c>
      <c r="AM106" s="11">
        <f t="shared" si="5"/>
        <v>0.92300000000000004</v>
      </c>
      <c r="AN106" s="2">
        <v>4</v>
      </c>
      <c r="AO106" s="2">
        <v>4</v>
      </c>
      <c r="AP106" s="13">
        <v>2.4</v>
      </c>
      <c r="AU106" s="2">
        <v>-74.051333</v>
      </c>
      <c r="AV106" s="2">
        <v>40.664667000000001</v>
      </c>
      <c r="AW106" s="2" t="s">
        <v>40</v>
      </c>
    </row>
    <row r="107" spans="1:49" x14ac:dyDescent="0.35">
      <c r="A107" s="2" t="s">
        <v>46</v>
      </c>
      <c r="C107" s="3">
        <v>40806</v>
      </c>
      <c r="D107" s="4">
        <v>0.75069444444444444</v>
      </c>
      <c r="E107" s="2" t="s">
        <v>41</v>
      </c>
      <c r="F107" s="2">
        <v>19.25</v>
      </c>
      <c r="G107" s="2">
        <v>18.690000000000001</v>
      </c>
      <c r="H107" s="2">
        <v>56</v>
      </c>
      <c r="I107" s="2">
        <v>3</v>
      </c>
      <c r="J107" s="2">
        <v>54</v>
      </c>
      <c r="K107" s="2">
        <v>15.15</v>
      </c>
      <c r="L107" s="2">
        <v>26.96</v>
      </c>
      <c r="M107" s="7">
        <v>7.6</v>
      </c>
      <c r="N107" s="7">
        <v>6.3</v>
      </c>
      <c r="O107" s="2">
        <v>3</v>
      </c>
      <c r="X107" s="2">
        <f t="shared" si="4"/>
        <v>4.0604430105464191</v>
      </c>
      <c r="Y107" s="2">
        <v>58</v>
      </c>
      <c r="AC107" s="9">
        <v>3</v>
      </c>
      <c r="AE107" s="11">
        <v>0.26</v>
      </c>
      <c r="AG107" s="11">
        <v>0.21199999999999999</v>
      </c>
      <c r="AK107" s="11">
        <v>0.57099999999999995</v>
      </c>
      <c r="AM107" s="11">
        <f t="shared" si="5"/>
        <v>0.83099999999999996</v>
      </c>
      <c r="AN107" s="2">
        <v>8</v>
      </c>
      <c r="AO107" s="2">
        <v>18</v>
      </c>
      <c r="AP107" s="13">
        <v>2.8</v>
      </c>
      <c r="AU107" s="2">
        <v>-74.051333</v>
      </c>
      <c r="AV107" s="2">
        <v>40.664667000000001</v>
      </c>
      <c r="AW107" s="2" t="s">
        <v>40</v>
      </c>
    </row>
    <row r="108" spans="1:49" x14ac:dyDescent="0.35">
      <c r="A108" s="2" t="s">
        <v>50</v>
      </c>
      <c r="C108" s="3">
        <v>40806</v>
      </c>
      <c r="D108" s="4">
        <v>0.6</v>
      </c>
      <c r="E108" s="2" t="s">
        <v>41</v>
      </c>
      <c r="F108" s="2">
        <v>19.25</v>
      </c>
      <c r="G108" s="2">
        <v>18.66</v>
      </c>
      <c r="H108" s="2">
        <v>50</v>
      </c>
      <c r="I108" s="2">
        <v>3</v>
      </c>
      <c r="J108" s="2">
        <v>49</v>
      </c>
      <c r="K108" s="2">
        <v>15.5</v>
      </c>
      <c r="L108" s="2">
        <v>27.45</v>
      </c>
      <c r="M108" s="7">
        <v>6.92</v>
      </c>
      <c r="N108" s="7">
        <v>6.19</v>
      </c>
      <c r="O108" s="2">
        <v>4</v>
      </c>
      <c r="X108" s="2">
        <f t="shared" si="4"/>
        <v>4.3820266346738812</v>
      </c>
      <c r="Y108" s="2">
        <v>80</v>
      </c>
      <c r="AC108" s="9">
        <v>2</v>
      </c>
      <c r="AE108" s="11">
        <v>0.26100000000000001</v>
      </c>
      <c r="AG108" s="11">
        <v>0.214</v>
      </c>
      <c r="AK108" s="11">
        <v>0.78800000000000003</v>
      </c>
      <c r="AM108" s="11">
        <f t="shared" si="5"/>
        <v>1.0489999999999999</v>
      </c>
      <c r="AN108" s="2">
        <v>6</v>
      </c>
      <c r="AO108" s="2">
        <v>10</v>
      </c>
      <c r="AP108" s="13">
        <v>2.8</v>
      </c>
      <c r="AU108" s="2">
        <v>-74.051333</v>
      </c>
      <c r="AV108" s="2">
        <v>40.664667000000001</v>
      </c>
      <c r="AW108" s="2" t="s">
        <v>40</v>
      </c>
    </row>
    <row r="109" spans="1:49" x14ac:dyDescent="0.35">
      <c r="A109" s="2" t="s">
        <v>48</v>
      </c>
      <c r="C109" s="3">
        <v>40806</v>
      </c>
      <c r="D109" s="4">
        <v>0.61319444444444449</v>
      </c>
      <c r="E109" s="2" t="s">
        <v>41</v>
      </c>
      <c r="F109" s="2">
        <v>18.899999999999999</v>
      </c>
      <c r="G109" s="2">
        <v>18.79</v>
      </c>
      <c r="H109" s="2">
        <v>93</v>
      </c>
      <c r="I109" s="2">
        <v>3</v>
      </c>
      <c r="J109" s="2">
        <v>91</v>
      </c>
      <c r="K109" s="2">
        <v>19.170000000000002</v>
      </c>
      <c r="L109" s="2">
        <v>28.75</v>
      </c>
      <c r="M109" s="7">
        <v>7.43</v>
      </c>
      <c r="N109" s="7">
        <v>6.91</v>
      </c>
      <c r="O109" s="2">
        <v>4.5</v>
      </c>
      <c r="X109" s="2">
        <f t="shared" si="4"/>
        <v>1.9459101490553132</v>
      </c>
      <c r="Y109" s="2">
        <v>7</v>
      </c>
      <c r="AA109" s="9" t="s">
        <v>42</v>
      </c>
      <c r="AC109" s="9">
        <v>2</v>
      </c>
      <c r="AE109" s="11">
        <v>0.23899999999999999</v>
      </c>
      <c r="AG109" s="11">
        <v>0.14699999999999999</v>
      </c>
      <c r="AK109" s="11">
        <v>0.67</v>
      </c>
      <c r="AM109" s="11">
        <f t="shared" si="5"/>
        <v>0.90900000000000003</v>
      </c>
      <c r="AN109" s="2">
        <v>4</v>
      </c>
      <c r="AO109" s="2">
        <v>22</v>
      </c>
      <c r="AP109" s="13">
        <v>8.1999999999999993</v>
      </c>
      <c r="AU109" s="2">
        <v>-74.051333</v>
      </c>
      <c r="AV109" s="2">
        <v>40.664667000000001</v>
      </c>
      <c r="AW109" s="2" t="s">
        <v>40</v>
      </c>
    </row>
    <row r="110" spans="1:49" x14ac:dyDescent="0.35">
      <c r="A110" s="2" t="s">
        <v>46</v>
      </c>
      <c r="B110" s="2" t="s">
        <v>47</v>
      </c>
      <c r="C110" s="3">
        <v>40813</v>
      </c>
      <c r="E110" s="2" t="s">
        <v>41</v>
      </c>
      <c r="M110" s="7">
        <v>5.97</v>
      </c>
      <c r="N110" s="7">
        <v>6.35</v>
      </c>
      <c r="O110" s="2">
        <v>3</v>
      </c>
      <c r="X110" s="2">
        <f t="shared" si="4"/>
        <v>4.2484952420493594</v>
      </c>
      <c r="Y110" s="2">
        <v>70</v>
      </c>
      <c r="AC110" s="9">
        <v>4</v>
      </c>
      <c r="AE110" s="11">
        <v>0.26500000000000001</v>
      </c>
      <c r="AG110" s="11">
        <v>0.35499999999999998</v>
      </c>
      <c r="AK110" s="11">
        <v>0.65300000000000002</v>
      </c>
      <c r="AM110" s="11">
        <f t="shared" si="5"/>
        <v>0.91800000000000004</v>
      </c>
      <c r="AN110" s="2">
        <v>6</v>
      </c>
      <c r="AO110" s="2">
        <v>14</v>
      </c>
      <c r="AP110" s="13">
        <v>3.9</v>
      </c>
      <c r="AU110" s="2">
        <v>-74.051333</v>
      </c>
      <c r="AV110" s="2">
        <v>40.664667000000001</v>
      </c>
      <c r="AW110" s="2" t="s">
        <v>40</v>
      </c>
    </row>
    <row r="111" spans="1:49" x14ac:dyDescent="0.35">
      <c r="A111" s="2" t="s">
        <v>46</v>
      </c>
      <c r="C111" s="3">
        <v>40813</v>
      </c>
      <c r="D111" s="4">
        <v>0.52222222222222225</v>
      </c>
      <c r="E111" s="2" t="s">
        <v>41</v>
      </c>
      <c r="F111" s="2">
        <v>21</v>
      </c>
      <c r="G111" s="2">
        <v>20.02</v>
      </c>
      <c r="H111" s="2">
        <v>54</v>
      </c>
      <c r="I111" s="2">
        <v>3</v>
      </c>
      <c r="J111" s="2">
        <v>55</v>
      </c>
      <c r="K111" s="2">
        <v>20.48</v>
      </c>
      <c r="L111" s="2">
        <v>24.45</v>
      </c>
      <c r="M111" s="7">
        <v>5.9</v>
      </c>
      <c r="N111" s="7">
        <v>6.17</v>
      </c>
      <c r="O111" s="2">
        <v>2.5</v>
      </c>
      <c r="X111" s="2">
        <f t="shared" si="4"/>
        <v>4.2484952420493594</v>
      </c>
      <c r="Y111" s="2">
        <v>70</v>
      </c>
      <c r="AC111" s="9">
        <v>5</v>
      </c>
      <c r="AE111" s="11">
        <v>0.26900000000000002</v>
      </c>
      <c r="AG111" s="11">
        <v>0.38500000000000001</v>
      </c>
      <c r="AK111" s="11">
        <v>0.53300000000000003</v>
      </c>
      <c r="AM111" s="11">
        <f t="shared" si="5"/>
        <v>0.80200000000000005</v>
      </c>
      <c r="AN111" s="2">
        <v>6</v>
      </c>
      <c r="AO111" s="2">
        <v>16</v>
      </c>
      <c r="AP111" s="13">
        <v>4.5999999999999996</v>
      </c>
      <c r="AU111" s="2">
        <v>-74.051333</v>
      </c>
      <c r="AV111" s="2">
        <v>40.664667000000001</v>
      </c>
      <c r="AW111" s="2" t="s">
        <v>40</v>
      </c>
    </row>
    <row r="112" spans="1:49" x14ac:dyDescent="0.35">
      <c r="A112" s="2" t="s">
        <v>50</v>
      </c>
      <c r="C112" s="3">
        <v>40813</v>
      </c>
      <c r="D112" s="4">
        <v>0.68194444444444446</v>
      </c>
      <c r="E112" s="2" t="s">
        <v>41</v>
      </c>
      <c r="F112" s="2">
        <v>20.96</v>
      </c>
      <c r="G112" s="2">
        <v>20.25</v>
      </c>
      <c r="H112" s="2">
        <v>49</v>
      </c>
      <c r="I112" s="2">
        <v>3</v>
      </c>
      <c r="J112" s="2">
        <v>49</v>
      </c>
      <c r="K112" s="2">
        <v>18.260000000000002</v>
      </c>
      <c r="L112" s="2">
        <v>22.14</v>
      </c>
      <c r="M112" s="7">
        <v>4.43</v>
      </c>
      <c r="N112" s="7">
        <v>5.49</v>
      </c>
      <c r="O112" s="2">
        <v>2</v>
      </c>
      <c r="X112" s="2">
        <f t="shared" si="4"/>
        <v>4.4773368144782069</v>
      </c>
      <c r="Y112" s="2">
        <v>88</v>
      </c>
      <c r="AC112" s="9">
        <v>10</v>
      </c>
      <c r="AE112" s="11">
        <v>0.34399999999999997</v>
      </c>
      <c r="AG112" s="11">
        <v>0.36899999999999999</v>
      </c>
      <c r="AK112" s="11">
        <v>0.57399999999999995</v>
      </c>
      <c r="AM112" s="11">
        <f t="shared" si="5"/>
        <v>0.91799999999999993</v>
      </c>
      <c r="AN112" s="2">
        <v>20</v>
      </c>
      <c r="AO112" s="2">
        <v>29</v>
      </c>
      <c r="AP112" s="13">
        <v>1.8</v>
      </c>
      <c r="AU112" s="2">
        <v>-74.051333</v>
      </c>
      <c r="AV112" s="2">
        <v>40.664667000000001</v>
      </c>
      <c r="AW112" s="2" t="s">
        <v>40</v>
      </c>
    </row>
    <row r="113" spans="1:49" x14ac:dyDescent="0.35">
      <c r="A113" s="2" t="s">
        <v>48</v>
      </c>
      <c r="C113" s="3">
        <v>40813</v>
      </c>
      <c r="E113" s="2" t="s">
        <v>41</v>
      </c>
      <c r="AM113" s="11">
        <f t="shared" si="5"/>
        <v>0</v>
      </c>
      <c r="AU113" s="2">
        <v>-74.051333</v>
      </c>
      <c r="AV113" s="2">
        <v>40.664667000000001</v>
      </c>
      <c r="AW113" s="2" t="s">
        <v>40</v>
      </c>
    </row>
    <row r="114" spans="1:49" x14ac:dyDescent="0.35">
      <c r="A114" s="2" t="s">
        <v>46</v>
      </c>
      <c r="C114" s="3">
        <v>41065</v>
      </c>
      <c r="D114" s="4">
        <v>0.66041666666666665</v>
      </c>
      <c r="E114" s="2" t="s">
        <v>41</v>
      </c>
      <c r="F114" s="2">
        <v>19.39</v>
      </c>
      <c r="G114" s="2">
        <v>18.71</v>
      </c>
      <c r="H114" s="2">
        <v>54</v>
      </c>
      <c r="I114" s="2">
        <v>3</v>
      </c>
      <c r="J114" s="2">
        <v>49</v>
      </c>
      <c r="K114" s="2">
        <v>20.12</v>
      </c>
      <c r="L114" s="2">
        <v>26.29</v>
      </c>
      <c r="M114" s="7">
        <v>7.09</v>
      </c>
      <c r="N114" s="7">
        <v>6.52</v>
      </c>
      <c r="O114" s="2">
        <v>3</v>
      </c>
      <c r="X114" s="2">
        <f t="shared" si="4"/>
        <v>4.0943445622221004</v>
      </c>
      <c r="Y114" s="2">
        <v>60</v>
      </c>
      <c r="AC114" s="9">
        <v>14</v>
      </c>
      <c r="AE114" s="11">
        <v>0.38800000000000001</v>
      </c>
      <c r="AG114" s="11">
        <v>0.25800000000000001</v>
      </c>
      <c r="AK114" s="11">
        <v>0.84099999999999997</v>
      </c>
      <c r="AM114" s="11">
        <f t="shared" si="5"/>
        <v>1.2290000000000001</v>
      </c>
      <c r="AN114" s="2">
        <v>10</v>
      </c>
      <c r="AO114" s="2">
        <v>17</v>
      </c>
      <c r="AP114" s="13">
        <v>1.3</v>
      </c>
      <c r="AT114" s="2" t="s">
        <v>53</v>
      </c>
      <c r="AU114" s="2">
        <v>-74.051333</v>
      </c>
      <c r="AV114" s="2">
        <v>40.664667000000001</v>
      </c>
      <c r="AW114" s="2" t="s">
        <v>40</v>
      </c>
    </row>
    <row r="115" spans="1:49" x14ac:dyDescent="0.35">
      <c r="A115" s="2" t="s">
        <v>50</v>
      </c>
      <c r="C115" s="3">
        <v>41065</v>
      </c>
      <c r="D115" s="4">
        <v>0.49374999999999997</v>
      </c>
      <c r="E115" s="2" t="s">
        <v>41</v>
      </c>
      <c r="F115" s="2">
        <v>19.02</v>
      </c>
      <c r="G115" s="2">
        <v>18.37</v>
      </c>
      <c r="H115" s="2">
        <v>50</v>
      </c>
      <c r="I115" s="2">
        <v>3</v>
      </c>
      <c r="J115" s="2">
        <v>46</v>
      </c>
      <c r="K115" s="2">
        <v>23.35</v>
      </c>
      <c r="L115" s="2">
        <v>27.6</v>
      </c>
      <c r="M115" s="7">
        <v>6.67</v>
      </c>
      <c r="N115" s="7">
        <v>6.82</v>
      </c>
      <c r="O115" s="2">
        <v>3.5</v>
      </c>
      <c r="X115" s="2">
        <f t="shared" si="4"/>
        <v>4.219507705176107</v>
      </c>
      <c r="Y115" s="2">
        <v>68</v>
      </c>
      <c r="AC115" s="9">
        <v>10</v>
      </c>
      <c r="AE115" s="11">
        <v>0.28599999999999998</v>
      </c>
      <c r="AG115" s="11">
        <v>0.32400000000000001</v>
      </c>
      <c r="AK115" s="11">
        <v>1.02</v>
      </c>
      <c r="AM115" s="11">
        <f t="shared" si="5"/>
        <v>1.306</v>
      </c>
      <c r="AN115" s="2">
        <v>5</v>
      </c>
      <c r="AO115" s="2">
        <v>3</v>
      </c>
      <c r="AP115" s="13">
        <v>1.1000000000000001</v>
      </c>
      <c r="AT115" s="2" t="s">
        <v>53</v>
      </c>
      <c r="AU115" s="2">
        <v>-74.051333</v>
      </c>
      <c r="AV115" s="2">
        <v>40.664667000000001</v>
      </c>
      <c r="AW115" s="2" t="s">
        <v>40</v>
      </c>
    </row>
    <row r="116" spans="1:49" x14ac:dyDescent="0.35">
      <c r="A116" s="2" t="s">
        <v>48</v>
      </c>
      <c r="C116" s="3">
        <v>41065</v>
      </c>
      <c r="D116" s="4">
        <v>0.5083333333333333</v>
      </c>
      <c r="E116" s="2" t="s">
        <v>41</v>
      </c>
      <c r="F116" s="2">
        <v>18.72</v>
      </c>
      <c r="G116" s="2">
        <v>18.010000000000002</v>
      </c>
      <c r="H116" s="2">
        <v>90</v>
      </c>
      <c r="I116" s="2">
        <v>3</v>
      </c>
      <c r="J116" s="2">
        <v>90</v>
      </c>
      <c r="K116" s="2">
        <v>25.44</v>
      </c>
      <c r="L116" s="2">
        <v>28.91</v>
      </c>
      <c r="M116" s="7">
        <v>6.98</v>
      </c>
      <c r="N116" s="7">
        <v>6.84</v>
      </c>
      <c r="O116" s="2">
        <v>4.5</v>
      </c>
      <c r="X116" s="2">
        <f t="shared" si="4"/>
        <v>4.2484952420493594</v>
      </c>
      <c r="Y116" s="2">
        <v>70</v>
      </c>
      <c r="AC116" s="9">
        <v>8</v>
      </c>
      <c r="AE116" s="11">
        <v>0.20599999999999999</v>
      </c>
      <c r="AG116" s="11">
        <v>0.28199999999999997</v>
      </c>
      <c r="AK116" s="11">
        <v>1.048</v>
      </c>
      <c r="AM116" s="11">
        <f t="shared" si="5"/>
        <v>1.254</v>
      </c>
      <c r="AN116" s="2">
        <v>2</v>
      </c>
      <c r="AO116" s="2">
        <v>4</v>
      </c>
      <c r="AP116" s="13">
        <v>1.1000000000000001</v>
      </c>
      <c r="AT116" s="2" t="s">
        <v>53</v>
      </c>
      <c r="AU116" s="2">
        <v>-74.051333</v>
      </c>
      <c r="AV116" s="2">
        <v>40.664667000000001</v>
      </c>
      <c r="AW116" s="2" t="s">
        <v>40</v>
      </c>
    </row>
    <row r="117" spans="1:49" x14ac:dyDescent="0.35">
      <c r="A117" s="2" t="s">
        <v>46</v>
      </c>
      <c r="C117" s="3">
        <v>41072</v>
      </c>
      <c r="D117" s="4">
        <v>0.65902777777777777</v>
      </c>
      <c r="E117" s="2" t="s">
        <v>41</v>
      </c>
      <c r="F117" s="2">
        <v>20.54</v>
      </c>
      <c r="G117" s="2">
        <v>19.100000000000001</v>
      </c>
      <c r="H117" s="2">
        <v>59</v>
      </c>
      <c r="I117" s="2">
        <v>3</v>
      </c>
      <c r="J117" s="2">
        <v>57</v>
      </c>
      <c r="K117" s="2">
        <v>17.66</v>
      </c>
      <c r="L117" s="2">
        <v>27.21</v>
      </c>
      <c r="M117" s="7">
        <v>7.23</v>
      </c>
      <c r="N117" s="7">
        <v>7.51</v>
      </c>
      <c r="O117" s="2">
        <v>3</v>
      </c>
      <c r="X117" s="2">
        <f t="shared" si="4"/>
        <v>3.4965075614664802</v>
      </c>
      <c r="Y117" s="2">
        <v>33</v>
      </c>
      <c r="AC117" s="9">
        <v>5</v>
      </c>
      <c r="AE117" s="11">
        <v>0.44</v>
      </c>
      <c r="AG117" s="11">
        <v>0.24399999999999999</v>
      </c>
      <c r="AK117" s="11">
        <v>0.57699999999999996</v>
      </c>
      <c r="AM117" s="11">
        <f t="shared" si="5"/>
        <v>1.0169999999999999</v>
      </c>
      <c r="AN117" s="2">
        <v>8</v>
      </c>
      <c r="AO117" s="2">
        <v>3</v>
      </c>
      <c r="AP117" s="13">
        <v>2.2999999999999998</v>
      </c>
      <c r="AU117" s="2">
        <v>-74.051333</v>
      </c>
      <c r="AV117" s="2">
        <v>40.664667000000001</v>
      </c>
      <c r="AW117" s="2" t="s">
        <v>40</v>
      </c>
    </row>
    <row r="118" spans="1:49" x14ac:dyDescent="0.35">
      <c r="A118" s="2" t="s">
        <v>50</v>
      </c>
      <c r="C118" s="3">
        <v>41072</v>
      </c>
      <c r="D118" s="4">
        <v>0.48958333333333331</v>
      </c>
      <c r="E118" s="2" t="s">
        <v>41</v>
      </c>
      <c r="F118" s="2">
        <v>20.89</v>
      </c>
      <c r="G118" s="2">
        <v>19.07</v>
      </c>
      <c r="H118" s="2">
        <v>52</v>
      </c>
      <c r="I118" s="2">
        <v>3</v>
      </c>
      <c r="J118" s="2">
        <v>52</v>
      </c>
      <c r="K118" s="2">
        <v>15.39</v>
      </c>
      <c r="L118" s="2">
        <v>26.57</v>
      </c>
      <c r="M118" s="7">
        <v>7.13</v>
      </c>
      <c r="N118" s="7">
        <v>7.1</v>
      </c>
      <c r="O118" s="2">
        <v>2</v>
      </c>
      <c r="X118" s="2">
        <f t="shared" si="4"/>
        <v>4.0604430105464191</v>
      </c>
      <c r="Y118" s="2">
        <v>58</v>
      </c>
      <c r="AC118" s="9">
        <v>7</v>
      </c>
      <c r="AE118" s="11">
        <v>0.48399999999999999</v>
      </c>
      <c r="AG118" s="11">
        <v>0.217</v>
      </c>
      <c r="AK118" s="11">
        <v>0.59799999999999998</v>
      </c>
      <c r="AM118" s="11">
        <f t="shared" si="5"/>
        <v>1.0819999999999999</v>
      </c>
      <c r="AN118" s="2">
        <v>5</v>
      </c>
      <c r="AO118" s="2">
        <v>6</v>
      </c>
      <c r="AP118" s="13">
        <v>1.6</v>
      </c>
      <c r="AU118" s="2">
        <v>-74.051333</v>
      </c>
      <c r="AV118" s="2">
        <v>40.664667000000001</v>
      </c>
      <c r="AW118" s="2" t="s">
        <v>40</v>
      </c>
    </row>
    <row r="119" spans="1:49" x14ac:dyDescent="0.35">
      <c r="A119" s="2" t="s">
        <v>48</v>
      </c>
      <c r="C119" s="3">
        <v>41072</v>
      </c>
      <c r="AM119" s="11">
        <f t="shared" si="5"/>
        <v>0</v>
      </c>
      <c r="AT119" s="2" t="s">
        <v>62</v>
      </c>
      <c r="AU119" s="2">
        <v>-74.051333</v>
      </c>
      <c r="AV119" s="2">
        <v>40.664667000000001</v>
      </c>
      <c r="AW119" s="2" t="s">
        <v>40</v>
      </c>
    </row>
    <row r="120" spans="1:49" x14ac:dyDescent="0.35">
      <c r="A120" s="2" t="s">
        <v>46</v>
      </c>
      <c r="C120" s="3">
        <v>41079</v>
      </c>
      <c r="D120" s="4">
        <v>0.6694444444444444</v>
      </c>
      <c r="E120" s="2" t="s">
        <v>41</v>
      </c>
      <c r="F120" s="2">
        <v>21.67</v>
      </c>
      <c r="G120" s="2">
        <v>20.65</v>
      </c>
      <c r="H120" s="2">
        <v>54</v>
      </c>
      <c r="I120" s="2">
        <v>3</v>
      </c>
      <c r="J120" s="2">
        <v>50</v>
      </c>
      <c r="K120" s="2">
        <v>17.399999999999999</v>
      </c>
      <c r="L120" s="2">
        <v>25.03</v>
      </c>
      <c r="M120" s="7">
        <v>7.5</v>
      </c>
      <c r="N120" s="7">
        <v>5.95</v>
      </c>
      <c r="O120" s="2">
        <v>3</v>
      </c>
      <c r="X120" s="2">
        <f t="shared" si="4"/>
        <v>3.4011973816621555</v>
      </c>
      <c r="Y120" s="2">
        <v>30</v>
      </c>
      <c r="AC120" s="9">
        <v>7</v>
      </c>
      <c r="AE120" s="11">
        <v>0.40799999999999997</v>
      </c>
      <c r="AG120" s="11">
        <v>0.23699999999999999</v>
      </c>
      <c r="AK120" s="11">
        <v>0.88800000000000001</v>
      </c>
      <c r="AM120" s="11">
        <f t="shared" si="5"/>
        <v>1.296</v>
      </c>
      <c r="AN120" s="2">
        <v>4</v>
      </c>
      <c r="AO120" s="2">
        <v>1</v>
      </c>
      <c r="AP120" s="13">
        <v>2.2000000000000002</v>
      </c>
      <c r="AU120" s="2">
        <v>-74.051333</v>
      </c>
      <c r="AV120" s="2">
        <v>40.664667000000001</v>
      </c>
      <c r="AW120" s="2" t="s">
        <v>40</v>
      </c>
    </row>
    <row r="121" spans="1:49" x14ac:dyDescent="0.35">
      <c r="A121" s="2" t="s">
        <v>50</v>
      </c>
      <c r="C121" s="3">
        <v>41079</v>
      </c>
      <c r="D121" s="4">
        <v>0.48749999999999999</v>
      </c>
      <c r="E121" s="2" t="s">
        <v>41</v>
      </c>
      <c r="F121" s="2">
        <v>21.09</v>
      </c>
      <c r="G121" s="2">
        <v>20.59</v>
      </c>
      <c r="H121" s="2">
        <v>47</v>
      </c>
      <c r="I121" s="2">
        <v>3</v>
      </c>
      <c r="J121" s="2">
        <v>45</v>
      </c>
      <c r="K121" s="2">
        <v>20.65</v>
      </c>
      <c r="L121" s="2">
        <v>26.2</v>
      </c>
      <c r="M121" s="7">
        <v>7.02</v>
      </c>
      <c r="N121" s="7">
        <v>6.42</v>
      </c>
      <c r="O121" s="2">
        <v>4</v>
      </c>
      <c r="X121" s="2">
        <f t="shared" si="4"/>
        <v>3.6375861597263857</v>
      </c>
      <c r="Y121" s="2">
        <v>38</v>
      </c>
      <c r="AC121" s="9">
        <v>3</v>
      </c>
      <c r="AE121" s="11">
        <v>0.32400000000000001</v>
      </c>
      <c r="AG121" s="11">
        <v>0.308</v>
      </c>
      <c r="AK121" s="11">
        <v>0.79500000000000004</v>
      </c>
      <c r="AM121" s="11">
        <f t="shared" si="5"/>
        <v>1.119</v>
      </c>
      <c r="AN121" s="2">
        <v>1</v>
      </c>
      <c r="AO121" s="2">
        <v>7</v>
      </c>
      <c r="AP121" s="13">
        <v>2.7</v>
      </c>
      <c r="AU121" s="2">
        <v>-74.051333</v>
      </c>
      <c r="AV121" s="2">
        <v>40.664667000000001</v>
      </c>
      <c r="AW121" s="2" t="s">
        <v>40</v>
      </c>
    </row>
    <row r="122" spans="1:49" x14ac:dyDescent="0.35">
      <c r="A122" s="2" t="s">
        <v>48</v>
      </c>
      <c r="C122" s="3">
        <v>41079</v>
      </c>
      <c r="D122" s="4">
        <v>0.49861111111111112</v>
      </c>
      <c r="E122" s="2" t="s">
        <v>41</v>
      </c>
      <c r="F122" s="2">
        <v>20.95</v>
      </c>
      <c r="G122" s="2">
        <v>20.48</v>
      </c>
      <c r="H122" s="2">
        <v>92</v>
      </c>
      <c r="I122" s="2">
        <v>3</v>
      </c>
      <c r="J122" s="2">
        <v>94</v>
      </c>
      <c r="K122" s="2">
        <v>22.18</v>
      </c>
      <c r="L122" s="2">
        <v>27.63</v>
      </c>
      <c r="M122" s="7">
        <v>7.32</v>
      </c>
      <c r="N122" s="7">
        <v>6.61</v>
      </c>
      <c r="O122" s="2">
        <v>5.5</v>
      </c>
      <c r="X122" s="2">
        <f t="shared" si="4"/>
        <v>2.3978952727983707</v>
      </c>
      <c r="Y122" s="2">
        <v>11</v>
      </c>
      <c r="AC122" s="9">
        <v>1</v>
      </c>
      <c r="AE122" s="11">
        <v>0.311</v>
      </c>
      <c r="AG122" s="11">
        <v>0.23</v>
      </c>
      <c r="AK122" s="11">
        <v>0.76500000000000001</v>
      </c>
      <c r="AM122" s="11">
        <f t="shared" si="5"/>
        <v>1.0760000000000001</v>
      </c>
      <c r="AN122" s="2">
        <v>5</v>
      </c>
      <c r="AO122" s="2">
        <v>2</v>
      </c>
      <c r="AP122" s="13">
        <v>6.5</v>
      </c>
      <c r="AU122" s="2">
        <v>-74.051333</v>
      </c>
      <c r="AV122" s="2">
        <v>40.664667000000001</v>
      </c>
      <c r="AW122" s="2" t="s">
        <v>40</v>
      </c>
    </row>
    <row r="123" spans="1:49" x14ac:dyDescent="0.35">
      <c r="A123" s="2" t="s">
        <v>46</v>
      </c>
      <c r="C123" s="3">
        <v>41086</v>
      </c>
      <c r="D123" s="4">
        <v>0.70138888888888884</v>
      </c>
      <c r="E123" s="2" t="s">
        <v>43</v>
      </c>
      <c r="F123" s="2">
        <v>21.44</v>
      </c>
      <c r="G123" s="2">
        <v>20.14</v>
      </c>
      <c r="H123" s="2">
        <v>56</v>
      </c>
      <c r="I123" s="2">
        <v>3</v>
      </c>
      <c r="J123" s="2">
        <v>50</v>
      </c>
      <c r="K123" s="2">
        <v>23.23</v>
      </c>
      <c r="L123" s="2">
        <v>27.02</v>
      </c>
      <c r="M123" s="7">
        <v>6.16</v>
      </c>
      <c r="N123" s="7">
        <v>5.6</v>
      </c>
      <c r="O123" s="2">
        <v>5</v>
      </c>
      <c r="X123" s="2">
        <f t="shared" si="4"/>
        <v>6.0112671744041615</v>
      </c>
      <c r="Y123" s="2">
        <v>408</v>
      </c>
      <c r="AA123" s="9" t="s">
        <v>42</v>
      </c>
      <c r="AC123" s="9">
        <v>8</v>
      </c>
      <c r="AE123" s="11">
        <v>0.255</v>
      </c>
      <c r="AG123" s="11">
        <v>0.32200000000000001</v>
      </c>
      <c r="AK123" s="11">
        <v>1.8109999999999999</v>
      </c>
      <c r="AM123" s="11">
        <f t="shared" si="5"/>
        <v>2.0659999999999998</v>
      </c>
      <c r="AN123" s="2">
        <v>4</v>
      </c>
      <c r="AO123" s="2">
        <v>8</v>
      </c>
      <c r="AP123" s="13">
        <v>0.2</v>
      </c>
      <c r="AU123" s="2">
        <v>-74.051333</v>
      </c>
      <c r="AV123" s="2">
        <v>40.664667000000001</v>
      </c>
      <c r="AW123" s="2" t="s">
        <v>40</v>
      </c>
    </row>
    <row r="124" spans="1:49" x14ac:dyDescent="0.35">
      <c r="A124" s="2" t="s">
        <v>50</v>
      </c>
      <c r="C124" s="3">
        <v>41086</v>
      </c>
      <c r="D124" s="4">
        <v>0.54236111111111118</v>
      </c>
      <c r="E124" s="2" t="s">
        <v>43</v>
      </c>
      <c r="F124" s="2">
        <v>21.94</v>
      </c>
      <c r="G124" s="2">
        <v>20.37</v>
      </c>
      <c r="H124" s="2">
        <v>52</v>
      </c>
      <c r="I124" s="2">
        <v>4</v>
      </c>
      <c r="J124" s="2">
        <v>48</v>
      </c>
      <c r="K124" s="2">
        <v>21.6</v>
      </c>
      <c r="L124" s="2">
        <v>26.8</v>
      </c>
      <c r="M124" s="7">
        <v>5.75</v>
      </c>
      <c r="N124" s="7">
        <v>5.37</v>
      </c>
      <c r="O124" s="2">
        <v>4</v>
      </c>
      <c r="X124" s="2">
        <f t="shared" si="4"/>
        <v>5.4971682252932021</v>
      </c>
      <c r="Y124" s="2">
        <v>244</v>
      </c>
      <c r="AA124" s="9" t="s">
        <v>42</v>
      </c>
      <c r="AC124" s="9">
        <v>20</v>
      </c>
      <c r="AE124" s="11">
        <v>0.318</v>
      </c>
      <c r="AG124" s="11">
        <v>0.29399999999999998</v>
      </c>
      <c r="AK124" s="11">
        <v>0.78500000000000003</v>
      </c>
      <c r="AM124" s="11">
        <f t="shared" si="5"/>
        <v>1.103</v>
      </c>
      <c r="AN124" s="2">
        <v>9</v>
      </c>
      <c r="AO124" s="2">
        <v>10</v>
      </c>
      <c r="AP124" s="13">
        <v>0.2</v>
      </c>
      <c r="AT124" s="2" t="s">
        <v>65</v>
      </c>
      <c r="AU124" s="2">
        <v>-74.051333</v>
      </c>
      <c r="AV124" s="2">
        <v>40.664667000000001</v>
      </c>
      <c r="AW124" s="2" t="s">
        <v>40</v>
      </c>
    </row>
    <row r="125" spans="1:49" x14ac:dyDescent="0.35">
      <c r="A125" s="2" t="s">
        <v>48</v>
      </c>
      <c r="C125" s="3">
        <v>41086</v>
      </c>
      <c r="D125" s="4">
        <v>0.55486111111111114</v>
      </c>
      <c r="E125" s="2" t="s">
        <v>43</v>
      </c>
      <c r="F125" s="2">
        <v>21.23</v>
      </c>
      <c r="G125" s="2">
        <v>19.309999999999999</v>
      </c>
      <c r="H125" s="2">
        <v>93</v>
      </c>
      <c r="I125" s="2">
        <v>3</v>
      </c>
      <c r="J125" s="2">
        <v>94</v>
      </c>
      <c r="K125" s="2">
        <v>24.36</v>
      </c>
      <c r="L125" s="2">
        <v>28.5</v>
      </c>
      <c r="M125" s="7">
        <v>6.23</v>
      </c>
      <c r="N125" s="7">
        <v>5.58</v>
      </c>
      <c r="O125" s="2">
        <v>8</v>
      </c>
      <c r="X125" s="2">
        <f t="shared" si="4"/>
        <v>5.2094861528414214</v>
      </c>
      <c r="Y125" s="2">
        <v>183</v>
      </c>
      <c r="AA125" s="9" t="s">
        <v>42</v>
      </c>
      <c r="AC125" s="9">
        <v>10</v>
      </c>
      <c r="AE125" s="11">
        <v>0.23799999999999999</v>
      </c>
      <c r="AG125" s="11">
        <v>0.26600000000000001</v>
      </c>
      <c r="AK125" s="11">
        <v>0.60799999999999998</v>
      </c>
      <c r="AM125" s="11">
        <f t="shared" si="5"/>
        <v>0.84599999999999997</v>
      </c>
      <c r="AN125" s="2">
        <v>4</v>
      </c>
      <c r="AO125" s="2">
        <v>9</v>
      </c>
      <c r="AP125" s="13">
        <v>0.2</v>
      </c>
      <c r="AT125" s="2" t="s">
        <v>65</v>
      </c>
      <c r="AU125" s="2">
        <v>-74.051333</v>
      </c>
      <c r="AV125" s="2">
        <v>40.664667000000001</v>
      </c>
      <c r="AW125" s="2" t="s">
        <v>40</v>
      </c>
    </row>
    <row r="126" spans="1:49" x14ac:dyDescent="0.35">
      <c r="A126" s="2" t="s">
        <v>46</v>
      </c>
      <c r="C126" s="3">
        <v>41100</v>
      </c>
      <c r="D126" s="4">
        <v>0.62916666666666665</v>
      </c>
      <c r="E126" s="2" t="s">
        <v>41</v>
      </c>
      <c r="F126" s="2">
        <v>24.28</v>
      </c>
      <c r="G126" s="2">
        <v>22</v>
      </c>
      <c r="H126" s="2">
        <v>57</v>
      </c>
      <c r="I126" s="2">
        <v>3</v>
      </c>
      <c r="J126" s="2">
        <v>55</v>
      </c>
      <c r="K126" s="2">
        <v>23.47</v>
      </c>
      <c r="L126" s="2">
        <v>28.07</v>
      </c>
      <c r="M126" s="7">
        <v>6.98</v>
      </c>
      <c r="N126" s="7">
        <v>6.1</v>
      </c>
      <c r="O126" s="2">
        <v>3</v>
      </c>
      <c r="X126" s="2">
        <f t="shared" si="4"/>
        <v>4.5643481914678361</v>
      </c>
      <c r="Y126" s="2">
        <v>96</v>
      </c>
      <c r="AA126" s="9" t="s">
        <v>42</v>
      </c>
      <c r="AC126" s="9">
        <v>4</v>
      </c>
      <c r="AE126" s="11">
        <v>0.252</v>
      </c>
      <c r="AG126" s="11">
        <v>0.19800000000000001</v>
      </c>
      <c r="AK126" s="11">
        <v>0.26400000000000001</v>
      </c>
      <c r="AM126" s="11">
        <f t="shared" si="5"/>
        <v>0.51600000000000001</v>
      </c>
      <c r="AN126" s="2">
        <v>5</v>
      </c>
      <c r="AO126" s="2">
        <v>10</v>
      </c>
      <c r="AP126" s="13">
        <v>7</v>
      </c>
      <c r="AU126" s="2">
        <v>-74.051333</v>
      </c>
      <c r="AV126" s="2">
        <v>40.664667000000001</v>
      </c>
      <c r="AW126" s="2" t="s">
        <v>40</v>
      </c>
    </row>
    <row r="127" spans="1:49" x14ac:dyDescent="0.35">
      <c r="A127" s="2" t="s">
        <v>50</v>
      </c>
      <c r="C127" s="3">
        <v>41100</v>
      </c>
      <c r="D127" s="4">
        <v>0.47500000000000003</v>
      </c>
      <c r="E127" s="2" t="s">
        <v>41</v>
      </c>
      <c r="F127" s="2">
        <v>24.31</v>
      </c>
      <c r="G127" s="2">
        <v>22.6</v>
      </c>
      <c r="H127" s="2">
        <v>47</v>
      </c>
      <c r="I127" s="2">
        <v>3</v>
      </c>
      <c r="J127" s="2">
        <v>45</v>
      </c>
      <c r="K127" s="2">
        <v>21.35</v>
      </c>
      <c r="L127" s="2">
        <v>26.62</v>
      </c>
      <c r="M127" s="7">
        <v>6.47</v>
      </c>
      <c r="N127" s="7">
        <v>5.89</v>
      </c>
      <c r="O127" s="2">
        <v>3</v>
      </c>
      <c r="X127" s="2">
        <f t="shared" si="4"/>
        <v>4.2484952420493594</v>
      </c>
      <c r="Y127" s="2">
        <v>70</v>
      </c>
      <c r="AA127" s="9" t="s">
        <v>45</v>
      </c>
      <c r="AC127" s="9">
        <v>1</v>
      </c>
      <c r="AE127" s="11">
        <v>0.34799999999999998</v>
      </c>
      <c r="AG127" s="11">
        <v>0.223</v>
      </c>
      <c r="AK127" s="11">
        <v>0.45300000000000001</v>
      </c>
      <c r="AM127" s="11">
        <f t="shared" si="5"/>
        <v>0.80099999999999993</v>
      </c>
      <c r="AN127" s="2">
        <v>5</v>
      </c>
      <c r="AO127" s="2">
        <v>3</v>
      </c>
      <c r="AP127" s="13">
        <v>2.5</v>
      </c>
      <c r="AU127" s="2">
        <v>-74.051333</v>
      </c>
      <c r="AV127" s="2">
        <v>40.664667000000001</v>
      </c>
      <c r="AW127" s="2" t="s">
        <v>40</v>
      </c>
    </row>
    <row r="128" spans="1:49" x14ac:dyDescent="0.35">
      <c r="A128" s="2" t="s">
        <v>48</v>
      </c>
      <c r="C128" s="3">
        <v>41100</v>
      </c>
      <c r="D128" s="4">
        <v>0.48680555555555555</v>
      </c>
      <c r="E128" s="2" t="s">
        <v>41</v>
      </c>
      <c r="F128" s="2">
        <v>23.16</v>
      </c>
      <c r="G128" s="2">
        <v>21.3</v>
      </c>
      <c r="H128" s="2">
        <v>92</v>
      </c>
      <c r="I128" s="2">
        <v>3</v>
      </c>
      <c r="J128" s="2">
        <v>93</v>
      </c>
      <c r="K128" s="2">
        <v>25.33</v>
      </c>
      <c r="L128" s="2">
        <v>29.33</v>
      </c>
      <c r="M128" s="7">
        <v>6.55</v>
      </c>
      <c r="N128" s="7">
        <v>6.07</v>
      </c>
      <c r="O128" s="2">
        <v>6</v>
      </c>
      <c r="X128" s="2">
        <f t="shared" si="4"/>
        <v>7.6009024595420822</v>
      </c>
      <c r="Y128" s="2">
        <v>2000</v>
      </c>
      <c r="AC128" s="9">
        <v>21</v>
      </c>
      <c r="AE128" s="11">
        <v>0.247</v>
      </c>
      <c r="AG128" s="11">
        <v>0.21199999999999999</v>
      </c>
      <c r="AK128" s="11">
        <v>0.47599999999999998</v>
      </c>
      <c r="AM128" s="11">
        <f t="shared" si="5"/>
        <v>0.72299999999999998</v>
      </c>
      <c r="AN128" s="2">
        <v>5</v>
      </c>
      <c r="AO128" s="2">
        <v>5</v>
      </c>
      <c r="AP128" s="13">
        <v>3.4</v>
      </c>
      <c r="AU128" s="2">
        <v>-74.051333</v>
      </c>
      <c r="AV128" s="2">
        <v>40.664667000000001</v>
      </c>
      <c r="AW128" s="2" t="s">
        <v>40</v>
      </c>
    </row>
    <row r="129" spans="1:49" x14ac:dyDescent="0.35">
      <c r="A129" s="2" t="s">
        <v>46</v>
      </c>
      <c r="C129" s="3">
        <v>41107</v>
      </c>
      <c r="D129" s="4">
        <v>0.65138888888888891</v>
      </c>
      <c r="E129" s="2" t="s">
        <v>41</v>
      </c>
      <c r="F129" s="2">
        <v>24.25</v>
      </c>
      <c r="G129" s="2">
        <v>20.52</v>
      </c>
      <c r="H129" s="2">
        <v>55</v>
      </c>
      <c r="I129" s="2">
        <v>3</v>
      </c>
      <c r="J129" s="2">
        <v>51</v>
      </c>
      <c r="K129" s="2">
        <v>23.15</v>
      </c>
      <c r="L129" s="2">
        <v>28.84</v>
      </c>
      <c r="M129" s="7">
        <v>5.37</v>
      </c>
      <c r="N129" s="7">
        <v>5.2</v>
      </c>
      <c r="O129" s="2">
        <v>3</v>
      </c>
      <c r="X129" s="2">
        <f t="shared" si="4"/>
        <v>6.1527326947041043</v>
      </c>
      <c r="Y129" s="2">
        <v>470</v>
      </c>
      <c r="AC129" s="9">
        <v>1</v>
      </c>
      <c r="AE129" s="11">
        <v>0.246</v>
      </c>
      <c r="AG129" s="11">
        <v>0.28199999999999997</v>
      </c>
      <c r="AK129" s="11">
        <v>0.71399999999999997</v>
      </c>
      <c r="AM129" s="11">
        <f t="shared" si="5"/>
        <v>0.96</v>
      </c>
      <c r="AN129" s="2">
        <v>6</v>
      </c>
      <c r="AO129" s="2">
        <v>3</v>
      </c>
      <c r="AP129" s="13">
        <v>1.4</v>
      </c>
      <c r="AU129" s="2">
        <v>-74.051333</v>
      </c>
      <c r="AV129" s="2">
        <v>40.664667000000001</v>
      </c>
      <c r="AW129" s="2" t="s">
        <v>40</v>
      </c>
    </row>
    <row r="130" spans="1:49" x14ac:dyDescent="0.35">
      <c r="A130" s="2" t="s">
        <v>50</v>
      </c>
      <c r="C130" s="3">
        <v>41107</v>
      </c>
      <c r="D130" s="4">
        <v>0.47500000000000003</v>
      </c>
      <c r="E130" s="2" t="s">
        <v>41</v>
      </c>
      <c r="F130" s="2">
        <v>24.37</v>
      </c>
      <c r="G130" s="2">
        <v>20.72</v>
      </c>
      <c r="H130" s="2">
        <v>51</v>
      </c>
      <c r="I130" s="2">
        <v>3</v>
      </c>
      <c r="J130" s="2">
        <v>47</v>
      </c>
      <c r="K130" s="2">
        <v>23.52</v>
      </c>
      <c r="L130" s="2">
        <v>28.74</v>
      </c>
      <c r="M130" s="7">
        <v>5.96</v>
      </c>
      <c r="N130" s="7">
        <v>5.51</v>
      </c>
      <c r="O130" s="2">
        <v>4</v>
      </c>
      <c r="X130" s="2">
        <f t="shared" si="4"/>
        <v>4.5217885770490405</v>
      </c>
      <c r="Y130" s="2">
        <v>92</v>
      </c>
      <c r="AA130" s="9" t="s">
        <v>42</v>
      </c>
      <c r="AC130" s="9">
        <v>2</v>
      </c>
      <c r="AE130" s="11">
        <v>0.187</v>
      </c>
      <c r="AG130" s="11">
        <v>0.28599999999999998</v>
      </c>
      <c r="AK130" s="11">
        <v>0.72499999999999998</v>
      </c>
      <c r="AM130" s="11">
        <f t="shared" si="5"/>
        <v>0.91199999999999992</v>
      </c>
      <c r="AN130" s="2">
        <v>3</v>
      </c>
      <c r="AO130" s="2">
        <v>2</v>
      </c>
      <c r="AP130" s="13">
        <v>1.9</v>
      </c>
      <c r="AU130" s="2">
        <v>-74.051333</v>
      </c>
      <c r="AV130" s="2">
        <v>40.664667000000001</v>
      </c>
      <c r="AW130" s="2" t="s">
        <v>40</v>
      </c>
    </row>
    <row r="131" spans="1:49" x14ac:dyDescent="0.35">
      <c r="A131" s="2" t="s">
        <v>48</v>
      </c>
      <c r="C131" s="3">
        <v>41107</v>
      </c>
      <c r="D131" s="4">
        <v>0.48541666666666666</v>
      </c>
      <c r="E131" s="2" t="s">
        <v>41</v>
      </c>
      <c r="F131" s="2">
        <v>23.58</v>
      </c>
      <c r="G131" s="2">
        <v>20.38</v>
      </c>
      <c r="H131" s="2">
        <v>90</v>
      </c>
      <c r="I131" s="2">
        <v>3</v>
      </c>
      <c r="J131" s="2">
        <v>87</v>
      </c>
      <c r="K131" s="2">
        <v>24.81</v>
      </c>
      <c r="L131" s="2">
        <v>29.33</v>
      </c>
      <c r="M131" s="7">
        <v>5.94</v>
      </c>
      <c r="N131" s="7">
        <v>5.5</v>
      </c>
      <c r="O131" s="2">
        <v>4.5</v>
      </c>
      <c r="X131" s="2">
        <f t="shared" si="4"/>
        <v>4.1271343850450917</v>
      </c>
      <c r="Y131" s="2">
        <v>62</v>
      </c>
      <c r="AA131" s="9" t="s">
        <v>45</v>
      </c>
      <c r="AC131" s="9">
        <v>1</v>
      </c>
      <c r="AE131" s="11">
        <v>0.21</v>
      </c>
      <c r="AG131" s="11">
        <v>0.27700000000000002</v>
      </c>
      <c r="AK131" s="11">
        <v>0.77300000000000002</v>
      </c>
      <c r="AM131" s="11">
        <f t="shared" si="5"/>
        <v>0.98299999999999998</v>
      </c>
      <c r="AN131" s="2">
        <v>2</v>
      </c>
      <c r="AO131" s="2">
        <v>3</v>
      </c>
      <c r="AP131" s="13">
        <v>1.4</v>
      </c>
      <c r="AU131" s="2">
        <v>-74.051333</v>
      </c>
      <c r="AV131" s="2">
        <v>40.664667000000001</v>
      </c>
      <c r="AW131" s="2" t="s">
        <v>40</v>
      </c>
    </row>
    <row r="132" spans="1:49" x14ac:dyDescent="0.35">
      <c r="A132" s="2" t="s">
        <v>46</v>
      </c>
      <c r="C132" s="3">
        <v>41122</v>
      </c>
      <c r="D132" s="4">
        <v>0.55972222222222223</v>
      </c>
      <c r="E132" s="2" t="s">
        <v>43</v>
      </c>
      <c r="F132" s="2">
        <v>23.97</v>
      </c>
      <c r="G132" s="2">
        <v>23.85</v>
      </c>
      <c r="H132" s="2">
        <v>54</v>
      </c>
      <c r="I132" s="2">
        <v>3</v>
      </c>
      <c r="J132" s="2">
        <v>53</v>
      </c>
      <c r="K132" s="2">
        <v>25.09</v>
      </c>
      <c r="L132" s="2">
        <v>27.09</v>
      </c>
      <c r="M132" s="7">
        <v>4.8</v>
      </c>
      <c r="N132" s="7">
        <v>4.9000000000000004</v>
      </c>
      <c r="O132" s="2">
        <v>4</v>
      </c>
      <c r="X132" s="2">
        <f t="shared" si="4"/>
        <v>5.2040066870767951</v>
      </c>
      <c r="Y132" s="2">
        <v>182</v>
      </c>
      <c r="AA132" s="9" t="s">
        <v>42</v>
      </c>
      <c r="AC132" s="9">
        <v>26</v>
      </c>
      <c r="AE132" s="11">
        <v>0.30399999999999999</v>
      </c>
      <c r="AG132" s="11">
        <v>0.39300000000000002</v>
      </c>
      <c r="AK132" s="11">
        <v>0.65300000000000002</v>
      </c>
      <c r="AM132" s="11">
        <f t="shared" si="5"/>
        <v>0.95700000000000007</v>
      </c>
      <c r="AN132" s="2">
        <v>9</v>
      </c>
      <c r="AO132" s="2">
        <v>18</v>
      </c>
      <c r="AP132" s="13">
        <v>1.5</v>
      </c>
      <c r="AU132" s="2">
        <v>-74.051333</v>
      </c>
      <c r="AV132" s="2">
        <v>40.664667000000001</v>
      </c>
      <c r="AW132" s="2" t="s">
        <v>40</v>
      </c>
    </row>
    <row r="133" spans="1:49" x14ac:dyDescent="0.35">
      <c r="A133" s="2" t="s">
        <v>50</v>
      </c>
      <c r="C133" s="3">
        <v>41122</v>
      </c>
      <c r="D133" s="4">
        <v>0.49861111111111112</v>
      </c>
      <c r="E133" s="2" t="s">
        <v>43</v>
      </c>
      <c r="F133" s="2">
        <v>24.1</v>
      </c>
      <c r="G133" s="2">
        <v>23.85</v>
      </c>
      <c r="H133" s="2">
        <v>50</v>
      </c>
      <c r="I133" s="2">
        <v>3</v>
      </c>
      <c r="J133" s="2">
        <v>48</v>
      </c>
      <c r="K133" s="2">
        <v>25.16</v>
      </c>
      <c r="L133" s="2">
        <v>27.47</v>
      </c>
      <c r="M133" s="7">
        <v>5.49</v>
      </c>
      <c r="N133" s="7">
        <v>5.2</v>
      </c>
      <c r="O133" s="2">
        <v>3.5</v>
      </c>
      <c r="X133" s="2">
        <f t="shared" si="4"/>
        <v>2.9957322735539909</v>
      </c>
      <c r="Y133" s="2">
        <v>20</v>
      </c>
      <c r="AA133" s="9" t="s">
        <v>42</v>
      </c>
      <c r="AC133" s="9">
        <v>2</v>
      </c>
      <c r="AE133" s="11">
        <v>0.26</v>
      </c>
      <c r="AG133" s="11">
        <v>0.40200000000000002</v>
      </c>
      <c r="AK133" s="11">
        <v>0.73199999999999998</v>
      </c>
      <c r="AM133" s="11">
        <f t="shared" si="5"/>
        <v>0.99199999999999999</v>
      </c>
      <c r="AN133" s="2">
        <v>5</v>
      </c>
      <c r="AO133" s="2">
        <v>8</v>
      </c>
      <c r="AP133" s="13">
        <v>2.2000000000000002</v>
      </c>
      <c r="AU133" s="2">
        <v>-74.051333</v>
      </c>
      <c r="AV133" s="2">
        <v>40.664667000000001</v>
      </c>
      <c r="AW133" s="2" t="s">
        <v>40</v>
      </c>
    </row>
    <row r="134" spans="1:49" x14ac:dyDescent="0.35">
      <c r="A134" s="2" t="s">
        <v>48</v>
      </c>
      <c r="C134" s="3">
        <v>41122</v>
      </c>
      <c r="D134" s="4">
        <v>0.51388888888888895</v>
      </c>
      <c r="E134" s="2" t="s">
        <v>43</v>
      </c>
      <c r="F134" s="2">
        <v>23.79</v>
      </c>
      <c r="G134" s="2">
        <v>23.86</v>
      </c>
      <c r="H134" s="2">
        <v>90</v>
      </c>
      <c r="I134" s="2">
        <v>3</v>
      </c>
      <c r="J134" s="2">
        <v>91</v>
      </c>
      <c r="K134" s="2">
        <v>25.85</v>
      </c>
      <c r="L134" s="2">
        <v>27.91</v>
      </c>
      <c r="M134" s="7">
        <v>5.34</v>
      </c>
      <c r="N134" s="7">
        <v>5.23</v>
      </c>
      <c r="O134" s="2">
        <v>4.5</v>
      </c>
      <c r="X134" s="2">
        <f t="shared" si="4"/>
        <v>2.5649493574615367</v>
      </c>
      <c r="Y134" s="2">
        <v>13</v>
      </c>
      <c r="AA134" s="9" t="s">
        <v>42</v>
      </c>
      <c r="AC134" s="9">
        <v>2</v>
      </c>
      <c r="AE134" s="11">
        <v>0.22</v>
      </c>
      <c r="AG134" s="11">
        <v>0.35399999999999998</v>
      </c>
      <c r="AK134" s="11">
        <v>0.64900000000000002</v>
      </c>
      <c r="AM134" s="11">
        <f t="shared" si="5"/>
        <v>0.86899999999999999</v>
      </c>
      <c r="AN134" s="2">
        <v>7</v>
      </c>
      <c r="AO134" s="2">
        <v>12</v>
      </c>
      <c r="AP134" s="13">
        <v>1.4</v>
      </c>
      <c r="AU134" s="2">
        <v>-74.051333</v>
      </c>
      <c r="AV134" s="2">
        <v>40.664667000000001</v>
      </c>
      <c r="AW134" s="2" t="s">
        <v>40</v>
      </c>
    </row>
    <row r="135" spans="1:49" x14ac:dyDescent="0.35">
      <c r="A135" s="2" t="s">
        <v>46</v>
      </c>
      <c r="C135" s="3">
        <v>41128</v>
      </c>
      <c r="D135" s="4">
        <v>0.66666666666666663</v>
      </c>
      <c r="E135" s="2" t="s">
        <v>41</v>
      </c>
      <c r="F135" s="2">
        <v>25.73</v>
      </c>
      <c r="G135" s="2">
        <v>23.9</v>
      </c>
      <c r="H135" s="2">
        <v>56</v>
      </c>
      <c r="I135" s="2">
        <v>3</v>
      </c>
      <c r="J135" s="2">
        <v>53</v>
      </c>
      <c r="K135" s="2">
        <v>24.03</v>
      </c>
      <c r="L135" s="2">
        <v>28.32</v>
      </c>
      <c r="M135" s="7">
        <v>5.73</v>
      </c>
      <c r="N135" s="7">
        <v>4.79</v>
      </c>
      <c r="O135" s="2">
        <v>3.5</v>
      </c>
      <c r="X135" s="2">
        <f t="shared" si="4"/>
        <v>3.4011973816621555</v>
      </c>
      <c r="Y135" s="2">
        <v>30</v>
      </c>
      <c r="AC135" s="9">
        <v>2</v>
      </c>
      <c r="AE135" s="11">
        <v>0.34</v>
      </c>
      <c r="AG135" s="11">
        <v>0.376</v>
      </c>
      <c r="AK135" s="11">
        <v>0.68600000000000005</v>
      </c>
      <c r="AM135" s="11">
        <f t="shared" si="5"/>
        <v>1.026</v>
      </c>
      <c r="AN135" s="2">
        <v>9</v>
      </c>
      <c r="AO135" s="2">
        <v>5</v>
      </c>
      <c r="AP135" s="13">
        <v>5.4</v>
      </c>
      <c r="AU135" s="2">
        <v>-74.051333</v>
      </c>
      <c r="AV135" s="2">
        <v>40.664667000000001</v>
      </c>
      <c r="AW135" s="2" t="s">
        <v>40</v>
      </c>
    </row>
    <row r="136" spans="1:49" x14ac:dyDescent="0.35">
      <c r="A136" s="2" t="s">
        <v>50</v>
      </c>
      <c r="C136" s="3">
        <v>41128</v>
      </c>
      <c r="D136" s="4">
        <v>0.48541666666666666</v>
      </c>
      <c r="E136" s="2" t="s">
        <v>41</v>
      </c>
      <c r="F136" s="2">
        <v>26.08</v>
      </c>
      <c r="G136" s="2">
        <v>24.13</v>
      </c>
      <c r="H136" s="2">
        <v>52</v>
      </c>
      <c r="I136" s="2">
        <v>3</v>
      </c>
      <c r="J136" s="2">
        <v>50</v>
      </c>
      <c r="K136" s="2">
        <v>22.53</v>
      </c>
      <c r="L136" s="2">
        <v>28.15</v>
      </c>
      <c r="M136" s="7">
        <v>4.96</v>
      </c>
      <c r="N136" s="7">
        <v>4.6900000000000004</v>
      </c>
      <c r="O136" s="2">
        <v>4</v>
      </c>
      <c r="X136" s="2">
        <f t="shared" ref="X136:X155" si="6">LN(Y136)</f>
        <v>4.4773368144782069</v>
      </c>
      <c r="Y136" s="2">
        <v>88</v>
      </c>
      <c r="AC136" s="9">
        <v>6</v>
      </c>
      <c r="AE136" s="11">
        <v>0.36</v>
      </c>
      <c r="AG136" s="11">
        <v>0.373</v>
      </c>
      <c r="AK136" s="11">
        <v>0.60499999999999998</v>
      </c>
      <c r="AM136" s="11">
        <f t="shared" ref="AM136:AM155" si="7">AE136+AF136+AK136</f>
        <v>0.96499999999999997</v>
      </c>
      <c r="AN136" s="2">
        <v>6</v>
      </c>
      <c r="AO136" s="2">
        <v>16</v>
      </c>
      <c r="AP136" s="13">
        <v>2.1</v>
      </c>
      <c r="AU136" s="2">
        <v>-74.051333</v>
      </c>
      <c r="AV136" s="2">
        <v>40.664667000000001</v>
      </c>
      <c r="AW136" s="2" t="s">
        <v>40</v>
      </c>
    </row>
    <row r="137" spans="1:49" x14ac:dyDescent="0.35">
      <c r="A137" s="2" t="s">
        <v>48</v>
      </c>
      <c r="C137" s="3">
        <v>41128</v>
      </c>
      <c r="D137" s="4">
        <v>0.4993055555555555</v>
      </c>
      <c r="E137" s="2" t="s">
        <v>41</v>
      </c>
      <c r="F137" s="2">
        <v>24.9</v>
      </c>
      <c r="G137" s="2">
        <v>23.11</v>
      </c>
      <c r="H137" s="2">
        <v>94</v>
      </c>
      <c r="I137" s="2">
        <v>3</v>
      </c>
      <c r="J137" s="2">
        <v>90</v>
      </c>
      <c r="K137" s="2">
        <v>26.69</v>
      </c>
      <c r="L137" s="2">
        <v>29.49</v>
      </c>
      <c r="M137" s="7">
        <v>4.6500000000000004</v>
      </c>
      <c r="N137" s="7">
        <v>4.6500000000000004</v>
      </c>
      <c r="O137" s="2">
        <v>5</v>
      </c>
      <c r="X137" s="2">
        <f t="shared" si="6"/>
        <v>3.8712010109078911</v>
      </c>
      <c r="Y137" s="2">
        <v>48</v>
      </c>
      <c r="AC137" s="9">
        <v>3</v>
      </c>
      <c r="AE137" s="11">
        <v>0.24</v>
      </c>
      <c r="AG137" s="11">
        <v>0.33700000000000002</v>
      </c>
      <c r="AK137" s="11">
        <v>0.66100000000000003</v>
      </c>
      <c r="AM137" s="11">
        <f t="shared" si="7"/>
        <v>0.90100000000000002</v>
      </c>
      <c r="AN137" s="2">
        <v>8</v>
      </c>
      <c r="AO137" s="2">
        <v>15</v>
      </c>
      <c r="AP137" s="13">
        <v>2.1</v>
      </c>
      <c r="AU137" s="2">
        <v>-74.051333</v>
      </c>
      <c r="AV137" s="2">
        <v>40.664667000000001</v>
      </c>
      <c r="AW137" s="2" t="s">
        <v>40</v>
      </c>
    </row>
    <row r="138" spans="1:49" x14ac:dyDescent="0.35">
      <c r="A138" s="2" t="s">
        <v>46</v>
      </c>
      <c r="C138" s="3">
        <v>41135</v>
      </c>
      <c r="D138" s="4">
        <v>0.65833333333333333</v>
      </c>
      <c r="E138" s="2" t="s">
        <v>41</v>
      </c>
      <c r="F138" s="2">
        <v>25.52</v>
      </c>
      <c r="G138" s="2">
        <v>22.55</v>
      </c>
      <c r="H138" s="2">
        <v>56</v>
      </c>
      <c r="I138" s="2">
        <v>3</v>
      </c>
      <c r="J138" s="2">
        <v>51</v>
      </c>
      <c r="K138" s="2">
        <v>20.07</v>
      </c>
      <c r="L138" s="2">
        <v>28.33</v>
      </c>
      <c r="M138" s="7">
        <v>5.81</v>
      </c>
      <c r="N138" s="7">
        <v>4.46</v>
      </c>
      <c r="O138" s="2">
        <v>3</v>
      </c>
      <c r="X138" s="2">
        <f t="shared" si="6"/>
        <v>2.7080502011022101</v>
      </c>
      <c r="Y138" s="2">
        <v>15</v>
      </c>
      <c r="AA138" s="9" t="s">
        <v>42</v>
      </c>
      <c r="AC138" s="9">
        <v>2</v>
      </c>
      <c r="AE138" s="11">
        <v>0.33600000000000002</v>
      </c>
      <c r="AG138" s="11">
        <v>0.248</v>
      </c>
      <c r="AK138" s="11">
        <v>0.56799999999999995</v>
      </c>
      <c r="AM138" s="11">
        <f t="shared" si="7"/>
        <v>0.90399999999999991</v>
      </c>
      <c r="AN138" s="2">
        <v>4</v>
      </c>
      <c r="AO138" s="2">
        <v>5</v>
      </c>
      <c r="AP138" s="13">
        <v>6</v>
      </c>
      <c r="AU138" s="2">
        <v>-74.051333</v>
      </c>
      <c r="AV138" s="2">
        <v>40.664667000000001</v>
      </c>
      <c r="AW138" s="2" t="s">
        <v>40</v>
      </c>
    </row>
    <row r="139" spans="1:49" x14ac:dyDescent="0.35">
      <c r="A139" s="2" t="s">
        <v>50</v>
      </c>
      <c r="C139" s="3">
        <v>41135</v>
      </c>
      <c r="D139" s="4">
        <v>0.4826388888888889</v>
      </c>
      <c r="E139" s="2" t="s">
        <v>41</v>
      </c>
      <c r="F139" s="2">
        <v>25.05</v>
      </c>
      <c r="G139" s="2">
        <v>22.57</v>
      </c>
      <c r="H139" s="2">
        <v>48</v>
      </c>
      <c r="I139" s="2">
        <v>3</v>
      </c>
      <c r="J139" s="2">
        <v>45</v>
      </c>
      <c r="K139" s="2">
        <v>22.64</v>
      </c>
      <c r="L139" s="2">
        <v>28.48</v>
      </c>
      <c r="M139" s="7">
        <v>5.93</v>
      </c>
      <c r="N139" s="7">
        <v>4.8600000000000003</v>
      </c>
      <c r="O139" s="2">
        <v>4</v>
      </c>
      <c r="X139" s="2">
        <f t="shared" si="6"/>
        <v>3.4011973816621555</v>
      </c>
      <c r="Y139" s="2">
        <v>30</v>
      </c>
      <c r="AC139" s="9">
        <v>1</v>
      </c>
      <c r="AE139" s="11">
        <v>0.31</v>
      </c>
      <c r="AG139" s="11">
        <v>0.24299999999999999</v>
      </c>
      <c r="AK139" s="11">
        <v>0.41</v>
      </c>
      <c r="AM139" s="11">
        <f t="shared" si="7"/>
        <v>0.72</v>
      </c>
      <c r="AN139" s="2">
        <v>2</v>
      </c>
      <c r="AO139" s="2">
        <v>3</v>
      </c>
      <c r="AP139" s="13">
        <v>6.3</v>
      </c>
      <c r="AU139" s="2">
        <v>-74.051333</v>
      </c>
      <c r="AV139" s="2">
        <v>40.664667000000001</v>
      </c>
      <c r="AW139" s="2" t="s">
        <v>40</v>
      </c>
    </row>
    <row r="140" spans="1:49" x14ac:dyDescent="0.35">
      <c r="A140" s="2" t="s">
        <v>48</v>
      </c>
      <c r="C140" s="3">
        <v>41135</v>
      </c>
      <c r="D140" s="4">
        <v>0.49305555555555558</v>
      </c>
      <c r="E140" s="2" t="s">
        <v>41</v>
      </c>
      <c r="F140" s="2">
        <v>24.8</v>
      </c>
      <c r="G140" s="2">
        <v>20.18</v>
      </c>
      <c r="H140" s="2">
        <v>90</v>
      </c>
      <c r="I140" s="2">
        <v>3</v>
      </c>
      <c r="J140" s="2">
        <v>85</v>
      </c>
      <c r="K140" s="2">
        <v>23.75</v>
      </c>
      <c r="L140" s="2">
        <v>30.62</v>
      </c>
      <c r="M140" s="7">
        <v>5.54</v>
      </c>
      <c r="N140" s="7">
        <v>3.76</v>
      </c>
      <c r="O140" s="2">
        <v>4</v>
      </c>
      <c r="X140" s="2">
        <f t="shared" si="6"/>
        <v>2.1972245773362196</v>
      </c>
      <c r="Y140" s="2">
        <v>9</v>
      </c>
      <c r="AA140" s="9" t="s">
        <v>42</v>
      </c>
      <c r="AC140" s="9">
        <v>2</v>
      </c>
      <c r="AE140" s="11">
        <v>0.27</v>
      </c>
      <c r="AG140" s="11">
        <v>0.26200000000000001</v>
      </c>
      <c r="AK140" s="11">
        <v>0.378</v>
      </c>
      <c r="AM140" s="11">
        <f t="shared" si="7"/>
        <v>0.64800000000000002</v>
      </c>
      <c r="AN140" s="2">
        <v>3</v>
      </c>
      <c r="AO140" s="2">
        <v>9</v>
      </c>
      <c r="AP140" s="13">
        <v>4.5</v>
      </c>
      <c r="AU140" s="2">
        <v>-74.051333</v>
      </c>
      <c r="AV140" s="2">
        <v>40.664667000000001</v>
      </c>
      <c r="AW140" s="2" t="s">
        <v>40</v>
      </c>
    </row>
    <row r="141" spans="1:49" x14ac:dyDescent="0.35">
      <c r="A141" s="2" t="s">
        <v>46</v>
      </c>
      <c r="C141" s="3">
        <v>41142</v>
      </c>
      <c r="D141" s="4">
        <v>0.68263888888888891</v>
      </c>
      <c r="E141" s="2" t="s">
        <v>41</v>
      </c>
      <c r="F141" s="2">
        <v>23.4</v>
      </c>
      <c r="G141" s="2">
        <v>22.79</v>
      </c>
      <c r="H141" s="2">
        <v>54</v>
      </c>
      <c r="I141" s="2">
        <v>3</v>
      </c>
      <c r="J141" s="2">
        <v>50</v>
      </c>
      <c r="K141" s="2">
        <v>26.23</v>
      </c>
      <c r="L141" s="2">
        <v>27.72</v>
      </c>
      <c r="M141" s="7">
        <v>3.83</v>
      </c>
      <c r="N141" s="7">
        <v>4.05</v>
      </c>
      <c r="O141" s="2">
        <v>3.5</v>
      </c>
      <c r="X141" s="2">
        <f t="shared" si="6"/>
        <v>2.3025850929940459</v>
      </c>
      <c r="Y141" s="2">
        <v>10</v>
      </c>
      <c r="AC141" s="9">
        <v>2</v>
      </c>
      <c r="AE141" s="11">
        <v>0.28199999999999997</v>
      </c>
      <c r="AG141" s="11">
        <v>0.32600000000000001</v>
      </c>
      <c r="AK141" s="11">
        <v>0.69599999999999995</v>
      </c>
      <c r="AM141" s="11">
        <f t="shared" si="7"/>
        <v>0.97799999999999998</v>
      </c>
      <c r="AN141" s="2">
        <v>11</v>
      </c>
      <c r="AO141" s="2">
        <v>22</v>
      </c>
      <c r="AP141" s="13">
        <v>1.4</v>
      </c>
      <c r="AU141" s="2">
        <v>-74.051333</v>
      </c>
      <c r="AV141" s="2">
        <v>40.664667000000001</v>
      </c>
      <c r="AW141" s="2" t="s">
        <v>40</v>
      </c>
    </row>
    <row r="142" spans="1:49" x14ac:dyDescent="0.35">
      <c r="A142" s="2" t="s">
        <v>50</v>
      </c>
      <c r="C142" s="3">
        <v>41142</v>
      </c>
      <c r="D142" s="4">
        <v>0.48333333333333334</v>
      </c>
      <c r="E142" s="2" t="s">
        <v>41</v>
      </c>
      <c r="F142" s="2">
        <v>22.76</v>
      </c>
      <c r="G142" s="2">
        <v>22.65</v>
      </c>
      <c r="H142" s="2">
        <v>50</v>
      </c>
      <c r="I142" s="2">
        <v>3</v>
      </c>
      <c r="J142" s="2">
        <v>47</v>
      </c>
      <c r="K142" s="2">
        <v>27.77</v>
      </c>
      <c r="L142" s="2">
        <v>27.99</v>
      </c>
      <c r="M142" s="7">
        <v>4.1500000000000004</v>
      </c>
      <c r="N142" s="7">
        <v>4.2</v>
      </c>
      <c r="O142" s="2">
        <v>5</v>
      </c>
      <c r="X142" s="2">
        <f t="shared" si="6"/>
        <v>2.0794415416798357</v>
      </c>
      <c r="Y142" s="2">
        <v>8</v>
      </c>
      <c r="AC142" s="9">
        <v>2</v>
      </c>
      <c r="AE142" s="11">
        <v>0.17599999999999999</v>
      </c>
      <c r="AG142" s="11">
        <v>0.28999999999999998</v>
      </c>
      <c r="AK142" s="11">
        <v>0.255</v>
      </c>
      <c r="AM142" s="11">
        <f t="shared" si="7"/>
        <v>0.43099999999999999</v>
      </c>
      <c r="AN142" s="2">
        <v>10</v>
      </c>
      <c r="AO142" s="2">
        <v>13</v>
      </c>
      <c r="AP142" s="13">
        <v>1.2</v>
      </c>
      <c r="AU142" s="2">
        <v>-74.051333</v>
      </c>
      <c r="AV142" s="2">
        <v>40.664667000000001</v>
      </c>
      <c r="AW142" s="2" t="s">
        <v>40</v>
      </c>
    </row>
    <row r="143" spans="1:49" x14ac:dyDescent="0.35">
      <c r="A143" s="2" t="s">
        <v>48</v>
      </c>
      <c r="C143" s="3">
        <v>41142</v>
      </c>
      <c r="D143" s="4">
        <v>0.49791666666666662</v>
      </c>
      <c r="E143" s="2" t="s">
        <v>41</v>
      </c>
      <c r="F143" s="2">
        <v>22.96</v>
      </c>
      <c r="G143" s="2">
        <v>22.36</v>
      </c>
      <c r="H143" s="2">
        <v>94</v>
      </c>
      <c r="I143" s="2">
        <v>3</v>
      </c>
      <c r="J143" s="2">
        <v>90</v>
      </c>
      <c r="K143" s="2">
        <v>28.03</v>
      </c>
      <c r="L143" s="2">
        <v>29.54</v>
      </c>
      <c r="M143" s="7">
        <v>4.5</v>
      </c>
      <c r="N143" s="7">
        <v>4.29</v>
      </c>
      <c r="O143" s="2">
        <v>4.5</v>
      </c>
      <c r="X143" s="2">
        <f t="shared" si="6"/>
        <v>2.7080502011022101</v>
      </c>
      <c r="Y143" s="2">
        <v>15</v>
      </c>
      <c r="AA143" s="9" t="s">
        <v>45</v>
      </c>
      <c r="AC143" s="9">
        <v>1</v>
      </c>
      <c r="AE143" s="11">
        <v>0.16400000000000001</v>
      </c>
      <c r="AG143" s="11">
        <v>0.26400000000000001</v>
      </c>
      <c r="AK143" s="11">
        <v>0.43099999999999999</v>
      </c>
      <c r="AM143" s="11">
        <f t="shared" si="7"/>
        <v>0.59499999999999997</v>
      </c>
      <c r="AN143" s="2">
        <v>7</v>
      </c>
      <c r="AO143" s="2">
        <v>15</v>
      </c>
      <c r="AP143" s="13">
        <v>2</v>
      </c>
      <c r="AU143" s="2">
        <v>-74.051333</v>
      </c>
      <c r="AV143" s="2">
        <v>40.664667000000001</v>
      </c>
      <c r="AW143" s="2" t="s">
        <v>40</v>
      </c>
    </row>
    <row r="144" spans="1:49" x14ac:dyDescent="0.35">
      <c r="A144" s="2" t="s">
        <v>46</v>
      </c>
      <c r="C144" s="3">
        <v>41149</v>
      </c>
      <c r="D144" s="4">
        <v>0.67361111111111116</v>
      </c>
      <c r="E144" s="2" t="s">
        <v>43</v>
      </c>
      <c r="F144" s="2">
        <v>24.86</v>
      </c>
      <c r="G144" s="2">
        <v>24.31</v>
      </c>
      <c r="H144" s="2">
        <v>55</v>
      </c>
      <c r="I144" s="2">
        <v>4</v>
      </c>
      <c r="J144" s="2">
        <v>54</v>
      </c>
      <c r="K144" s="2">
        <v>23.57</v>
      </c>
      <c r="L144" s="2">
        <v>26.47</v>
      </c>
      <c r="M144" s="7">
        <v>4.93</v>
      </c>
      <c r="N144" s="7">
        <v>5.34</v>
      </c>
      <c r="O144" s="2">
        <v>3</v>
      </c>
      <c r="X144" s="2">
        <f t="shared" si="6"/>
        <v>6.3716118472318568</v>
      </c>
      <c r="Y144" s="2">
        <v>585</v>
      </c>
      <c r="AC144" s="9">
        <v>66</v>
      </c>
      <c r="AE144" s="11">
        <v>0.45600000000000002</v>
      </c>
      <c r="AG144" s="11">
        <v>0.34</v>
      </c>
      <c r="AK144" s="11">
        <v>0.86499999999999999</v>
      </c>
      <c r="AM144" s="11">
        <f t="shared" si="7"/>
        <v>1.321</v>
      </c>
      <c r="AN144" s="2">
        <v>10</v>
      </c>
      <c r="AO144" s="2">
        <v>24</v>
      </c>
      <c r="AP144" s="13">
        <v>1.9</v>
      </c>
      <c r="AU144" s="2">
        <v>-74.051333</v>
      </c>
      <c r="AV144" s="2">
        <v>40.664667000000001</v>
      </c>
      <c r="AW144" s="2" t="s">
        <v>40</v>
      </c>
    </row>
    <row r="145" spans="1:49" x14ac:dyDescent="0.35">
      <c r="A145" s="2" t="s">
        <v>50</v>
      </c>
      <c r="C145" s="3">
        <v>41149</v>
      </c>
      <c r="D145" s="4">
        <v>0.50138888888888888</v>
      </c>
      <c r="E145" s="2" t="s">
        <v>43</v>
      </c>
      <c r="F145" s="2">
        <v>24.68</v>
      </c>
      <c r="G145" s="2">
        <v>24.25</v>
      </c>
      <c r="H145" s="2">
        <v>45</v>
      </c>
      <c r="I145" s="2">
        <v>3</v>
      </c>
      <c r="J145" s="2">
        <v>42</v>
      </c>
      <c r="K145" s="2">
        <v>25.08</v>
      </c>
      <c r="L145" s="2">
        <v>27.62</v>
      </c>
      <c r="M145" s="7">
        <v>4.45</v>
      </c>
      <c r="N145" s="7">
        <v>5.04</v>
      </c>
      <c r="O145" s="2">
        <v>4</v>
      </c>
      <c r="X145" s="2">
        <f t="shared" si="6"/>
        <v>6.3969296552161463</v>
      </c>
      <c r="Y145" s="2">
        <v>600</v>
      </c>
      <c r="AA145" s="9" t="s">
        <v>42</v>
      </c>
      <c r="AC145" s="9">
        <v>26</v>
      </c>
      <c r="AE145" s="11">
        <v>0.45800000000000002</v>
      </c>
      <c r="AG145" s="11">
        <v>0.33600000000000002</v>
      </c>
      <c r="AK145" s="11">
        <v>0.77700000000000002</v>
      </c>
      <c r="AM145" s="11">
        <f t="shared" si="7"/>
        <v>1.2350000000000001</v>
      </c>
      <c r="AN145" s="2">
        <v>12</v>
      </c>
      <c r="AO145" s="2">
        <v>38</v>
      </c>
      <c r="AP145" s="13">
        <v>2.1</v>
      </c>
      <c r="AU145" s="2">
        <v>-74.051333</v>
      </c>
      <c r="AV145" s="2">
        <v>40.664667000000001</v>
      </c>
      <c r="AW145" s="2" t="s">
        <v>40</v>
      </c>
    </row>
    <row r="146" spans="1:49" x14ac:dyDescent="0.35">
      <c r="A146" s="2" t="s">
        <v>48</v>
      </c>
      <c r="C146" s="3">
        <v>41149</v>
      </c>
      <c r="D146" s="4">
        <v>0.51041666666666663</v>
      </c>
      <c r="E146" s="2" t="s">
        <v>43</v>
      </c>
      <c r="F146" s="2">
        <v>24.45</v>
      </c>
      <c r="G146" s="2">
        <v>24.29</v>
      </c>
      <c r="H146" s="2">
        <v>76</v>
      </c>
      <c r="I146" s="2">
        <v>3</v>
      </c>
      <c r="J146" s="2">
        <v>86</v>
      </c>
      <c r="K146" s="2">
        <v>26.13</v>
      </c>
      <c r="L146" s="2">
        <v>27.21</v>
      </c>
      <c r="M146" s="7">
        <v>5.38</v>
      </c>
      <c r="N146" s="7">
        <v>5.3</v>
      </c>
      <c r="O146" s="2">
        <v>4.5</v>
      </c>
      <c r="X146" s="2">
        <f t="shared" si="6"/>
        <v>6.0867747269123065</v>
      </c>
      <c r="Y146" s="2">
        <v>440</v>
      </c>
      <c r="AA146" s="9" t="s">
        <v>42</v>
      </c>
      <c r="AC146" s="9">
        <v>32</v>
      </c>
      <c r="AE146" s="11">
        <v>0.37</v>
      </c>
      <c r="AG146" s="11">
        <v>0.36499999999999999</v>
      </c>
      <c r="AK146" s="11">
        <v>0.67900000000000005</v>
      </c>
      <c r="AM146" s="11">
        <f t="shared" si="7"/>
        <v>1.0489999999999999</v>
      </c>
      <c r="AN146" s="2">
        <v>15</v>
      </c>
      <c r="AO146" s="2">
        <v>19</v>
      </c>
      <c r="AP146" s="13">
        <v>1.9</v>
      </c>
      <c r="AU146" s="2">
        <v>-74.051333</v>
      </c>
      <c r="AV146" s="2">
        <v>40.664667000000001</v>
      </c>
      <c r="AW146" s="2" t="s">
        <v>40</v>
      </c>
    </row>
    <row r="147" spans="1:49" x14ac:dyDescent="0.35">
      <c r="A147" s="2" t="s">
        <v>46</v>
      </c>
      <c r="C147" s="3">
        <v>41157</v>
      </c>
      <c r="D147" s="4">
        <v>0.65763888888888888</v>
      </c>
      <c r="E147" s="2" t="s">
        <v>43</v>
      </c>
      <c r="F147" s="2">
        <v>24.65</v>
      </c>
      <c r="G147" s="2">
        <v>24.09</v>
      </c>
      <c r="H147" s="2">
        <v>55</v>
      </c>
      <c r="I147" s="2">
        <v>3</v>
      </c>
      <c r="J147" s="2">
        <v>56</v>
      </c>
      <c r="K147" s="2">
        <v>26.56</v>
      </c>
      <c r="L147" s="2">
        <v>28.19</v>
      </c>
      <c r="M147" s="7">
        <v>5.66</v>
      </c>
      <c r="N147" s="7">
        <v>5.05</v>
      </c>
      <c r="O147" s="2">
        <v>5.5</v>
      </c>
      <c r="X147" s="2">
        <f t="shared" si="6"/>
        <v>4.0604430105464191</v>
      </c>
      <c r="Y147" s="2">
        <v>58</v>
      </c>
      <c r="AA147" s="9" t="s">
        <v>42</v>
      </c>
      <c r="AC147" s="9">
        <v>2</v>
      </c>
      <c r="AE147" s="11">
        <v>0.34200000000000003</v>
      </c>
      <c r="AG147" s="11">
        <v>0.36599999999999999</v>
      </c>
      <c r="AK147" s="11">
        <v>0.68400000000000005</v>
      </c>
      <c r="AM147" s="11">
        <f t="shared" si="7"/>
        <v>1.026</v>
      </c>
      <c r="AN147" s="2">
        <v>3</v>
      </c>
      <c r="AO147" s="2">
        <v>3</v>
      </c>
      <c r="AP147" s="13">
        <v>6.6</v>
      </c>
      <c r="AU147" s="2">
        <v>-74.051333</v>
      </c>
      <c r="AV147" s="2">
        <v>40.664667000000001</v>
      </c>
      <c r="AW147" s="2" t="s">
        <v>40</v>
      </c>
    </row>
    <row r="148" spans="1:49" x14ac:dyDescent="0.35">
      <c r="A148" s="2" t="s">
        <v>50</v>
      </c>
      <c r="C148" s="3">
        <v>41157</v>
      </c>
      <c r="D148" s="4">
        <v>0.48055555555555557</v>
      </c>
      <c r="E148" s="2" t="s">
        <v>43</v>
      </c>
      <c r="F148" s="2">
        <v>24.46</v>
      </c>
      <c r="G148" s="2">
        <v>24.04</v>
      </c>
      <c r="H148" s="2">
        <v>52</v>
      </c>
      <c r="I148" s="2">
        <v>3</v>
      </c>
      <c r="J148" s="2">
        <v>49</v>
      </c>
      <c r="K148" s="2">
        <v>27.03</v>
      </c>
      <c r="L148" s="2">
        <v>28.51</v>
      </c>
      <c r="M148" s="7">
        <v>5.35</v>
      </c>
      <c r="N148" s="7">
        <v>5.18</v>
      </c>
      <c r="O148" s="2">
        <v>7</v>
      </c>
      <c r="X148" s="2">
        <f t="shared" si="6"/>
        <v>4.4308167988433134</v>
      </c>
      <c r="Y148" s="2">
        <v>84</v>
      </c>
      <c r="AA148" s="9" t="s">
        <v>42</v>
      </c>
      <c r="AC148" s="9">
        <v>10</v>
      </c>
      <c r="AE148" s="11">
        <v>0.309</v>
      </c>
      <c r="AG148" s="11">
        <v>0.36299999999999999</v>
      </c>
      <c r="AK148" s="11">
        <v>0.61</v>
      </c>
      <c r="AM148" s="11">
        <f t="shared" si="7"/>
        <v>0.91900000000000004</v>
      </c>
      <c r="AN148" s="2">
        <v>3</v>
      </c>
      <c r="AO148" s="2">
        <v>9</v>
      </c>
      <c r="AP148" s="13">
        <v>4.5</v>
      </c>
      <c r="AU148" s="2">
        <v>-74.051333</v>
      </c>
      <c r="AV148" s="2">
        <v>40.664667000000001</v>
      </c>
      <c r="AW148" s="2" t="s">
        <v>40</v>
      </c>
    </row>
    <row r="149" spans="1:49" x14ac:dyDescent="0.35">
      <c r="A149" s="2" t="s">
        <v>48</v>
      </c>
      <c r="C149" s="3">
        <v>41157</v>
      </c>
      <c r="D149" s="4">
        <v>0.49374999999999997</v>
      </c>
      <c r="E149" s="2" t="s">
        <v>43</v>
      </c>
      <c r="F149" s="2">
        <v>24.41</v>
      </c>
      <c r="G149" s="2">
        <v>24.06</v>
      </c>
      <c r="H149" s="2">
        <v>93</v>
      </c>
      <c r="I149" s="2">
        <v>3</v>
      </c>
      <c r="J149" s="2">
        <v>93</v>
      </c>
      <c r="K149" s="2">
        <v>27.13</v>
      </c>
      <c r="L149" s="2">
        <v>28.92</v>
      </c>
      <c r="M149" s="7">
        <v>5.45</v>
      </c>
      <c r="N149" s="7">
        <v>5.28</v>
      </c>
      <c r="O149" s="2">
        <v>5</v>
      </c>
      <c r="X149" s="2">
        <f t="shared" si="6"/>
        <v>4.219507705176107</v>
      </c>
      <c r="Y149" s="2">
        <v>68</v>
      </c>
      <c r="AA149" s="9" t="s">
        <v>42</v>
      </c>
      <c r="AC149" s="9">
        <v>6</v>
      </c>
      <c r="AE149" s="11">
        <v>0.312</v>
      </c>
      <c r="AG149" s="11">
        <v>0.36499999999999999</v>
      </c>
      <c r="AK149" s="11">
        <v>0.54300000000000004</v>
      </c>
      <c r="AM149" s="11">
        <f t="shared" si="7"/>
        <v>0.85499999999999998</v>
      </c>
      <c r="AN149" s="2">
        <v>5</v>
      </c>
      <c r="AO149" s="2">
        <v>14</v>
      </c>
      <c r="AP149" s="13">
        <v>2.4</v>
      </c>
      <c r="AU149" s="2">
        <v>-74.051333</v>
      </c>
      <c r="AV149" s="2">
        <v>40.664667000000001</v>
      </c>
      <c r="AW149" s="2" t="s">
        <v>40</v>
      </c>
    </row>
    <row r="150" spans="1:49" x14ac:dyDescent="0.35">
      <c r="A150" s="2" t="s">
        <v>46</v>
      </c>
      <c r="C150" s="3">
        <v>41163</v>
      </c>
      <c r="D150" s="4">
        <v>0.65</v>
      </c>
      <c r="E150" s="2" t="s">
        <v>41</v>
      </c>
      <c r="F150" s="2">
        <v>23.88</v>
      </c>
      <c r="G150" s="2">
        <v>21.17</v>
      </c>
      <c r="H150" s="2">
        <v>57</v>
      </c>
      <c r="I150" s="2">
        <v>3</v>
      </c>
      <c r="J150" s="2">
        <v>55</v>
      </c>
      <c r="K150" s="2">
        <v>22.23</v>
      </c>
      <c r="L150" s="2">
        <v>29.32</v>
      </c>
      <c r="M150" s="7">
        <v>4.97</v>
      </c>
      <c r="N150" s="7">
        <v>3.6</v>
      </c>
      <c r="O150" s="2">
        <v>4</v>
      </c>
      <c r="X150" s="2">
        <f t="shared" si="6"/>
        <v>3.8066624897703196</v>
      </c>
      <c r="Y150" s="2">
        <v>45</v>
      </c>
      <c r="AC150" s="9">
        <v>1</v>
      </c>
      <c r="AE150" s="11">
        <v>0.48</v>
      </c>
      <c r="AG150" s="11">
        <v>0.26200000000000001</v>
      </c>
      <c r="AK150" s="11">
        <v>0.45500000000000002</v>
      </c>
      <c r="AM150" s="11">
        <f t="shared" si="7"/>
        <v>0.93500000000000005</v>
      </c>
      <c r="AN150" s="2">
        <v>3</v>
      </c>
      <c r="AO150" s="2">
        <v>27</v>
      </c>
      <c r="AP150" s="13">
        <v>3.33</v>
      </c>
      <c r="AU150" s="2">
        <v>-74.051333</v>
      </c>
      <c r="AV150" s="2">
        <v>40.664667000000001</v>
      </c>
      <c r="AW150" s="2" t="s">
        <v>40</v>
      </c>
    </row>
    <row r="151" spans="1:49" x14ac:dyDescent="0.35">
      <c r="A151" s="2" t="s">
        <v>50</v>
      </c>
      <c r="C151" s="3">
        <v>41163</v>
      </c>
      <c r="D151" s="4">
        <v>0.4770833333333333</v>
      </c>
      <c r="E151" s="2" t="s">
        <v>41</v>
      </c>
      <c r="F151" s="2">
        <v>23.77</v>
      </c>
      <c r="G151" s="2">
        <v>22.2</v>
      </c>
      <c r="H151" s="2">
        <v>46</v>
      </c>
      <c r="I151" s="2">
        <v>3</v>
      </c>
      <c r="J151" s="2">
        <v>46</v>
      </c>
      <c r="K151" s="2">
        <v>20.28</v>
      </c>
      <c r="L151" s="2">
        <v>27.89</v>
      </c>
      <c r="M151" s="7">
        <v>5.63</v>
      </c>
      <c r="N151" s="7">
        <v>4.7300000000000004</v>
      </c>
      <c r="O151" s="2">
        <v>4</v>
      </c>
      <c r="X151" s="2">
        <f t="shared" si="6"/>
        <v>3.3322045101752038</v>
      </c>
      <c r="Y151" s="2">
        <v>28</v>
      </c>
      <c r="AC151" s="9">
        <v>2</v>
      </c>
      <c r="AE151" s="11">
        <v>0.48899999999999999</v>
      </c>
      <c r="AG151" s="11">
        <v>0.218</v>
      </c>
      <c r="AK151" s="11">
        <v>0.41099999999999998</v>
      </c>
      <c r="AM151" s="11">
        <f t="shared" si="7"/>
        <v>0.89999999999999991</v>
      </c>
      <c r="AN151" s="2">
        <v>8</v>
      </c>
      <c r="AO151" s="2">
        <v>6</v>
      </c>
      <c r="AP151" s="13">
        <v>4.87</v>
      </c>
      <c r="AU151" s="2">
        <v>-74.051333</v>
      </c>
      <c r="AV151" s="2">
        <v>40.664667000000001</v>
      </c>
      <c r="AW151" s="2" t="s">
        <v>40</v>
      </c>
    </row>
    <row r="152" spans="1:49" x14ac:dyDescent="0.35">
      <c r="A152" s="2" t="s">
        <v>48</v>
      </c>
      <c r="C152" s="3">
        <v>41163</v>
      </c>
      <c r="D152" s="4">
        <v>0.48819444444444443</v>
      </c>
      <c r="E152" s="2" t="s">
        <v>41</v>
      </c>
      <c r="F152" s="2">
        <v>23.47</v>
      </c>
      <c r="G152" s="2">
        <v>19.32</v>
      </c>
      <c r="H152" s="2">
        <v>91</v>
      </c>
      <c r="I152" s="2">
        <v>3</v>
      </c>
      <c r="J152" s="2">
        <v>90</v>
      </c>
      <c r="K152" s="2">
        <v>22.67</v>
      </c>
      <c r="L152" s="2">
        <v>30.83</v>
      </c>
      <c r="M152" s="7">
        <v>5.61</v>
      </c>
      <c r="N152" s="7">
        <v>3.35</v>
      </c>
      <c r="O152" s="2">
        <v>5</v>
      </c>
      <c r="X152" s="2">
        <f t="shared" si="6"/>
        <v>3.0910424533583161</v>
      </c>
      <c r="Y152" s="2">
        <v>22</v>
      </c>
      <c r="AC152" s="9">
        <v>1</v>
      </c>
      <c r="AE152" s="11">
        <v>0.46300000000000002</v>
      </c>
      <c r="AG152" s="11">
        <v>0.26200000000000001</v>
      </c>
      <c r="AK152" s="11">
        <v>0.52100000000000002</v>
      </c>
      <c r="AM152" s="11">
        <f t="shared" si="7"/>
        <v>0.98399999999999999</v>
      </c>
      <c r="AN152" s="2">
        <v>4</v>
      </c>
      <c r="AO152" s="2">
        <v>15</v>
      </c>
      <c r="AP152" s="13">
        <v>3.62</v>
      </c>
      <c r="AU152" s="2">
        <v>-74.051333</v>
      </c>
      <c r="AV152" s="2">
        <v>40.664667000000001</v>
      </c>
      <c r="AW152" s="2" t="s">
        <v>40</v>
      </c>
    </row>
    <row r="153" spans="1:49" x14ac:dyDescent="0.35">
      <c r="A153" s="2" t="s">
        <v>46</v>
      </c>
      <c r="C153" s="3">
        <v>41177</v>
      </c>
      <c r="D153" s="4">
        <v>0.6430555555555556</v>
      </c>
      <c r="E153" s="2" t="s">
        <v>41</v>
      </c>
      <c r="F153" s="2">
        <v>21.04</v>
      </c>
      <c r="G153" s="2">
        <v>20.3</v>
      </c>
      <c r="H153" s="2">
        <v>57</v>
      </c>
      <c r="I153" s="2">
        <v>3</v>
      </c>
      <c r="J153" s="2">
        <v>56</v>
      </c>
      <c r="K153" s="2">
        <v>22.33</v>
      </c>
      <c r="L153" s="2">
        <v>26.9</v>
      </c>
      <c r="M153" s="7">
        <v>5.51</v>
      </c>
      <c r="N153" s="7">
        <v>5.53</v>
      </c>
      <c r="O153" s="2">
        <v>2.5</v>
      </c>
      <c r="X153" s="2">
        <f t="shared" si="6"/>
        <v>2.0794415416798357</v>
      </c>
      <c r="Y153" s="2">
        <v>8</v>
      </c>
      <c r="AC153" s="9">
        <v>1</v>
      </c>
      <c r="AE153" s="11">
        <v>0.56999999999999995</v>
      </c>
      <c r="AG153" s="11">
        <v>0.34799999999999998</v>
      </c>
      <c r="AK153" s="11">
        <v>0.63600000000000001</v>
      </c>
      <c r="AM153" s="11">
        <f t="shared" si="7"/>
        <v>1.206</v>
      </c>
      <c r="AN153" s="2">
        <v>11</v>
      </c>
      <c r="AO153" s="2">
        <v>14</v>
      </c>
      <c r="AP153" s="13">
        <v>2.5499999999999998</v>
      </c>
      <c r="AU153" s="2">
        <v>-74.051333</v>
      </c>
      <c r="AV153" s="2">
        <v>40.664667000000001</v>
      </c>
      <c r="AW153" s="2" t="s">
        <v>40</v>
      </c>
    </row>
    <row r="154" spans="1:49" x14ac:dyDescent="0.35">
      <c r="A154" s="2" t="s">
        <v>50</v>
      </c>
      <c r="C154" s="3">
        <v>41177</v>
      </c>
      <c r="D154" s="4">
        <v>0.47916666666666669</v>
      </c>
      <c r="E154" s="2" t="s">
        <v>41</v>
      </c>
      <c r="F154" s="2">
        <v>20.71</v>
      </c>
      <c r="G154" s="2">
        <v>20.18</v>
      </c>
      <c r="H154" s="2">
        <v>46</v>
      </c>
      <c r="I154" s="2">
        <v>3</v>
      </c>
      <c r="J154" s="2">
        <v>46</v>
      </c>
      <c r="K154" s="2">
        <v>23.67</v>
      </c>
      <c r="L154" s="2">
        <v>27.6</v>
      </c>
      <c r="M154" s="7">
        <v>5.33</v>
      </c>
      <c r="N154" s="7">
        <v>5.78</v>
      </c>
      <c r="O154" s="2">
        <v>3</v>
      </c>
      <c r="X154" s="2">
        <f t="shared" si="6"/>
        <v>2.5649493574615367</v>
      </c>
      <c r="Y154" s="2">
        <v>13</v>
      </c>
      <c r="AC154" s="9">
        <v>4</v>
      </c>
      <c r="AE154" s="11">
        <v>0.54800000000000004</v>
      </c>
      <c r="AG154" s="11">
        <v>0.38600000000000001</v>
      </c>
      <c r="AK154" s="11">
        <v>0.73199999999999998</v>
      </c>
      <c r="AM154" s="11">
        <f t="shared" si="7"/>
        <v>1.28</v>
      </c>
      <c r="AN154" s="2">
        <v>5</v>
      </c>
      <c r="AO154" s="2">
        <v>11</v>
      </c>
      <c r="AP154" s="13">
        <v>2.35</v>
      </c>
      <c r="AU154" s="2">
        <v>-74.051333</v>
      </c>
      <c r="AV154" s="2">
        <v>40.664667000000001</v>
      </c>
      <c r="AW154" s="2" t="s">
        <v>40</v>
      </c>
    </row>
    <row r="155" spans="1:49" x14ac:dyDescent="0.35">
      <c r="A155" s="2" t="s">
        <v>48</v>
      </c>
      <c r="C155" s="3">
        <v>41177</v>
      </c>
      <c r="D155" s="4">
        <v>0.48958333333333331</v>
      </c>
      <c r="E155" s="2" t="s">
        <v>41</v>
      </c>
      <c r="F155" s="2">
        <v>20.56</v>
      </c>
      <c r="G155" s="2">
        <v>20.07</v>
      </c>
      <c r="H155" s="2">
        <v>90</v>
      </c>
      <c r="I155" s="2">
        <v>3</v>
      </c>
      <c r="J155" s="2">
        <v>87</v>
      </c>
      <c r="K155" s="2">
        <v>24.69</v>
      </c>
      <c r="L155" s="2">
        <v>27.86</v>
      </c>
      <c r="M155" s="7">
        <v>4.58</v>
      </c>
      <c r="N155" s="7">
        <v>5.45</v>
      </c>
      <c r="O155" s="2">
        <v>5</v>
      </c>
      <c r="X155" s="2">
        <f t="shared" si="6"/>
        <v>1.791759469228055</v>
      </c>
      <c r="Y155" s="2">
        <v>6</v>
      </c>
      <c r="AA155" s="9" t="s">
        <v>45</v>
      </c>
      <c r="AC155" s="9">
        <v>1</v>
      </c>
      <c r="AE155" s="11">
        <v>0.50800000000000001</v>
      </c>
      <c r="AG155" s="11">
        <v>0.39400000000000002</v>
      </c>
      <c r="AK155" s="11">
        <v>0.56499999999999995</v>
      </c>
      <c r="AM155" s="11">
        <f t="shared" si="7"/>
        <v>1.073</v>
      </c>
      <c r="AN155" s="2">
        <v>14</v>
      </c>
      <c r="AO155" s="2">
        <v>7</v>
      </c>
      <c r="AP155" s="13">
        <v>2.19</v>
      </c>
      <c r="AU155" s="2">
        <v>-74.051333</v>
      </c>
      <c r="AV155" s="2">
        <v>40.664667000000001</v>
      </c>
      <c r="AW155" s="2" t="s">
        <v>40</v>
      </c>
    </row>
    <row r="156" spans="1:49" x14ac:dyDescent="0.35">
      <c r="A156" s="2" t="s">
        <v>46</v>
      </c>
      <c r="C156" s="3">
        <v>41429</v>
      </c>
      <c r="D156" s="4">
        <v>0.64583333333333337</v>
      </c>
      <c r="E156" s="2" t="s">
        <v>43</v>
      </c>
      <c r="F156" s="2">
        <v>18.850000000000001</v>
      </c>
      <c r="G156" s="2">
        <v>13.14</v>
      </c>
      <c r="H156" s="2">
        <v>58</v>
      </c>
      <c r="I156" s="2">
        <v>3</v>
      </c>
      <c r="J156" s="2">
        <v>52</v>
      </c>
      <c r="K156" s="2">
        <v>10.94</v>
      </c>
      <c r="L156" s="2">
        <v>27.92</v>
      </c>
      <c r="M156" s="7">
        <v>7.39</v>
      </c>
      <c r="N156" s="7">
        <v>7.11</v>
      </c>
      <c r="O156" s="2">
        <v>1.5</v>
      </c>
      <c r="X156" s="2">
        <f t="shared" ref="X156:X197" si="8">LN(Y156)</f>
        <v>6.3279367837291947</v>
      </c>
      <c r="Y156" s="2">
        <v>560</v>
      </c>
      <c r="AC156" s="9">
        <v>52</v>
      </c>
      <c r="AE156" s="11">
        <v>0.48399999999999999</v>
      </c>
      <c r="AG156" s="11">
        <v>0.19400000000000001</v>
      </c>
      <c r="AK156" s="11">
        <v>0.69099999999999995</v>
      </c>
      <c r="AM156" s="11">
        <f t="shared" ref="AM156:AM197" si="9">AE156+AF156+AK156</f>
        <v>1.1749999999999998</v>
      </c>
      <c r="AN156" s="2">
        <v>18</v>
      </c>
      <c r="AO156" s="2">
        <v>16</v>
      </c>
      <c r="AP156" s="13">
        <v>2.4900000000000002</v>
      </c>
      <c r="AU156" s="2">
        <v>-74.053830000000005</v>
      </c>
      <c r="AV156" s="2">
        <v>40.643830000000001</v>
      </c>
      <c r="AW156" s="2" t="s">
        <v>40</v>
      </c>
    </row>
    <row r="157" spans="1:49" x14ac:dyDescent="0.35">
      <c r="A157" s="2" t="s">
        <v>50</v>
      </c>
      <c r="C157" s="3">
        <v>41429</v>
      </c>
      <c r="D157" s="4">
        <v>0.48749999999999999</v>
      </c>
      <c r="E157" s="2" t="s">
        <v>43</v>
      </c>
      <c r="F157" s="2">
        <v>18.54</v>
      </c>
      <c r="G157" s="2">
        <v>12.42</v>
      </c>
      <c r="H157" s="2">
        <v>48</v>
      </c>
      <c r="I157" s="2">
        <v>3</v>
      </c>
      <c r="J157" s="2">
        <v>46</v>
      </c>
      <c r="K157" s="2">
        <v>11.88</v>
      </c>
      <c r="L157" s="2">
        <v>29.25</v>
      </c>
      <c r="M157" s="7">
        <v>7.72</v>
      </c>
      <c r="N157" s="7">
        <v>7.29</v>
      </c>
      <c r="O157" s="2">
        <v>2</v>
      </c>
      <c r="X157" s="2">
        <f t="shared" si="8"/>
        <v>7.4500795698074986</v>
      </c>
      <c r="Y157" s="2">
        <v>1720</v>
      </c>
      <c r="AC157" s="9">
        <v>86</v>
      </c>
      <c r="AE157" s="11">
        <v>0.46400000000000002</v>
      </c>
      <c r="AG157" s="11">
        <v>0.21</v>
      </c>
      <c r="AK157" s="11">
        <v>0.72599999999999998</v>
      </c>
      <c r="AM157" s="11">
        <f t="shared" si="9"/>
        <v>1.19</v>
      </c>
      <c r="AN157" s="2">
        <v>9</v>
      </c>
      <c r="AO157" s="2">
        <v>8</v>
      </c>
      <c r="AP157" s="13">
        <v>2.75</v>
      </c>
      <c r="AU157" s="2">
        <v>-74.053830000000005</v>
      </c>
      <c r="AV157" s="2">
        <v>40.643830000000001</v>
      </c>
      <c r="AW157" s="2" t="s">
        <v>40</v>
      </c>
    </row>
    <row r="158" spans="1:49" x14ac:dyDescent="0.35">
      <c r="A158" s="2" t="s">
        <v>48</v>
      </c>
      <c r="C158" s="3">
        <v>41429</v>
      </c>
      <c r="D158" s="4">
        <v>0.49722222222222223</v>
      </c>
      <c r="E158" s="2" t="s">
        <v>43</v>
      </c>
      <c r="F158" s="2">
        <v>17.87</v>
      </c>
      <c r="G158" s="2">
        <v>10.7</v>
      </c>
      <c r="H158" s="2">
        <v>82</v>
      </c>
      <c r="I158" s="2">
        <v>3</v>
      </c>
      <c r="J158" s="2">
        <v>77</v>
      </c>
      <c r="K158" s="2">
        <v>15.14</v>
      </c>
      <c r="L158" s="2">
        <v>31.07</v>
      </c>
      <c r="M158" s="7">
        <v>7.69</v>
      </c>
      <c r="N158" s="7">
        <v>7.32</v>
      </c>
      <c r="O158" s="2">
        <v>3</v>
      </c>
      <c r="X158" s="2">
        <f t="shared" si="8"/>
        <v>7.6304612617836272</v>
      </c>
      <c r="Y158" s="2">
        <v>2060</v>
      </c>
      <c r="AC158" s="9">
        <v>78</v>
      </c>
      <c r="AE158" s="11">
        <v>0.433</v>
      </c>
      <c r="AG158" s="11">
        <v>0.23400000000000001</v>
      </c>
      <c r="AK158" s="11">
        <v>0.68300000000000005</v>
      </c>
      <c r="AM158" s="11">
        <f t="shared" si="9"/>
        <v>1.1160000000000001</v>
      </c>
      <c r="AN158" s="2">
        <v>13</v>
      </c>
      <c r="AO158" s="2">
        <v>18</v>
      </c>
      <c r="AP158" s="13">
        <v>3.1</v>
      </c>
      <c r="AU158" s="2">
        <v>-74.053830000000005</v>
      </c>
      <c r="AV158" s="2">
        <v>40.643830000000001</v>
      </c>
      <c r="AW158" s="2" t="s">
        <v>40</v>
      </c>
    </row>
    <row r="159" spans="1:49" x14ac:dyDescent="0.35">
      <c r="A159" s="2" t="s">
        <v>46</v>
      </c>
      <c r="C159" s="3">
        <v>41436</v>
      </c>
      <c r="D159" s="4">
        <v>0.64583333333333337</v>
      </c>
      <c r="E159" s="2" t="s">
        <v>43</v>
      </c>
      <c r="F159" s="2">
        <v>18.48</v>
      </c>
      <c r="G159" s="2">
        <v>16.04</v>
      </c>
      <c r="H159" s="2">
        <v>54</v>
      </c>
      <c r="I159" s="2">
        <v>3</v>
      </c>
      <c r="J159" s="2">
        <v>53</v>
      </c>
      <c r="K159" s="2">
        <v>16.12</v>
      </c>
      <c r="L159" s="2">
        <v>27.21</v>
      </c>
      <c r="M159" s="7">
        <v>7.38</v>
      </c>
      <c r="N159" s="7">
        <v>7.31</v>
      </c>
      <c r="O159" s="2">
        <v>3</v>
      </c>
      <c r="X159" s="2">
        <f t="shared" si="8"/>
        <v>6.633318433280377</v>
      </c>
      <c r="Y159" s="2">
        <v>760</v>
      </c>
      <c r="AC159" s="9">
        <v>83</v>
      </c>
      <c r="AE159" s="11">
        <v>0.36399999999999999</v>
      </c>
      <c r="AG159" s="11">
        <v>0.27400000000000002</v>
      </c>
      <c r="AK159" s="11">
        <v>0.80200000000000005</v>
      </c>
      <c r="AM159" s="11">
        <f t="shared" si="9"/>
        <v>1.1659999999999999</v>
      </c>
      <c r="AN159" s="2">
        <v>5</v>
      </c>
      <c r="AO159" s="2">
        <v>5</v>
      </c>
      <c r="AP159" s="13">
        <v>3.27</v>
      </c>
      <c r="AU159" s="2">
        <v>-74.053830000000005</v>
      </c>
      <c r="AV159" s="2">
        <v>40.643830000000001</v>
      </c>
      <c r="AW159" s="2" t="s">
        <v>40</v>
      </c>
    </row>
    <row r="160" spans="1:49" x14ac:dyDescent="0.35">
      <c r="A160" s="2" t="s">
        <v>50</v>
      </c>
      <c r="C160" s="3">
        <v>41436</v>
      </c>
      <c r="D160" s="4">
        <v>0.48472222222222222</v>
      </c>
      <c r="E160" s="2" t="s">
        <v>43</v>
      </c>
      <c r="F160" s="2">
        <v>18.57</v>
      </c>
      <c r="G160" s="2">
        <v>15.96</v>
      </c>
      <c r="H160" s="2">
        <v>53</v>
      </c>
      <c r="I160" s="2">
        <v>3</v>
      </c>
      <c r="J160" s="2">
        <v>50</v>
      </c>
      <c r="K160" s="2">
        <v>15.52</v>
      </c>
      <c r="L160" s="2">
        <v>27.75</v>
      </c>
      <c r="M160" s="7">
        <v>7.73</v>
      </c>
      <c r="N160" s="7">
        <v>7.44</v>
      </c>
      <c r="O160" s="2">
        <v>3.5</v>
      </c>
      <c r="X160" s="2">
        <f t="shared" si="8"/>
        <v>6.300785794663244</v>
      </c>
      <c r="Y160" s="2">
        <v>545</v>
      </c>
      <c r="AC160" s="9">
        <v>74</v>
      </c>
      <c r="AE160" s="11">
        <v>0.36799999999999999</v>
      </c>
      <c r="AG160" s="11">
        <v>0.26900000000000002</v>
      </c>
      <c r="AK160" s="11">
        <v>0.79500000000000004</v>
      </c>
      <c r="AM160" s="11">
        <f t="shared" si="9"/>
        <v>1.163</v>
      </c>
      <c r="AN160" s="2">
        <v>5</v>
      </c>
      <c r="AO160" s="2">
        <v>3</v>
      </c>
      <c r="AP160" s="13">
        <v>5.27</v>
      </c>
      <c r="AU160" s="2">
        <v>-74.053830000000005</v>
      </c>
      <c r="AV160" s="2">
        <v>40.643830000000001</v>
      </c>
      <c r="AW160" s="2" t="s">
        <v>40</v>
      </c>
    </row>
    <row r="161" spans="1:49" x14ac:dyDescent="0.35">
      <c r="A161" s="2" t="s">
        <v>48</v>
      </c>
      <c r="C161" s="3">
        <v>41436</v>
      </c>
      <c r="D161" s="4">
        <v>0.49583333333333335</v>
      </c>
      <c r="E161" s="2" t="s">
        <v>43</v>
      </c>
      <c r="F161" s="2">
        <v>17.670000000000002</v>
      </c>
      <c r="G161" s="2">
        <v>16.04</v>
      </c>
      <c r="H161" s="2">
        <v>92</v>
      </c>
      <c r="I161" s="2">
        <v>3</v>
      </c>
      <c r="J161" s="2">
        <v>92</v>
      </c>
      <c r="K161" s="2">
        <v>21.13</v>
      </c>
      <c r="L161" s="2">
        <v>28.94</v>
      </c>
      <c r="M161" s="7">
        <v>8.17</v>
      </c>
      <c r="N161" s="7">
        <v>7.95</v>
      </c>
      <c r="O161" s="2">
        <v>3</v>
      </c>
      <c r="X161" s="2">
        <f t="shared" si="8"/>
        <v>5.7104270173748697</v>
      </c>
      <c r="Y161" s="2">
        <v>302</v>
      </c>
      <c r="AC161" s="9">
        <v>86</v>
      </c>
      <c r="AE161" s="11">
        <v>0.24399999999999999</v>
      </c>
      <c r="AG161" s="11">
        <v>0.19800000000000001</v>
      </c>
      <c r="AK161" s="11">
        <v>0.92800000000000005</v>
      </c>
      <c r="AM161" s="11">
        <f t="shared" si="9"/>
        <v>1.1720000000000002</v>
      </c>
      <c r="AN161" s="2">
        <v>12</v>
      </c>
      <c r="AO161" s="2">
        <v>4</v>
      </c>
      <c r="AP161" s="13">
        <v>9.44</v>
      </c>
      <c r="AT161" s="2" t="s">
        <v>60</v>
      </c>
      <c r="AU161" s="2">
        <v>-74.053830000000005</v>
      </c>
      <c r="AV161" s="2">
        <v>40.643830000000001</v>
      </c>
      <c r="AW161" s="2" t="s">
        <v>40</v>
      </c>
    </row>
    <row r="162" spans="1:49" x14ac:dyDescent="0.35">
      <c r="A162" s="2" t="s">
        <v>46</v>
      </c>
      <c r="C162" s="3">
        <v>41443</v>
      </c>
      <c r="D162" s="4">
        <v>0.64236111111111105</v>
      </c>
      <c r="E162" s="2" t="s">
        <v>41</v>
      </c>
      <c r="F162" s="2">
        <v>20.27</v>
      </c>
      <c r="G162" s="2">
        <v>16.07</v>
      </c>
      <c r="H162" s="2">
        <v>58</v>
      </c>
      <c r="I162" s="2">
        <v>3</v>
      </c>
      <c r="J162" s="2">
        <v>51</v>
      </c>
      <c r="K162" s="2">
        <v>7.62</v>
      </c>
      <c r="L162" s="2">
        <v>29.51</v>
      </c>
      <c r="M162" s="7">
        <v>7.29</v>
      </c>
      <c r="N162" s="7">
        <v>7.22</v>
      </c>
      <c r="O162" s="2">
        <v>2</v>
      </c>
      <c r="X162" s="2">
        <f t="shared" si="8"/>
        <v>4.3174881135363101</v>
      </c>
      <c r="Y162" s="2">
        <v>75</v>
      </c>
      <c r="AC162" s="9">
        <v>6</v>
      </c>
      <c r="AE162" s="11">
        <v>0.40600000000000003</v>
      </c>
      <c r="AG162" s="11">
        <v>0.14499999999999999</v>
      </c>
      <c r="AK162" s="11">
        <v>0.56100000000000005</v>
      </c>
      <c r="AM162" s="11">
        <f t="shared" si="9"/>
        <v>0.96700000000000008</v>
      </c>
      <c r="AN162" s="2">
        <v>12</v>
      </c>
      <c r="AO162" s="2">
        <v>8</v>
      </c>
      <c r="AP162" s="13">
        <v>5.08</v>
      </c>
      <c r="AU162" s="2">
        <v>-74.053830000000005</v>
      </c>
      <c r="AV162" s="2">
        <v>40.643830000000001</v>
      </c>
      <c r="AW162" s="2" t="s">
        <v>40</v>
      </c>
    </row>
    <row r="163" spans="1:49" x14ac:dyDescent="0.35">
      <c r="A163" s="2" t="s">
        <v>50</v>
      </c>
      <c r="C163" s="3">
        <v>41443</v>
      </c>
      <c r="D163" s="4">
        <v>0.48333333333333334</v>
      </c>
      <c r="E163" s="2" t="s">
        <v>41</v>
      </c>
      <c r="F163" s="2">
        <v>20.18</v>
      </c>
      <c r="G163" s="2">
        <v>16.27</v>
      </c>
      <c r="H163" s="2">
        <v>50</v>
      </c>
      <c r="I163" s="2">
        <v>3</v>
      </c>
      <c r="J163" s="2">
        <v>45</v>
      </c>
      <c r="K163" s="2">
        <v>7.69</v>
      </c>
      <c r="L163" s="2">
        <v>29.03</v>
      </c>
      <c r="M163" s="7">
        <v>7.15</v>
      </c>
      <c r="N163" s="7">
        <v>7</v>
      </c>
      <c r="O163" s="2">
        <v>1.5</v>
      </c>
      <c r="X163" s="2">
        <f t="shared" si="8"/>
        <v>4.6051701859880918</v>
      </c>
      <c r="Y163" s="2">
        <v>100</v>
      </c>
      <c r="AC163" s="9">
        <v>13</v>
      </c>
      <c r="AE163" s="11">
        <v>0.39900000000000002</v>
      </c>
      <c r="AG163" s="11">
        <v>0.14299999999999999</v>
      </c>
      <c r="AK163" s="11">
        <v>0.57899999999999996</v>
      </c>
      <c r="AM163" s="11">
        <f t="shared" si="9"/>
        <v>0.97799999999999998</v>
      </c>
      <c r="AN163" s="2">
        <v>7</v>
      </c>
      <c r="AO163" s="2">
        <v>9</v>
      </c>
      <c r="AP163" s="13">
        <v>3.03</v>
      </c>
      <c r="AU163" s="2">
        <v>-74.053830000000005</v>
      </c>
      <c r="AV163" s="2">
        <v>40.643830000000001</v>
      </c>
      <c r="AW163" s="2" t="s">
        <v>40</v>
      </c>
    </row>
    <row r="164" spans="1:49" x14ac:dyDescent="0.35">
      <c r="A164" s="2" t="s">
        <v>48</v>
      </c>
      <c r="C164" s="3">
        <v>41443</v>
      </c>
      <c r="D164" s="4">
        <v>0.49513888888888885</v>
      </c>
      <c r="E164" s="2" t="s">
        <v>41</v>
      </c>
      <c r="F164" s="2">
        <v>20.22</v>
      </c>
      <c r="G164" s="2">
        <v>15.64</v>
      </c>
      <c r="H164" s="2">
        <v>89</v>
      </c>
      <c r="I164" s="2">
        <v>3</v>
      </c>
      <c r="J164" s="2">
        <v>83</v>
      </c>
      <c r="K164" s="2">
        <v>9.32</v>
      </c>
      <c r="L164" s="2">
        <v>30.62</v>
      </c>
      <c r="M164" s="7">
        <v>7.41</v>
      </c>
      <c r="N164" s="7">
        <v>7.7</v>
      </c>
      <c r="O164" s="2">
        <v>2.5</v>
      </c>
      <c r="X164" s="2">
        <f t="shared" si="8"/>
        <v>4.4659081186545837</v>
      </c>
      <c r="Y164" s="2">
        <v>87</v>
      </c>
      <c r="AC164" s="9">
        <v>9</v>
      </c>
      <c r="AE164" s="11">
        <v>0.378</v>
      </c>
      <c r="AG164" s="11">
        <v>0.14499999999999999</v>
      </c>
      <c r="AK164" s="11">
        <v>0.50900000000000001</v>
      </c>
      <c r="AM164" s="11">
        <f t="shared" si="9"/>
        <v>0.88700000000000001</v>
      </c>
      <c r="AN164" s="2">
        <v>9</v>
      </c>
      <c r="AO164" s="2">
        <v>56</v>
      </c>
      <c r="AP164" s="13">
        <v>3.26</v>
      </c>
      <c r="AU164" s="2">
        <v>-74.053830000000005</v>
      </c>
      <c r="AV164" s="2">
        <v>40.643830000000001</v>
      </c>
      <c r="AW164" s="2" t="s">
        <v>40</v>
      </c>
    </row>
    <row r="165" spans="1:49" x14ac:dyDescent="0.35">
      <c r="A165" s="2" t="s">
        <v>46</v>
      </c>
      <c r="C165" s="3">
        <v>41450</v>
      </c>
      <c r="AM165" s="11">
        <f t="shared" si="9"/>
        <v>0</v>
      </c>
      <c r="AU165" s="2">
        <v>-74.053830000000005</v>
      </c>
      <c r="AV165" s="2">
        <v>40.643830000000001</v>
      </c>
      <c r="AW165" s="2" t="s">
        <v>40</v>
      </c>
    </row>
    <row r="166" spans="1:49" x14ac:dyDescent="0.35">
      <c r="A166" s="2" t="s">
        <v>50</v>
      </c>
      <c r="C166" s="3">
        <v>41450</v>
      </c>
      <c r="AM166" s="11">
        <f t="shared" si="9"/>
        <v>0</v>
      </c>
      <c r="AT166" s="2" t="s">
        <v>66</v>
      </c>
      <c r="AU166" s="2">
        <v>-74.053830000000005</v>
      </c>
      <c r="AV166" s="2">
        <v>40.643830000000001</v>
      </c>
      <c r="AW166" s="2" t="s">
        <v>40</v>
      </c>
    </row>
    <row r="167" spans="1:49" x14ac:dyDescent="0.35">
      <c r="A167" s="2" t="s">
        <v>48</v>
      </c>
      <c r="C167" s="3">
        <v>41450</v>
      </c>
      <c r="AM167" s="11">
        <f t="shared" si="9"/>
        <v>0</v>
      </c>
      <c r="AU167" s="2">
        <v>-74.053832999999997</v>
      </c>
      <c r="AV167" s="2">
        <v>40.643833000000001</v>
      </c>
      <c r="AW167" s="2" t="s">
        <v>40</v>
      </c>
    </row>
    <row r="168" spans="1:49" x14ac:dyDescent="0.35">
      <c r="A168" s="2" t="s">
        <v>46</v>
      </c>
      <c r="C168" s="3">
        <v>41465</v>
      </c>
      <c r="D168" s="4">
        <v>0.63888888888888895</v>
      </c>
      <c r="E168" s="2" t="s">
        <v>41</v>
      </c>
      <c r="F168" s="2">
        <v>22.22</v>
      </c>
      <c r="G168" s="2">
        <v>17.62</v>
      </c>
      <c r="H168" s="2">
        <v>53</v>
      </c>
      <c r="I168" s="2">
        <v>3</v>
      </c>
      <c r="J168" s="2">
        <v>48</v>
      </c>
      <c r="K168" s="2">
        <v>17.96</v>
      </c>
      <c r="L168" s="2">
        <v>28.46</v>
      </c>
      <c r="M168" s="7">
        <v>6.57</v>
      </c>
      <c r="N168" s="7">
        <v>6.21</v>
      </c>
      <c r="O168" s="2">
        <v>3</v>
      </c>
      <c r="X168" s="2">
        <f t="shared" si="8"/>
        <v>5.0498560072495371</v>
      </c>
      <c r="Y168" s="2">
        <v>156</v>
      </c>
      <c r="AC168" s="9">
        <v>5</v>
      </c>
      <c r="AE168" s="11">
        <v>0.26200000000000001</v>
      </c>
      <c r="AG168" s="11">
        <v>0.17399999999999999</v>
      </c>
      <c r="AK168" s="11">
        <v>0.501</v>
      </c>
      <c r="AM168" s="11">
        <f t="shared" si="9"/>
        <v>0.76300000000000001</v>
      </c>
      <c r="AN168" s="2">
        <v>11</v>
      </c>
      <c r="AO168" s="2">
        <v>8</v>
      </c>
      <c r="AP168" s="13">
        <v>1.85</v>
      </c>
      <c r="AT168" s="2" t="s">
        <v>52</v>
      </c>
      <c r="AU168" s="2">
        <v>-74.053832999999997</v>
      </c>
      <c r="AV168" s="2">
        <v>40.643833000000001</v>
      </c>
      <c r="AW168" s="2" t="s">
        <v>40</v>
      </c>
    </row>
    <row r="169" spans="1:49" x14ac:dyDescent="0.35">
      <c r="A169" s="2" t="s">
        <v>50</v>
      </c>
      <c r="C169" s="3">
        <v>41465</v>
      </c>
      <c r="D169" s="4">
        <v>0.47291666666666665</v>
      </c>
      <c r="E169" s="2" t="s">
        <v>41</v>
      </c>
      <c r="F169" s="2">
        <v>22.32</v>
      </c>
      <c r="G169" s="2">
        <v>17.86</v>
      </c>
      <c r="H169" s="2">
        <v>48</v>
      </c>
      <c r="I169" s="2">
        <v>3</v>
      </c>
      <c r="J169" s="2">
        <v>46</v>
      </c>
      <c r="K169" s="2">
        <v>17.260000000000002</v>
      </c>
      <c r="L169" s="2">
        <v>28.1</v>
      </c>
      <c r="M169" s="7">
        <v>6.93</v>
      </c>
      <c r="N169" s="7">
        <v>6.22</v>
      </c>
      <c r="O169" s="2">
        <v>3</v>
      </c>
      <c r="X169" s="2">
        <f t="shared" si="8"/>
        <v>3.4657359027997265</v>
      </c>
      <c r="Y169" s="2">
        <v>32</v>
      </c>
      <c r="AC169" s="9">
        <v>2</v>
      </c>
      <c r="AE169" s="11">
        <v>0.246</v>
      </c>
      <c r="AG169" s="11">
        <v>0.158</v>
      </c>
      <c r="AK169" s="11">
        <v>0.51600000000000001</v>
      </c>
      <c r="AM169" s="11">
        <f t="shared" si="9"/>
        <v>0.76200000000000001</v>
      </c>
      <c r="AN169" s="2">
        <v>5</v>
      </c>
      <c r="AO169" s="2">
        <v>8</v>
      </c>
      <c r="AP169" s="13">
        <v>5.69</v>
      </c>
      <c r="AT169" s="2" t="s">
        <v>52</v>
      </c>
      <c r="AU169" s="2">
        <v>-74.053832999999997</v>
      </c>
      <c r="AV169" s="2">
        <v>40.643833000000001</v>
      </c>
      <c r="AW169" s="2" t="s">
        <v>40</v>
      </c>
    </row>
    <row r="170" spans="1:49" x14ac:dyDescent="0.35">
      <c r="A170" s="2" t="s">
        <v>48</v>
      </c>
      <c r="C170" s="3">
        <v>41465</v>
      </c>
      <c r="D170" s="4">
        <v>0.48472222222222222</v>
      </c>
      <c r="E170" s="2" t="s">
        <v>41</v>
      </c>
      <c r="F170" s="2">
        <v>20.6</v>
      </c>
      <c r="G170" s="2">
        <v>16.420000000000002</v>
      </c>
      <c r="H170" s="2">
        <v>92</v>
      </c>
      <c r="I170" s="2">
        <v>3</v>
      </c>
      <c r="J170" s="2">
        <v>87</v>
      </c>
      <c r="K170" s="2">
        <v>23.64</v>
      </c>
      <c r="L170" s="2">
        <v>30.28</v>
      </c>
      <c r="M170" s="7">
        <v>7.6</v>
      </c>
      <c r="N170" s="7">
        <v>6.61</v>
      </c>
      <c r="O170" s="2">
        <v>4</v>
      </c>
      <c r="X170" s="2">
        <f t="shared" si="8"/>
        <v>3.2958368660043291</v>
      </c>
      <c r="Y170" s="2">
        <v>27</v>
      </c>
      <c r="AC170" s="9">
        <v>6</v>
      </c>
      <c r="AE170" s="11">
        <v>0.11600000000000001</v>
      </c>
      <c r="AG170" s="11">
        <v>9.6000000000000002E-2</v>
      </c>
      <c r="AK170" s="11">
        <v>0.51400000000000001</v>
      </c>
      <c r="AM170" s="11">
        <f t="shared" si="9"/>
        <v>0.63</v>
      </c>
      <c r="AN170" s="2">
        <v>9</v>
      </c>
      <c r="AO170" s="2">
        <v>10</v>
      </c>
      <c r="AP170" s="13">
        <v>12.84</v>
      </c>
      <c r="AT170" s="2" t="s">
        <v>52</v>
      </c>
      <c r="AU170" s="2">
        <v>-74.053832999999997</v>
      </c>
      <c r="AV170" s="2">
        <v>40.643833000000001</v>
      </c>
      <c r="AW170" s="2" t="s">
        <v>40</v>
      </c>
    </row>
    <row r="171" spans="1:49" x14ac:dyDescent="0.35">
      <c r="A171" s="2" t="s">
        <v>46</v>
      </c>
      <c r="C171" s="3">
        <v>41471</v>
      </c>
      <c r="D171" s="4">
        <v>0.47361111111111115</v>
      </c>
      <c r="E171" s="2" t="s">
        <v>41</v>
      </c>
      <c r="F171" s="2">
        <v>23.98</v>
      </c>
      <c r="G171" s="2">
        <v>20.82</v>
      </c>
      <c r="H171" s="2">
        <v>53</v>
      </c>
      <c r="I171" s="2">
        <v>3</v>
      </c>
      <c r="J171" s="2">
        <v>47</v>
      </c>
      <c r="K171" s="2">
        <v>14.55</v>
      </c>
      <c r="L171" s="2">
        <v>28.19</v>
      </c>
      <c r="M171" s="7">
        <v>6.01</v>
      </c>
      <c r="N171" s="7">
        <v>5.67</v>
      </c>
      <c r="O171" s="2">
        <v>2.5</v>
      </c>
      <c r="X171" s="2">
        <f t="shared" si="8"/>
        <v>6.3543700407973507</v>
      </c>
      <c r="Y171" s="2">
        <v>575</v>
      </c>
      <c r="AC171" s="9">
        <v>10</v>
      </c>
      <c r="AE171" s="11">
        <v>0.34399999999999997</v>
      </c>
      <c r="AG171" s="11">
        <v>0.16600000000000001</v>
      </c>
      <c r="AK171" s="11">
        <v>0.49299999999999999</v>
      </c>
      <c r="AM171" s="11">
        <f t="shared" si="9"/>
        <v>0.83699999999999997</v>
      </c>
      <c r="AN171" s="2">
        <v>13</v>
      </c>
      <c r="AO171" s="2">
        <v>13</v>
      </c>
      <c r="AP171" s="13">
        <v>2.4</v>
      </c>
      <c r="AT171" s="2" t="s">
        <v>52</v>
      </c>
      <c r="AU171" s="2">
        <v>-74.053832999999997</v>
      </c>
      <c r="AV171" s="2">
        <v>40.643833000000001</v>
      </c>
      <c r="AW171" s="2" t="s">
        <v>40</v>
      </c>
    </row>
    <row r="172" spans="1:49" x14ac:dyDescent="0.35">
      <c r="A172" s="2" t="s">
        <v>50</v>
      </c>
      <c r="C172" s="3">
        <v>41471</v>
      </c>
      <c r="D172" s="4">
        <v>0.46388888888888885</v>
      </c>
      <c r="E172" s="2" t="s">
        <v>41</v>
      </c>
      <c r="F172" s="2">
        <v>24.12</v>
      </c>
      <c r="G172" s="2">
        <v>21.26</v>
      </c>
      <c r="H172" s="2">
        <v>49</v>
      </c>
      <c r="I172" s="2">
        <v>3</v>
      </c>
      <c r="J172" s="2">
        <v>44</v>
      </c>
      <c r="K172" s="2">
        <v>15.16</v>
      </c>
      <c r="L172" s="2">
        <v>26.35</v>
      </c>
      <c r="M172" s="7">
        <v>6.16</v>
      </c>
      <c r="N172" s="7">
        <v>5.63</v>
      </c>
      <c r="O172" s="2">
        <v>3.5</v>
      </c>
      <c r="X172" s="2">
        <f t="shared" si="8"/>
        <v>7.0732697174597101</v>
      </c>
      <c r="Y172" s="2">
        <v>1180</v>
      </c>
      <c r="AC172" s="9">
        <v>44</v>
      </c>
      <c r="AE172" s="11">
        <v>0.35</v>
      </c>
      <c r="AG172" s="11">
        <v>0.17199999999999999</v>
      </c>
      <c r="AK172" s="11">
        <v>0.54200000000000004</v>
      </c>
      <c r="AM172" s="11">
        <f t="shared" si="9"/>
        <v>0.89200000000000002</v>
      </c>
      <c r="AN172" s="2">
        <v>13</v>
      </c>
      <c r="AO172" s="2">
        <v>12</v>
      </c>
      <c r="AP172" s="13">
        <v>2.8</v>
      </c>
      <c r="AT172" s="2" t="s">
        <v>52</v>
      </c>
      <c r="AU172" s="2">
        <v>-74.053832999999997</v>
      </c>
      <c r="AV172" s="2">
        <v>40.643833000000001</v>
      </c>
      <c r="AW172" s="2" t="s">
        <v>40</v>
      </c>
    </row>
    <row r="173" spans="1:49" x14ac:dyDescent="0.35">
      <c r="A173" s="2" t="s">
        <v>48</v>
      </c>
      <c r="C173" s="3">
        <v>41471</v>
      </c>
      <c r="D173" s="4">
        <v>0.44930555555555557</v>
      </c>
      <c r="E173" s="2" t="s">
        <v>41</v>
      </c>
      <c r="F173" s="2">
        <v>23.34</v>
      </c>
      <c r="G173" s="2">
        <v>20.25</v>
      </c>
      <c r="H173" s="2">
        <v>91</v>
      </c>
      <c r="I173" s="2">
        <v>3</v>
      </c>
      <c r="J173" s="2">
        <v>84</v>
      </c>
      <c r="K173" s="2">
        <v>17.559999999999999</v>
      </c>
      <c r="L173" s="2">
        <v>30.21</v>
      </c>
      <c r="M173" s="7">
        <v>6.2</v>
      </c>
      <c r="N173" s="7">
        <v>6.87</v>
      </c>
      <c r="O173" s="2">
        <v>3.5</v>
      </c>
      <c r="X173" s="2">
        <f t="shared" si="8"/>
        <v>6.5294188382622256</v>
      </c>
      <c r="Y173" s="2">
        <v>685</v>
      </c>
      <c r="AA173" s="9" t="s">
        <v>42</v>
      </c>
      <c r="AC173" s="9">
        <v>14</v>
      </c>
      <c r="AE173" s="11">
        <v>0.316</v>
      </c>
      <c r="AG173" s="11">
        <v>0.17599999999999999</v>
      </c>
      <c r="AK173" s="11">
        <v>0.51300000000000001</v>
      </c>
      <c r="AM173" s="11">
        <f t="shared" si="9"/>
        <v>0.82899999999999996</v>
      </c>
      <c r="AN173" s="2">
        <v>14</v>
      </c>
      <c r="AO173" s="2">
        <v>14</v>
      </c>
      <c r="AP173" s="13">
        <v>3.3</v>
      </c>
      <c r="AT173" s="2" t="s">
        <v>52</v>
      </c>
      <c r="AU173" s="2">
        <v>-74.053832999999997</v>
      </c>
      <c r="AV173" s="2">
        <v>40.643833000000001</v>
      </c>
      <c r="AW173" s="2" t="s">
        <v>40</v>
      </c>
    </row>
    <row r="174" spans="1:49" x14ac:dyDescent="0.35">
      <c r="A174" s="2" t="s">
        <v>46</v>
      </c>
      <c r="C174" s="3">
        <v>41478</v>
      </c>
      <c r="D174" s="4">
        <v>0.64097222222222217</v>
      </c>
      <c r="E174" s="2" t="s">
        <v>43</v>
      </c>
      <c r="F174" s="2">
        <v>24.91</v>
      </c>
      <c r="G174" s="2">
        <v>24.03</v>
      </c>
      <c r="H174" s="2">
        <v>50</v>
      </c>
      <c r="I174" s="2">
        <v>3</v>
      </c>
      <c r="J174" s="2">
        <v>47</v>
      </c>
      <c r="K174" s="2">
        <v>22.27</v>
      </c>
      <c r="L174" s="2">
        <v>24.8</v>
      </c>
      <c r="M174" s="7">
        <v>5.62</v>
      </c>
      <c r="N174" s="7">
        <v>5.35</v>
      </c>
      <c r="O174" s="2">
        <v>3</v>
      </c>
      <c r="X174" s="2">
        <f t="shared" si="8"/>
        <v>6.0867747269123065</v>
      </c>
      <c r="Y174" s="2">
        <v>440</v>
      </c>
      <c r="AA174" s="9" t="s">
        <v>42</v>
      </c>
      <c r="AC174" s="9">
        <v>4</v>
      </c>
      <c r="AE174" s="11">
        <v>0.27</v>
      </c>
      <c r="AG174" s="11">
        <v>0.27600000000000002</v>
      </c>
      <c r="AK174" s="11">
        <v>0.746</v>
      </c>
      <c r="AM174" s="11">
        <f t="shared" si="9"/>
        <v>1.016</v>
      </c>
      <c r="AN174" s="2">
        <v>19</v>
      </c>
      <c r="AO174" s="2">
        <v>119</v>
      </c>
      <c r="AP174" s="13">
        <v>2.8</v>
      </c>
      <c r="AT174" s="2" t="s">
        <v>52</v>
      </c>
      <c r="AU174" s="2">
        <v>-74.053832999999997</v>
      </c>
      <c r="AV174" s="2">
        <v>40.643833000000001</v>
      </c>
      <c r="AW174" s="2" t="s">
        <v>40</v>
      </c>
    </row>
    <row r="175" spans="1:49" x14ac:dyDescent="0.35">
      <c r="A175" s="2" t="s">
        <v>50</v>
      </c>
      <c r="C175" s="3">
        <v>41478</v>
      </c>
      <c r="D175" s="4">
        <v>0.47500000000000003</v>
      </c>
      <c r="E175" s="2" t="s">
        <v>43</v>
      </c>
      <c r="F175" s="2">
        <v>24.18</v>
      </c>
      <c r="G175" s="2">
        <v>23.19</v>
      </c>
      <c r="H175" s="2">
        <v>48</v>
      </c>
      <c r="I175" s="2">
        <v>3</v>
      </c>
      <c r="J175" s="2">
        <v>44</v>
      </c>
      <c r="K175" s="2">
        <v>24.35</v>
      </c>
      <c r="L175" s="2">
        <v>27.59</v>
      </c>
      <c r="M175" s="7">
        <v>5.66</v>
      </c>
      <c r="N175" s="7">
        <v>5.87</v>
      </c>
      <c r="O175" s="2">
        <v>3</v>
      </c>
      <c r="X175" s="2">
        <f t="shared" si="8"/>
        <v>4.219507705176107</v>
      </c>
      <c r="Y175" s="2">
        <v>68</v>
      </c>
      <c r="AA175" s="9" t="s">
        <v>42</v>
      </c>
      <c r="AC175" s="9">
        <v>8</v>
      </c>
      <c r="AE175" s="11">
        <v>0.19400000000000001</v>
      </c>
      <c r="AG175" s="11">
        <v>0.32300000000000001</v>
      </c>
      <c r="AK175" s="11">
        <v>0.85899999999999999</v>
      </c>
      <c r="AM175" s="11">
        <f t="shared" si="9"/>
        <v>1.0529999999999999</v>
      </c>
      <c r="AN175" s="2">
        <v>9</v>
      </c>
      <c r="AO175" s="2">
        <v>12</v>
      </c>
      <c r="AP175" s="13">
        <v>2.9</v>
      </c>
      <c r="AU175" s="2">
        <v>-74.053832999999997</v>
      </c>
      <c r="AV175" s="2">
        <v>40.643833000000001</v>
      </c>
      <c r="AW175" s="2" t="s">
        <v>40</v>
      </c>
    </row>
    <row r="176" spans="1:49" x14ac:dyDescent="0.35">
      <c r="A176" s="2" t="s">
        <v>48</v>
      </c>
      <c r="C176" s="3">
        <v>41478</v>
      </c>
      <c r="D176" s="4">
        <v>0.4861111111111111</v>
      </c>
      <c r="E176" s="2" t="s">
        <v>43</v>
      </c>
      <c r="F176" s="2">
        <v>23.83</v>
      </c>
      <c r="G176" s="2">
        <v>22.77</v>
      </c>
      <c r="H176" s="2">
        <v>89</v>
      </c>
      <c r="I176" s="2">
        <v>3</v>
      </c>
      <c r="J176" s="2">
        <v>84</v>
      </c>
      <c r="K176" s="2">
        <v>25.72</v>
      </c>
      <c r="L176" s="2">
        <v>28.72</v>
      </c>
      <c r="M176" s="7">
        <v>5.85</v>
      </c>
      <c r="N176" s="7">
        <v>6.07</v>
      </c>
      <c r="O176" s="2">
        <v>4</v>
      </c>
      <c r="X176" s="2">
        <f t="shared" si="8"/>
        <v>4.9972122737641147</v>
      </c>
      <c r="Y176" s="2">
        <v>148</v>
      </c>
      <c r="AA176" s="9" t="s">
        <v>42</v>
      </c>
      <c r="AC176" s="9">
        <v>8</v>
      </c>
      <c r="AE176" s="11">
        <v>0.13900000000000001</v>
      </c>
      <c r="AG176" s="11">
        <v>0.23200000000000001</v>
      </c>
      <c r="AK176" s="11">
        <v>0.79800000000000004</v>
      </c>
      <c r="AM176" s="11">
        <f t="shared" si="9"/>
        <v>0.93700000000000006</v>
      </c>
      <c r="AN176" s="2">
        <v>14</v>
      </c>
      <c r="AO176" s="2">
        <v>12</v>
      </c>
      <c r="AP176" s="13">
        <v>3.5</v>
      </c>
      <c r="AU176" s="2">
        <v>-74.053832999999997</v>
      </c>
      <c r="AV176" s="2">
        <v>40.643833000000001</v>
      </c>
      <c r="AW176" s="2" t="s">
        <v>40</v>
      </c>
    </row>
    <row r="177" spans="1:49" x14ac:dyDescent="0.35">
      <c r="A177" s="2" t="s">
        <v>46</v>
      </c>
      <c r="C177" s="3">
        <v>41485</v>
      </c>
      <c r="D177" s="4">
        <v>0.6430555555555556</v>
      </c>
      <c r="E177" s="2" t="s">
        <v>41</v>
      </c>
      <c r="F177" s="2">
        <v>24.45</v>
      </c>
      <c r="G177" s="2">
        <v>21.49</v>
      </c>
      <c r="H177" s="2">
        <v>55</v>
      </c>
      <c r="I177" s="2">
        <v>3</v>
      </c>
      <c r="J177" s="2">
        <v>51</v>
      </c>
      <c r="K177" s="2">
        <v>19.64</v>
      </c>
      <c r="L177" s="2">
        <v>28.35</v>
      </c>
      <c r="M177" s="7">
        <v>6.1</v>
      </c>
      <c r="N177" s="7">
        <v>6</v>
      </c>
      <c r="O177" s="2">
        <v>4</v>
      </c>
      <c r="X177" s="2">
        <f t="shared" si="8"/>
        <v>3.8066624897703196</v>
      </c>
      <c r="Y177" s="2">
        <v>45</v>
      </c>
      <c r="AA177" s="9" t="s">
        <v>45</v>
      </c>
      <c r="AC177" s="9">
        <v>1</v>
      </c>
      <c r="AE177" s="11">
        <v>0.376</v>
      </c>
      <c r="AG177" s="11">
        <v>0.27800000000000002</v>
      </c>
      <c r="AK177" s="11">
        <v>0.69599999999999995</v>
      </c>
      <c r="AM177" s="11">
        <f t="shared" si="9"/>
        <v>1.0720000000000001</v>
      </c>
      <c r="AN177" s="2">
        <v>10</v>
      </c>
      <c r="AO177" s="2">
        <v>27</v>
      </c>
      <c r="AP177" s="13">
        <v>6</v>
      </c>
      <c r="AU177" s="2">
        <v>-74.053832999999997</v>
      </c>
      <c r="AV177" s="2">
        <v>40.643833000000001</v>
      </c>
      <c r="AW177" s="2" t="s">
        <v>40</v>
      </c>
    </row>
    <row r="178" spans="1:49" x14ac:dyDescent="0.35">
      <c r="A178" s="2" t="s">
        <v>50</v>
      </c>
      <c r="C178" s="3">
        <v>41485</v>
      </c>
      <c r="D178" s="4">
        <v>0.48472222222222222</v>
      </c>
      <c r="E178" s="2" t="s">
        <v>41</v>
      </c>
      <c r="F178" s="2">
        <v>24.5</v>
      </c>
      <c r="G178" s="2">
        <v>22.16</v>
      </c>
      <c r="H178" s="2">
        <v>50</v>
      </c>
      <c r="I178" s="2">
        <v>3</v>
      </c>
      <c r="J178" s="2">
        <v>48</v>
      </c>
      <c r="K178" s="2">
        <v>17.45</v>
      </c>
      <c r="L178" s="2">
        <v>26.76</v>
      </c>
      <c r="M178" s="7">
        <v>5.61</v>
      </c>
      <c r="N178" s="7">
        <v>5.52</v>
      </c>
      <c r="O178" s="2">
        <v>3.5</v>
      </c>
      <c r="X178" s="2">
        <f t="shared" si="8"/>
        <v>3.4657359027997265</v>
      </c>
      <c r="Y178" s="2">
        <v>32</v>
      </c>
      <c r="AC178" s="9">
        <v>3</v>
      </c>
      <c r="AE178" s="11">
        <v>0.44400000000000001</v>
      </c>
      <c r="AG178" s="11">
        <v>0.26400000000000001</v>
      </c>
      <c r="AK178" s="11">
        <v>0.622</v>
      </c>
      <c r="AM178" s="11">
        <f t="shared" si="9"/>
        <v>1.0660000000000001</v>
      </c>
      <c r="AN178" s="2">
        <v>17</v>
      </c>
      <c r="AO178" s="2">
        <v>6</v>
      </c>
      <c r="AP178" s="13">
        <v>2.6</v>
      </c>
      <c r="AU178" s="2">
        <v>-74.053832999999997</v>
      </c>
      <c r="AV178" s="2">
        <v>40.643833000000001</v>
      </c>
      <c r="AW178" s="2" t="s">
        <v>40</v>
      </c>
    </row>
    <row r="179" spans="1:49" x14ac:dyDescent="0.35">
      <c r="A179" s="2" t="s">
        <v>48</v>
      </c>
      <c r="C179" s="3">
        <v>41485</v>
      </c>
      <c r="D179" s="4">
        <v>0.49583333333333335</v>
      </c>
      <c r="E179" s="2" t="s">
        <v>41</v>
      </c>
      <c r="F179" s="2">
        <v>23.57</v>
      </c>
      <c r="G179" s="2">
        <v>20.62</v>
      </c>
      <c r="H179" s="2">
        <v>89</v>
      </c>
      <c r="I179" s="2">
        <v>3</v>
      </c>
      <c r="J179" s="2">
        <v>89</v>
      </c>
      <c r="K179" s="2">
        <v>21.54</v>
      </c>
      <c r="L179" s="2">
        <v>29.94</v>
      </c>
      <c r="M179" s="7">
        <v>5.68</v>
      </c>
      <c r="N179" s="7">
        <v>6.56</v>
      </c>
      <c r="O179" s="2">
        <v>5</v>
      </c>
      <c r="X179" s="2">
        <f t="shared" si="8"/>
        <v>3.8712010109078911</v>
      </c>
      <c r="Y179" s="2">
        <v>48</v>
      </c>
      <c r="AC179" s="9">
        <v>2</v>
      </c>
      <c r="AE179" s="11">
        <v>0.373</v>
      </c>
      <c r="AG179" s="11">
        <v>0.28299999999999997</v>
      </c>
      <c r="AK179" s="11">
        <v>0.66200000000000003</v>
      </c>
      <c r="AM179" s="11">
        <f t="shared" si="9"/>
        <v>1.0350000000000001</v>
      </c>
      <c r="AN179" s="2">
        <v>12</v>
      </c>
      <c r="AO179" s="2">
        <v>43</v>
      </c>
      <c r="AP179" s="13">
        <v>2.1</v>
      </c>
      <c r="AU179" s="2">
        <v>-74.053832999999997</v>
      </c>
      <c r="AV179" s="2">
        <v>40.643833000000001</v>
      </c>
      <c r="AW179" s="2" t="s">
        <v>40</v>
      </c>
    </row>
    <row r="180" spans="1:49" x14ac:dyDescent="0.35">
      <c r="A180" s="2" t="s">
        <v>46</v>
      </c>
      <c r="C180" s="3">
        <v>41492</v>
      </c>
      <c r="D180" s="4">
        <v>0.63750000000000007</v>
      </c>
      <c r="E180" s="2" t="s">
        <v>41</v>
      </c>
      <c r="F180" s="2">
        <v>22.85</v>
      </c>
      <c r="G180" s="2">
        <v>21.39</v>
      </c>
      <c r="H180" s="2">
        <v>52</v>
      </c>
      <c r="I180" s="2">
        <v>3</v>
      </c>
      <c r="J180" s="2">
        <v>47</v>
      </c>
      <c r="K180" s="2">
        <v>21.28</v>
      </c>
      <c r="L180" s="2">
        <v>26.65</v>
      </c>
      <c r="M180" s="7">
        <v>6.9</v>
      </c>
      <c r="N180" s="7">
        <v>5.59</v>
      </c>
      <c r="O180" s="2">
        <v>3</v>
      </c>
      <c r="X180" s="2">
        <f t="shared" si="8"/>
        <v>2.3025850929940459</v>
      </c>
      <c r="Y180" s="2">
        <v>10</v>
      </c>
      <c r="AA180" s="9" t="s">
        <v>45</v>
      </c>
      <c r="AC180" s="9">
        <v>1</v>
      </c>
      <c r="AE180" s="11">
        <v>0.317</v>
      </c>
      <c r="AG180" s="11">
        <v>0.26500000000000001</v>
      </c>
      <c r="AK180" s="11">
        <v>0.47399999999999998</v>
      </c>
      <c r="AM180" s="11">
        <f t="shared" si="9"/>
        <v>0.79099999999999993</v>
      </c>
      <c r="AN180" s="2">
        <v>7</v>
      </c>
      <c r="AO180" s="2">
        <v>6</v>
      </c>
      <c r="AP180" s="13">
        <v>2.7</v>
      </c>
      <c r="AU180" s="2">
        <v>-74.053832999999997</v>
      </c>
      <c r="AV180" s="2">
        <v>40.643833000000001</v>
      </c>
      <c r="AW180" s="2" t="s">
        <v>40</v>
      </c>
    </row>
    <row r="181" spans="1:49" x14ac:dyDescent="0.35">
      <c r="A181" s="2" t="s">
        <v>50</v>
      </c>
      <c r="C181" s="3">
        <v>41492</v>
      </c>
      <c r="D181" s="4">
        <v>0.47361111111111115</v>
      </c>
      <c r="E181" s="2" t="s">
        <v>41</v>
      </c>
      <c r="F181" s="2">
        <v>22.82</v>
      </c>
      <c r="G181" s="2">
        <v>20.94</v>
      </c>
      <c r="H181" s="2">
        <v>48</v>
      </c>
      <c r="I181" s="2">
        <v>3</v>
      </c>
      <c r="J181" s="2">
        <v>45</v>
      </c>
      <c r="K181" s="2">
        <v>22.57</v>
      </c>
      <c r="L181" s="2">
        <v>27.97</v>
      </c>
      <c r="M181" s="7">
        <v>5.77</v>
      </c>
      <c r="N181" s="7">
        <v>5.72</v>
      </c>
      <c r="O181" s="2">
        <v>4</v>
      </c>
      <c r="X181" s="2">
        <f t="shared" si="8"/>
        <v>2.9957322735539909</v>
      </c>
      <c r="Y181" s="2">
        <v>20</v>
      </c>
      <c r="AA181" s="9" t="s">
        <v>45</v>
      </c>
      <c r="AC181" s="9">
        <v>1</v>
      </c>
      <c r="AE181" s="11">
        <v>0.28799999999999998</v>
      </c>
      <c r="AG181" s="11">
        <v>0.30399999999999999</v>
      </c>
      <c r="AK181" s="11">
        <v>0.65</v>
      </c>
      <c r="AM181" s="11">
        <f t="shared" si="9"/>
        <v>0.93799999999999994</v>
      </c>
      <c r="AN181" s="2">
        <v>3</v>
      </c>
      <c r="AO181" s="2">
        <v>6</v>
      </c>
      <c r="AP181" s="13">
        <v>3.7</v>
      </c>
      <c r="AU181" s="2">
        <v>-74.053832999999997</v>
      </c>
      <c r="AV181" s="2">
        <v>40.643833000000001</v>
      </c>
      <c r="AW181" s="2" t="s">
        <v>40</v>
      </c>
    </row>
    <row r="182" spans="1:49" x14ac:dyDescent="0.35">
      <c r="A182" s="2" t="s">
        <v>48</v>
      </c>
      <c r="C182" s="3">
        <v>41492</v>
      </c>
      <c r="D182" s="4">
        <v>0.48541666666666666</v>
      </c>
      <c r="E182" s="2" t="s">
        <v>41</v>
      </c>
      <c r="F182" s="2">
        <v>22.42</v>
      </c>
      <c r="G182" s="2">
        <v>20.51</v>
      </c>
      <c r="H182" s="2">
        <v>89</v>
      </c>
      <c r="I182" s="2">
        <v>3</v>
      </c>
      <c r="J182" s="2">
        <v>83</v>
      </c>
      <c r="K182" s="2">
        <v>23.98</v>
      </c>
      <c r="L182" s="2">
        <v>29.2</v>
      </c>
      <c r="M182" s="7">
        <v>6.27</v>
      </c>
      <c r="N182" s="7">
        <v>6.25</v>
      </c>
      <c r="O182" s="2">
        <v>4.5</v>
      </c>
      <c r="X182" s="2">
        <f t="shared" si="8"/>
        <v>1.791759469228055</v>
      </c>
      <c r="Y182" s="2">
        <v>6</v>
      </c>
      <c r="AC182" s="9">
        <v>1</v>
      </c>
      <c r="AE182" s="11">
        <v>0.23300000000000001</v>
      </c>
      <c r="AG182" s="11">
        <v>0.247</v>
      </c>
      <c r="AK182" s="11">
        <v>0.74</v>
      </c>
      <c r="AM182" s="11">
        <f t="shared" si="9"/>
        <v>0.97299999999999998</v>
      </c>
      <c r="AN182" s="2">
        <v>4</v>
      </c>
      <c r="AO182" s="2">
        <v>7</v>
      </c>
      <c r="AP182" s="13">
        <v>4.2</v>
      </c>
      <c r="AU182" s="2">
        <v>-74.053832999999997</v>
      </c>
      <c r="AV182" s="2">
        <v>40.643833000000001</v>
      </c>
      <c r="AW182" s="2" t="s">
        <v>40</v>
      </c>
    </row>
    <row r="183" spans="1:49" x14ac:dyDescent="0.35">
      <c r="A183" s="2" t="s">
        <v>46</v>
      </c>
      <c r="C183" s="3">
        <v>41499</v>
      </c>
      <c r="D183" s="4">
        <v>0.64166666666666672</v>
      </c>
      <c r="E183" s="2" t="s">
        <v>43</v>
      </c>
      <c r="F183" s="2">
        <v>23.2</v>
      </c>
      <c r="G183" s="2">
        <v>20.85</v>
      </c>
      <c r="H183" s="2">
        <v>56</v>
      </c>
      <c r="I183" s="2">
        <v>3</v>
      </c>
      <c r="J183" s="2">
        <v>52</v>
      </c>
      <c r="K183" s="2">
        <v>21.16</v>
      </c>
      <c r="L183" s="2">
        <v>24.62</v>
      </c>
      <c r="M183" s="7">
        <v>6</v>
      </c>
      <c r="N183" s="7">
        <v>5.45</v>
      </c>
      <c r="O183" s="2">
        <v>3.5</v>
      </c>
      <c r="X183" s="2">
        <f t="shared" si="8"/>
        <v>5.2983173665480363</v>
      </c>
      <c r="Y183" s="2">
        <v>200</v>
      </c>
      <c r="AA183" s="9" t="s">
        <v>42</v>
      </c>
      <c r="AC183" s="9">
        <v>18</v>
      </c>
      <c r="AE183" s="11">
        <v>0.36399999999999999</v>
      </c>
      <c r="AG183" s="11">
        <v>0.30599999999999999</v>
      </c>
      <c r="AK183" s="11">
        <v>0.625</v>
      </c>
      <c r="AM183" s="11">
        <f t="shared" si="9"/>
        <v>0.98899999999999999</v>
      </c>
      <c r="AN183" s="2">
        <v>10</v>
      </c>
      <c r="AO183" s="2">
        <v>15</v>
      </c>
      <c r="AP183" s="13">
        <v>5.8</v>
      </c>
      <c r="AU183" s="2">
        <v>-74.053832999999997</v>
      </c>
      <c r="AV183" s="2">
        <v>40.643833000000001</v>
      </c>
      <c r="AW183" s="2" t="s">
        <v>40</v>
      </c>
    </row>
    <row r="184" spans="1:49" x14ac:dyDescent="0.35">
      <c r="A184" s="2" t="s">
        <v>50</v>
      </c>
      <c r="C184" s="3">
        <v>41499</v>
      </c>
      <c r="D184" s="4">
        <v>0.4861111111111111</v>
      </c>
      <c r="E184" s="2" t="s">
        <v>43</v>
      </c>
      <c r="F184" s="2">
        <v>23.05</v>
      </c>
      <c r="G184" s="2">
        <v>20.440000000000001</v>
      </c>
      <c r="H184" s="2">
        <v>52</v>
      </c>
      <c r="I184" s="2">
        <v>3</v>
      </c>
      <c r="J184" s="2">
        <v>52</v>
      </c>
      <c r="K184" s="2">
        <v>21.4</v>
      </c>
      <c r="L184" s="2">
        <v>28.72</v>
      </c>
      <c r="M184" s="7">
        <v>5.0599999999999996</v>
      </c>
      <c r="N184" s="7">
        <v>5.5</v>
      </c>
      <c r="O184" s="2">
        <v>4</v>
      </c>
      <c r="X184" s="2">
        <f t="shared" si="8"/>
        <v>4.4773368144782069</v>
      </c>
      <c r="Y184" s="2">
        <v>88</v>
      </c>
      <c r="AA184" s="9" t="s">
        <v>42</v>
      </c>
      <c r="AC184" s="9">
        <v>8</v>
      </c>
      <c r="AE184" s="11">
        <v>0.40600000000000003</v>
      </c>
      <c r="AG184" s="11">
        <v>0.317</v>
      </c>
      <c r="AK184" s="11">
        <v>0.67100000000000004</v>
      </c>
      <c r="AM184" s="11">
        <f t="shared" si="9"/>
        <v>1.077</v>
      </c>
      <c r="AN184" s="2">
        <v>7</v>
      </c>
      <c r="AO184" s="2">
        <v>16</v>
      </c>
      <c r="AP184" s="13">
        <v>2.4</v>
      </c>
      <c r="AU184" s="2">
        <v>-74.053832999999997</v>
      </c>
      <c r="AV184" s="2">
        <v>40.643833000000001</v>
      </c>
      <c r="AW184" s="2" t="s">
        <v>40</v>
      </c>
    </row>
    <row r="185" spans="1:49" x14ac:dyDescent="0.35">
      <c r="A185" s="2" t="s">
        <v>48</v>
      </c>
      <c r="C185" s="3">
        <v>41499</v>
      </c>
      <c r="D185" s="4">
        <v>0.49861111111111112</v>
      </c>
      <c r="E185" s="2" t="s">
        <v>43</v>
      </c>
      <c r="F185" s="2">
        <v>22.32</v>
      </c>
      <c r="G185" s="2">
        <v>20.27</v>
      </c>
      <c r="H185" s="2">
        <v>88</v>
      </c>
      <c r="I185" s="2">
        <v>3</v>
      </c>
      <c r="J185" s="2">
        <v>87</v>
      </c>
      <c r="K185" s="2">
        <v>24.3</v>
      </c>
      <c r="L185" s="2">
        <v>29.05</v>
      </c>
      <c r="M185" s="7">
        <v>5.65</v>
      </c>
      <c r="N185" s="7">
        <v>5.54</v>
      </c>
      <c r="O185" s="2">
        <v>4</v>
      </c>
      <c r="X185" s="2">
        <f t="shared" si="8"/>
        <v>5.8971538676367405</v>
      </c>
      <c r="Y185" s="2">
        <v>364</v>
      </c>
      <c r="AA185" s="9" t="s">
        <v>42</v>
      </c>
      <c r="AC185" s="9">
        <v>26</v>
      </c>
      <c r="AE185" s="11">
        <v>0.27200000000000002</v>
      </c>
      <c r="AG185" s="11">
        <v>0.312</v>
      </c>
      <c r="AK185" s="11">
        <v>0.73299999999999998</v>
      </c>
      <c r="AM185" s="11">
        <f t="shared" si="9"/>
        <v>1.0049999999999999</v>
      </c>
      <c r="AN185" s="2">
        <v>3</v>
      </c>
      <c r="AO185" s="2">
        <v>22</v>
      </c>
      <c r="AP185" s="13">
        <v>5.3</v>
      </c>
      <c r="AU185" s="2">
        <v>-74.053832999999997</v>
      </c>
      <c r="AV185" s="2">
        <v>40.643833000000001</v>
      </c>
      <c r="AW185" s="2" t="s">
        <v>40</v>
      </c>
    </row>
    <row r="186" spans="1:49" x14ac:dyDescent="0.35">
      <c r="A186" s="2" t="s">
        <v>46</v>
      </c>
      <c r="C186" s="3">
        <v>41506</v>
      </c>
      <c r="D186" s="4">
        <v>0.48749999999999999</v>
      </c>
      <c r="E186" s="2" t="s">
        <v>41</v>
      </c>
      <c r="F186" s="2">
        <v>22.03</v>
      </c>
      <c r="G186" s="2">
        <v>20.94</v>
      </c>
      <c r="H186" s="2">
        <v>50.7</v>
      </c>
      <c r="I186" s="2">
        <v>3</v>
      </c>
      <c r="J186" s="2">
        <v>49</v>
      </c>
      <c r="K186" s="2">
        <v>24.53</v>
      </c>
      <c r="L186" s="2">
        <v>26.31</v>
      </c>
      <c r="M186" s="7">
        <v>6.77</v>
      </c>
      <c r="N186" s="7">
        <v>5.93</v>
      </c>
      <c r="O186" s="2">
        <v>4</v>
      </c>
      <c r="X186" s="2">
        <f t="shared" si="8"/>
        <v>2.0794415416798357</v>
      </c>
      <c r="Y186" s="2">
        <v>8</v>
      </c>
      <c r="AA186" s="9" t="s">
        <v>45</v>
      </c>
      <c r="AC186" s="9">
        <v>1</v>
      </c>
      <c r="AE186" s="11">
        <v>0.27800000000000002</v>
      </c>
      <c r="AG186" s="11">
        <v>0.314</v>
      </c>
      <c r="AK186" s="11">
        <v>0.48499999999999999</v>
      </c>
      <c r="AM186" s="11">
        <f t="shared" si="9"/>
        <v>0.76300000000000001</v>
      </c>
      <c r="AN186" s="2">
        <v>7</v>
      </c>
      <c r="AO186" s="2">
        <v>16</v>
      </c>
      <c r="AP186" s="13">
        <v>5.4</v>
      </c>
      <c r="AU186" s="2">
        <v>-74.053832999999997</v>
      </c>
      <c r="AV186" s="2">
        <v>40.643833000000001</v>
      </c>
      <c r="AW186" s="2" t="s">
        <v>40</v>
      </c>
    </row>
    <row r="187" spans="1:49" x14ac:dyDescent="0.35">
      <c r="A187" s="2" t="s">
        <v>50</v>
      </c>
      <c r="C187" s="3">
        <v>41506</v>
      </c>
      <c r="D187" s="4">
        <v>0.66180555555555554</v>
      </c>
      <c r="E187" s="2" t="s">
        <v>41</v>
      </c>
      <c r="F187" s="2">
        <v>22.47</v>
      </c>
      <c r="G187" s="2">
        <v>21.36</v>
      </c>
      <c r="H187" s="2">
        <v>48</v>
      </c>
      <c r="I187" s="2">
        <v>3</v>
      </c>
      <c r="J187" s="2">
        <v>45</v>
      </c>
      <c r="K187" s="2">
        <v>22.93</v>
      </c>
      <c r="L187" s="2">
        <v>25.03</v>
      </c>
      <c r="M187" s="7">
        <v>5.34</v>
      </c>
      <c r="N187" s="7">
        <v>5.96</v>
      </c>
      <c r="O187" s="2">
        <v>3</v>
      </c>
      <c r="X187" s="2">
        <f t="shared" si="8"/>
        <v>3.4011973816621555</v>
      </c>
      <c r="Y187" s="2">
        <v>30</v>
      </c>
      <c r="AA187" s="9" t="s">
        <v>42</v>
      </c>
      <c r="AC187" s="9">
        <v>2</v>
      </c>
      <c r="AE187" s="11">
        <v>0.38400000000000001</v>
      </c>
      <c r="AG187" s="11">
        <v>0.28899999999999998</v>
      </c>
      <c r="AK187" s="11">
        <v>0.499</v>
      </c>
      <c r="AM187" s="11">
        <f t="shared" si="9"/>
        <v>0.88300000000000001</v>
      </c>
      <c r="AN187" s="2">
        <v>9</v>
      </c>
      <c r="AO187" s="2">
        <v>12</v>
      </c>
      <c r="AP187" s="13">
        <v>2.5</v>
      </c>
      <c r="AU187" s="2">
        <v>-74.053832999999997</v>
      </c>
      <c r="AV187" s="2">
        <v>40.643833000000001</v>
      </c>
      <c r="AW187" s="2" t="s">
        <v>40</v>
      </c>
    </row>
    <row r="188" spans="1:49" x14ac:dyDescent="0.35">
      <c r="A188" s="2" t="s">
        <v>48</v>
      </c>
      <c r="C188" s="3">
        <v>41506</v>
      </c>
      <c r="D188" s="4">
        <v>0.51111111111111118</v>
      </c>
      <c r="E188" s="2" t="s">
        <v>41</v>
      </c>
      <c r="F188" s="2">
        <v>21.89</v>
      </c>
      <c r="G188" s="2">
        <v>20.61</v>
      </c>
      <c r="H188" s="2">
        <v>85.3</v>
      </c>
      <c r="I188" s="2">
        <v>3</v>
      </c>
      <c r="J188" s="2">
        <v>82</v>
      </c>
      <c r="K188" s="2">
        <v>24.46</v>
      </c>
      <c r="L188" s="2">
        <v>27.81</v>
      </c>
      <c r="M188" s="7">
        <v>6.31</v>
      </c>
      <c r="N188" s="7">
        <v>6.32</v>
      </c>
      <c r="O188" s="2">
        <v>3.5</v>
      </c>
      <c r="X188" s="2">
        <f t="shared" si="8"/>
        <v>1.9459101490553132</v>
      </c>
      <c r="Y188" s="2">
        <v>7</v>
      </c>
      <c r="AA188" s="9" t="s">
        <v>45</v>
      </c>
      <c r="AC188" s="9">
        <v>1</v>
      </c>
      <c r="AE188" s="11">
        <v>0.28000000000000003</v>
      </c>
      <c r="AG188" s="11">
        <v>0.34499999999999997</v>
      </c>
      <c r="AK188" s="11">
        <v>0.52900000000000003</v>
      </c>
      <c r="AM188" s="11">
        <f t="shared" si="9"/>
        <v>0.80900000000000005</v>
      </c>
      <c r="AN188" s="2">
        <v>5</v>
      </c>
      <c r="AO188" s="2">
        <v>9</v>
      </c>
      <c r="AP188" s="13">
        <v>3.4</v>
      </c>
      <c r="AU188" s="2">
        <v>-74.053832999999997</v>
      </c>
      <c r="AV188" s="2">
        <v>40.643833000000001</v>
      </c>
      <c r="AW188" s="2" t="s">
        <v>40</v>
      </c>
    </row>
    <row r="189" spans="1:49" x14ac:dyDescent="0.35">
      <c r="A189" s="2" t="s">
        <v>46</v>
      </c>
      <c r="C189" s="3">
        <v>41513</v>
      </c>
      <c r="D189" s="4">
        <v>0.64236111111111105</v>
      </c>
      <c r="E189" s="2" t="s">
        <v>41</v>
      </c>
      <c r="F189" s="2">
        <v>22.75</v>
      </c>
      <c r="G189" s="2">
        <v>20.97</v>
      </c>
      <c r="H189" s="2">
        <v>54</v>
      </c>
      <c r="I189" s="2">
        <v>3</v>
      </c>
      <c r="J189" s="2">
        <v>50</v>
      </c>
      <c r="K189" s="2">
        <v>24.22</v>
      </c>
      <c r="L189" s="2">
        <v>28.09</v>
      </c>
      <c r="M189" s="7">
        <v>5.93</v>
      </c>
      <c r="N189" s="7">
        <v>5.38</v>
      </c>
      <c r="O189" s="2">
        <v>4</v>
      </c>
      <c r="X189" s="2">
        <f t="shared" si="8"/>
        <v>0.69314718055994529</v>
      </c>
      <c r="Y189" s="2">
        <v>2</v>
      </c>
      <c r="AA189" s="9" t="s">
        <v>45</v>
      </c>
      <c r="AC189" s="9">
        <v>1</v>
      </c>
      <c r="AE189" s="11">
        <v>0.32600000000000001</v>
      </c>
      <c r="AG189" s="11">
        <v>0.40400000000000003</v>
      </c>
      <c r="AK189" s="11">
        <v>0.625</v>
      </c>
      <c r="AM189" s="11">
        <f t="shared" si="9"/>
        <v>0.95100000000000007</v>
      </c>
      <c r="AN189" s="2">
        <v>9</v>
      </c>
      <c r="AO189" s="2">
        <v>14</v>
      </c>
      <c r="AP189" s="13">
        <v>5.8</v>
      </c>
      <c r="AT189" s="2" t="s">
        <v>49</v>
      </c>
      <c r="AU189" s="2">
        <v>-74.053832999999997</v>
      </c>
      <c r="AV189" s="2">
        <v>40.643833000000001</v>
      </c>
      <c r="AW189" s="2" t="s">
        <v>40</v>
      </c>
    </row>
    <row r="190" spans="1:49" x14ac:dyDescent="0.35">
      <c r="A190" s="2" t="s">
        <v>50</v>
      </c>
      <c r="C190" s="3">
        <v>41513</v>
      </c>
      <c r="D190" s="4">
        <v>0.48541666666666666</v>
      </c>
      <c r="E190" s="2" t="s">
        <v>41</v>
      </c>
      <c r="F190" s="2">
        <v>22.96</v>
      </c>
      <c r="G190" s="2">
        <v>20.96</v>
      </c>
      <c r="H190" s="2">
        <v>54</v>
      </c>
      <c r="I190" s="2">
        <v>3</v>
      </c>
      <c r="J190" s="2">
        <v>49</v>
      </c>
      <c r="K190" s="2">
        <v>22.17</v>
      </c>
      <c r="L190" s="2">
        <v>28.28</v>
      </c>
      <c r="M190" s="7">
        <v>5.65</v>
      </c>
      <c r="N190" s="7">
        <v>5.35</v>
      </c>
      <c r="O190" s="2">
        <v>4</v>
      </c>
      <c r="X190" s="2">
        <f t="shared" si="8"/>
        <v>2.4849066497880004</v>
      </c>
      <c r="Y190" s="2">
        <v>12</v>
      </c>
      <c r="AC190" s="9">
        <v>1</v>
      </c>
      <c r="AE190" s="11">
        <v>0.40500000000000003</v>
      </c>
      <c r="AG190" s="11">
        <v>0.35099999999999998</v>
      </c>
      <c r="AK190" s="11">
        <v>0.65900000000000003</v>
      </c>
      <c r="AM190" s="11">
        <f t="shared" si="9"/>
        <v>1.0640000000000001</v>
      </c>
      <c r="AN190" s="2">
        <v>9</v>
      </c>
      <c r="AO190" s="2">
        <v>18</v>
      </c>
      <c r="AP190" s="13">
        <v>3</v>
      </c>
      <c r="AT190" s="2" t="s">
        <v>49</v>
      </c>
      <c r="AU190" s="2">
        <v>-74.053832999999997</v>
      </c>
      <c r="AV190" s="2">
        <v>40.643833000000001</v>
      </c>
      <c r="AW190" s="2" t="s">
        <v>40</v>
      </c>
    </row>
    <row r="191" spans="1:49" x14ac:dyDescent="0.35">
      <c r="A191" s="2" t="s">
        <v>48</v>
      </c>
      <c r="C191" s="3">
        <v>41513</v>
      </c>
      <c r="D191" s="4">
        <v>0.49722222222222223</v>
      </c>
      <c r="E191" s="2" t="s">
        <v>41</v>
      </c>
      <c r="F191" s="2">
        <v>22.17</v>
      </c>
      <c r="G191" s="2">
        <v>20.07</v>
      </c>
      <c r="H191" s="2">
        <v>92</v>
      </c>
      <c r="I191" s="2">
        <v>3</v>
      </c>
      <c r="J191" s="2">
        <v>94</v>
      </c>
      <c r="K191" s="2">
        <v>25.57</v>
      </c>
      <c r="L191" s="2">
        <v>29.57</v>
      </c>
      <c r="M191" s="7">
        <v>5.88</v>
      </c>
      <c r="N191" s="7">
        <v>5.15</v>
      </c>
      <c r="O191" s="2">
        <v>4.5</v>
      </c>
      <c r="X191" s="2">
        <f t="shared" si="8"/>
        <v>1.6094379124341003</v>
      </c>
      <c r="Y191" s="2">
        <v>5</v>
      </c>
      <c r="AA191" s="9" t="s">
        <v>45</v>
      </c>
      <c r="AC191" s="9">
        <v>1</v>
      </c>
      <c r="AE191" s="11">
        <v>0.27800000000000002</v>
      </c>
      <c r="AG191" s="11">
        <v>0.39300000000000002</v>
      </c>
      <c r="AK191" s="11">
        <v>0.622</v>
      </c>
      <c r="AM191" s="11">
        <f t="shared" si="9"/>
        <v>0.9</v>
      </c>
      <c r="AN191" s="2">
        <v>7</v>
      </c>
      <c r="AO191" s="2">
        <v>23</v>
      </c>
      <c r="AP191" s="13">
        <v>4.4000000000000004</v>
      </c>
      <c r="AT191" s="2" t="s">
        <v>49</v>
      </c>
      <c r="AU191" s="2">
        <v>-74.053832999999997</v>
      </c>
      <c r="AV191" s="2">
        <v>40.643833000000001</v>
      </c>
      <c r="AW191" s="2" t="s">
        <v>40</v>
      </c>
    </row>
    <row r="192" spans="1:49" x14ac:dyDescent="0.35">
      <c r="A192" s="2" t="s">
        <v>46</v>
      </c>
      <c r="C192" s="3">
        <v>41527</v>
      </c>
      <c r="D192" s="4">
        <v>0.64166666666666672</v>
      </c>
      <c r="E192" s="2" t="s">
        <v>41</v>
      </c>
      <c r="F192" s="2">
        <v>21.43</v>
      </c>
      <c r="G192" s="2">
        <v>20</v>
      </c>
      <c r="H192" s="2">
        <v>54</v>
      </c>
      <c r="I192" s="2">
        <v>3</v>
      </c>
      <c r="J192" s="2">
        <v>49</v>
      </c>
      <c r="K192" s="2">
        <v>25.24</v>
      </c>
      <c r="L192" s="2">
        <v>27.76</v>
      </c>
      <c r="M192" s="7">
        <v>6.23</v>
      </c>
      <c r="N192" s="7">
        <v>5.7</v>
      </c>
      <c r="O192" s="2">
        <v>4</v>
      </c>
      <c r="X192" s="2">
        <f t="shared" si="8"/>
        <v>0.69314718055994529</v>
      </c>
      <c r="Y192" s="2">
        <v>2</v>
      </c>
      <c r="AA192" s="9" t="s">
        <v>45</v>
      </c>
      <c r="AC192" s="9">
        <v>1</v>
      </c>
      <c r="AE192" s="11">
        <v>0.26</v>
      </c>
      <c r="AG192" s="11">
        <v>0.38200000000000001</v>
      </c>
      <c r="AK192" s="11">
        <v>0.65</v>
      </c>
      <c r="AM192" s="11">
        <f t="shared" si="9"/>
        <v>0.91</v>
      </c>
      <c r="AN192" s="2">
        <v>8</v>
      </c>
      <c r="AO192" s="2">
        <v>14</v>
      </c>
      <c r="AP192" s="13">
        <v>4.5</v>
      </c>
      <c r="AU192" s="2">
        <v>-74.053832999999997</v>
      </c>
      <c r="AV192" s="2">
        <v>40.643833000000001</v>
      </c>
      <c r="AW192" s="2" t="s">
        <v>40</v>
      </c>
    </row>
    <row r="193" spans="1:49" x14ac:dyDescent="0.35">
      <c r="A193" s="2" t="s">
        <v>50</v>
      </c>
      <c r="C193" s="3">
        <v>41527</v>
      </c>
      <c r="D193" s="4">
        <v>0.48333333333333334</v>
      </c>
      <c r="E193" s="2" t="s">
        <v>41</v>
      </c>
      <c r="F193" s="2">
        <v>20.56</v>
      </c>
      <c r="G193" s="2">
        <v>19.93</v>
      </c>
      <c r="H193" s="2">
        <v>49</v>
      </c>
      <c r="I193" s="2">
        <v>3</v>
      </c>
      <c r="J193" s="2">
        <v>48</v>
      </c>
      <c r="K193" s="2">
        <v>26.37</v>
      </c>
      <c r="L193" s="2">
        <v>27.94</v>
      </c>
      <c r="M193" s="7">
        <v>6</v>
      </c>
      <c r="N193" s="7">
        <v>5.8</v>
      </c>
      <c r="O193" s="2">
        <v>4</v>
      </c>
      <c r="X193" s="2">
        <f t="shared" si="8"/>
        <v>2.0794415416798357</v>
      </c>
      <c r="Y193" s="2">
        <v>8</v>
      </c>
      <c r="AA193" s="9" t="s">
        <v>45</v>
      </c>
      <c r="AC193" s="9">
        <v>1</v>
      </c>
      <c r="AE193" s="11">
        <v>0.23599999999999999</v>
      </c>
      <c r="AG193" s="11">
        <v>0.37</v>
      </c>
      <c r="AK193" s="11">
        <v>0.54300000000000004</v>
      </c>
      <c r="AM193" s="11">
        <f t="shared" si="9"/>
        <v>0.77900000000000003</v>
      </c>
      <c r="AN193" s="2">
        <v>11</v>
      </c>
      <c r="AO193" s="2">
        <v>19</v>
      </c>
      <c r="AP193" s="13">
        <v>3.6</v>
      </c>
      <c r="AU193" s="2">
        <v>-74.053832999999997</v>
      </c>
      <c r="AV193" s="2">
        <v>40.643833000000001</v>
      </c>
      <c r="AW193" s="2" t="s">
        <v>40</v>
      </c>
    </row>
    <row r="194" spans="1:49" x14ac:dyDescent="0.35">
      <c r="A194" s="2" t="s">
        <v>48</v>
      </c>
      <c r="C194" s="3">
        <v>41527</v>
      </c>
      <c r="D194" s="4">
        <v>0.49652777777777773</v>
      </c>
      <c r="E194" s="2" t="s">
        <v>41</v>
      </c>
      <c r="F194" s="2">
        <v>20.55</v>
      </c>
      <c r="G194" s="2">
        <v>19.59</v>
      </c>
      <c r="H194" s="2">
        <v>89</v>
      </c>
      <c r="I194" s="2">
        <v>3</v>
      </c>
      <c r="J194" s="2">
        <v>87</v>
      </c>
      <c r="K194" s="2">
        <v>26.45</v>
      </c>
      <c r="L194" s="2">
        <v>28.94</v>
      </c>
      <c r="M194" s="7">
        <v>6.16</v>
      </c>
      <c r="N194" s="7">
        <v>6.1</v>
      </c>
      <c r="O194" s="2">
        <v>6</v>
      </c>
      <c r="X194" s="2">
        <f t="shared" si="8"/>
        <v>1.791759469228055</v>
      </c>
      <c r="Y194" s="2">
        <v>6</v>
      </c>
      <c r="AA194" s="9" t="s">
        <v>45</v>
      </c>
      <c r="AC194" s="9">
        <v>1</v>
      </c>
      <c r="AE194" s="11">
        <v>0.23400000000000001</v>
      </c>
      <c r="AG194" s="11">
        <v>0.35899999999999999</v>
      </c>
      <c r="AK194" s="11">
        <v>0.52700000000000002</v>
      </c>
      <c r="AM194" s="11">
        <f t="shared" si="9"/>
        <v>0.76100000000000001</v>
      </c>
      <c r="AN194" s="2">
        <v>10</v>
      </c>
      <c r="AO194" s="2">
        <v>15</v>
      </c>
      <c r="AP194" s="13">
        <v>4.4000000000000004</v>
      </c>
      <c r="AU194" s="2">
        <v>-74.053832999999997</v>
      </c>
      <c r="AV194" s="2">
        <v>40.643833000000001</v>
      </c>
      <c r="AW194" s="2" t="s">
        <v>40</v>
      </c>
    </row>
    <row r="195" spans="1:49" x14ac:dyDescent="0.35">
      <c r="A195" s="2" t="s">
        <v>46</v>
      </c>
      <c r="C195" s="3">
        <v>41534</v>
      </c>
      <c r="D195" s="4">
        <v>0.63541666666666663</v>
      </c>
      <c r="E195" s="2" t="s">
        <v>41</v>
      </c>
      <c r="F195" s="2">
        <v>20.46</v>
      </c>
      <c r="G195" s="2">
        <v>19.149999999999999</v>
      </c>
      <c r="H195" s="2">
        <v>52</v>
      </c>
      <c r="I195" s="2">
        <v>3</v>
      </c>
      <c r="J195" s="2">
        <v>47</v>
      </c>
      <c r="K195" s="2">
        <v>22.26</v>
      </c>
      <c r="L195" s="2">
        <v>25.58</v>
      </c>
      <c r="M195" s="7">
        <v>5.85</v>
      </c>
      <c r="N195" s="7">
        <v>5.95</v>
      </c>
      <c r="O195" s="2">
        <v>2.5</v>
      </c>
      <c r="X195" s="2">
        <f t="shared" si="8"/>
        <v>4.4308167988433134</v>
      </c>
      <c r="Y195" s="2">
        <v>84</v>
      </c>
      <c r="AC195" s="9">
        <v>5</v>
      </c>
      <c r="AE195" s="11">
        <v>0.39500000000000002</v>
      </c>
      <c r="AG195" s="11">
        <v>0.35499999999999998</v>
      </c>
      <c r="AK195" s="11">
        <v>0.72</v>
      </c>
      <c r="AM195" s="11">
        <f t="shared" si="9"/>
        <v>1.115</v>
      </c>
      <c r="AN195" s="2">
        <v>13</v>
      </c>
      <c r="AO195" s="2">
        <v>12</v>
      </c>
      <c r="AP195" s="13">
        <v>2.2000000000000002</v>
      </c>
      <c r="AU195" s="2">
        <v>-74.053832999999997</v>
      </c>
      <c r="AV195" s="2">
        <v>40.643833000000001</v>
      </c>
      <c r="AW195" s="2" t="s">
        <v>40</v>
      </c>
    </row>
    <row r="196" spans="1:49" x14ac:dyDescent="0.35">
      <c r="A196" s="2" t="s">
        <v>50</v>
      </c>
      <c r="C196" s="3">
        <v>41534</v>
      </c>
      <c r="D196" s="4">
        <v>0.47013888888888888</v>
      </c>
      <c r="E196" s="2" t="s">
        <v>41</v>
      </c>
      <c r="F196" s="2">
        <v>18.91</v>
      </c>
      <c r="G196" s="2">
        <v>17.989999999999998</v>
      </c>
      <c r="H196" s="2">
        <v>48</v>
      </c>
      <c r="I196" s="2">
        <v>3</v>
      </c>
      <c r="J196" s="2">
        <v>47</v>
      </c>
      <c r="K196" s="2">
        <v>25.76</v>
      </c>
      <c r="L196" s="2">
        <v>28.31</v>
      </c>
      <c r="M196" s="7">
        <v>6.99</v>
      </c>
      <c r="N196" s="7">
        <v>6.09</v>
      </c>
      <c r="O196" s="2">
        <v>4</v>
      </c>
      <c r="X196" s="2">
        <f t="shared" si="8"/>
        <v>2.3025850929940459</v>
      </c>
      <c r="Y196" s="2">
        <v>10</v>
      </c>
      <c r="AC196" s="9">
        <v>3</v>
      </c>
      <c r="AE196" s="11">
        <v>0.28799999999999998</v>
      </c>
      <c r="AG196" s="11">
        <v>0.41799999999999998</v>
      </c>
      <c r="AK196" s="11">
        <v>0.90900000000000003</v>
      </c>
      <c r="AM196" s="11">
        <f t="shared" si="9"/>
        <v>1.1970000000000001</v>
      </c>
      <c r="AN196" s="2">
        <v>6</v>
      </c>
      <c r="AO196" s="2">
        <v>7</v>
      </c>
      <c r="AP196" s="13">
        <v>3.2</v>
      </c>
      <c r="AU196" s="2">
        <v>-74.053832999999997</v>
      </c>
      <c r="AV196" s="2">
        <v>40.643833000000001</v>
      </c>
      <c r="AW196" s="2" t="s">
        <v>40</v>
      </c>
    </row>
    <row r="197" spans="1:49" x14ac:dyDescent="0.35">
      <c r="A197" s="2" t="s">
        <v>48</v>
      </c>
      <c r="C197" s="3">
        <v>41534</v>
      </c>
      <c r="D197" s="4">
        <v>0.48055555555555557</v>
      </c>
      <c r="E197" s="2" t="s">
        <v>41</v>
      </c>
      <c r="F197" s="2">
        <v>19.53</v>
      </c>
      <c r="G197" s="2">
        <v>17.510000000000002</v>
      </c>
      <c r="H197" s="2">
        <v>91</v>
      </c>
      <c r="I197" s="2">
        <v>3</v>
      </c>
      <c r="J197" s="2">
        <v>83</v>
      </c>
      <c r="K197" s="2">
        <v>24.64</v>
      </c>
      <c r="L197" s="2">
        <v>29.19</v>
      </c>
      <c r="M197" s="7">
        <v>6.25</v>
      </c>
      <c r="N197" s="7">
        <v>6.02</v>
      </c>
      <c r="O197" s="2">
        <v>4</v>
      </c>
      <c r="X197" s="2">
        <f t="shared" si="8"/>
        <v>3.4657359027997265</v>
      </c>
      <c r="Y197" s="2">
        <v>32</v>
      </c>
      <c r="AA197" s="9" t="s">
        <v>45</v>
      </c>
      <c r="AC197" s="9">
        <v>1</v>
      </c>
      <c r="AE197" s="11">
        <v>0.30399999999999999</v>
      </c>
      <c r="AG197" s="11">
        <v>0.378</v>
      </c>
      <c r="AK197" s="11">
        <v>0.68700000000000006</v>
      </c>
      <c r="AM197" s="11">
        <f t="shared" si="9"/>
        <v>0.9910000000000001</v>
      </c>
      <c r="AN197" s="2">
        <v>6</v>
      </c>
      <c r="AO197" s="2">
        <v>15</v>
      </c>
      <c r="AP197" s="13">
        <v>2.7</v>
      </c>
      <c r="AU197" s="2">
        <v>-74.053832999999997</v>
      </c>
      <c r="AV197" s="2">
        <v>40.643833000000001</v>
      </c>
      <c r="AW197" s="2" t="s">
        <v>40</v>
      </c>
    </row>
    <row r="198" spans="1:49" x14ac:dyDescent="0.35">
      <c r="A198" s="2" t="s">
        <v>46</v>
      </c>
      <c r="C198" s="3">
        <v>41794</v>
      </c>
      <c r="D198" s="4">
        <v>0.63888888888888895</v>
      </c>
      <c r="E198" s="2" t="s">
        <v>43</v>
      </c>
      <c r="F198" s="2">
        <v>18.7</v>
      </c>
      <c r="G198" s="2">
        <v>14.49</v>
      </c>
      <c r="H198" s="2">
        <v>54</v>
      </c>
      <c r="I198" s="2">
        <v>3</v>
      </c>
      <c r="J198" s="2">
        <v>48</v>
      </c>
      <c r="K198" s="2">
        <v>16.899999999999999</v>
      </c>
      <c r="L198" s="2">
        <v>28.01</v>
      </c>
      <c r="M198" s="7">
        <v>7.58</v>
      </c>
      <c r="N198" s="7">
        <v>7.09</v>
      </c>
      <c r="O198" s="2">
        <v>3</v>
      </c>
      <c r="X198" s="2">
        <f t="shared" ref="X198:X245" si="10">LN(Y198)</f>
        <v>4.4308167988433134</v>
      </c>
      <c r="Y198" s="2">
        <v>84</v>
      </c>
      <c r="AA198" s="9" t="s">
        <v>42</v>
      </c>
      <c r="AC198" s="9">
        <v>4</v>
      </c>
      <c r="AE198" s="11">
        <v>0.27100000000000002</v>
      </c>
      <c r="AG198" s="11">
        <v>0.27700000000000002</v>
      </c>
      <c r="AK198" s="11">
        <v>0.436</v>
      </c>
      <c r="AM198" s="11">
        <f t="shared" ref="AM198:AM245" si="11">AE198+AF198+AK198</f>
        <v>0.70700000000000007</v>
      </c>
      <c r="AN198" s="2">
        <v>10</v>
      </c>
      <c r="AO198" s="2">
        <v>13</v>
      </c>
      <c r="AP198" s="13">
        <v>3.6</v>
      </c>
      <c r="AU198" s="2">
        <v>-74.053832999999997</v>
      </c>
      <c r="AV198" s="2">
        <v>40.643833000000001</v>
      </c>
      <c r="AW198" s="2" t="s">
        <v>40</v>
      </c>
    </row>
    <row r="199" spans="1:49" x14ac:dyDescent="0.35">
      <c r="A199" s="2" t="s">
        <v>50</v>
      </c>
      <c r="C199" s="3">
        <v>41794</v>
      </c>
      <c r="D199" s="4">
        <v>0.47500000000000003</v>
      </c>
      <c r="E199" s="2" t="s">
        <v>43</v>
      </c>
      <c r="F199" s="2">
        <v>18.309999999999999</v>
      </c>
      <c r="G199" s="2">
        <v>14.28</v>
      </c>
      <c r="H199" s="2">
        <v>53</v>
      </c>
      <c r="I199" s="2">
        <v>3</v>
      </c>
      <c r="J199" s="2">
        <v>48</v>
      </c>
      <c r="K199" s="2">
        <v>15.51</v>
      </c>
      <c r="L199" s="2">
        <v>28.47</v>
      </c>
      <c r="M199" s="7">
        <v>7.66</v>
      </c>
      <c r="N199" s="7">
        <v>7.42</v>
      </c>
      <c r="O199" s="2">
        <v>2</v>
      </c>
      <c r="X199" s="2">
        <f t="shared" si="10"/>
        <v>4.9972122737641147</v>
      </c>
      <c r="Y199" s="2">
        <v>148</v>
      </c>
      <c r="AC199" s="9">
        <v>42</v>
      </c>
      <c r="AE199" s="11">
        <v>0.29799999999999999</v>
      </c>
      <c r="AG199" s="11">
        <v>0.28799999999999998</v>
      </c>
      <c r="AK199" s="11">
        <v>0.48499999999999999</v>
      </c>
      <c r="AM199" s="11">
        <f t="shared" si="11"/>
        <v>0.78299999999999992</v>
      </c>
      <c r="AN199" s="2">
        <v>15</v>
      </c>
      <c r="AO199" s="2">
        <v>24</v>
      </c>
      <c r="AP199" s="13">
        <v>2.1</v>
      </c>
      <c r="AU199" s="2">
        <v>-74.053832999999997</v>
      </c>
      <c r="AV199" s="2">
        <v>40.643833000000001</v>
      </c>
      <c r="AW199" s="2" t="s">
        <v>40</v>
      </c>
    </row>
    <row r="200" spans="1:49" x14ac:dyDescent="0.35">
      <c r="A200" s="2" t="s">
        <v>48</v>
      </c>
      <c r="C200" s="3">
        <v>41794</v>
      </c>
      <c r="D200" s="4">
        <v>0.4861111111111111</v>
      </c>
      <c r="E200" s="2" t="s">
        <v>43</v>
      </c>
      <c r="F200" s="2">
        <v>18.43</v>
      </c>
      <c r="G200" s="2">
        <v>13.46</v>
      </c>
      <c r="H200" s="2">
        <v>90</v>
      </c>
      <c r="I200" s="2">
        <v>3</v>
      </c>
      <c r="J200" s="2">
        <v>86</v>
      </c>
      <c r="K200" s="2">
        <v>17.68</v>
      </c>
      <c r="L200" s="2">
        <v>29.5</v>
      </c>
      <c r="M200" s="7">
        <v>7.98</v>
      </c>
      <c r="N200" s="7">
        <v>6.73</v>
      </c>
      <c r="O200" s="2">
        <v>3</v>
      </c>
      <c r="X200" s="2">
        <f t="shared" si="10"/>
        <v>5.1704839950381514</v>
      </c>
      <c r="Y200" s="2">
        <v>176</v>
      </c>
      <c r="AA200" s="9" t="s">
        <v>42</v>
      </c>
      <c r="AC200" s="9">
        <v>22</v>
      </c>
      <c r="AE200" s="11">
        <v>0.247</v>
      </c>
      <c r="AG200" s="11">
        <v>0.26700000000000002</v>
      </c>
      <c r="AK200" s="11">
        <v>0.43099999999999999</v>
      </c>
      <c r="AM200" s="11">
        <f t="shared" si="11"/>
        <v>0.67799999999999994</v>
      </c>
      <c r="AN200" s="2">
        <v>14</v>
      </c>
      <c r="AO200" s="2">
        <v>41</v>
      </c>
      <c r="AP200" s="13">
        <v>8.1999999999999993</v>
      </c>
      <c r="AU200" s="2">
        <v>-74.053832999999997</v>
      </c>
      <c r="AV200" s="2">
        <v>40.643833000000001</v>
      </c>
      <c r="AW200" s="2" t="s">
        <v>40</v>
      </c>
    </row>
    <row r="201" spans="1:49" x14ac:dyDescent="0.35">
      <c r="A201" s="2" t="s">
        <v>46</v>
      </c>
      <c r="C201" s="3">
        <v>41801</v>
      </c>
      <c r="D201" s="4">
        <v>0.68263888888888891</v>
      </c>
      <c r="E201" s="2" t="s">
        <v>43</v>
      </c>
      <c r="F201" s="2">
        <v>18.29</v>
      </c>
      <c r="G201" s="2">
        <v>16.43</v>
      </c>
      <c r="H201" s="2">
        <v>53</v>
      </c>
      <c r="I201" s="2">
        <v>3</v>
      </c>
      <c r="J201" s="2">
        <v>48</v>
      </c>
      <c r="K201" s="2">
        <v>19.12</v>
      </c>
      <c r="L201" s="2">
        <v>26.06</v>
      </c>
      <c r="M201" s="7">
        <v>7.81</v>
      </c>
      <c r="N201" s="7">
        <v>7.01</v>
      </c>
      <c r="O201" s="2">
        <v>3</v>
      </c>
      <c r="X201" s="2">
        <f t="shared" si="10"/>
        <v>4.8828019225863706</v>
      </c>
      <c r="Y201" s="2">
        <v>132</v>
      </c>
      <c r="AA201" s="9" t="s">
        <v>42</v>
      </c>
      <c r="AC201" s="9">
        <v>8</v>
      </c>
      <c r="AE201" s="11">
        <v>0.20499999999999999</v>
      </c>
      <c r="AG201" s="11">
        <v>0.23699999999999999</v>
      </c>
      <c r="AK201" s="11">
        <v>0.86299999999999999</v>
      </c>
      <c r="AM201" s="11">
        <f t="shared" si="11"/>
        <v>1.0680000000000001</v>
      </c>
      <c r="AN201" s="2">
        <v>9</v>
      </c>
      <c r="AO201" s="2">
        <v>12</v>
      </c>
      <c r="AP201" s="13">
        <v>14.9</v>
      </c>
      <c r="AU201" s="2">
        <v>-74.053832999999997</v>
      </c>
      <c r="AV201" s="2">
        <v>40.643833000000001</v>
      </c>
      <c r="AW201" s="2" t="s">
        <v>40</v>
      </c>
    </row>
    <row r="202" spans="1:49" x14ac:dyDescent="0.35">
      <c r="A202" s="2" t="s">
        <v>50</v>
      </c>
      <c r="C202" s="3">
        <v>41801</v>
      </c>
      <c r="D202" s="4">
        <v>0.5</v>
      </c>
      <c r="E202" s="2" t="s">
        <v>43</v>
      </c>
      <c r="F202" s="2">
        <v>17.95</v>
      </c>
      <c r="G202" s="2">
        <v>16.41</v>
      </c>
      <c r="H202" s="2">
        <v>50</v>
      </c>
      <c r="I202" s="2">
        <v>3</v>
      </c>
      <c r="J202" s="2">
        <v>47</v>
      </c>
      <c r="K202" s="2">
        <v>21.89</v>
      </c>
      <c r="L202" s="2">
        <v>26.28</v>
      </c>
      <c r="M202" s="7">
        <v>8.23</v>
      </c>
      <c r="N202" s="7">
        <v>7.24</v>
      </c>
      <c r="O202" s="2">
        <v>4.5</v>
      </c>
      <c r="X202" s="2">
        <f t="shared" si="10"/>
        <v>4.7535901911063645</v>
      </c>
      <c r="Y202" s="2">
        <v>116</v>
      </c>
      <c r="AA202" s="9" t="s">
        <v>42</v>
      </c>
      <c r="AC202" s="9">
        <v>2</v>
      </c>
      <c r="AE202" s="11">
        <v>0.17199999999999999</v>
      </c>
      <c r="AG202" s="11">
        <v>0.223</v>
      </c>
      <c r="AK202" s="11">
        <v>0.55900000000000005</v>
      </c>
      <c r="AM202" s="11">
        <f t="shared" si="11"/>
        <v>0.73100000000000009</v>
      </c>
      <c r="AN202" s="2">
        <v>10</v>
      </c>
      <c r="AO202" s="2">
        <v>9</v>
      </c>
      <c r="AP202" s="13">
        <v>17.8</v>
      </c>
      <c r="AU202" s="2">
        <v>-74.053832999999997</v>
      </c>
      <c r="AV202" s="2">
        <v>40.643833000000001</v>
      </c>
      <c r="AW202" s="2" t="s">
        <v>40</v>
      </c>
    </row>
    <row r="203" spans="1:49" x14ac:dyDescent="0.35">
      <c r="A203" s="2" t="s">
        <v>48</v>
      </c>
      <c r="C203" s="3">
        <v>41801</v>
      </c>
      <c r="D203" s="4">
        <v>0.51111111111111118</v>
      </c>
      <c r="E203" s="2" t="s">
        <v>43</v>
      </c>
      <c r="F203" s="2">
        <v>17.97</v>
      </c>
      <c r="G203" s="2">
        <v>16.41</v>
      </c>
      <c r="H203" s="2">
        <v>88</v>
      </c>
      <c r="I203" s="2">
        <v>3</v>
      </c>
      <c r="J203" s="2">
        <v>83</v>
      </c>
      <c r="K203" s="2">
        <v>21.45</v>
      </c>
      <c r="L203" s="2">
        <v>26.89</v>
      </c>
      <c r="M203" s="7">
        <v>8.25</v>
      </c>
      <c r="N203" s="7">
        <v>7.65</v>
      </c>
      <c r="O203" s="2">
        <v>4.5</v>
      </c>
      <c r="X203" s="2">
        <f t="shared" si="10"/>
        <v>4.4773368144782069</v>
      </c>
      <c r="Y203" s="2">
        <v>88</v>
      </c>
      <c r="AA203" s="9" t="s">
        <v>42</v>
      </c>
      <c r="AC203" s="9">
        <v>6</v>
      </c>
      <c r="AE203" s="11">
        <v>0.182</v>
      </c>
      <c r="AG203" s="11">
        <v>0.29299999999999998</v>
      </c>
      <c r="AK203" s="11">
        <v>0.59</v>
      </c>
      <c r="AM203" s="11">
        <f t="shared" si="11"/>
        <v>0.77200000000000002</v>
      </c>
      <c r="AN203" s="2">
        <v>7</v>
      </c>
      <c r="AO203" s="2">
        <v>12</v>
      </c>
      <c r="AP203" s="13">
        <v>17</v>
      </c>
      <c r="AU203" s="2">
        <v>-74.053832999999997</v>
      </c>
      <c r="AV203" s="2">
        <v>40.643833000000001</v>
      </c>
      <c r="AW203" s="2" t="s">
        <v>40</v>
      </c>
    </row>
    <row r="204" spans="1:49" x14ac:dyDescent="0.35">
      <c r="A204" s="2" t="s">
        <v>46</v>
      </c>
      <c r="C204" s="3">
        <v>41808</v>
      </c>
      <c r="D204" s="4">
        <v>0.62916666666666665</v>
      </c>
      <c r="E204" s="2" t="s">
        <v>41</v>
      </c>
      <c r="F204" s="2">
        <v>20.87</v>
      </c>
      <c r="G204" s="2">
        <v>18.62</v>
      </c>
      <c r="H204" s="2">
        <v>54</v>
      </c>
      <c r="I204" s="2">
        <v>3</v>
      </c>
      <c r="J204" s="2">
        <v>52</v>
      </c>
      <c r="K204" s="2">
        <v>20.27</v>
      </c>
      <c r="L204" s="2">
        <v>25.7</v>
      </c>
      <c r="M204" s="7">
        <v>7.7</v>
      </c>
      <c r="N204" s="7">
        <v>7.28</v>
      </c>
      <c r="O204" s="2">
        <v>3</v>
      </c>
      <c r="X204" s="2">
        <f t="shared" si="10"/>
        <v>2.8903717578961645</v>
      </c>
      <c r="Y204" s="2">
        <v>18</v>
      </c>
      <c r="AA204" s="9" t="s">
        <v>45</v>
      </c>
      <c r="AC204" s="9">
        <v>1</v>
      </c>
      <c r="AE204" s="11">
        <v>0.26800000000000002</v>
      </c>
      <c r="AG204" s="11">
        <v>0.29699999999999999</v>
      </c>
      <c r="AK204" s="11">
        <v>0.56799999999999995</v>
      </c>
      <c r="AM204" s="11">
        <f t="shared" si="11"/>
        <v>0.83599999999999997</v>
      </c>
      <c r="AN204" s="2">
        <v>9</v>
      </c>
      <c r="AO204" s="2">
        <v>18</v>
      </c>
      <c r="AP204" s="13">
        <v>8.5</v>
      </c>
      <c r="AU204" s="2">
        <v>-74.053832999999997</v>
      </c>
      <c r="AV204" s="2">
        <v>40.643833000000001</v>
      </c>
      <c r="AW204" s="2" t="s">
        <v>40</v>
      </c>
    </row>
    <row r="205" spans="1:49" x14ac:dyDescent="0.35">
      <c r="A205" s="2" t="s">
        <v>50</v>
      </c>
      <c r="C205" s="3">
        <v>41808</v>
      </c>
      <c r="D205" s="4">
        <v>0.46458333333333335</v>
      </c>
      <c r="E205" s="2" t="s">
        <v>41</v>
      </c>
      <c r="F205" s="2">
        <v>20.440000000000001</v>
      </c>
      <c r="G205" s="2">
        <v>18.5</v>
      </c>
      <c r="H205" s="2">
        <v>53</v>
      </c>
      <c r="I205" s="2">
        <v>3</v>
      </c>
      <c r="J205" s="2">
        <v>50</v>
      </c>
      <c r="K205" s="2">
        <v>18.59</v>
      </c>
      <c r="L205" s="2">
        <v>26.1</v>
      </c>
      <c r="M205" s="7">
        <v>7.16</v>
      </c>
      <c r="N205" s="7">
        <v>7.07</v>
      </c>
      <c r="O205" s="2">
        <v>2.5</v>
      </c>
      <c r="X205" s="2">
        <f t="shared" si="10"/>
        <v>5.0751738152338266</v>
      </c>
      <c r="Y205" s="2">
        <v>160</v>
      </c>
      <c r="AA205" s="9" t="s">
        <v>42</v>
      </c>
      <c r="AC205" s="9">
        <v>12</v>
      </c>
      <c r="AE205" s="11">
        <v>0.309</v>
      </c>
      <c r="AG205" s="11">
        <v>0.29499999999999998</v>
      </c>
      <c r="AK205" s="11">
        <v>0.61</v>
      </c>
      <c r="AM205" s="11">
        <f t="shared" si="11"/>
        <v>0.91900000000000004</v>
      </c>
      <c r="AN205" s="2">
        <v>9</v>
      </c>
      <c r="AO205" s="2">
        <v>15</v>
      </c>
      <c r="AP205" s="13">
        <v>3</v>
      </c>
      <c r="AT205" s="2" t="s">
        <v>56</v>
      </c>
      <c r="AU205" s="2">
        <v>-74.053832999999997</v>
      </c>
      <c r="AV205" s="2">
        <v>40.643833000000001</v>
      </c>
      <c r="AW205" s="2" t="s">
        <v>40</v>
      </c>
    </row>
    <row r="206" spans="1:49" x14ac:dyDescent="0.35">
      <c r="A206" s="2" t="s">
        <v>48</v>
      </c>
      <c r="C206" s="3">
        <v>41808</v>
      </c>
      <c r="D206" s="4">
        <v>0.4770833333333333</v>
      </c>
      <c r="E206" s="2" t="s">
        <v>41</v>
      </c>
      <c r="F206" s="2">
        <v>20.02</v>
      </c>
      <c r="G206" s="2">
        <v>17.32</v>
      </c>
      <c r="H206" s="2">
        <v>90</v>
      </c>
      <c r="I206" s="2">
        <v>3</v>
      </c>
      <c r="J206" s="2">
        <v>88</v>
      </c>
      <c r="K206" s="2">
        <v>22.15</v>
      </c>
      <c r="L206" s="2">
        <v>28.19</v>
      </c>
      <c r="M206" s="7">
        <v>7.34</v>
      </c>
      <c r="N206" s="7">
        <v>7.91</v>
      </c>
      <c r="O206" s="2">
        <v>3</v>
      </c>
      <c r="X206" s="2">
        <f t="shared" si="10"/>
        <v>3.2580965380214821</v>
      </c>
      <c r="Y206" s="2">
        <v>26</v>
      </c>
      <c r="AC206" s="9">
        <v>1</v>
      </c>
      <c r="AE206" s="11">
        <v>0.221</v>
      </c>
      <c r="AG206" s="11">
        <v>0.27500000000000002</v>
      </c>
      <c r="AK206" s="11">
        <v>0.54</v>
      </c>
      <c r="AM206" s="11">
        <f t="shared" si="11"/>
        <v>0.76100000000000001</v>
      </c>
      <c r="AN206" s="2">
        <v>7</v>
      </c>
      <c r="AO206" s="2">
        <v>14</v>
      </c>
      <c r="AP206" s="13">
        <v>6.2</v>
      </c>
      <c r="AT206" s="2" t="s">
        <v>56</v>
      </c>
      <c r="AU206" s="2">
        <v>-74.053832999999997</v>
      </c>
      <c r="AV206" s="2">
        <v>40.643833000000001</v>
      </c>
      <c r="AW206" s="2" t="s">
        <v>40</v>
      </c>
    </row>
    <row r="207" spans="1:49" x14ac:dyDescent="0.35">
      <c r="A207" s="2" t="s">
        <v>46</v>
      </c>
      <c r="C207" s="3">
        <v>41815</v>
      </c>
      <c r="D207" s="4">
        <v>0.65833333333333333</v>
      </c>
      <c r="E207" s="2" t="s">
        <v>41</v>
      </c>
      <c r="F207" s="2">
        <v>21.67</v>
      </c>
      <c r="G207" s="2">
        <v>19.850000000000001</v>
      </c>
      <c r="H207" s="2">
        <v>48</v>
      </c>
      <c r="I207" s="2">
        <v>3</v>
      </c>
      <c r="J207" s="2">
        <v>44</v>
      </c>
      <c r="K207" s="2">
        <v>16.13</v>
      </c>
      <c r="L207" s="2">
        <v>24.57</v>
      </c>
      <c r="M207" s="7">
        <v>6.99</v>
      </c>
      <c r="N207" s="7">
        <v>7.17</v>
      </c>
      <c r="O207" s="2">
        <v>2</v>
      </c>
      <c r="X207" s="2">
        <f t="shared" si="10"/>
        <v>2.3025850929940459</v>
      </c>
      <c r="Y207" s="2">
        <v>10</v>
      </c>
      <c r="AC207" s="9">
        <v>3</v>
      </c>
      <c r="AE207" s="11">
        <v>0.36799999999999999</v>
      </c>
      <c r="AG207" s="11">
        <v>0.33</v>
      </c>
      <c r="AK207" s="11">
        <v>0.38100000000000001</v>
      </c>
      <c r="AM207" s="11">
        <f t="shared" si="11"/>
        <v>0.749</v>
      </c>
      <c r="AN207" s="2">
        <v>11</v>
      </c>
      <c r="AO207" s="2">
        <v>17</v>
      </c>
      <c r="AP207" s="13">
        <v>2.4</v>
      </c>
      <c r="AU207" s="2">
        <v>-74.053832999999997</v>
      </c>
      <c r="AV207" s="2">
        <v>40.643833000000001</v>
      </c>
      <c r="AW207" s="2" t="s">
        <v>40</v>
      </c>
    </row>
    <row r="208" spans="1:49" x14ac:dyDescent="0.35">
      <c r="A208" s="2" t="s">
        <v>50</v>
      </c>
      <c r="C208" s="3">
        <v>41815</v>
      </c>
      <c r="D208" s="4">
        <v>0.48125000000000001</v>
      </c>
      <c r="E208" s="2" t="s">
        <v>41</v>
      </c>
      <c r="F208" s="2">
        <v>21.08</v>
      </c>
      <c r="G208" s="2">
        <v>19.29</v>
      </c>
      <c r="H208" s="2">
        <v>50</v>
      </c>
      <c r="I208" s="2">
        <v>3</v>
      </c>
      <c r="J208" s="2">
        <v>46</v>
      </c>
      <c r="K208" s="2">
        <v>20.5</v>
      </c>
      <c r="L208" s="2">
        <v>26.85</v>
      </c>
      <c r="M208" s="7">
        <v>7.48</v>
      </c>
      <c r="N208" s="7">
        <v>7.61</v>
      </c>
      <c r="O208" s="2">
        <v>3</v>
      </c>
      <c r="X208" s="2">
        <f t="shared" si="10"/>
        <v>2.0794415416798357</v>
      </c>
      <c r="Y208" s="2">
        <v>8</v>
      </c>
      <c r="AA208" s="9" t="s">
        <v>45</v>
      </c>
      <c r="AC208" s="9">
        <v>1</v>
      </c>
      <c r="AE208" s="11">
        <v>0.26100000000000001</v>
      </c>
      <c r="AG208" s="11">
        <v>0.36899999999999999</v>
      </c>
      <c r="AK208" s="11">
        <v>0.71599999999999997</v>
      </c>
      <c r="AM208" s="11">
        <f t="shared" si="11"/>
        <v>0.97699999999999998</v>
      </c>
      <c r="AN208" s="2">
        <v>18</v>
      </c>
      <c r="AO208" s="2">
        <v>21</v>
      </c>
      <c r="AP208" s="13">
        <v>9.86</v>
      </c>
      <c r="AU208" s="2">
        <v>-74.053832999999997</v>
      </c>
      <c r="AV208" s="2">
        <v>40.643833000000001</v>
      </c>
      <c r="AW208" s="2" t="s">
        <v>40</v>
      </c>
    </row>
    <row r="209" spans="1:49" x14ac:dyDescent="0.35">
      <c r="A209" s="2" t="s">
        <v>48</v>
      </c>
      <c r="C209" s="3">
        <v>41815</v>
      </c>
      <c r="D209" s="4">
        <v>0.49236111111111108</v>
      </c>
      <c r="E209" s="2" t="s">
        <v>41</v>
      </c>
      <c r="F209" s="2">
        <v>20.52</v>
      </c>
      <c r="G209" s="2">
        <v>19.170000000000002</v>
      </c>
      <c r="H209" s="2">
        <v>91</v>
      </c>
      <c r="I209" s="2">
        <v>3</v>
      </c>
      <c r="J209" s="2">
        <v>83</v>
      </c>
      <c r="K209" s="2">
        <v>21.91</v>
      </c>
      <c r="L209" s="2">
        <v>27.24</v>
      </c>
      <c r="M209" s="7">
        <v>7.52</v>
      </c>
      <c r="N209" s="7">
        <v>7.62</v>
      </c>
      <c r="O209" s="2">
        <v>4</v>
      </c>
      <c r="X209" s="2">
        <f t="shared" si="10"/>
        <v>0.69314718055994529</v>
      </c>
      <c r="Y209" s="2">
        <v>2</v>
      </c>
      <c r="AC209" s="9">
        <v>1</v>
      </c>
      <c r="AE209" s="11">
        <v>0.20100000000000001</v>
      </c>
      <c r="AG209" s="11">
        <v>0.28100000000000003</v>
      </c>
      <c r="AK209" s="11">
        <v>0.52800000000000002</v>
      </c>
      <c r="AM209" s="11">
        <f t="shared" si="11"/>
        <v>0.72900000000000009</v>
      </c>
      <c r="AN209" s="2">
        <v>17</v>
      </c>
      <c r="AO209" s="2">
        <v>23</v>
      </c>
      <c r="AP209" s="13">
        <v>7.2</v>
      </c>
      <c r="AU209" s="2">
        <v>-74.053832999999997</v>
      </c>
      <c r="AV209" s="2">
        <v>40.643833000000001</v>
      </c>
      <c r="AW209" s="2" t="s">
        <v>40</v>
      </c>
    </row>
    <row r="210" spans="1:49" x14ac:dyDescent="0.35">
      <c r="A210" s="2" t="s">
        <v>46</v>
      </c>
      <c r="C210" s="3">
        <v>41822</v>
      </c>
      <c r="D210" s="4">
        <v>0.62083333333333335</v>
      </c>
      <c r="E210" s="2" t="s">
        <v>41</v>
      </c>
      <c r="F210" s="2">
        <v>23.85</v>
      </c>
      <c r="G210" s="2">
        <v>18.91</v>
      </c>
      <c r="H210" s="2">
        <v>53</v>
      </c>
      <c r="I210" s="2">
        <v>3</v>
      </c>
      <c r="J210" s="2">
        <v>49</v>
      </c>
      <c r="K210" s="2">
        <v>18.5</v>
      </c>
      <c r="L210" s="2">
        <v>27.65</v>
      </c>
      <c r="M210" s="7">
        <v>6.74</v>
      </c>
      <c r="N210" s="7">
        <v>6.32</v>
      </c>
      <c r="O210" s="2">
        <v>4.5</v>
      </c>
      <c r="X210" s="2">
        <f t="shared" si="10"/>
        <v>1.6094379124341003</v>
      </c>
      <c r="Y210" s="2">
        <v>5</v>
      </c>
      <c r="AC210" s="9">
        <v>1</v>
      </c>
      <c r="AE210" s="11">
        <v>0.41899999999999998</v>
      </c>
      <c r="AG210" s="11">
        <v>0.20799999999999999</v>
      </c>
      <c r="AK210" s="11">
        <v>0.53800000000000003</v>
      </c>
      <c r="AM210" s="11">
        <f t="shared" si="11"/>
        <v>0.95700000000000007</v>
      </c>
      <c r="AN210" s="2">
        <v>10</v>
      </c>
      <c r="AO210" s="2">
        <v>8</v>
      </c>
      <c r="AP210" s="13">
        <v>4.5</v>
      </c>
      <c r="AT210" s="2" t="s">
        <v>61</v>
      </c>
      <c r="AU210" s="2">
        <v>-74.053832999999997</v>
      </c>
      <c r="AV210" s="2">
        <v>40.643833000000001</v>
      </c>
      <c r="AW210" s="2" t="s">
        <v>40</v>
      </c>
    </row>
    <row r="211" spans="1:49" x14ac:dyDescent="0.35">
      <c r="A211" s="2" t="s">
        <v>50</v>
      </c>
      <c r="C211" s="3">
        <v>41822</v>
      </c>
      <c r="D211" s="4">
        <v>0.4597222222222222</v>
      </c>
      <c r="E211" s="2" t="s">
        <v>41</v>
      </c>
      <c r="F211" s="2">
        <v>22.65</v>
      </c>
      <c r="G211" s="2">
        <v>19.149999999999999</v>
      </c>
      <c r="H211" s="2">
        <v>50</v>
      </c>
      <c r="I211" s="2">
        <v>3</v>
      </c>
      <c r="J211" s="2">
        <v>45</v>
      </c>
      <c r="K211" s="2">
        <v>18.690000000000001</v>
      </c>
      <c r="L211" s="2">
        <v>27.48</v>
      </c>
      <c r="M211" s="7">
        <v>6.17</v>
      </c>
      <c r="N211" s="7">
        <v>6.07</v>
      </c>
      <c r="O211" s="2">
        <v>3.5</v>
      </c>
      <c r="X211" s="2">
        <f t="shared" si="10"/>
        <v>2.0794415416798357</v>
      </c>
      <c r="Y211" s="2">
        <v>8</v>
      </c>
      <c r="AA211" s="9" t="s">
        <v>42</v>
      </c>
      <c r="AC211" s="9">
        <v>10</v>
      </c>
      <c r="AE211" s="11">
        <v>0.34200000000000003</v>
      </c>
      <c r="AG211" s="11">
        <v>0.48499999999999999</v>
      </c>
      <c r="AK211" s="11">
        <v>0.17299999999999999</v>
      </c>
      <c r="AM211" s="11">
        <f t="shared" si="11"/>
        <v>0.51500000000000001</v>
      </c>
      <c r="AN211" s="2">
        <v>8</v>
      </c>
      <c r="AO211" s="2">
        <v>9</v>
      </c>
      <c r="AP211" s="13">
        <v>2.2999999999999998</v>
      </c>
      <c r="AU211" s="2">
        <v>-74.053832999999997</v>
      </c>
      <c r="AV211" s="2">
        <v>40.643833000000001</v>
      </c>
      <c r="AW211" s="2" t="s">
        <v>40</v>
      </c>
    </row>
    <row r="212" spans="1:49" x14ac:dyDescent="0.35">
      <c r="A212" s="2" t="s">
        <v>48</v>
      </c>
      <c r="C212" s="3">
        <v>41822</v>
      </c>
      <c r="D212" s="4">
        <v>0.47222222222222227</v>
      </c>
      <c r="E212" s="2" t="s">
        <v>41</v>
      </c>
      <c r="F212" s="2">
        <v>21.8</v>
      </c>
      <c r="G212" s="2">
        <v>18.32</v>
      </c>
      <c r="H212" s="2">
        <v>90</v>
      </c>
      <c r="I212" s="2">
        <v>3</v>
      </c>
      <c r="J212" s="2">
        <v>87</v>
      </c>
      <c r="K212" s="2">
        <v>23.21</v>
      </c>
      <c r="L212" s="2">
        <v>28.41</v>
      </c>
      <c r="M212" s="7">
        <v>6.51</v>
      </c>
      <c r="N212" s="7">
        <v>6.21</v>
      </c>
      <c r="O212" s="2">
        <v>4</v>
      </c>
      <c r="X212" s="2">
        <f t="shared" si="10"/>
        <v>1.791759469228055</v>
      </c>
      <c r="Y212" s="2">
        <v>6</v>
      </c>
      <c r="AA212" s="9" t="s">
        <v>45</v>
      </c>
      <c r="AC212" s="9">
        <v>1</v>
      </c>
      <c r="AE212" s="11">
        <v>0.22500000000000001</v>
      </c>
      <c r="AG212" s="11">
        <v>0.29199999999999998</v>
      </c>
      <c r="AK212" s="11">
        <v>0.48799999999999999</v>
      </c>
      <c r="AM212" s="11">
        <f t="shared" si="11"/>
        <v>0.71299999999999997</v>
      </c>
      <c r="AN212" s="2">
        <v>5</v>
      </c>
      <c r="AO212" s="2">
        <v>12</v>
      </c>
      <c r="AP212" s="13">
        <v>3.5</v>
      </c>
      <c r="AU212" s="2">
        <v>-74.053832999999997</v>
      </c>
      <c r="AV212" s="2">
        <v>40.643833000000001</v>
      </c>
      <c r="AW212" s="2" t="s">
        <v>40</v>
      </c>
    </row>
    <row r="213" spans="1:49" x14ac:dyDescent="0.35">
      <c r="A213" s="2" t="s">
        <v>46</v>
      </c>
      <c r="C213" s="3">
        <v>41828</v>
      </c>
      <c r="D213" s="4">
        <v>0.61944444444444446</v>
      </c>
      <c r="E213" s="2" t="s">
        <v>41</v>
      </c>
      <c r="F213" s="2">
        <v>22.37</v>
      </c>
      <c r="G213" s="2">
        <v>15.86</v>
      </c>
      <c r="H213" s="2">
        <v>53</v>
      </c>
      <c r="I213" s="2">
        <v>3</v>
      </c>
      <c r="J213" s="2">
        <v>54</v>
      </c>
      <c r="K213" s="2">
        <v>15.3</v>
      </c>
      <c r="L213" s="2">
        <v>28.55</v>
      </c>
      <c r="M213" s="7">
        <v>6.62</v>
      </c>
      <c r="N213" s="7">
        <v>6.24</v>
      </c>
      <c r="O213" s="2">
        <v>2</v>
      </c>
      <c r="X213" s="2">
        <f t="shared" si="10"/>
        <v>5.4467373716663099</v>
      </c>
      <c r="Y213" s="2">
        <v>232</v>
      </c>
      <c r="AC213" s="9">
        <v>19</v>
      </c>
      <c r="AE213" s="11">
        <v>0.38100000000000001</v>
      </c>
      <c r="AG213" s="11">
        <v>0.309</v>
      </c>
      <c r="AK213" s="11">
        <v>0.20100000000000001</v>
      </c>
      <c r="AM213" s="11">
        <f t="shared" si="11"/>
        <v>0.58200000000000007</v>
      </c>
      <c r="AN213" s="2">
        <v>10</v>
      </c>
      <c r="AO213" s="2">
        <v>25</v>
      </c>
      <c r="AP213" s="13">
        <v>5.5</v>
      </c>
      <c r="AU213" s="2">
        <v>-74.053832999999997</v>
      </c>
      <c r="AV213" s="2">
        <v>40.643833000000001</v>
      </c>
      <c r="AW213" s="2" t="s">
        <v>40</v>
      </c>
    </row>
    <row r="214" spans="1:49" x14ac:dyDescent="0.35">
      <c r="A214" s="2" t="s">
        <v>50</v>
      </c>
      <c r="C214" s="3">
        <v>41828</v>
      </c>
      <c r="D214" s="4">
        <v>0.45555555555555555</v>
      </c>
      <c r="E214" s="2" t="s">
        <v>41</v>
      </c>
      <c r="F214" s="2">
        <v>21.51</v>
      </c>
      <c r="G214" s="2">
        <v>14.96</v>
      </c>
      <c r="H214" s="2">
        <v>48</v>
      </c>
      <c r="I214" s="2">
        <v>3</v>
      </c>
      <c r="J214" s="2">
        <v>46</v>
      </c>
      <c r="K214" s="2">
        <v>17.47</v>
      </c>
      <c r="L214" s="2">
        <v>29.61</v>
      </c>
      <c r="M214" s="7">
        <v>6.36</v>
      </c>
      <c r="N214" s="7">
        <v>6.47</v>
      </c>
      <c r="O214" s="2">
        <v>3</v>
      </c>
      <c r="X214" s="2">
        <f t="shared" si="10"/>
        <v>3.4011973816621555</v>
      </c>
      <c r="Y214" s="2">
        <v>30</v>
      </c>
      <c r="AC214" s="9">
        <v>3</v>
      </c>
      <c r="AE214" s="11">
        <v>0.31900000000000001</v>
      </c>
      <c r="AG214" s="11">
        <v>0.29499999999999998</v>
      </c>
      <c r="AK214" s="11">
        <v>0.311</v>
      </c>
      <c r="AM214" s="11">
        <f t="shared" si="11"/>
        <v>0.63</v>
      </c>
      <c r="AN214" s="2">
        <v>18</v>
      </c>
      <c r="AO214" s="2">
        <v>20</v>
      </c>
      <c r="AP214" s="13">
        <v>5.9</v>
      </c>
      <c r="AU214" s="2">
        <v>-74.053832999999997</v>
      </c>
      <c r="AV214" s="2">
        <v>40.643833000000001</v>
      </c>
      <c r="AW214" s="2" t="s">
        <v>40</v>
      </c>
    </row>
    <row r="215" spans="1:49" x14ac:dyDescent="0.35">
      <c r="A215" s="2" t="s">
        <v>48</v>
      </c>
      <c r="C215" s="3">
        <v>41828</v>
      </c>
      <c r="D215" s="4">
        <v>0.46597222222222223</v>
      </c>
      <c r="E215" s="2" t="s">
        <v>41</v>
      </c>
      <c r="F215" s="2">
        <v>21.26</v>
      </c>
      <c r="G215" s="2">
        <v>13.77</v>
      </c>
      <c r="H215" s="2">
        <v>90</v>
      </c>
      <c r="I215" s="2">
        <v>3</v>
      </c>
      <c r="J215" s="2">
        <v>83</v>
      </c>
      <c r="K215" s="2">
        <v>19.53</v>
      </c>
      <c r="L215" s="2">
        <v>30.69</v>
      </c>
      <c r="M215" s="7">
        <v>7.01</v>
      </c>
      <c r="N215" s="7">
        <v>6.49</v>
      </c>
      <c r="O215" s="2">
        <v>4</v>
      </c>
      <c r="X215" s="2">
        <f t="shared" si="10"/>
        <v>2.7725887222397811</v>
      </c>
      <c r="Y215" s="2">
        <v>16</v>
      </c>
      <c r="AA215" s="9" t="s">
        <v>45</v>
      </c>
      <c r="AC215" s="9">
        <v>1</v>
      </c>
      <c r="AE215" s="11">
        <v>0.32600000000000001</v>
      </c>
      <c r="AG215" s="11">
        <v>0.32900000000000001</v>
      </c>
      <c r="AK215" s="11">
        <v>0.45700000000000002</v>
      </c>
      <c r="AM215" s="11">
        <f t="shared" si="11"/>
        <v>0.78300000000000003</v>
      </c>
      <c r="AN215" s="2">
        <v>19</v>
      </c>
      <c r="AO215" s="2">
        <v>24</v>
      </c>
      <c r="AP215" s="13">
        <v>9</v>
      </c>
      <c r="AU215" s="2">
        <v>-74.053832999999997</v>
      </c>
      <c r="AV215" s="2">
        <v>40.643833000000001</v>
      </c>
      <c r="AW215" s="2" t="s">
        <v>40</v>
      </c>
    </row>
    <row r="216" spans="1:49" x14ac:dyDescent="0.35">
      <c r="A216" s="2" t="s">
        <v>46</v>
      </c>
      <c r="C216" s="3">
        <v>41835</v>
      </c>
      <c r="D216" s="4">
        <v>0.64027777777777783</v>
      </c>
      <c r="E216" s="2" t="s">
        <v>43</v>
      </c>
      <c r="F216" s="2">
        <v>21.29</v>
      </c>
      <c r="G216" s="2">
        <v>19.52</v>
      </c>
      <c r="H216" s="2">
        <v>53</v>
      </c>
      <c r="I216" s="2">
        <v>3</v>
      </c>
      <c r="J216" s="2">
        <v>50</v>
      </c>
      <c r="K216" s="2">
        <v>22.92</v>
      </c>
      <c r="L216" s="2">
        <v>26.44</v>
      </c>
      <c r="M216" s="7">
        <v>5.27</v>
      </c>
      <c r="N216" s="7">
        <v>5.84</v>
      </c>
      <c r="O216" s="2">
        <v>3</v>
      </c>
      <c r="X216" s="2">
        <f t="shared" si="10"/>
        <v>5.0751738152338266</v>
      </c>
      <c r="Y216" s="2">
        <v>160</v>
      </c>
      <c r="AA216" s="9" t="s">
        <v>42</v>
      </c>
      <c r="AC216" s="9">
        <v>34</v>
      </c>
      <c r="AE216" s="11">
        <v>0.216</v>
      </c>
      <c r="AG216" s="11">
        <v>0.215</v>
      </c>
      <c r="AK216" s="11">
        <v>0.76700000000000002</v>
      </c>
      <c r="AM216" s="11">
        <f t="shared" si="11"/>
        <v>0.98299999999999998</v>
      </c>
      <c r="AN216" s="2">
        <v>10</v>
      </c>
      <c r="AO216" s="2">
        <v>16</v>
      </c>
      <c r="AP216" s="13">
        <v>5.9</v>
      </c>
      <c r="AU216" s="2">
        <v>-74.053832999999997</v>
      </c>
      <c r="AV216" s="2">
        <v>40.643833000000001</v>
      </c>
      <c r="AW216" s="2" t="s">
        <v>40</v>
      </c>
    </row>
    <row r="217" spans="1:49" x14ac:dyDescent="0.35">
      <c r="A217" s="2" t="s">
        <v>50</v>
      </c>
      <c r="C217" s="3">
        <v>41835</v>
      </c>
      <c r="D217" s="4">
        <v>0.4604166666666667</v>
      </c>
      <c r="E217" s="2" t="s">
        <v>43</v>
      </c>
      <c r="F217" s="2">
        <v>19.8</v>
      </c>
      <c r="G217" s="2">
        <v>19.329999999999998</v>
      </c>
      <c r="H217" s="2">
        <v>53</v>
      </c>
      <c r="I217" s="2">
        <v>3</v>
      </c>
      <c r="J217" s="2">
        <v>49</v>
      </c>
      <c r="K217" s="2">
        <v>25.77</v>
      </c>
      <c r="L217" s="2">
        <v>26.9</v>
      </c>
      <c r="M217" s="7">
        <v>6.43</v>
      </c>
      <c r="N217" s="7">
        <v>6.14</v>
      </c>
      <c r="O217" s="2">
        <v>4.5</v>
      </c>
      <c r="X217" s="2">
        <f t="shared" si="10"/>
        <v>7.4145728813505887</v>
      </c>
      <c r="Y217" s="5">
        <v>1660</v>
      </c>
      <c r="AC217" s="9">
        <v>42</v>
      </c>
      <c r="AE217" s="11">
        <v>0.17100000000000001</v>
      </c>
      <c r="AG217" s="11">
        <v>0.16200000000000001</v>
      </c>
      <c r="AK217" s="11">
        <v>0.83899999999999997</v>
      </c>
      <c r="AM217" s="11">
        <f t="shared" si="11"/>
        <v>1.01</v>
      </c>
      <c r="AN217" s="2">
        <v>14</v>
      </c>
      <c r="AO217" s="2">
        <v>21</v>
      </c>
      <c r="AP217" s="13">
        <v>4.5999999999999996</v>
      </c>
      <c r="AT217" s="2" t="s">
        <v>64</v>
      </c>
      <c r="AU217" s="2">
        <v>-74.053832999999997</v>
      </c>
      <c r="AV217" s="2">
        <v>40.643833000000001</v>
      </c>
      <c r="AW217" s="2" t="s">
        <v>40</v>
      </c>
    </row>
    <row r="218" spans="1:49" x14ac:dyDescent="0.35">
      <c r="A218" s="2" t="s">
        <v>48</v>
      </c>
      <c r="C218" s="3">
        <v>41835</v>
      </c>
      <c r="D218" s="4">
        <v>0.4770833333333333</v>
      </c>
      <c r="E218" s="2" t="s">
        <v>43</v>
      </c>
      <c r="F218" s="2">
        <v>19.91</v>
      </c>
      <c r="G218" s="2">
        <v>18.78</v>
      </c>
      <c r="H218" s="2">
        <v>89</v>
      </c>
      <c r="I218" s="2">
        <v>4</v>
      </c>
      <c r="J218" s="2">
        <v>87</v>
      </c>
      <c r="K218" s="2">
        <v>25.91</v>
      </c>
      <c r="L218" s="2">
        <v>28.75</v>
      </c>
      <c r="M218" s="7">
        <v>6.6</v>
      </c>
      <c r="N218" s="7">
        <v>6.49</v>
      </c>
      <c r="O218" s="2">
        <v>4</v>
      </c>
      <c r="X218" s="2">
        <f t="shared" si="10"/>
        <v>7.6009024595420822</v>
      </c>
      <c r="Y218" s="5">
        <v>2000</v>
      </c>
      <c r="AA218" s="9" t="s">
        <v>42</v>
      </c>
      <c r="AC218" s="9">
        <v>28</v>
      </c>
      <c r="AE218" s="11">
        <v>0.15</v>
      </c>
      <c r="AG218" s="11">
        <v>0.13600000000000001</v>
      </c>
      <c r="AK218" s="11">
        <v>0.76200000000000001</v>
      </c>
      <c r="AM218" s="11">
        <f t="shared" si="11"/>
        <v>0.91200000000000003</v>
      </c>
      <c r="AN218" s="2">
        <v>6</v>
      </c>
      <c r="AO218" s="2">
        <v>10</v>
      </c>
      <c r="AP218" s="13">
        <v>3.5</v>
      </c>
      <c r="AU218" s="2">
        <v>-74.053832999999997</v>
      </c>
      <c r="AV218" s="2">
        <v>40.643833000000001</v>
      </c>
      <c r="AW218" s="2" t="s">
        <v>40</v>
      </c>
    </row>
    <row r="219" spans="1:49" x14ac:dyDescent="0.35">
      <c r="A219" s="2" t="s">
        <v>46</v>
      </c>
      <c r="C219" s="3">
        <v>41843</v>
      </c>
      <c r="D219" s="4">
        <v>0.61875000000000002</v>
      </c>
      <c r="E219" s="2" t="s">
        <v>41</v>
      </c>
      <c r="F219" s="2">
        <v>23.67</v>
      </c>
      <c r="G219" s="2">
        <v>22.08</v>
      </c>
      <c r="H219" s="2">
        <v>48</v>
      </c>
      <c r="I219" s="2">
        <v>3</v>
      </c>
      <c r="J219" s="2">
        <v>43</v>
      </c>
      <c r="K219" s="2">
        <v>17.100000000000001</v>
      </c>
      <c r="L219" s="2">
        <v>25.61</v>
      </c>
      <c r="M219" s="7">
        <v>6.04</v>
      </c>
      <c r="N219" s="7">
        <v>6.03</v>
      </c>
      <c r="O219" s="2">
        <v>4</v>
      </c>
      <c r="X219" s="2">
        <f t="shared" si="10"/>
        <v>2.7080502011022101</v>
      </c>
      <c r="Y219" s="2">
        <v>15</v>
      </c>
      <c r="AA219" s="9" t="s">
        <v>45</v>
      </c>
      <c r="AC219" s="9">
        <v>1</v>
      </c>
      <c r="AE219" s="11">
        <v>0.34499999999999997</v>
      </c>
      <c r="AG219" s="11">
        <v>0.182</v>
      </c>
      <c r="AK219" s="11">
        <v>0.373</v>
      </c>
      <c r="AM219" s="11">
        <f t="shared" si="11"/>
        <v>0.71799999999999997</v>
      </c>
      <c r="AN219" s="2">
        <v>10</v>
      </c>
      <c r="AO219" s="2">
        <v>12</v>
      </c>
      <c r="AP219" s="13">
        <v>3.8</v>
      </c>
      <c r="AU219" s="2">
        <v>-74.053832999999997</v>
      </c>
      <c r="AV219" s="2">
        <v>40.643833000000001</v>
      </c>
      <c r="AW219" s="2" t="s">
        <v>40</v>
      </c>
    </row>
    <row r="220" spans="1:49" x14ac:dyDescent="0.35">
      <c r="A220" s="2" t="s">
        <v>50</v>
      </c>
      <c r="C220" s="3">
        <v>41843</v>
      </c>
      <c r="D220" s="4">
        <v>0.4604166666666667</v>
      </c>
      <c r="E220" s="2" t="s">
        <v>41</v>
      </c>
      <c r="F220" s="2">
        <v>23.61</v>
      </c>
      <c r="G220" s="2">
        <v>22.01</v>
      </c>
      <c r="H220" s="2">
        <v>48</v>
      </c>
      <c r="I220" s="2">
        <v>3</v>
      </c>
      <c r="J220" s="2">
        <v>46</v>
      </c>
      <c r="K220" s="2">
        <v>19.71</v>
      </c>
      <c r="L220" s="2">
        <v>26.95</v>
      </c>
      <c r="M220" s="7">
        <v>7.84</v>
      </c>
      <c r="N220" s="7">
        <v>6.27</v>
      </c>
      <c r="O220" s="2">
        <v>4</v>
      </c>
      <c r="X220" s="2">
        <f t="shared" si="10"/>
        <v>3.4657359027997265</v>
      </c>
      <c r="Y220" s="2">
        <v>32</v>
      </c>
      <c r="AA220" s="9" t="s">
        <v>45</v>
      </c>
      <c r="AC220" s="9">
        <v>1</v>
      </c>
      <c r="AE220" s="11">
        <v>0.32400000000000001</v>
      </c>
      <c r="AG220" s="11">
        <v>0.193</v>
      </c>
      <c r="AK220" s="11">
        <v>0.52900000000000003</v>
      </c>
      <c r="AM220" s="11">
        <f t="shared" si="11"/>
        <v>0.85299999999999998</v>
      </c>
      <c r="AN220" s="2">
        <v>5</v>
      </c>
      <c r="AO220" s="2">
        <v>5</v>
      </c>
      <c r="AP220" s="13">
        <v>9.6999999999999993</v>
      </c>
      <c r="AU220" s="2">
        <v>-74.053832999999997</v>
      </c>
      <c r="AV220" s="2">
        <v>40.643833000000001</v>
      </c>
      <c r="AW220" s="2" t="s">
        <v>40</v>
      </c>
    </row>
    <row r="221" spans="1:49" x14ac:dyDescent="0.35">
      <c r="A221" s="2" t="s">
        <v>48</v>
      </c>
      <c r="C221" s="3">
        <v>41843</v>
      </c>
      <c r="D221" s="4">
        <v>0.4694444444444445</v>
      </c>
      <c r="E221" s="2" t="s">
        <v>41</v>
      </c>
      <c r="F221" s="2">
        <v>22.93</v>
      </c>
      <c r="G221" s="2">
        <v>22</v>
      </c>
      <c r="H221" s="2">
        <v>88</v>
      </c>
      <c r="I221" s="2">
        <v>3</v>
      </c>
      <c r="J221" s="2">
        <v>81</v>
      </c>
      <c r="K221" s="2">
        <v>22.04</v>
      </c>
      <c r="L221" s="2">
        <v>27.85</v>
      </c>
      <c r="M221" s="7">
        <v>6.93</v>
      </c>
      <c r="N221" s="7">
        <v>6.33</v>
      </c>
      <c r="O221" s="2">
        <v>5</v>
      </c>
      <c r="X221" s="2">
        <f t="shared" si="10"/>
        <v>3.6635616461296463</v>
      </c>
      <c r="Y221" s="2">
        <v>39</v>
      </c>
      <c r="AA221" s="9" t="s">
        <v>45</v>
      </c>
      <c r="AC221" s="9">
        <v>1</v>
      </c>
      <c r="AE221" s="11">
        <v>0.24</v>
      </c>
      <c r="AG221" s="11">
        <v>0.20699999999999999</v>
      </c>
      <c r="AK221" s="11">
        <v>0.51600000000000001</v>
      </c>
      <c r="AM221" s="11">
        <f t="shared" si="11"/>
        <v>0.75600000000000001</v>
      </c>
      <c r="AN221" s="2">
        <v>7</v>
      </c>
      <c r="AO221" s="2">
        <v>8</v>
      </c>
      <c r="AP221" s="13">
        <v>7.2</v>
      </c>
      <c r="AU221" s="2">
        <v>-74.053832999999997</v>
      </c>
      <c r="AV221" s="2">
        <v>40.643833000000001</v>
      </c>
      <c r="AW221" s="2" t="s">
        <v>40</v>
      </c>
    </row>
    <row r="222" spans="1:49" x14ac:dyDescent="0.35">
      <c r="A222" s="2" t="s">
        <v>46</v>
      </c>
      <c r="C222" s="3">
        <v>41850</v>
      </c>
      <c r="D222" s="4">
        <v>0.61388888888888882</v>
      </c>
      <c r="E222" s="2" t="s">
        <v>41</v>
      </c>
      <c r="F222" s="2">
        <v>23.98</v>
      </c>
      <c r="G222" s="2">
        <v>20.23</v>
      </c>
      <c r="H222" s="2">
        <v>50</v>
      </c>
      <c r="I222" s="2">
        <v>3</v>
      </c>
      <c r="J222" s="2">
        <v>46</v>
      </c>
      <c r="K222" s="2">
        <v>20.059999999999999</v>
      </c>
      <c r="L222" s="2">
        <v>28.03</v>
      </c>
      <c r="M222" s="7">
        <v>5.5</v>
      </c>
      <c r="N222" s="7">
        <v>4.8499999999999996</v>
      </c>
      <c r="O222" s="2">
        <v>4.5</v>
      </c>
      <c r="X222" s="2">
        <f t="shared" si="10"/>
        <v>2.3978952727983707</v>
      </c>
      <c r="Y222" s="2">
        <v>11</v>
      </c>
      <c r="AA222" s="9" t="s">
        <v>45</v>
      </c>
      <c r="AC222" s="9">
        <v>1</v>
      </c>
      <c r="AE222" s="11">
        <v>0.25900000000000001</v>
      </c>
      <c r="AG222" s="11">
        <v>0.21299999999999999</v>
      </c>
      <c r="AK222" s="11">
        <v>0.71099999999999997</v>
      </c>
      <c r="AM222" s="11">
        <f t="shared" si="11"/>
        <v>0.97</v>
      </c>
      <c r="AN222" s="2">
        <v>14</v>
      </c>
      <c r="AO222" s="2">
        <v>5</v>
      </c>
      <c r="AP222" s="13">
        <v>4.5</v>
      </c>
      <c r="AU222" s="2">
        <v>-74.053832999999997</v>
      </c>
      <c r="AV222" s="2">
        <v>40.643833000000001</v>
      </c>
      <c r="AW222" s="2" t="s">
        <v>40</v>
      </c>
    </row>
    <row r="223" spans="1:49" x14ac:dyDescent="0.35">
      <c r="A223" s="2" t="s">
        <v>50</v>
      </c>
      <c r="C223" s="3">
        <v>41850</v>
      </c>
      <c r="D223" s="4">
        <v>0.45416666666666666</v>
      </c>
      <c r="E223" s="2" t="s">
        <v>41</v>
      </c>
      <c r="F223" s="2">
        <v>23.64</v>
      </c>
      <c r="G223" s="2">
        <v>20.28</v>
      </c>
      <c r="H223" s="2">
        <v>53</v>
      </c>
      <c r="I223" s="2">
        <v>3</v>
      </c>
      <c r="J223" s="2">
        <v>51</v>
      </c>
      <c r="K223" s="2">
        <v>19.3</v>
      </c>
      <c r="L223" s="2">
        <v>28.04</v>
      </c>
      <c r="M223" s="7">
        <v>5.71</v>
      </c>
      <c r="N223" s="7">
        <v>5.71</v>
      </c>
      <c r="O223" s="2">
        <v>4</v>
      </c>
      <c r="X223" s="2">
        <f t="shared" si="10"/>
        <v>4.3040650932041702</v>
      </c>
      <c r="Y223" s="2">
        <v>74</v>
      </c>
      <c r="AC223" s="9">
        <v>1</v>
      </c>
      <c r="AE223" s="11">
        <v>0.29599999999999999</v>
      </c>
      <c r="AG223" s="11">
        <v>0.20699999999999999</v>
      </c>
      <c r="AK223" s="11">
        <v>0.47799999999999998</v>
      </c>
      <c r="AM223" s="11">
        <f t="shared" si="11"/>
        <v>0.77400000000000002</v>
      </c>
      <c r="AN223" s="2">
        <v>22</v>
      </c>
      <c r="AO223" s="2">
        <v>22</v>
      </c>
      <c r="AP223" s="13">
        <v>2.8</v>
      </c>
      <c r="AU223" s="2">
        <v>-74.053832999999997</v>
      </c>
      <c r="AV223" s="2">
        <v>40.643833000000001</v>
      </c>
      <c r="AW223" s="2" t="s">
        <v>40</v>
      </c>
    </row>
    <row r="224" spans="1:49" x14ac:dyDescent="0.35">
      <c r="A224" s="2" t="s">
        <v>48</v>
      </c>
      <c r="C224" s="3">
        <v>41850</v>
      </c>
      <c r="D224" s="4">
        <v>0.46597222222222223</v>
      </c>
      <c r="E224" s="2" t="s">
        <v>41</v>
      </c>
      <c r="F224" s="2">
        <v>22.07</v>
      </c>
      <c r="G224" s="2">
        <v>18.829999999999998</v>
      </c>
      <c r="H224" s="2">
        <v>82</v>
      </c>
      <c r="I224" s="2">
        <v>3</v>
      </c>
      <c r="J224" s="2">
        <v>81</v>
      </c>
      <c r="K224" s="2">
        <v>24.77</v>
      </c>
      <c r="L224" s="2">
        <v>29.68</v>
      </c>
      <c r="M224" s="7">
        <v>5.48</v>
      </c>
      <c r="N224" s="7">
        <v>5.6</v>
      </c>
      <c r="O224" s="2">
        <v>6</v>
      </c>
      <c r="X224" s="2">
        <f t="shared" si="10"/>
        <v>2.1972245773362196</v>
      </c>
      <c r="Y224" s="2">
        <v>9</v>
      </c>
      <c r="AA224" s="9" t="s">
        <v>45</v>
      </c>
      <c r="AC224" s="9">
        <v>1</v>
      </c>
      <c r="AE224" s="11">
        <v>0.16700000000000001</v>
      </c>
      <c r="AG224" s="11">
        <v>0.159</v>
      </c>
      <c r="AK224" s="11">
        <v>0.377</v>
      </c>
      <c r="AM224" s="11">
        <f t="shared" si="11"/>
        <v>0.54400000000000004</v>
      </c>
      <c r="AN224" s="2">
        <v>6</v>
      </c>
      <c r="AO224" s="2">
        <v>29</v>
      </c>
      <c r="AP224" s="13">
        <v>5.6</v>
      </c>
      <c r="AU224" s="2">
        <v>-74.053832999999997</v>
      </c>
      <c r="AV224" s="2">
        <v>40.643833000000001</v>
      </c>
      <c r="AW224" s="2" t="s">
        <v>40</v>
      </c>
    </row>
    <row r="225" spans="1:49" x14ac:dyDescent="0.35">
      <c r="A225" s="2" t="s">
        <v>46</v>
      </c>
      <c r="C225" s="3">
        <v>41857</v>
      </c>
      <c r="D225" s="4">
        <v>0.61458333333333337</v>
      </c>
      <c r="E225" s="2" t="s">
        <v>41</v>
      </c>
      <c r="F225" s="2">
        <v>23.93</v>
      </c>
      <c r="G225" s="2">
        <v>21.88</v>
      </c>
      <c r="H225" s="2">
        <v>54</v>
      </c>
      <c r="I225" s="2">
        <v>3</v>
      </c>
      <c r="J225" s="2">
        <v>50</v>
      </c>
      <c r="K225" s="2">
        <v>16.32</v>
      </c>
      <c r="L225" s="2">
        <v>26.84</v>
      </c>
      <c r="M225" s="7">
        <v>6.15</v>
      </c>
      <c r="N225" s="7">
        <v>5.39</v>
      </c>
      <c r="O225" s="2">
        <v>3.5</v>
      </c>
      <c r="X225" s="2">
        <f t="shared" si="10"/>
        <v>1.6094379124341003</v>
      </c>
      <c r="Y225" s="2">
        <v>5</v>
      </c>
      <c r="AA225" s="9" t="s">
        <v>45</v>
      </c>
      <c r="AC225" s="9">
        <v>1</v>
      </c>
      <c r="AE225" s="11">
        <v>0.36799999999999999</v>
      </c>
      <c r="AG225" s="11">
        <v>0.16700000000000001</v>
      </c>
      <c r="AK225" s="11">
        <v>0.41799999999999998</v>
      </c>
      <c r="AM225" s="11">
        <f t="shared" si="11"/>
        <v>0.78600000000000003</v>
      </c>
      <c r="AN225" s="2">
        <v>24</v>
      </c>
      <c r="AO225" s="2">
        <v>55</v>
      </c>
      <c r="AP225" s="13">
        <v>5.6</v>
      </c>
      <c r="AT225" s="2" t="s">
        <v>59</v>
      </c>
      <c r="AU225" s="2">
        <v>-74.053832999999997</v>
      </c>
      <c r="AV225" s="2">
        <v>40.643833000000001</v>
      </c>
      <c r="AW225" s="2" t="s">
        <v>40</v>
      </c>
    </row>
    <row r="226" spans="1:49" x14ac:dyDescent="0.35">
      <c r="A226" s="2" t="s">
        <v>50</v>
      </c>
      <c r="C226" s="3">
        <v>41857</v>
      </c>
      <c r="D226" s="4">
        <v>0.45902777777777781</v>
      </c>
      <c r="E226" s="2" t="s">
        <v>41</v>
      </c>
      <c r="F226" s="2">
        <v>23.29</v>
      </c>
      <c r="G226" s="2">
        <v>21.61</v>
      </c>
      <c r="H226" s="2">
        <v>49</v>
      </c>
      <c r="I226" s="2">
        <v>3</v>
      </c>
      <c r="J226" s="2">
        <v>44</v>
      </c>
      <c r="K226" s="2">
        <v>18.75</v>
      </c>
      <c r="L226" s="2">
        <v>27.96</v>
      </c>
      <c r="M226" s="7">
        <v>6.15</v>
      </c>
      <c r="N226" s="7">
        <v>5.65</v>
      </c>
      <c r="O226" s="2">
        <v>4</v>
      </c>
      <c r="X226" s="2">
        <f t="shared" si="10"/>
        <v>2.0794415416798357</v>
      </c>
      <c r="Y226" s="2">
        <v>8</v>
      </c>
      <c r="AA226" s="9" t="s">
        <v>42</v>
      </c>
      <c r="AC226" s="9">
        <v>2</v>
      </c>
      <c r="AE226" s="11">
        <v>0.34399999999999997</v>
      </c>
      <c r="AG226" s="11">
        <v>0.22800000000000001</v>
      </c>
      <c r="AK226" s="11">
        <v>0.432</v>
      </c>
      <c r="AM226" s="11">
        <f t="shared" si="11"/>
        <v>0.77600000000000002</v>
      </c>
      <c r="AN226" s="2">
        <v>24</v>
      </c>
      <c r="AO226" s="2">
        <v>17</v>
      </c>
      <c r="AP226" s="13">
        <v>5.9</v>
      </c>
      <c r="AU226" s="2">
        <v>-74.053832999999997</v>
      </c>
      <c r="AV226" s="2">
        <v>40.643833000000001</v>
      </c>
      <c r="AW226" s="2" t="s">
        <v>40</v>
      </c>
    </row>
    <row r="227" spans="1:49" x14ac:dyDescent="0.35">
      <c r="A227" s="2" t="s">
        <v>48</v>
      </c>
      <c r="C227" s="3">
        <v>41857</v>
      </c>
      <c r="D227" s="4">
        <v>0.4694444444444445</v>
      </c>
      <c r="E227" s="2" t="s">
        <v>41</v>
      </c>
      <c r="F227" s="2">
        <v>22.89</v>
      </c>
      <c r="G227" s="2">
        <v>21.15</v>
      </c>
      <c r="H227" s="2">
        <v>88</v>
      </c>
      <c r="I227" s="2">
        <v>3</v>
      </c>
      <c r="J227" s="2">
        <v>80</v>
      </c>
      <c r="K227" s="2">
        <v>21.5</v>
      </c>
      <c r="L227" s="2">
        <v>29.45</v>
      </c>
      <c r="M227" s="7">
        <v>6.31</v>
      </c>
      <c r="N227" s="7">
        <v>5.47</v>
      </c>
      <c r="O227" s="2">
        <v>5</v>
      </c>
      <c r="X227" s="2">
        <f t="shared" si="10"/>
        <v>1.3862943611198906</v>
      </c>
      <c r="Y227" s="2">
        <v>4</v>
      </c>
      <c r="AA227" s="9" t="s">
        <v>45</v>
      </c>
      <c r="AC227" s="9">
        <v>1</v>
      </c>
      <c r="AE227" s="11">
        <v>0.30499999999999999</v>
      </c>
      <c r="AG227" s="11">
        <v>0.22700000000000001</v>
      </c>
      <c r="AK227" s="11">
        <v>0.434</v>
      </c>
      <c r="AM227" s="11">
        <f t="shared" si="11"/>
        <v>0.73899999999999999</v>
      </c>
      <c r="AN227" s="2">
        <v>15</v>
      </c>
      <c r="AO227" s="2">
        <v>21</v>
      </c>
      <c r="AP227" s="13">
        <v>6.82</v>
      </c>
      <c r="AU227" s="2">
        <v>-74.053832999999997</v>
      </c>
      <c r="AV227" s="2">
        <v>40.643833000000001</v>
      </c>
      <c r="AW227" s="2" t="s">
        <v>40</v>
      </c>
    </row>
    <row r="228" spans="1:49" x14ac:dyDescent="0.35">
      <c r="A228" s="2" t="s">
        <v>46</v>
      </c>
      <c r="C228" s="3">
        <v>41864</v>
      </c>
      <c r="D228" s="4">
        <v>0.65972222222222221</v>
      </c>
      <c r="E228" s="2" t="s">
        <v>43</v>
      </c>
      <c r="F228" s="2">
        <v>23.09</v>
      </c>
      <c r="G228" s="2">
        <v>22.96</v>
      </c>
      <c r="H228" s="2">
        <v>48</v>
      </c>
      <c r="I228" s="2">
        <v>3</v>
      </c>
      <c r="J228" s="2">
        <v>45</v>
      </c>
      <c r="K228" s="2">
        <v>24.95</v>
      </c>
      <c r="L228" s="2">
        <v>25.25</v>
      </c>
      <c r="M228" s="7">
        <v>5.59</v>
      </c>
      <c r="N228" s="7">
        <v>5.5</v>
      </c>
      <c r="O228" s="2">
        <v>3</v>
      </c>
      <c r="X228" s="2">
        <f t="shared" si="10"/>
        <v>4.2766661190160553</v>
      </c>
      <c r="Y228" s="2">
        <v>72</v>
      </c>
      <c r="AA228" s="9" t="s">
        <v>42</v>
      </c>
      <c r="AC228" s="9">
        <v>14</v>
      </c>
      <c r="AE228" s="11">
        <v>0.246</v>
      </c>
      <c r="AG228" s="11">
        <v>0.28399999999999997</v>
      </c>
      <c r="AK228" s="11">
        <v>0.6</v>
      </c>
      <c r="AM228" s="11">
        <f t="shared" si="11"/>
        <v>0.84599999999999997</v>
      </c>
      <c r="AN228" s="2">
        <v>24</v>
      </c>
      <c r="AO228" s="2">
        <v>70</v>
      </c>
      <c r="AP228" s="13">
        <v>2.35</v>
      </c>
      <c r="AU228" s="2">
        <v>-74.053832999999997</v>
      </c>
      <c r="AV228" s="2">
        <v>40.643833000000001</v>
      </c>
      <c r="AW228" s="2" t="s">
        <v>40</v>
      </c>
    </row>
    <row r="229" spans="1:49" x14ac:dyDescent="0.35">
      <c r="A229" s="2" t="s">
        <v>50</v>
      </c>
      <c r="C229" s="3">
        <v>41864</v>
      </c>
      <c r="D229" s="4">
        <v>0.48749999999999999</v>
      </c>
      <c r="E229" s="2" t="s">
        <v>43</v>
      </c>
      <c r="F229" s="2">
        <v>22.7</v>
      </c>
      <c r="G229" s="2">
        <v>22.29</v>
      </c>
      <c r="H229" s="2">
        <v>51</v>
      </c>
      <c r="I229" s="2">
        <v>4</v>
      </c>
      <c r="J229" s="2">
        <v>47</v>
      </c>
      <c r="K229" s="2">
        <v>26.35</v>
      </c>
      <c r="L229" s="2">
        <v>28.03</v>
      </c>
      <c r="M229" s="7">
        <v>6.09</v>
      </c>
      <c r="N229" s="7">
        <v>6.07</v>
      </c>
      <c r="O229" s="2">
        <v>4</v>
      </c>
      <c r="X229" s="2">
        <f t="shared" si="10"/>
        <v>3.4657359027997265</v>
      </c>
      <c r="Y229" s="2">
        <v>32</v>
      </c>
      <c r="AA229" s="9" t="s">
        <v>42</v>
      </c>
      <c r="AC229" s="9">
        <v>6</v>
      </c>
      <c r="AE229" s="11">
        <v>0.157</v>
      </c>
      <c r="AG229" s="11">
        <v>0.24099999999999999</v>
      </c>
      <c r="AK229" s="11">
        <v>0.61599999999999999</v>
      </c>
      <c r="AM229" s="11">
        <f t="shared" si="11"/>
        <v>0.77300000000000002</v>
      </c>
      <c r="AN229" s="2">
        <v>23</v>
      </c>
      <c r="AO229" s="2">
        <v>35</v>
      </c>
      <c r="AP229" s="13">
        <v>4.82</v>
      </c>
      <c r="AU229" s="2">
        <v>-74.053832999999997</v>
      </c>
      <c r="AV229" s="2">
        <v>40.643833000000001</v>
      </c>
      <c r="AW229" s="2" t="s">
        <v>40</v>
      </c>
    </row>
    <row r="230" spans="1:49" x14ac:dyDescent="0.35">
      <c r="A230" s="2" t="s">
        <v>48</v>
      </c>
      <c r="C230" s="3">
        <v>41864</v>
      </c>
      <c r="D230" s="4">
        <v>0.50069444444444444</v>
      </c>
      <c r="E230" s="2" t="s">
        <v>43</v>
      </c>
      <c r="F230" s="2">
        <v>22.43</v>
      </c>
      <c r="G230" s="2">
        <v>22.32</v>
      </c>
      <c r="H230" s="2">
        <v>88</v>
      </c>
      <c r="I230" s="2">
        <v>3</v>
      </c>
      <c r="J230" s="2">
        <v>87</v>
      </c>
      <c r="K230" s="2">
        <v>27.11</v>
      </c>
      <c r="L230" s="2">
        <v>29.63</v>
      </c>
      <c r="M230" s="7">
        <v>6.28</v>
      </c>
      <c r="N230" s="7">
        <v>6.34</v>
      </c>
      <c r="O230" s="2">
        <v>3.5</v>
      </c>
      <c r="X230" s="2">
        <f t="shared" si="10"/>
        <v>3.4011973816621555</v>
      </c>
      <c r="Y230" s="2">
        <v>30</v>
      </c>
      <c r="AA230" s="9" t="s">
        <v>42</v>
      </c>
      <c r="AC230" s="9">
        <v>6</v>
      </c>
      <c r="AE230" s="11">
        <v>0.13800000000000001</v>
      </c>
      <c r="AG230" s="11">
        <v>0.216</v>
      </c>
      <c r="AK230" s="11">
        <v>0.55700000000000005</v>
      </c>
      <c r="AM230" s="11">
        <f t="shared" si="11"/>
        <v>0.69500000000000006</v>
      </c>
      <c r="AN230" s="2">
        <v>28</v>
      </c>
      <c r="AO230" s="2">
        <v>34</v>
      </c>
      <c r="AP230" s="13">
        <v>4.72</v>
      </c>
      <c r="AU230" s="2">
        <v>-74.053832999999997</v>
      </c>
      <c r="AV230" s="2">
        <v>40.643833000000001</v>
      </c>
      <c r="AW230" s="2" t="s">
        <v>40</v>
      </c>
    </row>
    <row r="231" spans="1:49" x14ac:dyDescent="0.35">
      <c r="A231" s="2" t="s">
        <v>46</v>
      </c>
      <c r="C231" s="3">
        <v>41871</v>
      </c>
      <c r="D231" s="4">
        <v>0.60486111111111118</v>
      </c>
      <c r="E231" s="2" t="s">
        <v>41</v>
      </c>
      <c r="F231" s="2">
        <v>23.88</v>
      </c>
      <c r="G231" s="2">
        <v>21.2</v>
      </c>
      <c r="H231" s="2">
        <v>50</v>
      </c>
      <c r="I231" s="2">
        <v>3</v>
      </c>
      <c r="J231" s="2">
        <v>45</v>
      </c>
      <c r="K231" s="2">
        <v>17.96</v>
      </c>
      <c r="L231" s="2">
        <v>27.27</v>
      </c>
      <c r="M231" s="7">
        <v>6.03</v>
      </c>
      <c r="N231" s="7">
        <v>5.05</v>
      </c>
      <c r="O231" s="2">
        <v>4.5</v>
      </c>
      <c r="X231" s="2">
        <f t="shared" si="10"/>
        <v>3.0910424533583161</v>
      </c>
      <c r="Y231" s="2">
        <v>22</v>
      </c>
      <c r="AA231" s="9" t="s">
        <v>45</v>
      </c>
      <c r="AC231" s="9">
        <v>1</v>
      </c>
      <c r="AE231" s="11">
        <v>0.42499999999999999</v>
      </c>
      <c r="AG231" s="11">
        <v>0.29199999999999998</v>
      </c>
      <c r="AK231" s="11">
        <v>0.377</v>
      </c>
      <c r="AM231" s="11">
        <f t="shared" si="11"/>
        <v>0.80200000000000005</v>
      </c>
      <c r="AN231" s="2">
        <v>6</v>
      </c>
      <c r="AO231" s="2">
        <v>5</v>
      </c>
      <c r="AP231" s="13">
        <v>3.41</v>
      </c>
      <c r="AU231" s="2">
        <v>-74.053832999999997</v>
      </c>
      <c r="AV231" s="2">
        <v>40.643833000000001</v>
      </c>
      <c r="AW231" s="2" t="s">
        <v>40</v>
      </c>
    </row>
    <row r="232" spans="1:49" x14ac:dyDescent="0.35">
      <c r="A232" s="2" t="s">
        <v>50</v>
      </c>
      <c r="C232" s="3">
        <v>41871</v>
      </c>
      <c r="D232" s="4">
        <v>0.4381944444444445</v>
      </c>
      <c r="E232" s="2" t="s">
        <v>41</v>
      </c>
      <c r="F232" s="2">
        <v>23.11</v>
      </c>
      <c r="G232" s="2">
        <v>20.69</v>
      </c>
      <c r="H232" s="2">
        <v>49</v>
      </c>
      <c r="I232" s="2">
        <v>3</v>
      </c>
      <c r="J232" s="2">
        <v>47</v>
      </c>
      <c r="K232" s="2">
        <v>21.53</v>
      </c>
      <c r="L232" s="2">
        <v>28.45</v>
      </c>
      <c r="M232" s="7">
        <v>5.82</v>
      </c>
      <c r="N232" s="7">
        <v>5.39</v>
      </c>
      <c r="O232" s="2">
        <v>6</v>
      </c>
      <c r="X232" s="2">
        <f t="shared" si="10"/>
        <v>1.6094379124341003</v>
      </c>
      <c r="Y232" s="2">
        <v>5</v>
      </c>
      <c r="AC232" s="9">
        <v>145</v>
      </c>
      <c r="AE232" s="11">
        <v>0.35</v>
      </c>
      <c r="AG232" s="11">
        <v>0.316</v>
      </c>
      <c r="AK232" s="11">
        <v>0.34399999999999997</v>
      </c>
      <c r="AM232" s="11">
        <f t="shared" si="11"/>
        <v>0.69399999999999995</v>
      </c>
      <c r="AN232" s="2">
        <v>6</v>
      </c>
      <c r="AO232" s="2">
        <v>14</v>
      </c>
      <c r="AP232" s="13">
        <v>4.43</v>
      </c>
      <c r="AU232" s="2">
        <v>-74.053832999999997</v>
      </c>
      <c r="AV232" s="2">
        <v>40.643833000000001</v>
      </c>
      <c r="AW232" s="2" t="s">
        <v>40</v>
      </c>
    </row>
    <row r="233" spans="1:49" x14ac:dyDescent="0.35">
      <c r="A233" s="2" t="s">
        <v>48</v>
      </c>
      <c r="C233" s="3">
        <v>41871</v>
      </c>
      <c r="D233" s="4">
        <v>0.44930555555555557</v>
      </c>
      <c r="E233" s="2" t="s">
        <v>41</v>
      </c>
      <c r="F233" s="2">
        <v>22.91</v>
      </c>
      <c r="G233" s="2">
        <v>20.440000000000001</v>
      </c>
      <c r="H233" s="2">
        <v>91</v>
      </c>
      <c r="I233" s="2">
        <v>3</v>
      </c>
      <c r="J233" s="2">
        <v>86</v>
      </c>
      <c r="K233" s="2">
        <v>22.89</v>
      </c>
      <c r="L233" s="2">
        <v>29.42</v>
      </c>
      <c r="M233" s="7">
        <v>6.02</v>
      </c>
      <c r="N233" s="7">
        <v>5.52</v>
      </c>
      <c r="O233" s="2">
        <v>6</v>
      </c>
      <c r="X233" s="2">
        <f t="shared" si="10"/>
        <v>4.7184988712950942</v>
      </c>
      <c r="Y233" s="2">
        <v>112</v>
      </c>
      <c r="AA233" s="9" t="s">
        <v>45</v>
      </c>
      <c r="AC233" s="9">
        <v>1</v>
      </c>
      <c r="AE233" s="11">
        <v>0.34699999999999998</v>
      </c>
      <c r="AG233" s="11">
        <v>0.318</v>
      </c>
      <c r="AK233" s="11">
        <v>0.42299999999999999</v>
      </c>
      <c r="AM233" s="11">
        <f t="shared" si="11"/>
        <v>0.77</v>
      </c>
      <c r="AN233" s="2">
        <v>5</v>
      </c>
      <c r="AO233" s="2">
        <v>15</v>
      </c>
      <c r="AP233" s="13">
        <v>6.98</v>
      </c>
      <c r="AU233" s="2">
        <v>-74.053832999999997</v>
      </c>
      <c r="AV233" s="2">
        <v>40.643833000000001</v>
      </c>
      <c r="AW233" s="2" t="s">
        <v>40</v>
      </c>
    </row>
    <row r="234" spans="1:49" x14ac:dyDescent="0.35">
      <c r="A234" s="2" t="s">
        <v>46</v>
      </c>
      <c r="C234" s="3">
        <v>41878</v>
      </c>
      <c r="D234" s="4">
        <v>0.62152777777777779</v>
      </c>
      <c r="E234" s="2" t="s">
        <v>41</v>
      </c>
      <c r="F234" s="2">
        <v>23.73</v>
      </c>
      <c r="G234" s="2">
        <v>23.08</v>
      </c>
      <c r="H234" s="2">
        <v>52</v>
      </c>
      <c r="I234" s="2">
        <v>3</v>
      </c>
      <c r="J234" s="2">
        <v>47</v>
      </c>
      <c r="K234" s="2">
        <v>23.3</v>
      </c>
      <c r="L234" s="2">
        <v>25.73</v>
      </c>
      <c r="M234" s="7">
        <v>6.58</v>
      </c>
      <c r="N234" s="7">
        <v>6.05</v>
      </c>
      <c r="O234" s="2">
        <v>4.5</v>
      </c>
      <c r="X234" s="2">
        <f t="shared" si="10"/>
        <v>0.69314718055994529</v>
      </c>
      <c r="Y234" s="2">
        <v>2</v>
      </c>
      <c r="AA234" s="9" t="s">
        <v>45</v>
      </c>
      <c r="AC234" s="9">
        <v>1</v>
      </c>
      <c r="AE234" s="11">
        <v>0.246</v>
      </c>
      <c r="AG234" s="11">
        <v>0.67800000000000005</v>
      </c>
      <c r="AK234" s="11">
        <v>0.78500000000000003</v>
      </c>
      <c r="AM234" s="11">
        <f t="shared" si="11"/>
        <v>1.0310000000000001</v>
      </c>
      <c r="AN234" s="2">
        <v>11</v>
      </c>
      <c r="AO234" s="2">
        <v>6</v>
      </c>
      <c r="AP234" s="13">
        <v>3.19</v>
      </c>
      <c r="AU234" s="2">
        <v>-74.053832999999997</v>
      </c>
      <c r="AV234" s="2">
        <v>40.643833000000001</v>
      </c>
      <c r="AW234" s="2" t="s">
        <v>40</v>
      </c>
    </row>
    <row r="235" spans="1:49" x14ac:dyDescent="0.35">
      <c r="A235" s="2" t="s">
        <v>50</v>
      </c>
      <c r="C235" s="3">
        <v>41878</v>
      </c>
      <c r="D235" s="4">
        <v>0.45347222222222222</v>
      </c>
      <c r="E235" s="2" t="s">
        <v>41</v>
      </c>
      <c r="F235" s="2">
        <v>23.19</v>
      </c>
      <c r="G235" s="2">
        <v>23.05</v>
      </c>
      <c r="H235" s="2">
        <v>53</v>
      </c>
      <c r="I235" s="2">
        <v>3</v>
      </c>
      <c r="J235" s="2">
        <v>50</v>
      </c>
      <c r="K235" s="2">
        <v>24.92</v>
      </c>
      <c r="L235" s="2">
        <v>26.29</v>
      </c>
      <c r="M235" s="7">
        <v>5.9</v>
      </c>
      <c r="N235" s="7">
        <v>5.97</v>
      </c>
      <c r="O235" s="2">
        <v>6.5</v>
      </c>
      <c r="X235" s="2">
        <f t="shared" si="10"/>
        <v>2.1972245773362196</v>
      </c>
      <c r="Y235" s="2">
        <v>9</v>
      </c>
      <c r="AA235" s="9" t="s">
        <v>45</v>
      </c>
      <c r="AC235" s="9">
        <v>1</v>
      </c>
      <c r="AE235" s="11">
        <v>0.22</v>
      </c>
      <c r="AG235" s="11">
        <v>0.33600000000000002</v>
      </c>
      <c r="AK235" s="11">
        <v>0.75900000000000001</v>
      </c>
      <c r="AM235" s="11">
        <f t="shared" si="11"/>
        <v>0.97899999999999998</v>
      </c>
      <c r="AN235" s="2">
        <v>7</v>
      </c>
      <c r="AO235" s="2">
        <v>19</v>
      </c>
      <c r="AP235" s="13">
        <v>4.24</v>
      </c>
      <c r="AU235" s="2">
        <v>-74.053832999999997</v>
      </c>
      <c r="AV235" s="2">
        <v>40.643833000000001</v>
      </c>
      <c r="AW235" s="2" t="s">
        <v>40</v>
      </c>
    </row>
    <row r="236" spans="1:49" x14ac:dyDescent="0.35">
      <c r="A236" s="2" t="s">
        <v>48</v>
      </c>
      <c r="C236" s="3">
        <v>41878</v>
      </c>
      <c r="D236" s="4">
        <v>0.46597222222222223</v>
      </c>
      <c r="E236" s="2" t="s">
        <v>41</v>
      </c>
      <c r="F236" s="2">
        <v>23.31</v>
      </c>
      <c r="G236" s="2">
        <v>22.84</v>
      </c>
      <c r="H236" s="2">
        <v>86</v>
      </c>
      <c r="I236" s="2">
        <v>3</v>
      </c>
      <c r="J236" s="2">
        <v>82</v>
      </c>
      <c r="K236" s="2">
        <v>24.79</v>
      </c>
      <c r="L236" s="2">
        <v>27.78</v>
      </c>
      <c r="M236" s="7">
        <v>7.07</v>
      </c>
      <c r="N236" s="7">
        <v>6.15</v>
      </c>
      <c r="O236" s="2">
        <v>6</v>
      </c>
      <c r="X236" s="2">
        <f t="shared" si="10"/>
        <v>0</v>
      </c>
      <c r="Y236" s="2">
        <v>1</v>
      </c>
      <c r="AA236" s="9" t="s">
        <v>45</v>
      </c>
      <c r="AC236" s="9">
        <v>1</v>
      </c>
      <c r="AE236" s="11">
        <v>0.23300000000000001</v>
      </c>
      <c r="AG236" s="11">
        <v>0.33200000000000002</v>
      </c>
      <c r="AK236" s="11">
        <v>0.72299999999999998</v>
      </c>
      <c r="AM236" s="11">
        <f t="shared" si="11"/>
        <v>0.95599999999999996</v>
      </c>
      <c r="AN236" s="2">
        <v>13</v>
      </c>
      <c r="AO236" s="2">
        <v>14</v>
      </c>
      <c r="AP236" s="13">
        <v>7.98</v>
      </c>
      <c r="AU236" s="2">
        <v>-74.053832999999997</v>
      </c>
      <c r="AV236" s="2">
        <v>40.643833000000001</v>
      </c>
      <c r="AW236" s="2" t="s">
        <v>40</v>
      </c>
    </row>
    <row r="237" spans="1:49" x14ac:dyDescent="0.35">
      <c r="A237" s="2" t="s">
        <v>46</v>
      </c>
      <c r="C237" s="3">
        <v>41892</v>
      </c>
      <c r="D237" s="4">
        <v>0.62777777777777777</v>
      </c>
      <c r="E237" s="2" t="s">
        <v>41</v>
      </c>
      <c r="F237" s="2">
        <v>23.03</v>
      </c>
      <c r="G237" s="2">
        <v>22.48</v>
      </c>
      <c r="H237" s="2">
        <v>51</v>
      </c>
      <c r="I237" s="2">
        <v>3</v>
      </c>
      <c r="J237" s="2">
        <v>48</v>
      </c>
      <c r="K237" s="2">
        <v>25.36</v>
      </c>
      <c r="L237" s="2">
        <v>26.55</v>
      </c>
      <c r="M237" s="7">
        <v>5.49</v>
      </c>
      <c r="N237" s="7">
        <v>5.3</v>
      </c>
      <c r="O237" s="2">
        <v>3.5</v>
      </c>
      <c r="X237" s="2">
        <f t="shared" si="10"/>
        <v>0.69314718055994529</v>
      </c>
      <c r="Y237" s="2">
        <v>2</v>
      </c>
      <c r="AA237" s="9" t="s">
        <v>45</v>
      </c>
      <c r="AC237" s="9">
        <v>1</v>
      </c>
      <c r="AE237" s="11">
        <v>0.19400000000000001</v>
      </c>
      <c r="AG237" s="11">
        <v>0.29499999999999998</v>
      </c>
      <c r="AK237" s="11">
        <v>0.51400000000000001</v>
      </c>
      <c r="AM237" s="11">
        <f t="shared" si="11"/>
        <v>0.70799999999999996</v>
      </c>
      <c r="AN237" s="2">
        <v>26</v>
      </c>
      <c r="AO237" s="2">
        <v>22</v>
      </c>
      <c r="AP237" s="13">
        <v>3.06</v>
      </c>
      <c r="AU237" s="2">
        <v>-74.053832999999997</v>
      </c>
      <c r="AV237" s="2">
        <v>40.643833000000001</v>
      </c>
      <c r="AW237" s="2" t="s">
        <v>40</v>
      </c>
    </row>
    <row r="238" spans="1:49" x14ac:dyDescent="0.35">
      <c r="A238" s="2" t="s">
        <v>50</v>
      </c>
      <c r="C238" s="3">
        <v>41892</v>
      </c>
      <c r="D238" s="4">
        <v>0.45208333333333334</v>
      </c>
      <c r="E238" s="2" t="s">
        <v>41</v>
      </c>
      <c r="F238" s="2">
        <v>22.17</v>
      </c>
      <c r="G238" s="2">
        <v>21.86</v>
      </c>
      <c r="H238" s="2">
        <v>53</v>
      </c>
      <c r="I238" s="2">
        <v>3</v>
      </c>
      <c r="J238" s="2">
        <v>52</v>
      </c>
      <c r="K238" s="2">
        <v>27.52</v>
      </c>
      <c r="L238" s="2">
        <v>28.69</v>
      </c>
      <c r="M238" s="7">
        <v>5.63</v>
      </c>
      <c r="N238" s="7">
        <v>5.64</v>
      </c>
      <c r="O238" s="2">
        <v>5</v>
      </c>
      <c r="X238" s="2">
        <f t="shared" si="10"/>
        <v>0.69314718055994529</v>
      </c>
      <c r="Y238" s="2">
        <v>2</v>
      </c>
      <c r="AC238" s="9">
        <v>1</v>
      </c>
      <c r="AE238" s="11">
        <v>0.17899999999999999</v>
      </c>
      <c r="AG238" s="11">
        <v>0.253</v>
      </c>
      <c r="AK238" s="11">
        <v>0.29399999999999998</v>
      </c>
      <c r="AM238" s="11">
        <f t="shared" si="11"/>
        <v>0.47299999999999998</v>
      </c>
      <c r="AN238" s="2">
        <v>24</v>
      </c>
      <c r="AO238" s="2">
        <v>32</v>
      </c>
      <c r="AP238" s="13">
        <v>2.84</v>
      </c>
      <c r="AU238" s="2">
        <v>-74.053832999999997</v>
      </c>
      <c r="AV238" s="2">
        <v>40.643833000000001</v>
      </c>
      <c r="AW238" s="2" t="s">
        <v>40</v>
      </c>
    </row>
    <row r="239" spans="1:49" x14ac:dyDescent="0.35">
      <c r="A239" s="2" t="s">
        <v>48</v>
      </c>
      <c r="C239" s="3">
        <v>41892</v>
      </c>
      <c r="D239" s="4">
        <v>0.46597222222222223</v>
      </c>
      <c r="E239" s="2" t="s">
        <v>41</v>
      </c>
      <c r="F239" s="2">
        <v>21.96</v>
      </c>
      <c r="G239" s="2">
        <v>21.75</v>
      </c>
      <c r="H239" s="2">
        <v>91</v>
      </c>
      <c r="I239" s="2">
        <v>3</v>
      </c>
      <c r="J239" s="2">
        <v>86</v>
      </c>
      <c r="K239" s="2">
        <v>28.16</v>
      </c>
      <c r="L239" s="2">
        <v>29.65</v>
      </c>
      <c r="M239" s="7">
        <v>5.46</v>
      </c>
      <c r="N239" s="7">
        <v>5.92</v>
      </c>
      <c r="O239" s="2">
        <v>4.5</v>
      </c>
      <c r="X239" s="2">
        <f t="shared" si="10"/>
        <v>1.791759469228055</v>
      </c>
      <c r="Y239" s="2">
        <v>6</v>
      </c>
      <c r="AA239" s="9" t="s">
        <v>42</v>
      </c>
      <c r="AC239" s="9">
        <v>2</v>
      </c>
      <c r="AE239" s="11">
        <v>0.16900000000000001</v>
      </c>
      <c r="AG239" s="11">
        <v>0.217</v>
      </c>
      <c r="AK239" s="11">
        <v>0.40899999999999997</v>
      </c>
      <c r="AM239" s="11">
        <f t="shared" si="11"/>
        <v>0.57799999999999996</v>
      </c>
      <c r="AN239" s="2">
        <v>29</v>
      </c>
      <c r="AO239" s="2">
        <v>30</v>
      </c>
      <c r="AP239" s="13">
        <v>3.39</v>
      </c>
      <c r="AU239" s="2">
        <v>-74.053832999999997</v>
      </c>
      <c r="AV239" s="2">
        <v>40.643833000000001</v>
      </c>
      <c r="AW239" s="2" t="s">
        <v>40</v>
      </c>
    </row>
    <row r="240" spans="1:49" x14ac:dyDescent="0.35">
      <c r="A240" s="2" t="s">
        <v>46</v>
      </c>
      <c r="C240" s="3">
        <v>41899</v>
      </c>
      <c r="D240" s="4">
        <v>0.6</v>
      </c>
      <c r="E240" s="2" t="s">
        <v>43</v>
      </c>
      <c r="F240" s="2">
        <v>22.2</v>
      </c>
      <c r="G240" s="2">
        <v>21.4</v>
      </c>
      <c r="H240" s="2">
        <v>53</v>
      </c>
      <c r="I240" s="2">
        <v>3</v>
      </c>
      <c r="J240" s="2">
        <v>51</v>
      </c>
      <c r="K240" s="2">
        <v>20.350000000000001</v>
      </c>
      <c r="L240" s="2">
        <v>27.38</v>
      </c>
      <c r="M240" s="7">
        <v>6.09</v>
      </c>
      <c r="N240" s="7">
        <v>5.7</v>
      </c>
      <c r="O240" s="2">
        <v>4.5</v>
      </c>
      <c r="X240" s="2">
        <f t="shared" si="10"/>
        <v>3.8066624897703196</v>
      </c>
      <c r="Y240" s="2">
        <v>45</v>
      </c>
      <c r="AA240" s="9" t="s">
        <v>42</v>
      </c>
      <c r="AC240" s="9">
        <v>16</v>
      </c>
      <c r="AE240" s="11">
        <v>0.36</v>
      </c>
      <c r="AG240" s="11">
        <v>0.317</v>
      </c>
      <c r="AK240" s="11">
        <v>0.57699999999999996</v>
      </c>
      <c r="AM240" s="11">
        <f t="shared" si="11"/>
        <v>0.93699999999999994</v>
      </c>
      <c r="AN240" s="2">
        <v>7</v>
      </c>
      <c r="AO240" s="2">
        <v>30</v>
      </c>
      <c r="AP240" s="13">
        <v>3.4</v>
      </c>
      <c r="AU240" s="2">
        <v>-74.053832999999997</v>
      </c>
      <c r="AV240" s="2">
        <v>40.643833000000001</v>
      </c>
      <c r="AW240" s="2" t="s">
        <v>40</v>
      </c>
    </row>
    <row r="241" spans="1:49" x14ac:dyDescent="0.35">
      <c r="A241" s="2" t="s">
        <v>50</v>
      </c>
      <c r="C241" s="3">
        <v>41899</v>
      </c>
      <c r="D241" s="4">
        <v>0.44166666666666665</v>
      </c>
      <c r="E241" s="2" t="s">
        <v>43</v>
      </c>
      <c r="F241" s="2">
        <v>21.63</v>
      </c>
      <c r="G241" s="2">
        <v>21.49</v>
      </c>
      <c r="H241" s="2">
        <v>50</v>
      </c>
      <c r="I241" s="2">
        <v>3</v>
      </c>
      <c r="J241" s="2">
        <v>46</v>
      </c>
      <c r="K241" s="2">
        <v>22.38</v>
      </c>
      <c r="L241" s="2">
        <v>25.54</v>
      </c>
      <c r="M241" s="7">
        <v>5.72</v>
      </c>
      <c r="N241" s="7">
        <v>5.65</v>
      </c>
      <c r="O241" s="2">
        <v>5</v>
      </c>
      <c r="X241" s="2">
        <f t="shared" si="10"/>
        <v>4.7874917427820458</v>
      </c>
      <c r="Y241" s="2">
        <v>120</v>
      </c>
      <c r="AA241" s="9" t="s">
        <v>42</v>
      </c>
      <c r="AC241" s="9">
        <v>24</v>
      </c>
      <c r="AE241" s="11">
        <v>0.35</v>
      </c>
      <c r="AG241" s="11">
        <v>0.27600000000000002</v>
      </c>
      <c r="AK241" s="11">
        <v>0.96299999999999997</v>
      </c>
      <c r="AM241" s="11">
        <f t="shared" si="11"/>
        <v>1.3129999999999999</v>
      </c>
      <c r="AN241" s="2">
        <v>5</v>
      </c>
      <c r="AO241" s="2">
        <v>13</v>
      </c>
      <c r="AP241" s="13">
        <v>4.05</v>
      </c>
      <c r="AU241" s="2">
        <v>-74.053832999999997</v>
      </c>
      <c r="AV241" s="2">
        <v>40.643833000000001</v>
      </c>
      <c r="AW241" s="2" t="s">
        <v>40</v>
      </c>
    </row>
    <row r="242" spans="1:49" x14ac:dyDescent="0.35">
      <c r="A242" s="2" t="s">
        <v>48</v>
      </c>
      <c r="C242" s="3">
        <v>41899</v>
      </c>
      <c r="D242" s="4">
        <v>0.45277777777777778</v>
      </c>
      <c r="E242" s="2" t="s">
        <v>43</v>
      </c>
      <c r="F242" s="2">
        <v>21.49</v>
      </c>
      <c r="G242" s="2">
        <v>21.43</v>
      </c>
      <c r="H242" s="2">
        <v>90</v>
      </c>
      <c r="I242" s="2">
        <v>3</v>
      </c>
      <c r="J242" s="2">
        <v>84</v>
      </c>
      <c r="K242" s="2">
        <v>23.23</v>
      </c>
      <c r="L242" s="2">
        <v>29</v>
      </c>
      <c r="M242" s="7">
        <v>6.13</v>
      </c>
      <c r="N242" s="7">
        <v>5.96</v>
      </c>
      <c r="O242" s="2">
        <v>4.5</v>
      </c>
      <c r="X242" s="2">
        <f t="shared" si="10"/>
        <v>4.0943445622221004</v>
      </c>
      <c r="Y242" s="2">
        <v>60</v>
      </c>
      <c r="AA242" s="9" t="s">
        <v>42</v>
      </c>
      <c r="AC242" s="9">
        <v>4</v>
      </c>
      <c r="AE242" s="11">
        <v>0.32500000000000001</v>
      </c>
      <c r="AG242" s="11">
        <v>0.29599999999999999</v>
      </c>
      <c r="AK242" s="11">
        <v>0.57199999999999995</v>
      </c>
      <c r="AM242" s="11">
        <f t="shared" si="11"/>
        <v>0.89700000000000002</v>
      </c>
      <c r="AN242" s="2">
        <v>4</v>
      </c>
      <c r="AO242" s="2">
        <v>15</v>
      </c>
      <c r="AP242" s="13">
        <v>3.13</v>
      </c>
      <c r="AU242" s="2">
        <v>-74.053832999999997</v>
      </c>
      <c r="AV242" s="2">
        <v>40.643833000000001</v>
      </c>
      <c r="AW242" s="2" t="s">
        <v>40</v>
      </c>
    </row>
    <row r="243" spans="1:49" x14ac:dyDescent="0.35">
      <c r="A243" s="2" t="s">
        <v>46</v>
      </c>
      <c r="C243" s="3">
        <v>41906</v>
      </c>
      <c r="D243" s="4">
        <v>0.6166666666666667</v>
      </c>
      <c r="E243" s="2" t="s">
        <v>41</v>
      </c>
      <c r="F243" s="2">
        <v>20.91</v>
      </c>
      <c r="G243" s="2">
        <v>20.62</v>
      </c>
      <c r="H243" s="2">
        <v>51</v>
      </c>
      <c r="I243" s="2">
        <v>3</v>
      </c>
      <c r="J243" s="2">
        <v>45</v>
      </c>
      <c r="K243" s="2">
        <v>23.83</v>
      </c>
      <c r="L243" s="2">
        <v>26.03</v>
      </c>
      <c r="M243" s="7">
        <v>6.22</v>
      </c>
      <c r="N243" s="7">
        <v>6.06</v>
      </c>
      <c r="O243" s="2">
        <v>4</v>
      </c>
      <c r="X243" s="2">
        <f t="shared" si="10"/>
        <v>1.6094379124341003</v>
      </c>
      <c r="Y243" s="2">
        <v>5</v>
      </c>
      <c r="AA243" s="9" t="s">
        <v>42</v>
      </c>
      <c r="AC243" s="9">
        <v>2</v>
      </c>
      <c r="AE243" s="11">
        <v>0.28799999999999998</v>
      </c>
      <c r="AG243" s="11">
        <v>0.3</v>
      </c>
      <c r="AK243" s="11">
        <v>0.42399999999999999</v>
      </c>
      <c r="AM243" s="11">
        <f t="shared" si="11"/>
        <v>0.71199999999999997</v>
      </c>
      <c r="AN243" s="2">
        <v>10</v>
      </c>
      <c r="AO243" s="2">
        <v>10</v>
      </c>
      <c r="AP243" s="13">
        <v>3.15</v>
      </c>
      <c r="AT243" s="2" t="s">
        <v>58</v>
      </c>
      <c r="AU243" s="2">
        <v>-74.053832999999997</v>
      </c>
      <c r="AV243" s="2">
        <v>40.643833000000001</v>
      </c>
      <c r="AW243" s="2" t="s">
        <v>40</v>
      </c>
    </row>
    <row r="244" spans="1:49" x14ac:dyDescent="0.35">
      <c r="A244" s="2" t="s">
        <v>50</v>
      </c>
      <c r="C244" s="3">
        <v>41906</v>
      </c>
      <c r="D244" s="4">
        <v>0.44236111111111115</v>
      </c>
      <c r="E244" s="2" t="s">
        <v>41</v>
      </c>
      <c r="F244" s="2">
        <v>20.46</v>
      </c>
      <c r="G244" s="2">
        <v>20.28</v>
      </c>
      <c r="H244" s="2">
        <v>52</v>
      </c>
      <c r="I244" s="2">
        <v>3</v>
      </c>
      <c r="J244" s="2">
        <v>47</v>
      </c>
      <c r="K244" s="2">
        <v>26.06</v>
      </c>
      <c r="L244" s="2">
        <v>27.64</v>
      </c>
      <c r="M244" s="7">
        <v>6.31</v>
      </c>
      <c r="N244" s="7">
        <v>6.07</v>
      </c>
      <c r="O244" s="2">
        <v>6.5</v>
      </c>
      <c r="X244" s="2">
        <f t="shared" si="10"/>
        <v>1.3862943611198906</v>
      </c>
      <c r="Y244" s="2">
        <v>4</v>
      </c>
      <c r="AA244" s="9" t="s">
        <v>45</v>
      </c>
      <c r="AC244" s="9">
        <v>1</v>
      </c>
      <c r="AE244" s="11">
        <v>0.23699999999999999</v>
      </c>
      <c r="AG244" s="11">
        <v>0.311</v>
      </c>
      <c r="AK244" s="11">
        <v>0.33900000000000002</v>
      </c>
      <c r="AM244" s="11">
        <f t="shared" si="11"/>
        <v>0.57600000000000007</v>
      </c>
      <c r="AN244" s="2">
        <v>13</v>
      </c>
      <c r="AO244" s="2">
        <v>17</v>
      </c>
      <c r="AP244" s="13">
        <v>3.76</v>
      </c>
      <c r="AU244" s="2">
        <v>-74.053832999999997</v>
      </c>
      <c r="AV244" s="2">
        <v>40.643833000000001</v>
      </c>
      <c r="AW244" s="2" t="s">
        <v>40</v>
      </c>
    </row>
    <row r="245" spans="1:49" x14ac:dyDescent="0.35">
      <c r="A245" s="2" t="s">
        <v>48</v>
      </c>
      <c r="C245" s="3">
        <v>41906</v>
      </c>
      <c r="D245" s="4">
        <v>0.45555555555555555</v>
      </c>
      <c r="E245" s="2" t="s">
        <v>41</v>
      </c>
      <c r="F245" s="2">
        <v>20.239999999999998</v>
      </c>
      <c r="G245" s="2">
        <v>19.97</v>
      </c>
      <c r="H245" s="2">
        <v>88</v>
      </c>
      <c r="I245" s="2">
        <v>3</v>
      </c>
      <c r="J245" s="2">
        <v>83</v>
      </c>
      <c r="K245" s="2">
        <v>26.42</v>
      </c>
      <c r="L245" s="2">
        <v>28.9</v>
      </c>
      <c r="M245" s="7">
        <v>6.15</v>
      </c>
      <c r="N245" s="7">
        <v>5.18</v>
      </c>
      <c r="O245" s="2">
        <v>8.5</v>
      </c>
      <c r="X245" s="2">
        <f t="shared" si="10"/>
        <v>0</v>
      </c>
      <c r="Y245" s="2">
        <v>1</v>
      </c>
      <c r="AA245" s="9" t="s">
        <v>45</v>
      </c>
      <c r="AC245" s="9">
        <v>1</v>
      </c>
      <c r="AE245" s="11">
        <v>0.21299999999999999</v>
      </c>
      <c r="AG245" s="11">
        <v>0.245</v>
      </c>
      <c r="AK245" s="11">
        <v>0.92100000000000004</v>
      </c>
      <c r="AM245" s="11">
        <f t="shared" si="11"/>
        <v>1.1340000000000001</v>
      </c>
      <c r="AN245" s="2">
        <v>4</v>
      </c>
      <c r="AO245" s="2">
        <v>10</v>
      </c>
      <c r="AP245" s="13">
        <v>4.22</v>
      </c>
      <c r="AU245" s="2">
        <v>-74.053832999999997</v>
      </c>
      <c r="AV245" s="2">
        <v>40.643833000000001</v>
      </c>
      <c r="AW245" s="2" t="s">
        <v>40</v>
      </c>
    </row>
    <row r="246" spans="1:49" x14ac:dyDescent="0.35">
      <c r="A246" s="2" t="s">
        <v>46</v>
      </c>
      <c r="C246" s="3">
        <v>42158</v>
      </c>
      <c r="D246" s="4">
        <v>0.63888888888888895</v>
      </c>
      <c r="E246" s="2" t="s">
        <v>43</v>
      </c>
      <c r="F246" s="2">
        <v>16.559999999999999</v>
      </c>
      <c r="G246" s="2">
        <v>14.71</v>
      </c>
      <c r="H246" s="2">
        <v>46.4</v>
      </c>
      <c r="I246" s="2">
        <v>3</v>
      </c>
      <c r="J246" s="2">
        <v>44</v>
      </c>
      <c r="K246" s="2">
        <v>20.399999999999999</v>
      </c>
      <c r="L246" s="2">
        <v>27.61</v>
      </c>
      <c r="M246" s="7">
        <v>7.87</v>
      </c>
      <c r="N246" s="7">
        <v>7.6</v>
      </c>
      <c r="O246" s="2">
        <v>2.5</v>
      </c>
      <c r="X246" s="2">
        <f t="shared" ref="X246:X290" si="12">LN(Y246)</f>
        <v>5.1474944768134527</v>
      </c>
      <c r="Y246" s="2">
        <v>172</v>
      </c>
      <c r="AA246" s="9" t="s">
        <v>42</v>
      </c>
      <c r="AC246" s="9">
        <v>8</v>
      </c>
      <c r="AE246" s="11">
        <v>0.27300000000000002</v>
      </c>
      <c r="AG246" s="11">
        <v>0.252</v>
      </c>
      <c r="AK246" s="11">
        <v>0.48799999999999999</v>
      </c>
      <c r="AM246" s="11">
        <f t="shared" ref="AM246:AM290" si="13">AE246+AF246+AK246</f>
        <v>0.76100000000000001</v>
      </c>
      <c r="AN246" s="2">
        <v>13</v>
      </c>
      <c r="AO246" s="2">
        <v>21</v>
      </c>
      <c r="AP246" s="13">
        <v>6.53</v>
      </c>
      <c r="AT246" s="2" t="s">
        <v>57</v>
      </c>
      <c r="AU246" s="2">
        <v>-74.053832999999997</v>
      </c>
      <c r="AV246" s="2">
        <v>40.643833000000001</v>
      </c>
      <c r="AW246" s="2" t="s">
        <v>40</v>
      </c>
    </row>
    <row r="247" spans="1:49" x14ac:dyDescent="0.35">
      <c r="A247" s="2" t="s">
        <v>50</v>
      </c>
      <c r="C247" s="3">
        <v>42158</v>
      </c>
      <c r="D247" s="4">
        <v>0.4513888888888889</v>
      </c>
      <c r="E247" s="2" t="s">
        <v>43</v>
      </c>
      <c r="F247" s="2">
        <v>15.62</v>
      </c>
      <c r="G247" s="2">
        <v>14.67</v>
      </c>
      <c r="H247" s="2">
        <v>46.7</v>
      </c>
      <c r="I247" s="2">
        <v>3</v>
      </c>
      <c r="J247" s="2">
        <v>46</v>
      </c>
      <c r="K247" s="2">
        <v>24.21</v>
      </c>
      <c r="L247" s="2">
        <v>27.95</v>
      </c>
      <c r="M247" s="7">
        <v>7.81</v>
      </c>
      <c r="N247" s="7">
        <v>7.62</v>
      </c>
      <c r="O247" s="2">
        <v>3</v>
      </c>
      <c r="X247" s="2">
        <f t="shared" si="12"/>
        <v>4.5643481914678361</v>
      </c>
      <c r="Y247" s="2">
        <v>96</v>
      </c>
      <c r="AA247" s="9" t="s">
        <v>42</v>
      </c>
      <c r="AC247" s="9">
        <v>4</v>
      </c>
      <c r="AE247" s="11">
        <v>0.222</v>
      </c>
      <c r="AG247" s="11">
        <v>0.27800000000000002</v>
      </c>
      <c r="AK247" s="11">
        <v>0.58499999999999996</v>
      </c>
      <c r="AM247" s="11">
        <f t="shared" si="13"/>
        <v>0.80699999999999994</v>
      </c>
      <c r="AN247" s="2">
        <v>6</v>
      </c>
      <c r="AO247" s="2">
        <v>7</v>
      </c>
      <c r="AP247" s="13">
        <v>5.45</v>
      </c>
      <c r="AU247" s="2">
        <v>-74.053832999999997</v>
      </c>
      <c r="AV247" s="2">
        <v>40.643833000000001</v>
      </c>
      <c r="AW247" s="2" t="s">
        <v>40</v>
      </c>
    </row>
    <row r="248" spans="1:49" x14ac:dyDescent="0.35">
      <c r="A248" s="2" t="s">
        <v>48</v>
      </c>
      <c r="C248" s="3">
        <v>42158</v>
      </c>
      <c r="D248" s="4">
        <v>0.46319444444444446</v>
      </c>
      <c r="E248" s="2" t="s">
        <v>43</v>
      </c>
      <c r="F248" s="2">
        <v>15.05</v>
      </c>
      <c r="G248" s="2">
        <v>14.4</v>
      </c>
      <c r="H248" s="2">
        <v>92.5</v>
      </c>
      <c r="I248" s="2">
        <v>3</v>
      </c>
      <c r="J248" s="2">
        <v>92</v>
      </c>
      <c r="K248" s="2">
        <v>26.51</v>
      </c>
      <c r="L248" s="2">
        <v>29.41</v>
      </c>
      <c r="M248" s="7">
        <v>7.78</v>
      </c>
      <c r="N248" s="7">
        <v>7.43</v>
      </c>
      <c r="O248" s="2">
        <v>5</v>
      </c>
      <c r="X248" s="2">
        <f t="shared" si="12"/>
        <v>3.6888794541139363</v>
      </c>
      <c r="Y248" s="2">
        <v>40</v>
      </c>
      <c r="AA248" s="9" t="s">
        <v>42</v>
      </c>
      <c r="AC248" s="9">
        <v>8</v>
      </c>
      <c r="AE248" s="11">
        <v>0.152</v>
      </c>
      <c r="AG248" s="11">
        <v>0.20599999999999999</v>
      </c>
      <c r="AK248" s="11">
        <v>0.72799999999999998</v>
      </c>
      <c r="AM248" s="11">
        <f t="shared" si="13"/>
        <v>0.88</v>
      </c>
      <c r="AN248" s="2">
        <v>23</v>
      </c>
      <c r="AO248" s="2">
        <v>26</v>
      </c>
      <c r="AP248" s="13">
        <v>5.18</v>
      </c>
      <c r="AU248" s="2">
        <v>-74.053832999999997</v>
      </c>
      <c r="AV248" s="2">
        <v>40.643833000000001</v>
      </c>
      <c r="AW248" s="2" t="s">
        <v>40</v>
      </c>
    </row>
    <row r="249" spans="1:49" x14ac:dyDescent="0.35">
      <c r="A249" s="2" t="s">
        <v>46</v>
      </c>
      <c r="C249" s="3">
        <v>42164</v>
      </c>
      <c r="D249" s="4">
        <v>0.62777777777777777</v>
      </c>
      <c r="E249" s="2" t="s">
        <v>41</v>
      </c>
      <c r="F249" s="2">
        <v>17.72</v>
      </c>
      <c r="G249" s="2">
        <v>16.64</v>
      </c>
      <c r="H249" s="2">
        <v>53</v>
      </c>
      <c r="I249" s="2">
        <v>3</v>
      </c>
      <c r="J249" s="2">
        <v>49</v>
      </c>
      <c r="K249" s="2">
        <v>24.47</v>
      </c>
      <c r="L249" s="2">
        <v>26.8</v>
      </c>
      <c r="M249" s="7">
        <v>7</v>
      </c>
      <c r="N249" s="7">
        <v>7.07</v>
      </c>
      <c r="O249" s="2">
        <v>4</v>
      </c>
      <c r="X249" s="2">
        <f t="shared" si="12"/>
        <v>1.6094379124341003</v>
      </c>
      <c r="Y249" s="2">
        <v>5</v>
      </c>
      <c r="AA249" s="9" t="s">
        <v>42</v>
      </c>
      <c r="AC249" s="9">
        <v>2</v>
      </c>
      <c r="AE249" s="11">
        <v>0.224</v>
      </c>
      <c r="AG249" s="11">
        <v>0.35399999999999998</v>
      </c>
      <c r="AK249" s="11">
        <v>0.47299999999999998</v>
      </c>
      <c r="AM249" s="11">
        <f t="shared" si="13"/>
        <v>0.69699999999999995</v>
      </c>
      <c r="AN249" s="2">
        <v>9</v>
      </c>
      <c r="AO249" s="2">
        <v>19</v>
      </c>
      <c r="AP249" s="13">
        <v>3.76</v>
      </c>
      <c r="AU249" s="2">
        <v>-74.053832999999997</v>
      </c>
      <c r="AV249" s="2">
        <v>40.643833000000001</v>
      </c>
      <c r="AW249" s="2" t="s">
        <v>40</v>
      </c>
    </row>
    <row r="250" spans="1:49" x14ac:dyDescent="0.35">
      <c r="A250" s="2" t="s">
        <v>50</v>
      </c>
      <c r="C250" s="3">
        <v>42164</v>
      </c>
      <c r="D250" s="4">
        <v>0.46666666666666662</v>
      </c>
      <c r="E250" s="2" t="s">
        <v>41</v>
      </c>
      <c r="F250" s="2">
        <v>17.11</v>
      </c>
      <c r="G250" s="2">
        <v>16.55</v>
      </c>
      <c r="H250" s="2">
        <v>45</v>
      </c>
      <c r="I250" s="2">
        <v>3</v>
      </c>
      <c r="J250" s="2">
        <v>44</v>
      </c>
      <c r="K250" s="2">
        <v>23.35</v>
      </c>
      <c r="L250" s="2">
        <v>26.06</v>
      </c>
      <c r="M250" s="7">
        <v>6.58</v>
      </c>
      <c r="N250" s="7">
        <v>6.58</v>
      </c>
      <c r="O250" s="2">
        <v>3</v>
      </c>
      <c r="X250" s="2">
        <f t="shared" si="12"/>
        <v>2.0794415416798357</v>
      </c>
      <c r="Y250" s="2">
        <v>8</v>
      </c>
      <c r="AC250" s="9">
        <v>2</v>
      </c>
      <c r="AE250" s="11">
        <v>0.30599999999999999</v>
      </c>
      <c r="AG250" s="11">
        <v>0.36199999999999999</v>
      </c>
      <c r="AK250" s="11">
        <v>1.2969999999999999</v>
      </c>
      <c r="AM250" s="11">
        <f t="shared" si="13"/>
        <v>1.603</v>
      </c>
      <c r="AN250" s="2">
        <v>16</v>
      </c>
      <c r="AO250" s="2">
        <v>13</v>
      </c>
      <c r="AP250" s="13">
        <v>2.27</v>
      </c>
      <c r="AU250" s="2">
        <v>-74.053832999999997</v>
      </c>
      <c r="AV250" s="2">
        <v>40.643833000000001</v>
      </c>
      <c r="AW250" s="2" t="s">
        <v>40</v>
      </c>
    </row>
    <row r="251" spans="1:49" x14ac:dyDescent="0.35">
      <c r="A251" s="2" t="s">
        <v>48</v>
      </c>
      <c r="C251" s="3">
        <v>42164</v>
      </c>
      <c r="D251" s="4">
        <v>0.47986111111111113</v>
      </c>
      <c r="E251" s="2" t="s">
        <v>41</v>
      </c>
      <c r="F251" s="2">
        <v>16.93</v>
      </c>
      <c r="G251" s="2">
        <v>16.510000000000002</v>
      </c>
      <c r="H251" s="2">
        <v>88</v>
      </c>
      <c r="I251" s="2">
        <v>3</v>
      </c>
      <c r="J251" s="2">
        <v>89</v>
      </c>
      <c r="K251" s="2">
        <v>24.44</v>
      </c>
      <c r="L251" s="2">
        <v>27.76</v>
      </c>
      <c r="M251" s="7">
        <v>6.56</v>
      </c>
      <c r="N251" s="7">
        <v>7.31</v>
      </c>
      <c r="O251" s="2">
        <v>3.5</v>
      </c>
      <c r="X251" s="2">
        <f t="shared" si="12"/>
        <v>1.791759469228055</v>
      </c>
      <c r="Y251" s="2">
        <v>6</v>
      </c>
      <c r="AA251" s="9" t="s">
        <v>45</v>
      </c>
      <c r="AC251" s="9">
        <v>1</v>
      </c>
      <c r="AE251" s="11">
        <v>0.214</v>
      </c>
      <c r="AG251" s="11">
        <v>0.27800000000000002</v>
      </c>
      <c r="AK251" s="11">
        <v>0.69499999999999995</v>
      </c>
      <c r="AM251" s="11">
        <f t="shared" si="13"/>
        <v>0.90899999999999992</v>
      </c>
      <c r="AN251" s="2">
        <v>9</v>
      </c>
      <c r="AO251" s="2">
        <v>12</v>
      </c>
      <c r="AP251" s="13">
        <v>2.48</v>
      </c>
      <c r="AU251" s="2">
        <v>-74.053832999999997</v>
      </c>
      <c r="AV251" s="2">
        <v>40.643833000000001</v>
      </c>
      <c r="AW251" s="2" t="s">
        <v>40</v>
      </c>
    </row>
    <row r="252" spans="1:49" x14ac:dyDescent="0.35">
      <c r="A252" s="2" t="s">
        <v>46</v>
      </c>
      <c r="C252" s="3">
        <v>42172</v>
      </c>
      <c r="D252" s="4">
        <v>0.61388888888888882</v>
      </c>
      <c r="E252" s="2" t="s">
        <v>43</v>
      </c>
      <c r="F252" s="2">
        <v>20.78</v>
      </c>
      <c r="G252" s="2">
        <v>18.5</v>
      </c>
      <c r="H252" s="2">
        <v>46</v>
      </c>
      <c r="I252" s="2">
        <v>4</v>
      </c>
      <c r="J252" s="2">
        <v>46</v>
      </c>
      <c r="K252" s="2">
        <v>19.36</v>
      </c>
      <c r="L252" s="2">
        <v>26.26</v>
      </c>
      <c r="M252" s="7">
        <v>6.55</v>
      </c>
      <c r="N252" s="7">
        <v>6.42</v>
      </c>
      <c r="O252" s="2">
        <v>2.5</v>
      </c>
      <c r="X252" s="2">
        <f t="shared" si="12"/>
        <v>4.4308167988433134</v>
      </c>
      <c r="Y252" s="2">
        <v>84</v>
      </c>
      <c r="AA252" s="9" t="s">
        <v>42</v>
      </c>
      <c r="AC252" s="9">
        <v>20</v>
      </c>
      <c r="AE252" s="11">
        <v>0.34399999999999997</v>
      </c>
      <c r="AG252" s="11">
        <v>0.309</v>
      </c>
      <c r="AK252" s="11">
        <v>0.35199999999999998</v>
      </c>
      <c r="AM252" s="11">
        <f t="shared" si="13"/>
        <v>0.69599999999999995</v>
      </c>
      <c r="AN252" s="2">
        <v>15</v>
      </c>
      <c r="AO252" s="2">
        <v>20</v>
      </c>
      <c r="AP252" s="13">
        <v>1.96</v>
      </c>
      <c r="AT252" s="2" t="s">
        <v>55</v>
      </c>
      <c r="AU252" s="2">
        <v>-74.053832999999997</v>
      </c>
      <c r="AV252" s="2">
        <v>40.643833000000001</v>
      </c>
      <c r="AW252" s="2" t="s">
        <v>40</v>
      </c>
    </row>
    <row r="253" spans="1:49" x14ac:dyDescent="0.35">
      <c r="A253" s="2" t="s">
        <v>50</v>
      </c>
      <c r="C253" s="3">
        <v>42172</v>
      </c>
      <c r="D253" s="4">
        <v>0.44861111111111113</v>
      </c>
      <c r="E253" s="2" t="s">
        <v>43</v>
      </c>
      <c r="F253" s="2">
        <v>20</v>
      </c>
      <c r="G253" s="2">
        <v>18.38</v>
      </c>
      <c r="H253" s="2">
        <v>48</v>
      </c>
      <c r="I253" s="2">
        <v>3</v>
      </c>
      <c r="J253" s="2">
        <v>48</v>
      </c>
      <c r="K253" s="2">
        <v>21.71</v>
      </c>
      <c r="L253" s="2">
        <v>26.73</v>
      </c>
      <c r="M253" s="7">
        <v>6.47</v>
      </c>
      <c r="N253" s="7">
        <v>6.62</v>
      </c>
      <c r="O253" s="2">
        <v>3</v>
      </c>
      <c r="X253" s="2">
        <f t="shared" si="12"/>
        <v>4.5217885770490405</v>
      </c>
      <c r="Y253" s="2">
        <v>92</v>
      </c>
      <c r="AA253" s="9" t="s">
        <v>42</v>
      </c>
      <c r="AC253" s="9">
        <v>16</v>
      </c>
      <c r="AE253" s="11">
        <v>0.30199999999999999</v>
      </c>
      <c r="AG253" s="11">
        <v>0.32900000000000001</v>
      </c>
      <c r="AK253" s="11">
        <v>0.90300000000000002</v>
      </c>
      <c r="AM253" s="11">
        <f t="shared" si="13"/>
        <v>1.2050000000000001</v>
      </c>
      <c r="AN253" s="2">
        <v>20</v>
      </c>
      <c r="AO253" s="2">
        <v>24</v>
      </c>
      <c r="AP253" s="13">
        <v>2.94</v>
      </c>
      <c r="AU253" s="2">
        <v>-74.053832999999997</v>
      </c>
      <c r="AV253" s="2">
        <v>40.643833000000001</v>
      </c>
      <c r="AW253" s="2" t="s">
        <v>40</v>
      </c>
    </row>
    <row r="254" spans="1:49" x14ac:dyDescent="0.35">
      <c r="A254" s="2" t="s">
        <v>48</v>
      </c>
      <c r="C254" s="3">
        <v>42172</v>
      </c>
      <c r="D254" s="4">
        <v>0.4597222222222222</v>
      </c>
      <c r="E254" s="2" t="s">
        <v>43</v>
      </c>
      <c r="F254" s="2">
        <v>19.440000000000001</v>
      </c>
      <c r="G254" s="2">
        <v>18.170000000000002</v>
      </c>
      <c r="H254" s="2">
        <v>92</v>
      </c>
      <c r="I254" s="2">
        <v>3</v>
      </c>
      <c r="J254" s="2">
        <v>90</v>
      </c>
      <c r="K254" s="2">
        <v>24.66</v>
      </c>
      <c r="L254" s="2">
        <v>28.49</v>
      </c>
      <c r="M254" s="7">
        <v>6.72</v>
      </c>
      <c r="N254" s="7">
        <v>6.95</v>
      </c>
      <c r="O254" s="2">
        <v>4</v>
      </c>
      <c r="X254" s="2">
        <f t="shared" si="12"/>
        <v>3.2188758248682006</v>
      </c>
      <c r="Y254" s="2">
        <v>25</v>
      </c>
      <c r="AA254" s="9" t="s">
        <v>42</v>
      </c>
      <c r="AC254" s="9">
        <v>20</v>
      </c>
      <c r="AE254" s="11">
        <v>0.215</v>
      </c>
      <c r="AG254" s="11">
        <v>0.27300000000000002</v>
      </c>
      <c r="AK254" s="11">
        <v>0.60899999999999999</v>
      </c>
      <c r="AM254" s="11">
        <f t="shared" si="13"/>
        <v>0.82399999999999995</v>
      </c>
      <c r="AN254" s="2">
        <v>22</v>
      </c>
      <c r="AO254" s="2">
        <v>20</v>
      </c>
      <c r="AP254" s="13">
        <v>2.33</v>
      </c>
      <c r="AU254" s="2">
        <v>-74.053832999999997</v>
      </c>
      <c r="AV254" s="2">
        <v>40.643833000000001</v>
      </c>
      <c r="AW254" s="2" t="s">
        <v>40</v>
      </c>
    </row>
    <row r="255" spans="1:49" x14ac:dyDescent="0.35">
      <c r="A255" s="2" t="s">
        <v>46</v>
      </c>
      <c r="C255" s="3">
        <v>42179</v>
      </c>
      <c r="D255" s="4">
        <v>0.62152777777777779</v>
      </c>
      <c r="E255" s="2" t="s">
        <v>43</v>
      </c>
      <c r="F255" s="2">
        <v>23.65</v>
      </c>
      <c r="G255" s="2">
        <v>18.18</v>
      </c>
      <c r="H255" s="2">
        <v>50</v>
      </c>
      <c r="I255" s="2">
        <v>3</v>
      </c>
      <c r="J255" s="2">
        <v>48</v>
      </c>
      <c r="K255" s="2">
        <v>12.53</v>
      </c>
      <c r="L255" s="2">
        <v>28.8</v>
      </c>
      <c r="M255" s="7">
        <v>7.3</v>
      </c>
      <c r="N255" s="7">
        <v>6.53</v>
      </c>
      <c r="O255" s="2">
        <v>3</v>
      </c>
      <c r="X255" s="2">
        <f t="shared" si="12"/>
        <v>2.3025850929940459</v>
      </c>
      <c r="Y255" s="2">
        <v>10</v>
      </c>
      <c r="AA255" s="9" t="s">
        <v>42</v>
      </c>
      <c r="AC255" s="9">
        <v>4</v>
      </c>
      <c r="AE255" s="11">
        <v>0.33100000000000002</v>
      </c>
      <c r="AG255" s="11">
        <v>0.30199999999999999</v>
      </c>
      <c r="AK255" s="11">
        <v>0.626</v>
      </c>
      <c r="AM255" s="11">
        <f t="shared" si="13"/>
        <v>0.95700000000000007</v>
      </c>
      <c r="AN255" s="2">
        <v>15</v>
      </c>
      <c r="AO255" s="2">
        <v>25</v>
      </c>
      <c r="AP255" s="13">
        <v>9.74</v>
      </c>
      <c r="AU255" s="2">
        <v>-74.053832999999997</v>
      </c>
      <c r="AV255" s="2">
        <v>40.643833000000001</v>
      </c>
      <c r="AW255" s="2" t="s">
        <v>40</v>
      </c>
    </row>
    <row r="256" spans="1:49" x14ac:dyDescent="0.35">
      <c r="A256" s="2" t="s">
        <v>50</v>
      </c>
      <c r="C256" s="3">
        <v>42179</v>
      </c>
      <c r="D256" s="4">
        <v>0.4458333333333333</v>
      </c>
      <c r="E256" s="2" t="s">
        <v>43</v>
      </c>
      <c r="F256" s="2">
        <v>22.27</v>
      </c>
      <c r="G256" s="2">
        <v>18.87</v>
      </c>
      <c r="H256" s="2">
        <v>49</v>
      </c>
      <c r="I256" s="2">
        <v>3</v>
      </c>
      <c r="J256" s="2">
        <v>47</v>
      </c>
      <c r="K256" s="2">
        <v>14.8</v>
      </c>
      <c r="L256" s="2">
        <v>28.57</v>
      </c>
      <c r="M256" s="7">
        <v>6.38</v>
      </c>
      <c r="N256" s="7">
        <v>6.53</v>
      </c>
      <c r="O256" s="2">
        <v>3</v>
      </c>
      <c r="X256" s="2">
        <f t="shared" si="12"/>
        <v>3.6888794541139363</v>
      </c>
      <c r="Y256" s="2">
        <v>40</v>
      </c>
      <c r="AA256" s="9" t="s">
        <v>42</v>
      </c>
      <c r="AC256" s="9">
        <v>12</v>
      </c>
      <c r="AE256" s="11">
        <v>0.314</v>
      </c>
      <c r="AG256" s="11">
        <v>0.27500000000000002</v>
      </c>
      <c r="AK256" s="11">
        <v>0.44800000000000001</v>
      </c>
      <c r="AM256" s="11">
        <f t="shared" si="13"/>
        <v>0.76200000000000001</v>
      </c>
      <c r="AN256" s="2">
        <v>15</v>
      </c>
      <c r="AO256" s="2">
        <v>20</v>
      </c>
      <c r="AP256" s="13">
        <v>5.58</v>
      </c>
      <c r="AU256" s="2">
        <v>-74.053832999999997</v>
      </c>
      <c r="AV256" s="2">
        <v>40.643833000000001</v>
      </c>
      <c r="AW256" s="2" t="s">
        <v>40</v>
      </c>
    </row>
    <row r="257" spans="1:49" x14ac:dyDescent="0.35">
      <c r="A257" s="2" t="s">
        <v>48</v>
      </c>
      <c r="C257" s="3">
        <v>42179</v>
      </c>
      <c r="D257" s="4">
        <v>0.45833333333333331</v>
      </c>
      <c r="E257" s="2" t="s">
        <v>43</v>
      </c>
      <c r="F257" s="2">
        <v>22.16</v>
      </c>
      <c r="G257" s="2">
        <v>16.2</v>
      </c>
      <c r="H257" s="2">
        <v>87</v>
      </c>
      <c r="I257" s="2">
        <v>3</v>
      </c>
      <c r="J257" s="2">
        <v>86</v>
      </c>
      <c r="K257" s="2">
        <v>15.9</v>
      </c>
      <c r="L257" s="2">
        <v>30.82</v>
      </c>
      <c r="M257" s="7">
        <v>7.2</v>
      </c>
      <c r="N257" s="7">
        <v>6.99</v>
      </c>
      <c r="O257" s="2">
        <v>3</v>
      </c>
      <c r="X257" s="2">
        <f t="shared" si="12"/>
        <v>3.8066624897703196</v>
      </c>
      <c r="Y257" s="2">
        <v>45</v>
      </c>
      <c r="AA257" s="9" t="s">
        <v>42</v>
      </c>
      <c r="AC257" s="9">
        <v>20</v>
      </c>
      <c r="AE257" s="11">
        <v>0.312</v>
      </c>
      <c r="AG257" s="11">
        <v>0.26100000000000001</v>
      </c>
      <c r="AK257" s="11">
        <v>0.41499999999999998</v>
      </c>
      <c r="AM257" s="11">
        <f t="shared" si="13"/>
        <v>0.72699999999999998</v>
      </c>
      <c r="AN257" s="2">
        <v>15</v>
      </c>
      <c r="AO257" s="2">
        <v>25</v>
      </c>
      <c r="AP257" s="13">
        <v>6.48</v>
      </c>
      <c r="AU257" s="2">
        <v>-74.053832999999997</v>
      </c>
      <c r="AV257" s="2">
        <v>40.643833000000001</v>
      </c>
      <c r="AW257" s="2" t="s">
        <v>40</v>
      </c>
    </row>
    <row r="258" spans="1:49" x14ac:dyDescent="0.35">
      <c r="A258" s="2" t="s">
        <v>46</v>
      </c>
      <c r="C258" s="3">
        <v>42186</v>
      </c>
      <c r="D258" s="4">
        <v>0.61944444444444446</v>
      </c>
      <c r="E258" s="2" t="s">
        <v>43</v>
      </c>
      <c r="F258" s="2">
        <v>21.2</v>
      </c>
      <c r="G258" s="2">
        <v>19.84</v>
      </c>
      <c r="H258" s="2">
        <v>50</v>
      </c>
      <c r="I258" s="2">
        <v>4</v>
      </c>
      <c r="J258" s="2">
        <v>45</v>
      </c>
      <c r="K258" s="2">
        <v>17.55</v>
      </c>
      <c r="L258" s="2">
        <v>23.98</v>
      </c>
      <c r="M258" s="7">
        <v>6.87</v>
      </c>
      <c r="N258" s="7">
        <v>6.07</v>
      </c>
      <c r="O258" s="2">
        <v>2</v>
      </c>
      <c r="X258" s="2">
        <f t="shared" si="12"/>
        <v>3.7376696182833684</v>
      </c>
      <c r="Y258" s="2">
        <v>42</v>
      </c>
      <c r="AA258" s="9" t="s">
        <v>42</v>
      </c>
      <c r="AC258" s="9">
        <v>10</v>
      </c>
      <c r="AE258" s="11">
        <v>0.3</v>
      </c>
      <c r="AG258" s="11">
        <v>0.34699999999999998</v>
      </c>
      <c r="AK258" s="11">
        <v>0.47499999999999998</v>
      </c>
      <c r="AM258" s="11">
        <f t="shared" si="13"/>
        <v>0.77499999999999991</v>
      </c>
      <c r="AN258" s="2">
        <v>13</v>
      </c>
      <c r="AO258" s="2">
        <v>22</v>
      </c>
      <c r="AP258" s="13">
        <v>3.67</v>
      </c>
      <c r="AU258" s="2">
        <v>-74.053832999999997</v>
      </c>
      <c r="AV258" s="2">
        <v>40.643833000000001</v>
      </c>
      <c r="AW258" s="2" t="s">
        <v>40</v>
      </c>
    </row>
    <row r="259" spans="1:49" x14ac:dyDescent="0.35">
      <c r="A259" s="2" t="s">
        <v>50</v>
      </c>
      <c r="C259" s="3">
        <v>42186</v>
      </c>
      <c r="D259" s="4">
        <v>0.44513888888888892</v>
      </c>
      <c r="E259" s="2" t="s">
        <v>43</v>
      </c>
      <c r="F259" s="2">
        <v>20.350000000000001</v>
      </c>
      <c r="G259" s="2">
        <v>19.57</v>
      </c>
      <c r="H259" s="2">
        <v>45</v>
      </c>
      <c r="I259" s="2">
        <v>3</v>
      </c>
      <c r="J259" s="2">
        <v>45</v>
      </c>
      <c r="K259" s="2">
        <v>21.7</v>
      </c>
      <c r="L259" s="2">
        <v>26.02</v>
      </c>
      <c r="M259" s="7">
        <v>6.62</v>
      </c>
      <c r="N259" s="7">
        <v>6.4</v>
      </c>
      <c r="O259" s="2">
        <v>3.5</v>
      </c>
      <c r="X259" s="2">
        <f t="shared" si="12"/>
        <v>3.8712010109078911</v>
      </c>
      <c r="Y259" s="2">
        <v>48</v>
      </c>
      <c r="AA259" s="9" t="s">
        <v>42</v>
      </c>
      <c r="AC259" s="9">
        <v>4</v>
      </c>
      <c r="AE259" s="11">
        <v>0.217</v>
      </c>
      <c r="AG259" s="11">
        <v>0.309</v>
      </c>
      <c r="AK259" s="11">
        <v>0.70499999999999996</v>
      </c>
      <c r="AM259" s="11">
        <f t="shared" si="13"/>
        <v>0.92199999999999993</v>
      </c>
      <c r="AN259" s="2">
        <v>13</v>
      </c>
      <c r="AO259" s="2">
        <v>17</v>
      </c>
      <c r="AP259" s="13">
        <v>4.2300000000000004</v>
      </c>
      <c r="AU259" s="2">
        <v>-74.053832999999997</v>
      </c>
      <c r="AV259" s="2">
        <v>40.643833000000001</v>
      </c>
      <c r="AW259" s="2" t="s">
        <v>40</v>
      </c>
    </row>
    <row r="260" spans="1:49" x14ac:dyDescent="0.35">
      <c r="A260" s="2" t="s">
        <v>48</v>
      </c>
      <c r="C260" s="3">
        <v>42186</v>
      </c>
      <c r="D260" s="4">
        <v>0.45694444444444443</v>
      </c>
      <c r="E260" s="2" t="s">
        <v>43</v>
      </c>
      <c r="F260" s="2">
        <v>20.47</v>
      </c>
      <c r="G260" s="2">
        <v>19.36</v>
      </c>
      <c r="H260" s="2">
        <v>90</v>
      </c>
      <c r="I260" s="2">
        <v>3</v>
      </c>
      <c r="J260" s="2">
        <v>89</v>
      </c>
      <c r="K260" s="2">
        <v>22.61</v>
      </c>
      <c r="L260" s="2">
        <v>27.63</v>
      </c>
      <c r="M260" s="7">
        <v>7.01</v>
      </c>
      <c r="N260" s="7">
        <v>6.63</v>
      </c>
      <c r="O260" s="2">
        <v>4.5</v>
      </c>
      <c r="X260" s="2">
        <f t="shared" si="12"/>
        <v>2.0794415416798357</v>
      </c>
      <c r="Y260" s="2">
        <v>8</v>
      </c>
      <c r="AA260" s="9" t="s">
        <v>45</v>
      </c>
      <c r="AC260" s="9">
        <v>2</v>
      </c>
      <c r="AE260" s="11">
        <v>0.192</v>
      </c>
      <c r="AG260" s="11">
        <v>0.22900000000000001</v>
      </c>
      <c r="AK260" s="11">
        <v>0.48299999999999998</v>
      </c>
      <c r="AM260" s="11">
        <f t="shared" si="13"/>
        <v>0.67500000000000004</v>
      </c>
      <c r="AN260" s="2">
        <v>12</v>
      </c>
      <c r="AO260" s="2">
        <v>18</v>
      </c>
      <c r="AP260" s="13">
        <v>7.07</v>
      </c>
      <c r="AU260" s="2">
        <v>-74.053832999999997</v>
      </c>
      <c r="AV260" s="2">
        <v>40.643833000000001</v>
      </c>
      <c r="AW260" s="2" t="s">
        <v>40</v>
      </c>
    </row>
    <row r="261" spans="1:49" x14ac:dyDescent="0.35">
      <c r="A261" s="2" t="s">
        <v>46</v>
      </c>
      <c r="C261" s="3">
        <v>42200</v>
      </c>
      <c r="D261" s="4">
        <v>0.65208333333333335</v>
      </c>
      <c r="E261" s="2" t="s">
        <v>41</v>
      </c>
      <c r="F261" s="2">
        <v>23.5</v>
      </c>
      <c r="G261" s="2">
        <v>21.41</v>
      </c>
      <c r="H261" s="2">
        <v>50</v>
      </c>
      <c r="I261" s="2">
        <v>3</v>
      </c>
      <c r="J261" s="2">
        <v>47</v>
      </c>
      <c r="K261" s="2">
        <v>17.03</v>
      </c>
      <c r="L261" s="2">
        <v>26.17</v>
      </c>
      <c r="M261" s="7">
        <v>6.41</v>
      </c>
      <c r="N261" s="7">
        <v>6.13</v>
      </c>
      <c r="O261" s="2">
        <v>3</v>
      </c>
      <c r="X261" s="2">
        <f t="shared" si="12"/>
        <v>6.3885614055456301</v>
      </c>
      <c r="Y261" s="2">
        <v>595</v>
      </c>
      <c r="AC261" s="9">
        <v>310</v>
      </c>
      <c r="AE261" s="11">
        <v>0.29099999999999998</v>
      </c>
      <c r="AG261" s="11">
        <v>0.21299999999999999</v>
      </c>
      <c r="AK261" s="11">
        <v>0.59299999999999997</v>
      </c>
      <c r="AM261" s="11">
        <f t="shared" si="13"/>
        <v>0.8839999999999999</v>
      </c>
      <c r="AN261" s="2">
        <v>20</v>
      </c>
      <c r="AO261" s="2">
        <v>31</v>
      </c>
      <c r="AP261" s="13">
        <v>5.21</v>
      </c>
      <c r="AU261" s="2">
        <v>-74.053832999999997</v>
      </c>
      <c r="AV261" s="2">
        <v>40.643833000000001</v>
      </c>
      <c r="AW261" s="2" t="s">
        <v>40</v>
      </c>
    </row>
    <row r="262" spans="1:49" x14ac:dyDescent="0.35">
      <c r="A262" s="2" t="s">
        <v>50</v>
      </c>
      <c r="C262" s="3">
        <v>42200</v>
      </c>
      <c r="D262" s="4">
        <v>0.45</v>
      </c>
      <c r="E262" s="2" t="s">
        <v>41</v>
      </c>
      <c r="F262" s="2">
        <v>22.87</v>
      </c>
      <c r="G262" s="2">
        <v>20.94</v>
      </c>
      <c r="H262" s="2">
        <v>47</v>
      </c>
      <c r="I262" s="2">
        <v>3</v>
      </c>
      <c r="J262" s="2">
        <v>46</v>
      </c>
      <c r="K262" s="2">
        <v>21.19</v>
      </c>
      <c r="L262" s="2">
        <v>27.62</v>
      </c>
      <c r="M262" s="7">
        <v>6.45</v>
      </c>
      <c r="N262" s="7">
        <v>6.47</v>
      </c>
      <c r="O262" s="2">
        <v>3.5</v>
      </c>
      <c r="X262" s="2">
        <f t="shared" si="12"/>
        <v>5.0998664278241987</v>
      </c>
      <c r="Y262" s="2">
        <v>164</v>
      </c>
      <c r="AC262" s="9">
        <v>24</v>
      </c>
      <c r="AE262" s="11">
        <v>0.185</v>
      </c>
      <c r="AG262" s="11">
        <v>0.19800000000000001</v>
      </c>
      <c r="AK262" s="11">
        <v>0.58299999999999996</v>
      </c>
      <c r="AM262" s="11">
        <f t="shared" si="13"/>
        <v>0.76800000000000002</v>
      </c>
      <c r="AN262" s="2">
        <v>26</v>
      </c>
      <c r="AO262" s="2">
        <v>19</v>
      </c>
      <c r="AP262" s="13">
        <v>9.1999999999999993</v>
      </c>
      <c r="AU262" s="2">
        <v>-74.053832999999997</v>
      </c>
      <c r="AV262" s="2">
        <v>40.643833000000001</v>
      </c>
      <c r="AW262" s="2" t="s">
        <v>40</v>
      </c>
    </row>
    <row r="263" spans="1:49" x14ac:dyDescent="0.35">
      <c r="A263" s="2" t="s">
        <v>48</v>
      </c>
      <c r="C263" s="3">
        <v>42200</v>
      </c>
      <c r="D263" s="4">
        <v>0.6333333333333333</v>
      </c>
      <c r="E263" s="2" t="s">
        <v>41</v>
      </c>
      <c r="F263" s="2">
        <v>22.42</v>
      </c>
      <c r="G263" s="2">
        <v>20.13</v>
      </c>
      <c r="H263" s="2">
        <v>86</v>
      </c>
      <c r="I263" s="2">
        <v>3</v>
      </c>
      <c r="J263" s="2">
        <v>86</v>
      </c>
      <c r="K263" s="2">
        <v>22.9</v>
      </c>
      <c r="L263" s="2">
        <v>28.81</v>
      </c>
      <c r="M263" s="7">
        <v>6.11</v>
      </c>
      <c r="N263" s="7">
        <v>6.11</v>
      </c>
      <c r="O263" s="2">
        <v>4</v>
      </c>
      <c r="X263" s="2">
        <f t="shared" si="12"/>
        <v>4.6249728132842707</v>
      </c>
      <c r="Y263" s="2">
        <v>102</v>
      </c>
      <c r="AC263" s="9">
        <v>17</v>
      </c>
      <c r="AE263" s="11">
        <v>0.20200000000000001</v>
      </c>
      <c r="AG263" s="11">
        <v>0.27400000000000002</v>
      </c>
      <c r="AK263" s="11">
        <v>0.55900000000000005</v>
      </c>
      <c r="AM263" s="11">
        <f t="shared" si="13"/>
        <v>0.76100000000000012</v>
      </c>
      <c r="AN263" s="2">
        <v>17</v>
      </c>
      <c r="AO263" s="2">
        <v>26</v>
      </c>
      <c r="AP263" s="13">
        <v>5.53</v>
      </c>
      <c r="AU263" s="2">
        <v>-74.053832999999997</v>
      </c>
      <c r="AV263" s="2">
        <v>40.643833000000001</v>
      </c>
      <c r="AW263" s="2" t="s">
        <v>40</v>
      </c>
    </row>
    <row r="264" spans="1:49" x14ac:dyDescent="0.35">
      <c r="A264" s="2" t="s">
        <v>46</v>
      </c>
      <c r="C264" s="3">
        <v>42207</v>
      </c>
      <c r="D264" s="4">
        <v>0.61944444444444446</v>
      </c>
      <c r="E264" s="2" t="s">
        <v>41</v>
      </c>
      <c r="F264" s="2">
        <v>23.9</v>
      </c>
      <c r="G264" s="2">
        <v>20.75</v>
      </c>
      <c r="H264" s="2">
        <v>54</v>
      </c>
      <c r="I264" s="2">
        <v>4</v>
      </c>
      <c r="J264" s="2">
        <v>52</v>
      </c>
      <c r="K264" s="2">
        <v>20.76</v>
      </c>
      <c r="L264" s="2">
        <v>28.66</v>
      </c>
      <c r="M264" s="7">
        <v>6.72</v>
      </c>
      <c r="N264" s="7">
        <v>6.4</v>
      </c>
      <c r="O264" s="2">
        <v>3.5</v>
      </c>
      <c r="X264" s="2">
        <f t="shared" si="12"/>
        <v>1.6094379124341003</v>
      </c>
      <c r="Y264" s="2">
        <v>5</v>
      </c>
      <c r="AA264" s="9" t="s">
        <v>45</v>
      </c>
      <c r="AC264" s="9">
        <v>1</v>
      </c>
      <c r="AE264" s="11">
        <v>0.19400000000000001</v>
      </c>
      <c r="AG264" s="11">
        <v>0.26900000000000002</v>
      </c>
      <c r="AK264" s="11">
        <v>0.6</v>
      </c>
      <c r="AM264" s="11">
        <f t="shared" si="13"/>
        <v>0.79400000000000004</v>
      </c>
      <c r="AN264" s="2">
        <v>32</v>
      </c>
      <c r="AO264" s="2">
        <v>28</v>
      </c>
      <c r="AP264" s="13">
        <v>10.199999999999999</v>
      </c>
      <c r="AT264" s="2" t="s">
        <v>61</v>
      </c>
      <c r="AU264" s="2">
        <v>-74.053832999999997</v>
      </c>
      <c r="AV264" s="2">
        <v>40.643833000000001</v>
      </c>
      <c r="AW264" s="2" t="s">
        <v>40</v>
      </c>
    </row>
    <row r="265" spans="1:49" x14ac:dyDescent="0.35">
      <c r="A265" s="2" t="s">
        <v>50</v>
      </c>
      <c r="C265" s="3">
        <v>42207</v>
      </c>
      <c r="D265" s="4">
        <v>0.45694444444444443</v>
      </c>
      <c r="E265" s="2" t="s">
        <v>41</v>
      </c>
      <c r="F265" s="2">
        <v>24.09</v>
      </c>
      <c r="G265" s="2">
        <v>20.420000000000002</v>
      </c>
      <c r="H265" s="2">
        <v>48</v>
      </c>
      <c r="I265" s="2">
        <v>3</v>
      </c>
      <c r="J265" s="2">
        <v>47</v>
      </c>
      <c r="K265" s="2">
        <v>17.84</v>
      </c>
      <c r="L265" s="2">
        <v>29.34</v>
      </c>
      <c r="M265" s="7">
        <v>6.21</v>
      </c>
      <c r="N265" s="7">
        <v>5.36</v>
      </c>
      <c r="O265" s="2">
        <v>2</v>
      </c>
      <c r="X265" s="2">
        <f t="shared" si="12"/>
        <v>2.7080502011022101</v>
      </c>
      <c r="Y265" s="2">
        <v>15</v>
      </c>
      <c r="AA265" s="9" t="s">
        <v>42</v>
      </c>
      <c r="AC265" s="9">
        <v>2</v>
      </c>
      <c r="AE265" s="11">
        <v>0.23799999999999999</v>
      </c>
      <c r="AG265" s="11">
        <v>0.26200000000000001</v>
      </c>
      <c r="AK265" s="11">
        <v>0.69399999999999995</v>
      </c>
      <c r="AM265" s="11">
        <f t="shared" si="13"/>
        <v>0.93199999999999994</v>
      </c>
      <c r="AN265" s="2">
        <v>27</v>
      </c>
      <c r="AO265" s="2">
        <v>48</v>
      </c>
      <c r="AP265" s="13">
        <v>12.2</v>
      </c>
      <c r="AU265" s="2">
        <v>-74.053832999999997</v>
      </c>
      <c r="AV265" s="2">
        <v>40.643833000000001</v>
      </c>
      <c r="AW265" s="2" t="s">
        <v>40</v>
      </c>
    </row>
    <row r="266" spans="1:49" x14ac:dyDescent="0.35">
      <c r="A266" s="2" t="s">
        <v>48</v>
      </c>
      <c r="C266" s="3">
        <v>42207</v>
      </c>
      <c r="D266" s="4">
        <v>0.4694444444444445</v>
      </c>
      <c r="E266" s="2" t="s">
        <v>41</v>
      </c>
      <c r="F266" s="2">
        <v>23.24</v>
      </c>
      <c r="G266" s="2">
        <v>19.75</v>
      </c>
      <c r="H266" s="2">
        <v>91</v>
      </c>
      <c r="I266" s="2">
        <v>3</v>
      </c>
      <c r="J266" s="2">
        <v>95</v>
      </c>
      <c r="K266" s="2">
        <v>21.86</v>
      </c>
      <c r="L266" s="2">
        <v>29.9</v>
      </c>
      <c r="M266" s="7">
        <v>6.52</v>
      </c>
      <c r="N266" s="7">
        <v>5.75</v>
      </c>
      <c r="O266" s="2">
        <v>3</v>
      </c>
      <c r="X266" s="2">
        <f t="shared" si="12"/>
        <v>0.69314718055994529</v>
      </c>
      <c r="Y266" s="2">
        <v>2</v>
      </c>
      <c r="AA266" s="9" t="s">
        <v>45</v>
      </c>
      <c r="AC266" s="9">
        <v>1</v>
      </c>
      <c r="AE266" s="11">
        <v>0.191</v>
      </c>
      <c r="AG266" s="11">
        <v>0.26200000000000001</v>
      </c>
      <c r="AK266" s="11">
        <v>0.64</v>
      </c>
      <c r="AM266" s="11">
        <f t="shared" si="13"/>
        <v>0.83099999999999996</v>
      </c>
      <c r="AN266" s="2">
        <v>43</v>
      </c>
      <c r="AO266" s="2">
        <v>19</v>
      </c>
      <c r="AP266" s="13">
        <v>12.2</v>
      </c>
      <c r="AU266" s="2">
        <v>-74.053832999999997</v>
      </c>
      <c r="AV266" s="2">
        <v>40.643833000000001</v>
      </c>
      <c r="AW266" s="2" t="s">
        <v>40</v>
      </c>
    </row>
    <row r="267" spans="1:49" x14ac:dyDescent="0.35">
      <c r="A267" s="2" t="s">
        <v>46</v>
      </c>
      <c r="C267" s="3">
        <v>42214</v>
      </c>
      <c r="D267" s="4">
        <v>0.61944444444444446</v>
      </c>
      <c r="E267" s="2" t="s">
        <v>41</v>
      </c>
      <c r="F267" s="2">
        <v>24.39</v>
      </c>
      <c r="G267" s="2">
        <v>21.97</v>
      </c>
      <c r="H267" s="2">
        <v>50</v>
      </c>
      <c r="I267" s="2">
        <v>3</v>
      </c>
      <c r="J267" s="2">
        <v>47</v>
      </c>
      <c r="K267" s="2">
        <v>19.23</v>
      </c>
      <c r="L267" s="2">
        <v>26.14</v>
      </c>
      <c r="M267" s="7">
        <v>5.77</v>
      </c>
      <c r="N267" s="7">
        <v>4.74</v>
      </c>
      <c r="O267" s="2">
        <v>3.5</v>
      </c>
      <c r="X267" s="2">
        <f t="shared" si="12"/>
        <v>2.8903717578961645</v>
      </c>
      <c r="Y267" s="2">
        <v>18</v>
      </c>
      <c r="AC267" s="9">
        <v>1</v>
      </c>
      <c r="AE267" s="11">
        <v>0.13800000000000001</v>
      </c>
      <c r="AG267" s="11">
        <v>0.30299999999999999</v>
      </c>
      <c r="AK267" s="11">
        <v>0.60699999999999998</v>
      </c>
      <c r="AM267" s="11">
        <f t="shared" si="13"/>
        <v>0.745</v>
      </c>
      <c r="AN267" s="2">
        <v>20</v>
      </c>
      <c r="AO267" s="2">
        <v>20</v>
      </c>
      <c r="AP267" s="13">
        <v>26</v>
      </c>
      <c r="AU267" s="2">
        <v>-74.053832999999997</v>
      </c>
      <c r="AV267" s="2">
        <v>40.643833000000001</v>
      </c>
      <c r="AW267" s="2" t="s">
        <v>40</v>
      </c>
    </row>
    <row r="268" spans="1:49" x14ac:dyDescent="0.35">
      <c r="A268" s="2" t="s">
        <v>50</v>
      </c>
      <c r="C268" s="3">
        <v>42214</v>
      </c>
      <c r="D268" s="4">
        <v>0.45277777777777778</v>
      </c>
      <c r="E268" s="2" t="s">
        <v>41</v>
      </c>
      <c r="F268" s="2">
        <v>23.14</v>
      </c>
      <c r="G268" s="2">
        <v>21.25</v>
      </c>
      <c r="H268" s="2">
        <v>49</v>
      </c>
      <c r="I268" s="2">
        <v>3</v>
      </c>
      <c r="J268" s="2">
        <v>46</v>
      </c>
      <c r="K268" s="2">
        <v>23.61</v>
      </c>
      <c r="L268" s="2">
        <v>28.12</v>
      </c>
      <c r="M268" s="7">
        <v>5.46</v>
      </c>
      <c r="N268" s="7">
        <v>5.0599999999999996</v>
      </c>
      <c r="O268" s="2">
        <v>5</v>
      </c>
      <c r="X268" s="2">
        <f t="shared" si="12"/>
        <v>1.3862943611198906</v>
      </c>
      <c r="Y268" s="2">
        <v>4</v>
      </c>
      <c r="AA268" s="9" t="s">
        <v>45</v>
      </c>
      <c r="AC268" s="9">
        <v>1</v>
      </c>
      <c r="AE268" s="11">
        <v>0.124</v>
      </c>
      <c r="AG268" s="11">
        <v>0.35599999999999998</v>
      </c>
      <c r="AK268" s="11">
        <v>0.59199999999999997</v>
      </c>
      <c r="AM268" s="11">
        <f t="shared" si="13"/>
        <v>0.71599999999999997</v>
      </c>
      <c r="AN268" s="2">
        <v>19</v>
      </c>
      <c r="AO268" s="2">
        <v>32</v>
      </c>
      <c r="AP268" s="13">
        <v>7.97</v>
      </c>
      <c r="AU268" s="2">
        <v>-74.053832999999997</v>
      </c>
      <c r="AV268" s="2">
        <v>40.643833000000001</v>
      </c>
      <c r="AW268" s="2" t="s">
        <v>40</v>
      </c>
    </row>
    <row r="269" spans="1:49" x14ac:dyDescent="0.35">
      <c r="A269" s="2" t="s">
        <v>48</v>
      </c>
      <c r="C269" s="3">
        <v>42214</v>
      </c>
      <c r="D269" s="4">
        <v>0.46319444444444446</v>
      </c>
      <c r="E269" s="2" t="s">
        <v>41</v>
      </c>
      <c r="F269" s="2">
        <v>23.27</v>
      </c>
      <c r="G269" s="2">
        <v>21.11</v>
      </c>
      <c r="H269" s="2">
        <v>90</v>
      </c>
      <c r="I269" s="2">
        <v>3</v>
      </c>
      <c r="J269" s="2">
        <v>87</v>
      </c>
      <c r="K269" s="2">
        <v>23.65</v>
      </c>
      <c r="L269" s="2">
        <v>29</v>
      </c>
      <c r="M269" s="7">
        <v>5.34</v>
      </c>
      <c r="N269" s="7">
        <v>5.17</v>
      </c>
      <c r="O269" s="2">
        <v>5.5</v>
      </c>
      <c r="X269" s="2">
        <f t="shared" si="12"/>
        <v>0</v>
      </c>
      <c r="Y269" s="2">
        <v>1</v>
      </c>
      <c r="AA269" s="9" t="s">
        <v>42</v>
      </c>
      <c r="AC269" s="9">
        <v>4</v>
      </c>
      <c r="AE269" s="11">
        <v>0.11899999999999999</v>
      </c>
      <c r="AG269" s="11">
        <v>0.34799999999999998</v>
      </c>
      <c r="AK269" s="11">
        <v>0.47699999999999998</v>
      </c>
      <c r="AM269" s="11">
        <f t="shared" si="13"/>
        <v>0.59599999999999997</v>
      </c>
      <c r="AN269" s="2">
        <v>17</v>
      </c>
      <c r="AO269" s="2">
        <v>19</v>
      </c>
      <c r="AP269" s="13">
        <v>7.34</v>
      </c>
      <c r="AU269" s="2">
        <v>-74.053832999999997</v>
      </c>
      <c r="AV269" s="2">
        <v>40.643833000000001</v>
      </c>
      <c r="AW269" s="2" t="s">
        <v>40</v>
      </c>
    </row>
    <row r="270" spans="1:49" x14ac:dyDescent="0.35">
      <c r="A270" s="2" t="s">
        <v>46</v>
      </c>
      <c r="C270" s="3">
        <v>42221</v>
      </c>
      <c r="D270" s="4">
        <v>0.44305555555555554</v>
      </c>
      <c r="E270" s="2" t="s">
        <v>41</v>
      </c>
      <c r="F270" s="2">
        <v>24.08</v>
      </c>
      <c r="G270" s="2">
        <v>22.69</v>
      </c>
      <c r="H270" s="2">
        <v>51</v>
      </c>
      <c r="I270" s="2">
        <v>3</v>
      </c>
      <c r="J270" s="2">
        <v>48</v>
      </c>
      <c r="K270" s="2">
        <v>22.72</v>
      </c>
      <c r="L270" s="2">
        <v>26.88</v>
      </c>
      <c r="M270" s="7">
        <v>4.8099999999999996</v>
      </c>
      <c r="N270" s="7">
        <v>5.49</v>
      </c>
      <c r="O270" s="2">
        <v>3</v>
      </c>
      <c r="X270" s="2">
        <f t="shared" si="12"/>
        <v>3.0910424533583161</v>
      </c>
      <c r="Y270" s="2">
        <v>22</v>
      </c>
      <c r="AC270" s="9">
        <v>3</v>
      </c>
      <c r="AE270" s="11">
        <v>0.22600000000000001</v>
      </c>
      <c r="AG270" s="11">
        <v>0.32300000000000001</v>
      </c>
      <c r="AK270" s="11">
        <v>0.621</v>
      </c>
      <c r="AM270" s="11">
        <f t="shared" si="13"/>
        <v>0.84699999999999998</v>
      </c>
      <c r="AN270" s="2">
        <v>12</v>
      </c>
      <c r="AO270" s="2">
        <v>13</v>
      </c>
      <c r="AP270" s="13">
        <v>14.6</v>
      </c>
      <c r="AU270" s="2">
        <v>-74.053832999999997</v>
      </c>
      <c r="AV270" s="2">
        <v>40.643833000000001</v>
      </c>
      <c r="AW270" s="2" t="s">
        <v>40</v>
      </c>
    </row>
    <row r="271" spans="1:49" x14ac:dyDescent="0.35">
      <c r="A271" s="2" t="s">
        <v>50</v>
      </c>
      <c r="C271" s="3">
        <v>42221</v>
      </c>
      <c r="D271" s="4">
        <v>0.60625000000000007</v>
      </c>
      <c r="E271" s="2" t="s">
        <v>41</v>
      </c>
      <c r="F271" s="2">
        <v>23.2</v>
      </c>
      <c r="G271" s="2">
        <v>21.63</v>
      </c>
      <c r="H271" s="2">
        <v>47</v>
      </c>
      <c r="I271" s="2">
        <v>3</v>
      </c>
      <c r="J271" s="2">
        <v>45</v>
      </c>
      <c r="K271" s="2">
        <v>26.78</v>
      </c>
      <c r="L271" s="2">
        <v>29.1</v>
      </c>
      <c r="M271" s="7">
        <v>7.02</v>
      </c>
      <c r="N271" s="7">
        <v>6.6</v>
      </c>
      <c r="O271" s="2">
        <v>4</v>
      </c>
      <c r="X271" s="2">
        <f t="shared" si="12"/>
        <v>1.3862943611198906</v>
      </c>
      <c r="Y271" s="2">
        <v>4</v>
      </c>
      <c r="AA271" s="9" t="s">
        <v>45</v>
      </c>
      <c r="AC271" s="9">
        <v>1</v>
      </c>
      <c r="AE271" s="11">
        <v>0.14399999999999999</v>
      </c>
      <c r="AG271" s="11">
        <v>0.20399999999999999</v>
      </c>
      <c r="AK271" s="11">
        <v>0.34200000000000003</v>
      </c>
      <c r="AM271" s="11">
        <f t="shared" si="13"/>
        <v>0.48599999999999999</v>
      </c>
      <c r="AN271" s="2">
        <v>10</v>
      </c>
      <c r="AO271" s="2">
        <v>17</v>
      </c>
      <c r="AP271" s="13">
        <v>19.100000000000001</v>
      </c>
      <c r="AU271" s="2">
        <v>-74.053832999999997</v>
      </c>
      <c r="AV271" s="2">
        <v>40.643833000000001</v>
      </c>
      <c r="AW271" s="2" t="s">
        <v>40</v>
      </c>
    </row>
    <row r="272" spans="1:49" x14ac:dyDescent="0.35">
      <c r="A272" s="2" t="s">
        <v>48</v>
      </c>
      <c r="C272" s="3">
        <v>42221</v>
      </c>
      <c r="D272" s="4">
        <v>0.59444444444444444</v>
      </c>
      <c r="E272" s="2" t="s">
        <v>41</v>
      </c>
      <c r="F272" s="2">
        <v>22.69</v>
      </c>
      <c r="G272" s="2">
        <v>21.21</v>
      </c>
      <c r="H272" s="2">
        <v>92</v>
      </c>
      <c r="I272" s="2">
        <v>3</v>
      </c>
      <c r="J272" s="2">
        <v>90</v>
      </c>
      <c r="K272" s="2">
        <v>27.81</v>
      </c>
      <c r="L272" s="2">
        <v>30.04</v>
      </c>
      <c r="M272" s="7">
        <v>7.4</v>
      </c>
      <c r="N272" s="7">
        <v>6.38</v>
      </c>
      <c r="O272" s="2">
        <v>4.5</v>
      </c>
      <c r="X272" s="2">
        <f t="shared" si="12"/>
        <v>1.3862943611198906</v>
      </c>
      <c r="Y272" s="2">
        <v>4</v>
      </c>
      <c r="AA272" s="9" t="s">
        <v>45</v>
      </c>
      <c r="AC272" s="9">
        <v>1</v>
      </c>
      <c r="AE272" s="11">
        <v>9.2999999999999999E-2</v>
      </c>
      <c r="AG272" s="11">
        <v>0.13500000000000001</v>
      </c>
      <c r="AK272" s="11">
        <v>0.218</v>
      </c>
      <c r="AM272" s="11">
        <f t="shared" si="13"/>
        <v>0.311</v>
      </c>
      <c r="AN272" s="2">
        <v>16</v>
      </c>
      <c r="AO272" s="2">
        <v>12</v>
      </c>
      <c r="AP272" s="13">
        <v>17.5</v>
      </c>
      <c r="AU272" s="2">
        <v>-74.053832999999997</v>
      </c>
      <c r="AV272" s="2">
        <v>40.643833000000001</v>
      </c>
      <c r="AW272" s="2" t="s">
        <v>40</v>
      </c>
    </row>
    <row r="273" spans="1:49" x14ac:dyDescent="0.35">
      <c r="A273" s="2" t="s">
        <v>46</v>
      </c>
      <c r="C273" s="3">
        <v>42227</v>
      </c>
      <c r="D273" s="4">
        <v>0.64583333333333337</v>
      </c>
      <c r="E273" s="2" t="s">
        <v>43</v>
      </c>
      <c r="F273" s="2">
        <v>23.39</v>
      </c>
      <c r="G273" s="2">
        <v>22.93</v>
      </c>
      <c r="H273" s="2">
        <v>50</v>
      </c>
      <c r="I273" s="2">
        <v>3</v>
      </c>
      <c r="J273" s="2">
        <v>46</v>
      </c>
      <c r="K273" s="2">
        <v>23.98</v>
      </c>
      <c r="L273" s="2">
        <v>26.19</v>
      </c>
      <c r="M273" s="7">
        <v>5.54</v>
      </c>
      <c r="N273" s="7">
        <v>5.6</v>
      </c>
      <c r="O273" s="2">
        <v>3</v>
      </c>
      <c r="X273" s="2">
        <f t="shared" si="12"/>
        <v>5.8998973535824915</v>
      </c>
      <c r="Y273" s="2">
        <v>365</v>
      </c>
      <c r="AC273" s="9">
        <v>114</v>
      </c>
      <c r="AE273" s="11">
        <v>0.22500000000000001</v>
      </c>
      <c r="AG273" s="11">
        <v>0.314</v>
      </c>
      <c r="AK273" s="11">
        <v>0.50700000000000001</v>
      </c>
      <c r="AM273" s="11">
        <f t="shared" si="13"/>
        <v>0.73199999999999998</v>
      </c>
      <c r="AN273" s="2">
        <v>18</v>
      </c>
      <c r="AO273" s="2">
        <v>22</v>
      </c>
      <c r="AP273" s="13">
        <v>3.22</v>
      </c>
      <c r="AU273" s="2">
        <v>-74.053832999999997</v>
      </c>
      <c r="AV273" s="2">
        <v>40.643833000000001</v>
      </c>
      <c r="AW273" s="2" t="s">
        <v>40</v>
      </c>
    </row>
    <row r="274" spans="1:49" x14ac:dyDescent="0.35">
      <c r="A274" s="2" t="s">
        <v>50</v>
      </c>
      <c r="C274" s="3">
        <v>42227</v>
      </c>
      <c r="D274" s="4">
        <v>0.46666666666666662</v>
      </c>
      <c r="E274" s="2" t="s">
        <v>43</v>
      </c>
      <c r="F274" s="2">
        <v>22.91</v>
      </c>
      <c r="G274" s="2">
        <v>22.7</v>
      </c>
      <c r="H274" s="2">
        <v>44</v>
      </c>
      <c r="I274" s="2">
        <v>3</v>
      </c>
      <c r="J274" s="2">
        <v>44</v>
      </c>
      <c r="K274" s="2">
        <v>26.01</v>
      </c>
      <c r="L274" s="2">
        <v>28.17</v>
      </c>
      <c r="M274" s="7">
        <v>6.2</v>
      </c>
      <c r="N274" s="7">
        <v>6.28</v>
      </c>
      <c r="O274" s="2">
        <v>4</v>
      </c>
      <c r="X274" s="2">
        <f t="shared" si="12"/>
        <v>1.6094379124341003</v>
      </c>
      <c r="Y274" s="2">
        <v>5</v>
      </c>
      <c r="AA274" s="9" t="s">
        <v>42</v>
      </c>
      <c r="AC274" s="9">
        <v>2</v>
      </c>
      <c r="AE274" s="11">
        <v>0.17799999999999999</v>
      </c>
      <c r="AG274" s="11">
        <v>0.29399999999999998</v>
      </c>
      <c r="AK274" s="11">
        <v>0.52100000000000002</v>
      </c>
      <c r="AM274" s="11">
        <f t="shared" si="13"/>
        <v>0.69900000000000007</v>
      </c>
      <c r="AN274" s="2">
        <v>19</v>
      </c>
      <c r="AO274" s="2">
        <v>23</v>
      </c>
      <c r="AP274" s="13">
        <v>7.81</v>
      </c>
      <c r="AU274" s="2">
        <v>-74.053832999999997</v>
      </c>
      <c r="AV274" s="2">
        <v>40.643833000000001</v>
      </c>
      <c r="AW274" s="2" t="s">
        <v>40</v>
      </c>
    </row>
    <row r="275" spans="1:49" x14ac:dyDescent="0.35">
      <c r="A275" s="2" t="s">
        <v>48</v>
      </c>
      <c r="C275" s="3">
        <v>42227</v>
      </c>
      <c r="D275" s="4">
        <v>0.63055555555555554</v>
      </c>
      <c r="E275" s="2" t="s">
        <v>43</v>
      </c>
      <c r="F275" s="2">
        <v>23.2</v>
      </c>
      <c r="G275" s="2">
        <v>22.67</v>
      </c>
      <c r="H275" s="2">
        <v>92</v>
      </c>
      <c r="I275" s="2">
        <v>3</v>
      </c>
      <c r="J275" s="2">
        <v>88</v>
      </c>
      <c r="K275" s="2">
        <v>26.37</v>
      </c>
      <c r="L275" s="2">
        <v>29.04</v>
      </c>
      <c r="M275" s="7">
        <v>6.36</v>
      </c>
      <c r="N275" s="7">
        <v>6.14</v>
      </c>
      <c r="O275" s="2">
        <v>4</v>
      </c>
      <c r="X275" s="2">
        <f t="shared" si="12"/>
        <v>3.7376696182833684</v>
      </c>
      <c r="Y275" s="2">
        <v>42</v>
      </c>
      <c r="AA275" s="9" t="s">
        <v>45</v>
      </c>
      <c r="AC275" s="9">
        <v>2</v>
      </c>
      <c r="AE275" s="11">
        <v>0.18</v>
      </c>
      <c r="AG275" s="11">
        <v>0.35599999999999998</v>
      </c>
      <c r="AK275" s="11">
        <v>0.59099999999999997</v>
      </c>
      <c r="AM275" s="11">
        <f t="shared" si="13"/>
        <v>0.77099999999999991</v>
      </c>
      <c r="AN275" s="2">
        <v>27</v>
      </c>
      <c r="AO275" s="2">
        <v>27</v>
      </c>
      <c r="AU275" s="2">
        <v>-74.053832999999997</v>
      </c>
      <c r="AV275" s="2">
        <v>40.643833000000001</v>
      </c>
      <c r="AW275" s="2" t="s">
        <v>40</v>
      </c>
    </row>
    <row r="276" spans="1:49" x14ac:dyDescent="0.35">
      <c r="A276" s="2" t="s">
        <v>46</v>
      </c>
      <c r="C276" s="3">
        <v>42235</v>
      </c>
      <c r="D276" s="4">
        <v>0.62430555555555556</v>
      </c>
      <c r="E276" s="2" t="s">
        <v>41</v>
      </c>
      <c r="F276" s="2">
        <v>24.72</v>
      </c>
      <c r="G276" s="2">
        <v>23.34</v>
      </c>
      <c r="H276" s="2">
        <v>45</v>
      </c>
      <c r="I276" s="2">
        <v>3</v>
      </c>
      <c r="J276" s="2">
        <v>43</v>
      </c>
      <c r="K276" s="2">
        <v>26.3</v>
      </c>
      <c r="L276" s="2">
        <v>28.31</v>
      </c>
      <c r="M276" s="7">
        <v>6.29</v>
      </c>
      <c r="N276" s="7">
        <v>5.42</v>
      </c>
      <c r="O276" s="2">
        <v>4</v>
      </c>
      <c r="X276" s="2">
        <f t="shared" si="12"/>
        <v>1.3862943611198906</v>
      </c>
      <c r="Y276" s="2">
        <v>4</v>
      </c>
      <c r="AA276" s="9" t="s">
        <v>45</v>
      </c>
      <c r="AC276" s="9">
        <v>1</v>
      </c>
      <c r="AE276" s="11">
        <v>0.26200000000000001</v>
      </c>
      <c r="AG276" s="11">
        <v>0.22500000000000001</v>
      </c>
      <c r="AK276" s="11">
        <v>0.999</v>
      </c>
      <c r="AM276" s="11">
        <f t="shared" si="13"/>
        <v>1.2610000000000001</v>
      </c>
      <c r="AN276" s="2">
        <v>22</v>
      </c>
      <c r="AO276" s="2">
        <v>10</v>
      </c>
      <c r="AP276" s="13">
        <v>8.8800000000000008</v>
      </c>
      <c r="AU276" s="2">
        <v>-74.053832999999997</v>
      </c>
      <c r="AV276" s="2">
        <v>40.643833000000001</v>
      </c>
      <c r="AW276" s="2" t="s">
        <v>40</v>
      </c>
    </row>
    <row r="277" spans="1:49" x14ac:dyDescent="0.35">
      <c r="A277" s="2" t="s">
        <v>50</v>
      </c>
      <c r="C277" s="3">
        <v>42235</v>
      </c>
      <c r="D277" s="4">
        <v>0.45208333333333334</v>
      </c>
      <c r="E277" s="2" t="s">
        <v>41</v>
      </c>
      <c r="F277" s="2">
        <v>24.69</v>
      </c>
      <c r="G277" s="2">
        <v>23.15</v>
      </c>
      <c r="H277" s="2">
        <v>45</v>
      </c>
      <c r="I277" s="2">
        <v>3</v>
      </c>
      <c r="J277" s="2">
        <v>44</v>
      </c>
      <c r="K277" s="2">
        <v>25.12</v>
      </c>
      <c r="L277" s="2">
        <v>28.85</v>
      </c>
      <c r="M277" s="7">
        <v>5.51</v>
      </c>
      <c r="N277" s="7">
        <v>5.51</v>
      </c>
      <c r="O277" s="2">
        <v>4</v>
      </c>
      <c r="X277" s="2">
        <f t="shared" si="12"/>
        <v>2.8903717578961645</v>
      </c>
      <c r="Y277" s="2">
        <v>18</v>
      </c>
      <c r="AA277" s="9" t="s">
        <v>45</v>
      </c>
      <c r="AC277" s="9">
        <v>1</v>
      </c>
      <c r="AE277" s="11">
        <v>0.27500000000000002</v>
      </c>
      <c r="AG277" s="11">
        <v>0.26100000000000001</v>
      </c>
      <c r="AK277" s="11">
        <v>0.46200000000000002</v>
      </c>
      <c r="AM277" s="11">
        <f t="shared" si="13"/>
        <v>0.7370000000000001</v>
      </c>
      <c r="AN277" s="2">
        <v>12</v>
      </c>
      <c r="AO277" s="2">
        <v>14</v>
      </c>
      <c r="AP277" s="13">
        <v>7.56</v>
      </c>
      <c r="AU277" s="2">
        <v>-74.053832999999997</v>
      </c>
      <c r="AV277" s="2">
        <v>40.643833000000001</v>
      </c>
      <c r="AW277" s="2" t="s">
        <v>40</v>
      </c>
    </row>
    <row r="278" spans="1:49" x14ac:dyDescent="0.35">
      <c r="A278" s="2" t="s">
        <v>48</v>
      </c>
      <c r="C278" s="3">
        <v>42235</v>
      </c>
      <c r="D278" s="4">
        <v>0.46597222222222223</v>
      </c>
      <c r="E278" s="2" t="s">
        <v>41</v>
      </c>
      <c r="F278" s="2">
        <v>24.11</v>
      </c>
      <c r="G278" s="2">
        <v>22.64</v>
      </c>
      <c r="H278" s="2">
        <v>75</v>
      </c>
      <c r="I278" s="2">
        <v>3</v>
      </c>
      <c r="J278" s="2">
        <v>76</v>
      </c>
      <c r="K278" s="2">
        <v>27.07</v>
      </c>
      <c r="L278" s="2">
        <v>29.13</v>
      </c>
      <c r="M278" s="7">
        <v>5.9</v>
      </c>
      <c r="N278" s="7">
        <v>5.67</v>
      </c>
      <c r="O278" s="2">
        <v>4</v>
      </c>
      <c r="X278" s="2">
        <f t="shared" si="12"/>
        <v>1.6094379124341003</v>
      </c>
      <c r="Y278" s="2">
        <v>5</v>
      </c>
      <c r="AA278" s="9" t="s">
        <v>45</v>
      </c>
      <c r="AC278" s="9">
        <v>1</v>
      </c>
      <c r="AE278" s="11">
        <v>0.185</v>
      </c>
      <c r="AG278" s="11">
        <v>0.21</v>
      </c>
      <c r="AK278" s="11">
        <v>0.48499999999999999</v>
      </c>
      <c r="AM278" s="11">
        <f t="shared" si="13"/>
        <v>0.66999999999999993</v>
      </c>
      <c r="AN278" s="2">
        <v>14</v>
      </c>
      <c r="AO278" s="2">
        <v>27</v>
      </c>
      <c r="AP278" s="13">
        <v>7.38</v>
      </c>
      <c r="AU278" s="2">
        <v>-74.053832999999997</v>
      </c>
      <c r="AV278" s="2">
        <v>40.643833000000001</v>
      </c>
      <c r="AW278" s="2" t="s">
        <v>40</v>
      </c>
    </row>
    <row r="279" spans="1:49" x14ac:dyDescent="0.35">
      <c r="A279" s="2" t="s">
        <v>46</v>
      </c>
      <c r="C279" s="3">
        <v>42242</v>
      </c>
      <c r="D279" s="4">
        <v>0.60555555555555551</v>
      </c>
      <c r="E279" s="2" t="s">
        <v>41</v>
      </c>
      <c r="F279" s="2">
        <v>25.3</v>
      </c>
      <c r="G279" s="2">
        <v>24.14</v>
      </c>
      <c r="H279" s="2">
        <v>52</v>
      </c>
      <c r="I279" s="2">
        <v>5</v>
      </c>
      <c r="J279" s="2">
        <v>50</v>
      </c>
      <c r="K279" s="2">
        <v>19.760000000000002</v>
      </c>
      <c r="L279" s="2">
        <v>27.77</v>
      </c>
      <c r="M279" s="7">
        <v>6.18</v>
      </c>
      <c r="N279" s="7">
        <v>5.13</v>
      </c>
      <c r="O279" s="2">
        <v>3</v>
      </c>
      <c r="X279" s="2">
        <f t="shared" si="12"/>
        <v>2.4849066497880004</v>
      </c>
      <c r="Y279" s="2">
        <v>12</v>
      </c>
      <c r="AA279" s="9" t="s">
        <v>45</v>
      </c>
      <c r="AC279" s="9">
        <v>1</v>
      </c>
      <c r="AE279" s="11">
        <v>0.313</v>
      </c>
      <c r="AG279" s="11">
        <v>0.253</v>
      </c>
      <c r="AK279" s="11">
        <v>0.57799999999999996</v>
      </c>
      <c r="AM279" s="11">
        <f t="shared" si="13"/>
        <v>0.89100000000000001</v>
      </c>
      <c r="AN279" s="2">
        <v>9</v>
      </c>
      <c r="AO279" s="2">
        <v>8</v>
      </c>
      <c r="AP279" s="13">
        <v>2.6</v>
      </c>
      <c r="AU279" s="2">
        <v>-74.053832999999997</v>
      </c>
      <c r="AV279" s="2">
        <v>40.643833000000001</v>
      </c>
      <c r="AW279" s="2" t="s">
        <v>40</v>
      </c>
    </row>
    <row r="280" spans="1:49" x14ac:dyDescent="0.35">
      <c r="A280" s="2" t="s">
        <v>50</v>
      </c>
      <c r="C280" s="3">
        <v>42242</v>
      </c>
      <c r="D280" s="4">
        <v>0.4375</v>
      </c>
      <c r="E280" s="2" t="s">
        <v>41</v>
      </c>
      <c r="F280" s="2">
        <v>24.62</v>
      </c>
      <c r="G280" s="2">
        <v>24.11</v>
      </c>
      <c r="H280" s="2">
        <v>46</v>
      </c>
      <c r="I280" s="2">
        <v>3</v>
      </c>
      <c r="J280" s="2">
        <v>47</v>
      </c>
      <c r="K280" s="2">
        <v>25.76</v>
      </c>
      <c r="L280" s="2">
        <v>28.15</v>
      </c>
      <c r="M280" s="7">
        <v>5.71</v>
      </c>
      <c r="N280" s="7">
        <v>5.55</v>
      </c>
      <c r="O280" s="2">
        <v>4.5</v>
      </c>
      <c r="X280" s="2">
        <f t="shared" si="12"/>
        <v>1.3862943611198906</v>
      </c>
      <c r="Y280" s="2">
        <v>4</v>
      </c>
      <c r="AA280" s="9" t="s">
        <v>45</v>
      </c>
      <c r="AC280" s="9">
        <v>1</v>
      </c>
      <c r="AE280" s="11">
        <v>0.24399999999999999</v>
      </c>
      <c r="AG280" s="11">
        <v>0.247</v>
      </c>
      <c r="AK280" s="11">
        <v>0.64300000000000002</v>
      </c>
      <c r="AM280" s="11">
        <f t="shared" si="13"/>
        <v>0.88700000000000001</v>
      </c>
      <c r="AN280" s="2">
        <v>5</v>
      </c>
      <c r="AO280" s="2">
        <v>8</v>
      </c>
      <c r="AP280" s="13">
        <v>3.2</v>
      </c>
      <c r="AU280" s="2">
        <v>-74.053832999999997</v>
      </c>
      <c r="AV280" s="2">
        <v>40.643833000000001</v>
      </c>
      <c r="AW280" s="2" t="s">
        <v>40</v>
      </c>
    </row>
    <row r="281" spans="1:49" x14ac:dyDescent="0.35">
      <c r="A281" s="2" t="s">
        <v>48</v>
      </c>
      <c r="C281" s="3">
        <v>42242</v>
      </c>
      <c r="D281" s="4">
        <v>0.44791666666666669</v>
      </c>
      <c r="E281" s="2" t="s">
        <v>41</v>
      </c>
      <c r="F281" s="2">
        <v>24.7</v>
      </c>
      <c r="G281" s="2">
        <v>23.81</v>
      </c>
      <c r="H281" s="2">
        <v>88</v>
      </c>
      <c r="I281" s="2">
        <v>3</v>
      </c>
      <c r="J281" s="2">
        <v>86</v>
      </c>
      <c r="K281" s="2">
        <v>25.52</v>
      </c>
      <c r="L281" s="2">
        <v>28.76</v>
      </c>
      <c r="M281" s="7">
        <v>5.96</v>
      </c>
      <c r="N281" s="7">
        <v>5.55</v>
      </c>
      <c r="O281" s="2">
        <v>4.5</v>
      </c>
      <c r="X281" s="2">
        <f t="shared" si="12"/>
        <v>0</v>
      </c>
      <c r="Y281" s="2">
        <v>1</v>
      </c>
      <c r="AC281" s="9">
        <v>1</v>
      </c>
      <c r="AE281" s="11">
        <v>0.23499999999999999</v>
      </c>
      <c r="AG281" s="11">
        <v>0.20599999999999999</v>
      </c>
      <c r="AK281" s="11">
        <v>0.57299999999999995</v>
      </c>
      <c r="AM281" s="11">
        <f t="shared" si="13"/>
        <v>0.80799999999999994</v>
      </c>
      <c r="AN281" s="2">
        <v>7</v>
      </c>
      <c r="AO281" s="2">
        <v>12</v>
      </c>
      <c r="AP281" s="13">
        <v>3.43</v>
      </c>
      <c r="AU281" s="2">
        <v>-74.053832999999997</v>
      </c>
      <c r="AV281" s="2">
        <v>40.643833000000001</v>
      </c>
      <c r="AW281" s="2" t="s">
        <v>40</v>
      </c>
    </row>
    <row r="282" spans="1:49" x14ac:dyDescent="0.35">
      <c r="A282" s="2" t="s">
        <v>46</v>
      </c>
      <c r="C282" s="3">
        <v>42249</v>
      </c>
      <c r="D282" s="4">
        <v>0.65347222222222223</v>
      </c>
      <c r="E282" s="2" t="s">
        <v>41</v>
      </c>
      <c r="F282" s="2">
        <v>24.62</v>
      </c>
      <c r="G282" s="2">
        <v>23.51</v>
      </c>
      <c r="H282" s="2">
        <v>48</v>
      </c>
      <c r="I282" s="2">
        <v>3</v>
      </c>
      <c r="J282" s="2">
        <v>50</v>
      </c>
      <c r="K282" s="2">
        <v>27.45</v>
      </c>
      <c r="L282" s="2">
        <v>28.65</v>
      </c>
      <c r="M282" s="7">
        <v>5.23</v>
      </c>
      <c r="N282" s="7">
        <v>4.33</v>
      </c>
      <c r="O282" s="2">
        <v>4</v>
      </c>
      <c r="X282" s="2">
        <f t="shared" si="12"/>
        <v>1.3862943611198906</v>
      </c>
      <c r="Y282" s="2">
        <v>4</v>
      </c>
      <c r="AA282" s="9" t="s">
        <v>45</v>
      </c>
      <c r="AC282" s="9">
        <v>1</v>
      </c>
      <c r="AE282" s="11">
        <v>0.21299999999999999</v>
      </c>
      <c r="AG282" s="11">
        <v>0.30299999999999999</v>
      </c>
      <c r="AK282" s="11">
        <v>0.58199999999999996</v>
      </c>
      <c r="AM282" s="11">
        <f t="shared" si="13"/>
        <v>0.79499999999999993</v>
      </c>
      <c r="AN282" s="2">
        <v>8</v>
      </c>
      <c r="AO282" s="2">
        <v>11</v>
      </c>
      <c r="AP282" s="13">
        <v>4.96</v>
      </c>
      <c r="AU282" s="2">
        <v>-74.053832999999997</v>
      </c>
      <c r="AV282" s="2">
        <v>40.643833000000001</v>
      </c>
      <c r="AW282" s="2" t="s">
        <v>40</v>
      </c>
    </row>
    <row r="283" spans="1:49" x14ac:dyDescent="0.35">
      <c r="A283" s="2" t="s">
        <v>50</v>
      </c>
      <c r="C283" s="3">
        <v>42249</v>
      </c>
      <c r="D283" s="4">
        <v>0.48472222222222222</v>
      </c>
      <c r="E283" s="2" t="s">
        <v>41</v>
      </c>
      <c r="F283" s="2">
        <v>24.09</v>
      </c>
      <c r="G283" s="2">
        <v>23.38</v>
      </c>
      <c r="H283" s="2">
        <v>52</v>
      </c>
      <c r="I283" s="2">
        <v>3</v>
      </c>
      <c r="J283" s="2">
        <v>52</v>
      </c>
      <c r="K283" s="2">
        <v>27.82</v>
      </c>
      <c r="L283" s="2">
        <v>28.82</v>
      </c>
      <c r="M283" s="7">
        <v>4.6900000000000004</v>
      </c>
      <c r="N283" s="7">
        <v>4.78</v>
      </c>
      <c r="O283" s="2">
        <v>5</v>
      </c>
      <c r="X283" s="2">
        <f t="shared" si="12"/>
        <v>3.0910424533583161</v>
      </c>
      <c r="Y283" s="2">
        <v>22</v>
      </c>
      <c r="AC283" s="9">
        <v>1</v>
      </c>
      <c r="AE283" s="11">
        <v>0.19500000000000001</v>
      </c>
      <c r="AG283" s="11">
        <v>0.28199999999999997</v>
      </c>
      <c r="AK283" s="11">
        <v>0.81200000000000006</v>
      </c>
      <c r="AM283" s="11">
        <f t="shared" si="13"/>
        <v>1.0070000000000001</v>
      </c>
      <c r="AN283" s="2">
        <v>7</v>
      </c>
      <c r="AO283" s="2">
        <v>10</v>
      </c>
      <c r="AP283" s="13">
        <v>4.2300000000000004</v>
      </c>
      <c r="AU283" s="2">
        <v>-74.053832999999997</v>
      </c>
      <c r="AV283" s="2">
        <v>40.643833000000001</v>
      </c>
      <c r="AW283" s="2" t="s">
        <v>40</v>
      </c>
    </row>
    <row r="284" spans="1:49" x14ac:dyDescent="0.35">
      <c r="A284" s="2" t="s">
        <v>48</v>
      </c>
      <c r="C284" s="3">
        <v>42249</v>
      </c>
      <c r="D284" s="4">
        <v>0.4993055555555555</v>
      </c>
      <c r="E284" s="2" t="s">
        <v>41</v>
      </c>
      <c r="F284" s="2">
        <v>23.77</v>
      </c>
      <c r="G284" s="2">
        <v>22.77</v>
      </c>
      <c r="H284" s="2">
        <v>94</v>
      </c>
      <c r="I284" s="2">
        <v>3</v>
      </c>
      <c r="J284" s="2">
        <v>93</v>
      </c>
      <c r="K284" s="2">
        <v>28.61</v>
      </c>
      <c r="L284" s="2">
        <v>30.16</v>
      </c>
      <c r="M284" s="7">
        <v>4.26</v>
      </c>
      <c r="N284" s="7">
        <v>5.0999999999999996</v>
      </c>
      <c r="O284" s="2">
        <v>4.5</v>
      </c>
      <c r="X284" s="2">
        <f t="shared" si="12"/>
        <v>3.044522437723423</v>
      </c>
      <c r="Y284" s="2">
        <v>21</v>
      </c>
      <c r="AA284" s="9" t="s">
        <v>45</v>
      </c>
      <c r="AC284" s="9">
        <v>1</v>
      </c>
      <c r="AE284" s="11">
        <v>0.161</v>
      </c>
      <c r="AG284" s="11">
        <v>0.22500000000000001</v>
      </c>
      <c r="AK284" s="11">
        <v>0.4</v>
      </c>
      <c r="AM284" s="11">
        <f t="shared" si="13"/>
        <v>0.56100000000000005</v>
      </c>
      <c r="AN284" s="2">
        <v>6</v>
      </c>
      <c r="AO284" s="2">
        <v>8</v>
      </c>
      <c r="AP284" s="13">
        <v>5.1100000000000003</v>
      </c>
      <c r="AU284" s="2">
        <v>-74.053832999999997</v>
      </c>
      <c r="AV284" s="2">
        <v>40.643833000000001</v>
      </c>
      <c r="AW284" s="2" t="s">
        <v>40</v>
      </c>
    </row>
    <row r="285" spans="1:49" x14ac:dyDescent="0.35">
      <c r="A285" s="2" t="s">
        <v>46</v>
      </c>
      <c r="C285" s="3">
        <v>42263</v>
      </c>
      <c r="D285" s="4">
        <v>0.47500000000000003</v>
      </c>
      <c r="E285" s="2" t="s">
        <v>41</v>
      </c>
      <c r="F285" s="2">
        <v>23.55</v>
      </c>
      <c r="G285" s="2">
        <v>22.63</v>
      </c>
      <c r="H285" s="2">
        <v>54</v>
      </c>
      <c r="I285" s="2">
        <v>3</v>
      </c>
      <c r="J285" s="2">
        <v>54</v>
      </c>
      <c r="K285" s="2">
        <v>25.33</v>
      </c>
      <c r="L285" s="2">
        <v>27.78</v>
      </c>
      <c r="M285" s="7">
        <v>5.22</v>
      </c>
      <c r="N285" s="7">
        <v>5.24</v>
      </c>
      <c r="O285" s="2">
        <v>4.5</v>
      </c>
      <c r="X285" s="2">
        <f t="shared" si="12"/>
        <v>1.6094379124341003</v>
      </c>
      <c r="Y285" s="2">
        <v>5</v>
      </c>
      <c r="AC285" s="9">
        <v>1</v>
      </c>
      <c r="AE285" s="11">
        <v>0.38400000000000001</v>
      </c>
      <c r="AG285" s="11">
        <v>0.30499999999999999</v>
      </c>
      <c r="AK285" s="11">
        <v>0.434</v>
      </c>
      <c r="AM285" s="11">
        <f t="shared" si="13"/>
        <v>0.81800000000000006</v>
      </c>
      <c r="AN285" s="2">
        <v>29</v>
      </c>
      <c r="AO285" s="2">
        <v>30</v>
      </c>
      <c r="AP285" s="13">
        <v>4.2</v>
      </c>
      <c r="AU285" s="2">
        <v>-74.053832999999997</v>
      </c>
      <c r="AV285" s="2">
        <v>40.643833000000001</v>
      </c>
      <c r="AW285" s="2" t="s">
        <v>40</v>
      </c>
    </row>
    <row r="286" spans="1:49" x14ac:dyDescent="0.35">
      <c r="A286" s="2" t="s">
        <v>50</v>
      </c>
      <c r="C286" s="3">
        <v>42263</v>
      </c>
      <c r="D286" s="4">
        <v>0.48402777777777778</v>
      </c>
      <c r="E286" s="2" t="s">
        <v>41</v>
      </c>
      <c r="F286" s="2">
        <v>23.13</v>
      </c>
      <c r="G286" s="2">
        <v>22.27</v>
      </c>
      <c r="H286" s="2">
        <v>50</v>
      </c>
      <c r="I286" s="2">
        <v>3</v>
      </c>
      <c r="J286" s="2">
        <v>48</v>
      </c>
      <c r="K286" s="2">
        <v>26.75</v>
      </c>
      <c r="L286" s="2">
        <v>28.5</v>
      </c>
      <c r="M286" s="7">
        <v>4.83</v>
      </c>
      <c r="N286" s="7">
        <v>5.32</v>
      </c>
      <c r="O286" s="2">
        <v>5</v>
      </c>
      <c r="X286" s="2">
        <f t="shared" si="12"/>
        <v>1.3862943611198906</v>
      </c>
      <c r="Y286" s="2">
        <v>4</v>
      </c>
      <c r="AA286" s="9" t="s">
        <v>45</v>
      </c>
      <c r="AC286" s="9">
        <v>1</v>
      </c>
      <c r="AE286" s="11">
        <v>0.29499999999999998</v>
      </c>
      <c r="AG286" s="11">
        <v>0.28799999999999998</v>
      </c>
      <c r="AK286" s="11">
        <v>0.53200000000000003</v>
      </c>
      <c r="AM286" s="11">
        <f t="shared" si="13"/>
        <v>0.82699999999999996</v>
      </c>
      <c r="AN286" s="2">
        <v>5</v>
      </c>
      <c r="AO286" s="2">
        <v>11</v>
      </c>
      <c r="AP286" s="13">
        <v>4.18</v>
      </c>
      <c r="AU286" s="2">
        <v>-74.053832999999997</v>
      </c>
      <c r="AV286" s="2">
        <v>40.643833000000001</v>
      </c>
      <c r="AW286" s="2" t="s">
        <v>40</v>
      </c>
    </row>
    <row r="287" spans="1:49" x14ac:dyDescent="0.35">
      <c r="A287" s="2" t="s">
        <v>48</v>
      </c>
      <c r="C287" s="3">
        <v>42263</v>
      </c>
      <c r="D287" s="4">
        <v>0.49722222222222223</v>
      </c>
      <c r="E287" s="2" t="s">
        <v>41</v>
      </c>
      <c r="F287" s="2">
        <v>23.17</v>
      </c>
      <c r="G287" s="2">
        <v>21.57</v>
      </c>
      <c r="H287" s="2">
        <v>93</v>
      </c>
      <c r="I287" s="2">
        <v>3</v>
      </c>
      <c r="J287" s="2">
        <v>94</v>
      </c>
      <c r="K287" s="2">
        <v>27.15</v>
      </c>
      <c r="L287" s="2">
        <v>29.71</v>
      </c>
      <c r="M287" s="7">
        <v>6.18</v>
      </c>
      <c r="N287" s="7">
        <v>5.74</v>
      </c>
      <c r="O287" s="2">
        <v>6</v>
      </c>
      <c r="X287" s="2">
        <f t="shared" si="12"/>
        <v>0</v>
      </c>
      <c r="Y287" s="2">
        <v>1</v>
      </c>
      <c r="AA287" s="9" t="s">
        <v>45</v>
      </c>
      <c r="AC287" s="9">
        <v>1</v>
      </c>
      <c r="AE287" s="11">
        <v>0.28000000000000003</v>
      </c>
      <c r="AG287" s="11">
        <v>0.309</v>
      </c>
      <c r="AK287" s="11">
        <v>0.48299999999999998</v>
      </c>
      <c r="AM287" s="11">
        <f t="shared" si="13"/>
        <v>0.76300000000000001</v>
      </c>
      <c r="AN287" s="2">
        <v>5</v>
      </c>
      <c r="AO287" s="2">
        <v>8</v>
      </c>
      <c r="AP287" s="13">
        <v>7.49</v>
      </c>
      <c r="AU287" s="2">
        <v>-74.053832999999997</v>
      </c>
      <c r="AV287" s="2">
        <v>40.643833000000001</v>
      </c>
      <c r="AW287" s="2" t="s">
        <v>40</v>
      </c>
    </row>
    <row r="288" spans="1:49" x14ac:dyDescent="0.35">
      <c r="A288" s="2" t="s">
        <v>46</v>
      </c>
      <c r="C288" s="3">
        <v>42270</v>
      </c>
      <c r="D288" s="4">
        <v>0.61388888888888882</v>
      </c>
      <c r="E288" s="2" t="s">
        <v>41</v>
      </c>
      <c r="F288" s="2">
        <v>22.35</v>
      </c>
      <c r="G288" s="2">
        <v>21.21</v>
      </c>
      <c r="H288" s="2">
        <v>50</v>
      </c>
      <c r="I288" s="2">
        <v>3</v>
      </c>
      <c r="J288" s="2">
        <v>50</v>
      </c>
      <c r="K288" s="2">
        <v>21.27</v>
      </c>
      <c r="L288" s="2">
        <v>27.52</v>
      </c>
      <c r="M288" s="7">
        <v>5.56</v>
      </c>
      <c r="N288" s="7">
        <v>5.44</v>
      </c>
      <c r="O288" s="2">
        <v>5</v>
      </c>
      <c r="X288" s="2">
        <f t="shared" si="12"/>
        <v>2.3025850929940459</v>
      </c>
      <c r="Y288" s="2">
        <v>10</v>
      </c>
      <c r="AA288" s="9" t="s">
        <v>45</v>
      </c>
      <c r="AC288" s="9">
        <v>1</v>
      </c>
      <c r="AE288" s="11">
        <v>0.44400000000000001</v>
      </c>
      <c r="AG288" s="11">
        <v>0.19</v>
      </c>
      <c r="AK288" s="11">
        <v>0.54</v>
      </c>
      <c r="AM288" s="11">
        <f t="shared" si="13"/>
        <v>0.98399999999999999</v>
      </c>
      <c r="AN288" s="2">
        <v>8</v>
      </c>
      <c r="AO288" s="2">
        <v>9</v>
      </c>
      <c r="AP288" s="13">
        <v>3.58</v>
      </c>
      <c r="AU288" s="2">
        <v>-74.053832999999997</v>
      </c>
      <c r="AV288" s="2">
        <v>40.643833000000001</v>
      </c>
      <c r="AW288" s="2" t="s">
        <v>40</v>
      </c>
    </row>
    <row r="289" spans="1:49" x14ac:dyDescent="0.35">
      <c r="A289" s="2" t="s">
        <v>50</v>
      </c>
      <c r="C289" s="3">
        <v>42270</v>
      </c>
      <c r="D289" s="4">
        <v>0.44930555555555557</v>
      </c>
      <c r="E289" s="2" t="s">
        <v>41</v>
      </c>
      <c r="F289" s="2">
        <v>21.72</v>
      </c>
      <c r="G289" s="2">
        <v>20.96</v>
      </c>
      <c r="H289" s="2">
        <v>48</v>
      </c>
      <c r="I289" s="2">
        <v>3</v>
      </c>
      <c r="J289" s="2">
        <v>47</v>
      </c>
      <c r="K289" s="2">
        <v>22.81</v>
      </c>
      <c r="L289" s="2">
        <v>28.58</v>
      </c>
      <c r="M289" s="7">
        <v>5.41</v>
      </c>
      <c r="N289" s="7">
        <v>5.75</v>
      </c>
      <c r="O289" s="2">
        <v>5</v>
      </c>
      <c r="X289" s="2">
        <f t="shared" si="12"/>
        <v>1.3862943611198906</v>
      </c>
      <c r="Y289" s="2">
        <v>4</v>
      </c>
      <c r="AC289" s="9">
        <v>2</v>
      </c>
      <c r="AE289" s="11">
        <v>0.42599999999999999</v>
      </c>
      <c r="AG289" s="11">
        <v>0.16800000000000001</v>
      </c>
      <c r="AK289" s="11">
        <v>0.45800000000000002</v>
      </c>
      <c r="AM289" s="11">
        <f t="shared" si="13"/>
        <v>0.88400000000000001</v>
      </c>
      <c r="AN289" s="2">
        <v>19</v>
      </c>
      <c r="AO289" s="2">
        <v>30</v>
      </c>
      <c r="AP289" s="13">
        <v>3.97</v>
      </c>
      <c r="AU289" s="2">
        <v>-74.053832999999997</v>
      </c>
      <c r="AV289" s="2">
        <v>40.643833000000001</v>
      </c>
      <c r="AW289" s="2" t="s">
        <v>40</v>
      </c>
    </row>
    <row r="290" spans="1:49" x14ac:dyDescent="0.35">
      <c r="A290" s="2" t="s">
        <v>48</v>
      </c>
      <c r="C290" s="3">
        <v>42270</v>
      </c>
      <c r="D290" s="4">
        <v>0.4597222222222222</v>
      </c>
      <c r="E290" s="2" t="s">
        <v>41</v>
      </c>
      <c r="F290" s="2">
        <v>21.66</v>
      </c>
      <c r="G290" s="2">
        <v>20.94</v>
      </c>
      <c r="H290" s="2">
        <v>90</v>
      </c>
      <c r="I290" s="2">
        <v>3</v>
      </c>
      <c r="J290" s="2">
        <v>88</v>
      </c>
      <c r="K290" s="2">
        <v>24.38</v>
      </c>
      <c r="L290" s="2">
        <v>30.04</v>
      </c>
      <c r="M290" s="7">
        <v>6.68</v>
      </c>
      <c r="N290" s="7">
        <v>6.87</v>
      </c>
      <c r="O290" s="2">
        <v>4.5</v>
      </c>
      <c r="X290" s="2">
        <f t="shared" si="12"/>
        <v>2.5649493574615367</v>
      </c>
      <c r="Y290" s="2">
        <v>13</v>
      </c>
      <c r="AA290" s="9" t="s">
        <v>45</v>
      </c>
      <c r="AC290" s="9">
        <v>1</v>
      </c>
      <c r="AE290" s="11">
        <v>0.39500000000000002</v>
      </c>
      <c r="AG290" s="11">
        <v>0.16700000000000001</v>
      </c>
      <c r="AK290" s="11">
        <v>0.54900000000000004</v>
      </c>
      <c r="AM290" s="11">
        <f t="shared" si="13"/>
        <v>0.94400000000000006</v>
      </c>
      <c r="AN290" s="2">
        <v>16</v>
      </c>
      <c r="AO290" s="2">
        <v>31</v>
      </c>
      <c r="AP290" s="13">
        <v>5.7</v>
      </c>
      <c r="AU290" s="2">
        <v>-74.053832999999997</v>
      </c>
      <c r="AV290" s="2">
        <v>40.643833000000001</v>
      </c>
      <c r="AW290" s="2" t="s">
        <v>40</v>
      </c>
    </row>
    <row r="291" spans="1:49" x14ac:dyDescent="0.35">
      <c r="A291" s="2" t="s">
        <v>46</v>
      </c>
      <c r="C291" s="3">
        <v>42522</v>
      </c>
      <c r="D291" s="4">
        <v>0.62222222222222223</v>
      </c>
      <c r="E291" s="2" t="s">
        <v>43</v>
      </c>
      <c r="H291" s="2">
        <v>53</v>
      </c>
      <c r="M291" s="7">
        <v>8.76</v>
      </c>
      <c r="O291" s="2">
        <v>2.5</v>
      </c>
      <c r="X291" s="2">
        <f t="shared" ref="X291:X329" si="14">LN(Y291)</f>
        <v>4.3820266346738812</v>
      </c>
      <c r="Y291" s="2">
        <v>80</v>
      </c>
      <c r="AA291" s="9" t="s">
        <v>42</v>
      </c>
      <c r="AC291" s="9">
        <v>4</v>
      </c>
      <c r="AE291" s="11">
        <v>0.32700000000000001</v>
      </c>
      <c r="AG291" s="11">
        <v>0.16600000000000001</v>
      </c>
      <c r="AK291" s="11">
        <v>0.58499999999999996</v>
      </c>
      <c r="AM291" s="11">
        <f t="shared" ref="AM291:AM329" si="15">AE291+AF291+AK291</f>
        <v>0.91199999999999992</v>
      </c>
      <c r="AN291" s="2">
        <v>10</v>
      </c>
      <c r="AP291" s="13">
        <v>5.08</v>
      </c>
      <c r="AR291" s="13">
        <v>4.79</v>
      </c>
      <c r="AT291" s="2" t="s">
        <v>51</v>
      </c>
      <c r="AU291" s="2">
        <v>-74.045500000000004</v>
      </c>
      <c r="AV291" s="2">
        <v>40.606169999999999</v>
      </c>
      <c r="AW291" s="2" t="s">
        <v>40</v>
      </c>
    </row>
    <row r="292" spans="1:49" x14ac:dyDescent="0.35">
      <c r="A292" s="2" t="s">
        <v>50</v>
      </c>
      <c r="C292" s="3">
        <v>42522</v>
      </c>
      <c r="D292" s="4">
        <v>0.45</v>
      </c>
      <c r="E292" s="2" t="s">
        <v>43</v>
      </c>
      <c r="H292" s="2">
        <v>48</v>
      </c>
      <c r="M292" s="7">
        <v>7.76</v>
      </c>
      <c r="O292" s="2">
        <v>4</v>
      </c>
      <c r="X292" s="2">
        <f t="shared" si="14"/>
        <v>3.8712010109078911</v>
      </c>
      <c r="Y292" s="2">
        <v>48</v>
      </c>
      <c r="AA292" s="9" t="s">
        <v>42</v>
      </c>
      <c r="AC292" s="9">
        <v>2</v>
      </c>
      <c r="AE292" s="11">
        <v>0.26</v>
      </c>
      <c r="AG292" s="11">
        <v>0.23499999999999999</v>
      </c>
      <c r="AK292" s="11">
        <v>0.51100000000000001</v>
      </c>
      <c r="AM292" s="11">
        <f t="shared" si="15"/>
        <v>0.77100000000000002</v>
      </c>
      <c r="AN292" s="2">
        <v>8</v>
      </c>
      <c r="AP292" s="13">
        <v>6.94</v>
      </c>
      <c r="AR292" s="13">
        <v>2.69</v>
      </c>
      <c r="AT292" s="2" t="s">
        <v>51</v>
      </c>
      <c r="AU292" s="2">
        <v>-74.045500000000004</v>
      </c>
      <c r="AV292" s="2">
        <v>40.606169999999999</v>
      </c>
      <c r="AW292" s="2" t="s">
        <v>40</v>
      </c>
    </row>
    <row r="293" spans="1:49" x14ac:dyDescent="0.35">
      <c r="A293" s="2" t="s">
        <v>48</v>
      </c>
      <c r="C293" s="3">
        <v>42522</v>
      </c>
      <c r="D293" s="4">
        <v>0.4597222222222222</v>
      </c>
      <c r="E293" s="2" t="s">
        <v>43</v>
      </c>
      <c r="H293" s="2">
        <v>88</v>
      </c>
      <c r="M293" s="7">
        <v>7.86</v>
      </c>
      <c r="O293" s="2">
        <v>4</v>
      </c>
      <c r="X293" s="2">
        <f t="shared" si="14"/>
        <v>3.3322045101752038</v>
      </c>
      <c r="Y293" s="2">
        <v>28</v>
      </c>
      <c r="AA293" s="9" t="s">
        <v>45</v>
      </c>
      <c r="AC293" s="9">
        <v>2</v>
      </c>
      <c r="AE293" s="11">
        <v>0.22700000000000001</v>
      </c>
      <c r="AG293" s="11">
        <v>0.214</v>
      </c>
      <c r="AK293" s="11">
        <v>0.497</v>
      </c>
      <c r="AM293" s="11">
        <f t="shared" si="15"/>
        <v>0.72399999999999998</v>
      </c>
      <c r="AN293" s="2">
        <v>5</v>
      </c>
      <c r="AP293" s="13">
        <v>5.28</v>
      </c>
      <c r="AR293" s="13">
        <v>2.62</v>
      </c>
      <c r="AT293" s="2" t="s">
        <v>51</v>
      </c>
      <c r="AU293" s="2">
        <v>-74.045500000000004</v>
      </c>
      <c r="AV293" s="2">
        <v>40.606169999999999</v>
      </c>
      <c r="AW293" s="2" t="s">
        <v>40</v>
      </c>
    </row>
    <row r="294" spans="1:49" x14ac:dyDescent="0.35">
      <c r="A294" s="2" t="s">
        <v>46</v>
      </c>
      <c r="C294" s="3">
        <v>42528</v>
      </c>
      <c r="D294" s="4">
        <v>0.6430555555555556</v>
      </c>
      <c r="E294" s="2" t="s">
        <v>43</v>
      </c>
      <c r="H294" s="2">
        <v>53</v>
      </c>
      <c r="M294" s="7">
        <v>5.99</v>
      </c>
      <c r="O294" s="2">
        <v>3</v>
      </c>
      <c r="X294" s="2">
        <f t="shared" si="14"/>
        <v>2.8903717578961645</v>
      </c>
      <c r="Y294" s="2">
        <v>18</v>
      </c>
      <c r="AA294" s="9" t="s">
        <v>42</v>
      </c>
      <c r="AC294" s="9">
        <v>4</v>
      </c>
      <c r="AE294" s="11">
        <v>0.248</v>
      </c>
      <c r="AG294" s="11">
        <v>0.30599999999999999</v>
      </c>
      <c r="AK294" s="11">
        <v>0.52300000000000002</v>
      </c>
      <c r="AM294" s="11">
        <f t="shared" si="15"/>
        <v>0.77100000000000002</v>
      </c>
      <c r="AN294" s="2">
        <v>49</v>
      </c>
      <c r="AP294" s="13">
        <v>2.81</v>
      </c>
      <c r="AR294" s="13">
        <v>0.85</v>
      </c>
      <c r="AT294" s="2" t="s">
        <v>51</v>
      </c>
      <c r="AU294" s="2">
        <v>-74.045500000000004</v>
      </c>
      <c r="AV294" s="2">
        <v>40.606169999999999</v>
      </c>
      <c r="AW294" s="2" t="s">
        <v>40</v>
      </c>
    </row>
    <row r="295" spans="1:49" x14ac:dyDescent="0.35">
      <c r="A295" s="2" t="s">
        <v>50</v>
      </c>
      <c r="C295" s="3">
        <v>42528</v>
      </c>
      <c r="D295" s="4">
        <v>0.46458333333333335</v>
      </c>
      <c r="E295" s="2" t="s">
        <v>43</v>
      </c>
      <c r="H295" s="2">
        <v>49</v>
      </c>
      <c r="M295" s="7">
        <v>7.2</v>
      </c>
      <c r="O295" s="2">
        <v>3</v>
      </c>
      <c r="X295" s="2">
        <f t="shared" si="14"/>
        <v>2.3025850929940459</v>
      </c>
      <c r="Y295" s="2">
        <v>10</v>
      </c>
      <c r="AA295" s="9" t="s">
        <v>45</v>
      </c>
      <c r="AC295" s="9">
        <v>2</v>
      </c>
      <c r="AE295" s="11">
        <v>0.192</v>
      </c>
      <c r="AG295" s="11">
        <v>0.27800000000000002</v>
      </c>
      <c r="AK295" s="11">
        <v>0.53900000000000003</v>
      </c>
      <c r="AM295" s="11">
        <f t="shared" si="15"/>
        <v>0.73100000000000009</v>
      </c>
      <c r="AN295" s="2">
        <v>20</v>
      </c>
      <c r="AP295" s="13">
        <v>6.24</v>
      </c>
      <c r="AR295" s="13">
        <v>1.34</v>
      </c>
      <c r="AT295" s="2" t="s">
        <v>51</v>
      </c>
      <c r="AU295" s="2">
        <v>-74.045500000000004</v>
      </c>
      <c r="AV295" s="2">
        <v>40.606169999999999</v>
      </c>
      <c r="AW295" s="2" t="s">
        <v>40</v>
      </c>
    </row>
    <row r="296" spans="1:49" x14ac:dyDescent="0.35">
      <c r="A296" s="2" t="s">
        <v>48</v>
      </c>
      <c r="C296" s="3">
        <v>42528</v>
      </c>
      <c r="D296" s="4">
        <v>0.47847222222222219</v>
      </c>
      <c r="E296" s="2" t="s">
        <v>43</v>
      </c>
      <c r="H296" s="2">
        <v>93</v>
      </c>
      <c r="M296" s="7">
        <v>7.16</v>
      </c>
      <c r="O296" s="2">
        <v>5</v>
      </c>
      <c r="X296" s="2">
        <f t="shared" si="14"/>
        <v>2.4849066497880004</v>
      </c>
      <c r="Y296" s="2">
        <v>12</v>
      </c>
      <c r="AA296" s="9" t="s">
        <v>45</v>
      </c>
      <c r="AC296" s="9">
        <v>2</v>
      </c>
      <c r="AE296" s="11">
        <v>0.16900000000000001</v>
      </c>
      <c r="AG296" s="11">
        <v>0.31</v>
      </c>
      <c r="AK296" s="11">
        <v>0.69899999999999995</v>
      </c>
      <c r="AM296" s="11">
        <f t="shared" si="15"/>
        <v>0.86799999999999999</v>
      </c>
      <c r="AN296" s="2">
        <v>18</v>
      </c>
      <c r="AP296" s="13">
        <v>7.62</v>
      </c>
      <c r="AR296" s="13">
        <v>1.62</v>
      </c>
      <c r="AT296" s="2" t="s">
        <v>51</v>
      </c>
      <c r="AU296" s="2">
        <v>-74.045500000000004</v>
      </c>
      <c r="AV296" s="2">
        <v>40.606169999999999</v>
      </c>
      <c r="AW296" s="2" t="s">
        <v>40</v>
      </c>
    </row>
    <row r="297" spans="1:49" x14ac:dyDescent="0.35">
      <c r="A297" s="2" t="s">
        <v>46</v>
      </c>
      <c r="C297" s="3">
        <v>42535</v>
      </c>
      <c r="D297" s="4">
        <v>0.60347222222222219</v>
      </c>
      <c r="E297" s="2" t="s">
        <v>41</v>
      </c>
      <c r="H297" s="2">
        <v>54</v>
      </c>
      <c r="M297" s="7">
        <v>6.45</v>
      </c>
      <c r="O297" s="2">
        <v>2.5</v>
      </c>
      <c r="X297" s="2">
        <f t="shared" si="14"/>
        <v>2.0794415416798357</v>
      </c>
      <c r="Y297" s="2">
        <v>8</v>
      </c>
      <c r="AA297" s="9" t="s">
        <v>42</v>
      </c>
      <c r="AC297" s="9">
        <v>2</v>
      </c>
      <c r="AE297" s="11">
        <v>0.31</v>
      </c>
      <c r="AG297" s="11">
        <v>0.23599999999999999</v>
      </c>
      <c r="AK297" s="11">
        <v>0.40100000000000002</v>
      </c>
      <c r="AM297" s="11">
        <f t="shared" si="15"/>
        <v>0.71100000000000008</v>
      </c>
      <c r="AN297" s="2">
        <v>15</v>
      </c>
      <c r="AP297" s="13">
        <v>3.58</v>
      </c>
      <c r="AR297" s="13">
        <v>1.03</v>
      </c>
      <c r="AT297" s="2" t="s">
        <v>51</v>
      </c>
      <c r="AU297" s="2">
        <v>-74.045500000000004</v>
      </c>
      <c r="AV297" s="2">
        <v>40.606169999999999</v>
      </c>
      <c r="AW297" s="2" t="s">
        <v>40</v>
      </c>
    </row>
    <row r="298" spans="1:49" x14ac:dyDescent="0.35">
      <c r="A298" s="2" t="s">
        <v>50</v>
      </c>
      <c r="C298" s="3">
        <v>42535</v>
      </c>
      <c r="D298" s="4">
        <v>0.4381944444444445</v>
      </c>
      <c r="E298" s="2" t="s">
        <v>41</v>
      </c>
      <c r="H298" s="2">
        <v>49</v>
      </c>
      <c r="M298" s="7">
        <v>7.21</v>
      </c>
      <c r="O298" s="2">
        <v>3</v>
      </c>
      <c r="X298" s="2">
        <f t="shared" si="14"/>
        <v>0.69314718055994529</v>
      </c>
      <c r="Y298" s="2">
        <v>2</v>
      </c>
      <c r="AC298" s="9">
        <v>1</v>
      </c>
      <c r="AE298" s="11">
        <v>0.32</v>
      </c>
      <c r="AG298" s="11">
        <v>0.29399999999999998</v>
      </c>
      <c r="AK298" s="11">
        <v>0.47799999999999998</v>
      </c>
      <c r="AM298" s="11">
        <f t="shared" si="15"/>
        <v>0.79800000000000004</v>
      </c>
      <c r="AN298" s="2">
        <v>24</v>
      </c>
      <c r="AP298" s="13">
        <v>3.57</v>
      </c>
      <c r="AR298" s="13">
        <v>0.73</v>
      </c>
      <c r="AT298" s="2" t="s">
        <v>51</v>
      </c>
      <c r="AU298" s="2">
        <v>-74.045500000000004</v>
      </c>
      <c r="AV298" s="2">
        <v>40.606169999999999</v>
      </c>
      <c r="AW298" s="2" t="s">
        <v>40</v>
      </c>
    </row>
    <row r="299" spans="1:49" x14ac:dyDescent="0.35">
      <c r="A299" s="2" t="s">
        <v>48</v>
      </c>
      <c r="C299" s="3">
        <v>42535</v>
      </c>
      <c r="D299" s="4">
        <v>0.44930555555555557</v>
      </c>
      <c r="E299" s="2" t="s">
        <v>41</v>
      </c>
      <c r="H299" s="2">
        <v>92</v>
      </c>
      <c r="M299" s="7">
        <v>6.75</v>
      </c>
      <c r="O299" s="2">
        <v>4.5</v>
      </c>
      <c r="X299" s="2">
        <f t="shared" si="14"/>
        <v>0.69314718055994529</v>
      </c>
      <c r="Y299" s="2">
        <v>2</v>
      </c>
      <c r="AA299" s="9" t="s">
        <v>45</v>
      </c>
      <c r="AC299" s="9">
        <v>1</v>
      </c>
      <c r="AE299" s="11">
        <v>0.26300000000000001</v>
      </c>
      <c r="AG299" s="11">
        <v>0.26300000000000001</v>
      </c>
      <c r="AK299" s="11">
        <v>0.40899999999999997</v>
      </c>
      <c r="AM299" s="11">
        <f t="shared" si="15"/>
        <v>0.67199999999999993</v>
      </c>
      <c r="AN299" s="2">
        <v>22</v>
      </c>
      <c r="AP299" s="13">
        <v>6.04</v>
      </c>
      <c r="AR299" s="13">
        <v>1.04</v>
      </c>
      <c r="AT299" s="2" t="s">
        <v>51</v>
      </c>
      <c r="AU299" s="2">
        <v>-74.045500000000004</v>
      </c>
      <c r="AV299" s="2">
        <v>40.606169999999999</v>
      </c>
      <c r="AW299" s="2" t="s">
        <v>40</v>
      </c>
    </row>
    <row r="300" spans="1:49" x14ac:dyDescent="0.35">
      <c r="A300" s="2" t="s">
        <v>46</v>
      </c>
      <c r="C300" s="3">
        <v>42542</v>
      </c>
      <c r="D300" s="4">
        <v>0.625</v>
      </c>
      <c r="E300" s="2" t="s">
        <v>41</v>
      </c>
      <c r="F300" s="2">
        <v>19.170000000000002</v>
      </c>
      <c r="G300" s="2">
        <v>17.64</v>
      </c>
      <c r="H300" s="2">
        <v>49</v>
      </c>
      <c r="I300" s="2">
        <v>3</v>
      </c>
      <c r="J300" s="2">
        <v>44</v>
      </c>
      <c r="K300" s="2">
        <v>24.41</v>
      </c>
      <c r="L300" s="2">
        <v>26.37</v>
      </c>
      <c r="M300" s="7">
        <v>7.27</v>
      </c>
      <c r="N300" s="7">
        <v>7.02</v>
      </c>
      <c r="O300" s="2">
        <v>4</v>
      </c>
      <c r="X300" s="2">
        <f t="shared" si="14"/>
        <v>1.3862943611198906</v>
      </c>
      <c r="Y300" s="2">
        <v>4</v>
      </c>
      <c r="AA300" s="9" t="s">
        <v>45</v>
      </c>
      <c r="AC300" s="9">
        <v>1</v>
      </c>
      <c r="AE300" s="11">
        <v>0.22600000000000001</v>
      </c>
      <c r="AG300" s="11">
        <v>0.22500000000000001</v>
      </c>
      <c r="AK300" s="11">
        <v>0.53900000000000003</v>
      </c>
      <c r="AM300" s="11">
        <f t="shared" si="15"/>
        <v>0.76500000000000001</v>
      </c>
      <c r="AN300" s="2">
        <v>19</v>
      </c>
      <c r="AO300" s="2">
        <v>38</v>
      </c>
      <c r="AP300" s="13">
        <v>8.3000000000000007</v>
      </c>
      <c r="AU300" s="2">
        <v>-74.045500000000004</v>
      </c>
      <c r="AV300" s="2">
        <v>40.606169999999999</v>
      </c>
      <c r="AW300" s="2" t="s">
        <v>40</v>
      </c>
    </row>
    <row r="301" spans="1:49" x14ac:dyDescent="0.35">
      <c r="A301" s="2" t="s">
        <v>50</v>
      </c>
      <c r="C301" s="3">
        <v>42542</v>
      </c>
      <c r="D301" s="4">
        <v>0.45069444444444445</v>
      </c>
      <c r="E301" s="2" t="s">
        <v>41</v>
      </c>
      <c r="F301" s="2">
        <v>18.03</v>
      </c>
      <c r="G301" s="2">
        <v>16.97</v>
      </c>
      <c r="H301" s="2">
        <v>49</v>
      </c>
      <c r="I301" s="2">
        <v>3</v>
      </c>
      <c r="J301" s="2">
        <v>44</v>
      </c>
      <c r="K301" s="2">
        <v>26.47</v>
      </c>
      <c r="L301" s="2">
        <v>27.98</v>
      </c>
      <c r="M301" s="7">
        <v>7.84</v>
      </c>
      <c r="N301" s="7">
        <v>7.89</v>
      </c>
      <c r="O301" s="2">
        <v>6</v>
      </c>
      <c r="X301" s="2">
        <f t="shared" si="14"/>
        <v>0.69314718055994529</v>
      </c>
      <c r="Y301" s="2">
        <v>2</v>
      </c>
      <c r="AA301" s="9" t="s">
        <v>45</v>
      </c>
      <c r="AC301" s="9">
        <v>1</v>
      </c>
      <c r="AE301" s="11">
        <v>0.17799999999999999</v>
      </c>
      <c r="AG301" s="11">
        <v>0.188</v>
      </c>
      <c r="AK301" s="11">
        <v>0.63500000000000001</v>
      </c>
      <c r="AM301" s="11">
        <f t="shared" si="15"/>
        <v>0.81299999999999994</v>
      </c>
      <c r="AN301" s="2">
        <v>21</v>
      </c>
      <c r="AO301" s="2">
        <v>24</v>
      </c>
      <c r="AP301" s="13">
        <v>11.1</v>
      </c>
      <c r="AU301" s="2">
        <v>-74.045500000000004</v>
      </c>
      <c r="AV301" s="2">
        <v>40.606169999999999</v>
      </c>
      <c r="AW301" s="2" t="s">
        <v>40</v>
      </c>
    </row>
    <row r="302" spans="1:49" x14ac:dyDescent="0.35">
      <c r="A302" s="2" t="s">
        <v>48</v>
      </c>
      <c r="C302" s="3">
        <v>42542</v>
      </c>
      <c r="D302" s="4">
        <v>0.46388888888888885</v>
      </c>
      <c r="E302" s="2" t="s">
        <v>41</v>
      </c>
      <c r="F302" s="2">
        <v>17.78</v>
      </c>
      <c r="G302" s="2">
        <v>16.57</v>
      </c>
      <c r="H302" s="2">
        <v>92</v>
      </c>
      <c r="I302" s="2">
        <v>3</v>
      </c>
      <c r="J302" s="2">
        <v>87</v>
      </c>
      <c r="K302" s="2">
        <v>26.97</v>
      </c>
      <c r="L302" s="2">
        <v>29.38</v>
      </c>
      <c r="M302" s="7">
        <v>8.0299999999999994</v>
      </c>
      <c r="N302" s="7">
        <v>8.23</v>
      </c>
      <c r="O302" s="2">
        <v>4.5</v>
      </c>
      <c r="X302" s="2">
        <f t="shared" si="14"/>
        <v>0.69314718055994529</v>
      </c>
      <c r="Y302" s="2">
        <v>2</v>
      </c>
      <c r="AC302" s="9">
        <v>1</v>
      </c>
      <c r="AE302" s="11">
        <v>0.126</v>
      </c>
      <c r="AG302" s="11">
        <v>0.14099999999999999</v>
      </c>
      <c r="AK302" s="11">
        <v>0.49</v>
      </c>
      <c r="AM302" s="11">
        <f t="shared" si="15"/>
        <v>0.61599999999999999</v>
      </c>
      <c r="AN302" s="2">
        <v>26</v>
      </c>
      <c r="AO302" s="2">
        <v>23</v>
      </c>
      <c r="AP302" s="13">
        <v>12.1</v>
      </c>
      <c r="AU302" s="2">
        <v>-74.045500000000004</v>
      </c>
      <c r="AV302" s="2">
        <v>40.606169999999999</v>
      </c>
      <c r="AW302" s="2" t="s">
        <v>40</v>
      </c>
    </row>
    <row r="303" spans="1:49" x14ac:dyDescent="0.35">
      <c r="A303" s="2" t="s">
        <v>46</v>
      </c>
      <c r="C303" s="3">
        <v>42549</v>
      </c>
      <c r="D303" s="4">
        <v>0.45902777777777781</v>
      </c>
      <c r="E303" s="2" t="s">
        <v>43</v>
      </c>
      <c r="F303" s="2">
        <v>20.55</v>
      </c>
      <c r="G303" s="2">
        <v>20.37</v>
      </c>
      <c r="H303" s="2">
        <v>49</v>
      </c>
      <c r="I303" s="2">
        <v>3</v>
      </c>
      <c r="J303" s="2">
        <v>43</v>
      </c>
      <c r="K303" s="2">
        <v>23.78</v>
      </c>
      <c r="L303" s="2">
        <v>25.86</v>
      </c>
      <c r="M303" s="7">
        <v>6.36</v>
      </c>
      <c r="N303" s="7">
        <v>6.49</v>
      </c>
      <c r="O303" s="2">
        <v>3.5</v>
      </c>
      <c r="X303" s="2">
        <f t="shared" si="14"/>
        <v>4.8828019225863706</v>
      </c>
      <c r="Y303" s="2">
        <v>132</v>
      </c>
      <c r="AA303" s="9" t="s">
        <v>42</v>
      </c>
      <c r="AC303" s="9">
        <v>38</v>
      </c>
      <c r="AE303" s="11">
        <v>0.28299999999999997</v>
      </c>
      <c r="AG303" s="11">
        <v>0.27500000000000002</v>
      </c>
      <c r="AK303" s="11">
        <v>0.52600000000000002</v>
      </c>
      <c r="AM303" s="11">
        <f t="shared" si="15"/>
        <v>0.80899999999999994</v>
      </c>
      <c r="AN303" s="2">
        <v>10</v>
      </c>
      <c r="AO303" s="2">
        <v>18</v>
      </c>
      <c r="AP303" s="13">
        <v>3.08</v>
      </c>
      <c r="AU303" s="2">
        <v>-74.045500000000004</v>
      </c>
      <c r="AV303" s="2">
        <v>40.606169999999999</v>
      </c>
      <c r="AW303" s="2" t="s">
        <v>40</v>
      </c>
    </row>
    <row r="304" spans="1:49" x14ac:dyDescent="0.35">
      <c r="A304" s="2" t="s">
        <v>50</v>
      </c>
      <c r="C304" s="3">
        <v>42549</v>
      </c>
      <c r="D304" s="4">
        <v>0.46736111111111112</v>
      </c>
      <c r="E304" s="2" t="s">
        <v>43</v>
      </c>
      <c r="F304" s="2">
        <v>20.48</v>
      </c>
      <c r="G304" s="2">
        <v>20.309999999999999</v>
      </c>
      <c r="H304" s="2">
        <v>38</v>
      </c>
      <c r="I304" s="2">
        <v>3</v>
      </c>
      <c r="J304" s="2">
        <v>43</v>
      </c>
      <c r="K304" s="2">
        <v>25.39</v>
      </c>
      <c r="L304" s="2">
        <v>26.63</v>
      </c>
      <c r="M304" s="7">
        <v>6.34</v>
      </c>
      <c r="N304" s="7">
        <v>6.32</v>
      </c>
      <c r="O304" s="2">
        <v>5</v>
      </c>
      <c r="X304" s="2">
        <f t="shared" si="14"/>
        <v>6.7569323892475532</v>
      </c>
      <c r="Y304" s="2">
        <v>860</v>
      </c>
      <c r="AC304" s="9">
        <v>160</v>
      </c>
      <c r="AE304" s="11">
        <v>0.26100000000000001</v>
      </c>
      <c r="AG304" s="11">
        <v>0.312</v>
      </c>
      <c r="AK304" s="11">
        <v>0.48699999999999999</v>
      </c>
      <c r="AM304" s="11">
        <f t="shared" si="15"/>
        <v>0.748</v>
      </c>
      <c r="AN304" s="2">
        <v>9</v>
      </c>
      <c r="AO304" s="2">
        <v>14</v>
      </c>
      <c r="AP304" s="13">
        <v>3.57</v>
      </c>
      <c r="AU304" s="2">
        <v>-74.045500000000004</v>
      </c>
      <c r="AV304" s="2">
        <v>40.606169999999999</v>
      </c>
      <c r="AW304" s="2" t="s">
        <v>40</v>
      </c>
    </row>
    <row r="305" spans="1:49" x14ac:dyDescent="0.35">
      <c r="A305" s="2" t="s">
        <v>48</v>
      </c>
      <c r="C305" s="3">
        <v>42549</v>
      </c>
      <c r="D305" s="4">
        <v>0.48055555555555557</v>
      </c>
      <c r="E305" s="2" t="s">
        <v>43</v>
      </c>
      <c r="F305" s="2">
        <v>20.48</v>
      </c>
      <c r="G305" s="2">
        <v>20.52</v>
      </c>
      <c r="H305" s="2">
        <v>80</v>
      </c>
      <c r="I305" s="2">
        <v>3</v>
      </c>
      <c r="J305" s="2">
        <v>81</v>
      </c>
      <c r="K305" s="2">
        <v>26.04</v>
      </c>
      <c r="L305" s="2">
        <v>28.86</v>
      </c>
      <c r="M305" s="7">
        <v>6.63</v>
      </c>
      <c r="N305" s="7">
        <v>6.75</v>
      </c>
      <c r="O305" s="2">
        <v>4.5</v>
      </c>
      <c r="X305" s="2">
        <f t="shared" si="14"/>
        <v>6.1527326947041043</v>
      </c>
      <c r="Y305" s="2">
        <v>470</v>
      </c>
      <c r="AC305" s="9">
        <v>88</v>
      </c>
      <c r="AE305" s="11">
        <v>0.215</v>
      </c>
      <c r="AG305" s="11">
        <v>0.316</v>
      </c>
      <c r="AK305" s="11">
        <v>0.55500000000000005</v>
      </c>
      <c r="AM305" s="11">
        <f t="shared" si="15"/>
        <v>0.77</v>
      </c>
      <c r="AN305" s="2">
        <v>6</v>
      </c>
      <c r="AO305" s="2">
        <v>15</v>
      </c>
      <c r="AP305" s="13">
        <v>5.8</v>
      </c>
      <c r="AU305" s="2">
        <v>-74.045500000000004</v>
      </c>
      <c r="AV305" s="2">
        <v>40.606169999999999</v>
      </c>
      <c r="AW305" s="2" t="s">
        <v>40</v>
      </c>
    </row>
    <row r="306" spans="1:49" x14ac:dyDescent="0.35">
      <c r="A306" s="2" t="s">
        <v>46</v>
      </c>
      <c r="C306" s="3">
        <v>42557</v>
      </c>
      <c r="D306" s="4">
        <v>0.63472222222222219</v>
      </c>
      <c r="E306" s="2" t="s">
        <v>43</v>
      </c>
      <c r="F306" s="2">
        <v>21.76</v>
      </c>
      <c r="G306" s="2">
        <v>20.350000000000001</v>
      </c>
      <c r="H306" s="2">
        <v>48</v>
      </c>
      <c r="I306" s="2">
        <v>3</v>
      </c>
      <c r="J306" s="2">
        <v>46</v>
      </c>
      <c r="K306" s="2">
        <v>26.37</v>
      </c>
      <c r="L306" s="2">
        <v>28.32</v>
      </c>
      <c r="M306" s="7">
        <v>6.41</v>
      </c>
      <c r="N306" s="7">
        <v>6.77</v>
      </c>
      <c r="O306" s="2">
        <v>4.5</v>
      </c>
      <c r="X306" s="2">
        <f t="shared" si="14"/>
        <v>3.5553480614894135</v>
      </c>
      <c r="Y306" s="2">
        <v>35</v>
      </c>
      <c r="AA306" s="9" t="s">
        <v>42</v>
      </c>
      <c r="AC306" s="9">
        <v>12</v>
      </c>
      <c r="AE306" s="11">
        <v>0.253</v>
      </c>
      <c r="AG306" s="11">
        <v>0.27700000000000002</v>
      </c>
      <c r="AK306" s="11">
        <v>0.64</v>
      </c>
      <c r="AM306" s="11">
        <f t="shared" si="15"/>
        <v>0.89300000000000002</v>
      </c>
      <c r="AN306" s="2">
        <v>8</v>
      </c>
      <c r="AO306" s="2">
        <v>39</v>
      </c>
      <c r="AP306" s="13">
        <v>3.05</v>
      </c>
      <c r="AT306" s="2" t="s">
        <v>54</v>
      </c>
      <c r="AU306" s="2">
        <v>-74.045500000000004</v>
      </c>
      <c r="AV306" s="2">
        <v>40.606166999999999</v>
      </c>
      <c r="AW306" s="2" t="s">
        <v>40</v>
      </c>
    </row>
    <row r="307" spans="1:49" x14ac:dyDescent="0.35">
      <c r="A307" s="2" t="s">
        <v>50</v>
      </c>
      <c r="C307" s="3">
        <v>42557</v>
      </c>
      <c r="D307" s="4">
        <v>0.45902777777777781</v>
      </c>
      <c r="E307" s="2" t="s">
        <v>43</v>
      </c>
      <c r="F307" s="2">
        <v>20.77</v>
      </c>
      <c r="G307" s="2">
        <v>20.059999999999999</v>
      </c>
      <c r="H307" s="2">
        <v>52</v>
      </c>
      <c r="I307" s="2">
        <v>3</v>
      </c>
      <c r="J307" s="2">
        <v>50</v>
      </c>
      <c r="K307" s="2">
        <v>27.89</v>
      </c>
      <c r="L307" s="2">
        <v>28.66</v>
      </c>
      <c r="M307" s="7">
        <v>6.75</v>
      </c>
      <c r="N307" s="7">
        <v>6.43</v>
      </c>
      <c r="O307" s="2">
        <v>4</v>
      </c>
      <c r="X307" s="2">
        <f t="shared" si="14"/>
        <v>4.4308167988433134</v>
      </c>
      <c r="Y307" s="2">
        <v>84</v>
      </c>
      <c r="AA307" s="9" t="s">
        <v>42</v>
      </c>
      <c r="AC307" s="9">
        <v>4</v>
      </c>
      <c r="AE307" s="11">
        <v>0.193</v>
      </c>
      <c r="AG307" s="11">
        <v>0.23300000000000001</v>
      </c>
      <c r="AK307" s="11">
        <v>0.56599999999999995</v>
      </c>
      <c r="AM307" s="11">
        <f t="shared" si="15"/>
        <v>0.7589999999999999</v>
      </c>
      <c r="AN307" s="2">
        <v>5</v>
      </c>
      <c r="AO307" s="2">
        <v>24</v>
      </c>
      <c r="AP307" s="13">
        <v>7.06</v>
      </c>
      <c r="AU307" s="2">
        <v>-74.045500000000004</v>
      </c>
      <c r="AV307" s="2">
        <v>40.606166999999999</v>
      </c>
      <c r="AW307" s="2" t="s">
        <v>40</v>
      </c>
    </row>
    <row r="308" spans="1:49" x14ac:dyDescent="0.35">
      <c r="A308" s="2" t="s">
        <v>48</v>
      </c>
      <c r="C308" s="3">
        <v>42557</v>
      </c>
      <c r="D308" s="4">
        <v>0.47430555555555554</v>
      </c>
      <c r="E308" s="2" t="s">
        <v>43</v>
      </c>
      <c r="F308" s="2">
        <v>21.09</v>
      </c>
      <c r="G308" s="2">
        <v>19.11</v>
      </c>
      <c r="H308" s="2">
        <v>94</v>
      </c>
      <c r="I308" s="2">
        <v>3</v>
      </c>
      <c r="J308" s="2">
        <v>91</v>
      </c>
      <c r="K308" s="2">
        <v>27.89</v>
      </c>
      <c r="L308" s="2">
        <v>29.81</v>
      </c>
      <c r="M308" s="7">
        <v>7.42</v>
      </c>
      <c r="N308" s="7">
        <v>7.36</v>
      </c>
      <c r="O308" s="2">
        <v>6</v>
      </c>
      <c r="X308" s="2">
        <f t="shared" si="14"/>
        <v>3.7376696182833684</v>
      </c>
      <c r="Y308" s="2">
        <v>42</v>
      </c>
      <c r="AA308" s="9" t="s">
        <v>45</v>
      </c>
      <c r="AC308" s="9">
        <v>2</v>
      </c>
      <c r="AE308" s="11">
        <v>0.184</v>
      </c>
      <c r="AG308" s="11">
        <v>0.216</v>
      </c>
      <c r="AK308" s="11">
        <v>0.50700000000000001</v>
      </c>
      <c r="AM308" s="11">
        <f t="shared" si="15"/>
        <v>0.69100000000000006</v>
      </c>
      <c r="AN308" s="2">
        <v>5</v>
      </c>
      <c r="AO308" s="2">
        <v>8</v>
      </c>
      <c r="AP308" s="13">
        <v>7.21</v>
      </c>
      <c r="AU308" s="2">
        <v>-74.045500000000004</v>
      </c>
      <c r="AV308" s="2">
        <v>40.606166999999999</v>
      </c>
      <c r="AW308" s="2" t="s">
        <v>40</v>
      </c>
    </row>
    <row r="309" spans="1:49" x14ac:dyDescent="0.35">
      <c r="A309" s="2" t="s">
        <v>46</v>
      </c>
      <c r="C309" s="3">
        <v>42563</v>
      </c>
      <c r="D309" s="4">
        <v>0.61527777777777781</v>
      </c>
      <c r="E309" s="2" t="s">
        <v>41</v>
      </c>
      <c r="F309" s="2">
        <v>23.59</v>
      </c>
      <c r="G309" s="2">
        <v>22.03</v>
      </c>
      <c r="H309" s="2">
        <v>53</v>
      </c>
      <c r="I309" s="2">
        <v>3</v>
      </c>
      <c r="J309" s="2">
        <v>50</v>
      </c>
      <c r="K309" s="2">
        <v>22.02</v>
      </c>
      <c r="L309" s="2">
        <v>28.27</v>
      </c>
      <c r="M309" s="7">
        <v>5.67</v>
      </c>
      <c r="N309" s="7">
        <v>5.59</v>
      </c>
      <c r="O309" s="2">
        <v>3.5</v>
      </c>
      <c r="X309" s="2">
        <f t="shared" si="14"/>
        <v>1.3862943611198906</v>
      </c>
      <c r="Y309" s="2">
        <v>4</v>
      </c>
      <c r="AC309" s="9">
        <v>1</v>
      </c>
      <c r="AE309" s="11">
        <v>0.35</v>
      </c>
      <c r="AG309" s="11">
        <v>0.35</v>
      </c>
      <c r="AK309" s="11">
        <v>0.56599999999999995</v>
      </c>
      <c r="AM309" s="11">
        <f t="shared" si="15"/>
        <v>0.91599999999999993</v>
      </c>
      <c r="AN309" s="2">
        <v>6</v>
      </c>
      <c r="AO309" s="2">
        <v>21</v>
      </c>
      <c r="AP309" s="13">
        <v>5.7</v>
      </c>
      <c r="AU309" s="2">
        <v>-74.045500000000004</v>
      </c>
      <c r="AV309" s="2">
        <v>40.606166999999999</v>
      </c>
      <c r="AW309" s="2" t="s">
        <v>40</v>
      </c>
    </row>
    <row r="310" spans="1:49" x14ac:dyDescent="0.35">
      <c r="A310" s="2" t="s">
        <v>50</v>
      </c>
      <c r="C310" s="3">
        <v>42563</v>
      </c>
      <c r="D310" s="4">
        <v>0.44375000000000003</v>
      </c>
      <c r="E310" s="2" t="s">
        <v>41</v>
      </c>
      <c r="F310" s="2">
        <v>23.46</v>
      </c>
      <c r="G310" s="2">
        <v>22.15</v>
      </c>
      <c r="H310" s="2">
        <v>49</v>
      </c>
      <c r="I310" s="2">
        <v>3</v>
      </c>
      <c r="J310" s="2">
        <v>45</v>
      </c>
      <c r="K310" s="2">
        <v>20.47</v>
      </c>
      <c r="L310" s="2">
        <v>26.35</v>
      </c>
      <c r="M310" s="7">
        <v>4.59</v>
      </c>
      <c r="N310" s="7">
        <v>5.89</v>
      </c>
      <c r="O310" s="2">
        <v>3.5</v>
      </c>
      <c r="X310" s="2">
        <f t="shared" si="14"/>
        <v>3.4657359027997265</v>
      </c>
      <c r="Y310" s="2">
        <v>32</v>
      </c>
      <c r="AC310" s="9">
        <v>1</v>
      </c>
      <c r="AE310" s="11">
        <v>0.36599999999999999</v>
      </c>
      <c r="AG310" s="11">
        <v>0.23200000000000001</v>
      </c>
      <c r="AK310" s="11">
        <v>0.5</v>
      </c>
      <c r="AM310" s="11">
        <f t="shared" si="15"/>
        <v>0.86599999999999999</v>
      </c>
      <c r="AN310" s="2">
        <v>5</v>
      </c>
      <c r="AO310" s="2">
        <v>7</v>
      </c>
      <c r="AP310" s="13">
        <v>5.94</v>
      </c>
      <c r="AU310" s="2">
        <v>-74.045500000000004</v>
      </c>
      <c r="AV310" s="2">
        <v>40.606166999999999</v>
      </c>
      <c r="AW310" s="2" t="s">
        <v>40</v>
      </c>
    </row>
    <row r="311" spans="1:49" x14ac:dyDescent="0.35">
      <c r="A311" s="2" t="s">
        <v>48</v>
      </c>
      <c r="C311" s="3">
        <v>42563</v>
      </c>
      <c r="D311" s="4">
        <v>0.45694444444444443</v>
      </c>
      <c r="E311" s="2" t="s">
        <v>41</v>
      </c>
      <c r="F311" s="2">
        <v>23.43</v>
      </c>
      <c r="G311" s="2">
        <v>21.97</v>
      </c>
      <c r="H311" s="2">
        <v>87</v>
      </c>
      <c r="I311" s="2">
        <v>3</v>
      </c>
      <c r="J311" s="2">
        <v>86</v>
      </c>
      <c r="K311" s="2">
        <v>22.2</v>
      </c>
      <c r="L311" s="2">
        <v>29.42</v>
      </c>
      <c r="M311" s="7">
        <v>5.5</v>
      </c>
      <c r="N311" s="7">
        <v>5.32</v>
      </c>
      <c r="O311" s="2">
        <v>4</v>
      </c>
      <c r="X311" s="2">
        <f t="shared" si="14"/>
        <v>1.9459101490553132</v>
      </c>
      <c r="Y311" s="2">
        <v>7</v>
      </c>
      <c r="AA311" s="9" t="s">
        <v>42</v>
      </c>
      <c r="AC311" s="9">
        <v>2</v>
      </c>
      <c r="AE311" s="11">
        <v>0.32800000000000001</v>
      </c>
      <c r="AG311" s="11">
        <v>0.27200000000000002</v>
      </c>
      <c r="AK311" s="11">
        <v>0.58199999999999996</v>
      </c>
      <c r="AM311" s="11">
        <f t="shared" si="15"/>
        <v>0.90999999999999992</v>
      </c>
      <c r="AN311" s="2">
        <v>5</v>
      </c>
      <c r="AO311" s="2">
        <v>14</v>
      </c>
      <c r="AP311" s="13">
        <v>5.64</v>
      </c>
      <c r="AU311" s="2">
        <v>-74.045500000000004</v>
      </c>
      <c r="AV311" s="2">
        <v>40.606166999999999</v>
      </c>
      <c r="AW311" s="2" t="s">
        <v>40</v>
      </c>
    </row>
    <row r="312" spans="1:49" x14ac:dyDescent="0.35">
      <c r="A312" s="2" t="s">
        <v>46</v>
      </c>
      <c r="C312" s="3">
        <v>42570</v>
      </c>
      <c r="D312" s="4">
        <v>0.62222222222222223</v>
      </c>
      <c r="E312" s="2" t="s">
        <v>43</v>
      </c>
      <c r="F312" s="2">
        <v>24.26</v>
      </c>
      <c r="G312" s="2">
        <v>22.51</v>
      </c>
      <c r="H312" s="2">
        <v>52</v>
      </c>
      <c r="I312" s="2">
        <v>3</v>
      </c>
      <c r="J312" s="2">
        <v>49</v>
      </c>
      <c r="K312" s="2">
        <v>22.65</v>
      </c>
      <c r="L312" s="2">
        <v>27.76</v>
      </c>
      <c r="M312" s="7">
        <v>5.76</v>
      </c>
      <c r="N312" s="7">
        <v>5.0599999999999996</v>
      </c>
      <c r="O312" s="2">
        <v>3.5</v>
      </c>
      <c r="X312" s="2">
        <f t="shared" si="14"/>
        <v>3.9512437185814275</v>
      </c>
      <c r="Y312" s="2">
        <v>52</v>
      </c>
      <c r="AA312" s="9" t="s">
        <v>42</v>
      </c>
      <c r="AC312" s="9">
        <v>6</v>
      </c>
      <c r="AE312" s="11">
        <v>0.28000000000000003</v>
      </c>
      <c r="AG312" s="11">
        <v>0.26700000000000002</v>
      </c>
      <c r="AK312" s="11">
        <v>0.498</v>
      </c>
      <c r="AM312" s="11">
        <f t="shared" si="15"/>
        <v>0.77800000000000002</v>
      </c>
      <c r="AN312" s="2">
        <v>8</v>
      </c>
      <c r="AO312" s="2">
        <v>12</v>
      </c>
      <c r="AP312" s="13">
        <v>5.95</v>
      </c>
      <c r="AU312" s="2">
        <v>-74.045500000000004</v>
      </c>
      <c r="AV312" s="2">
        <v>40.606166999999999</v>
      </c>
      <c r="AW312" s="2" t="s">
        <v>40</v>
      </c>
    </row>
    <row r="313" spans="1:49" x14ac:dyDescent="0.35">
      <c r="A313" s="2" t="s">
        <v>50</v>
      </c>
      <c r="C313" s="3">
        <v>42570</v>
      </c>
      <c r="D313" s="4">
        <v>0.4465277777777778</v>
      </c>
      <c r="E313" s="2" t="s">
        <v>43</v>
      </c>
      <c r="F313" s="2">
        <v>23.65</v>
      </c>
      <c r="G313" s="2">
        <v>22.41</v>
      </c>
      <c r="H313" s="2">
        <v>46</v>
      </c>
      <c r="I313" s="2">
        <v>3</v>
      </c>
      <c r="J313" s="2">
        <v>46</v>
      </c>
      <c r="K313" s="2">
        <v>25.34</v>
      </c>
      <c r="L313" s="2">
        <v>28.07</v>
      </c>
      <c r="M313" s="7">
        <v>5.57</v>
      </c>
      <c r="N313" s="7">
        <v>5.3</v>
      </c>
      <c r="O313" s="2">
        <v>3.5</v>
      </c>
      <c r="X313" s="2">
        <f t="shared" si="14"/>
        <v>4.5217885770490405</v>
      </c>
      <c r="Y313" s="2">
        <v>92</v>
      </c>
      <c r="AA313" s="9" t="s">
        <v>42</v>
      </c>
      <c r="AC313" s="9">
        <v>8</v>
      </c>
      <c r="AE313" s="11">
        <v>0.23</v>
      </c>
      <c r="AG313" s="11">
        <v>0.309</v>
      </c>
      <c r="AK313" s="11">
        <v>0.51</v>
      </c>
      <c r="AM313" s="11">
        <f t="shared" si="15"/>
        <v>0.74</v>
      </c>
      <c r="AN313" s="2">
        <v>4</v>
      </c>
      <c r="AO313" s="2">
        <v>6</v>
      </c>
      <c r="AP313" s="13">
        <v>8.9</v>
      </c>
      <c r="AU313" s="2">
        <v>-74.045500000000004</v>
      </c>
      <c r="AV313" s="2">
        <v>40.606166999999999</v>
      </c>
      <c r="AW313" s="2" t="s">
        <v>40</v>
      </c>
    </row>
    <row r="314" spans="1:49" x14ac:dyDescent="0.35">
      <c r="A314" s="2" t="s">
        <v>48</v>
      </c>
      <c r="C314" s="3">
        <v>42570</v>
      </c>
      <c r="D314" s="4">
        <v>0.45833333333333331</v>
      </c>
      <c r="E314" s="2" t="s">
        <v>43</v>
      </c>
      <c r="F314" s="2">
        <v>23.18</v>
      </c>
      <c r="G314" s="2">
        <v>21.39</v>
      </c>
      <c r="H314" s="2">
        <v>86</v>
      </c>
      <c r="I314" s="2">
        <v>3</v>
      </c>
      <c r="J314" s="2">
        <v>93</v>
      </c>
      <c r="K314" s="2">
        <v>27.02</v>
      </c>
      <c r="L314" s="2">
        <v>29.85</v>
      </c>
      <c r="M314" s="7">
        <v>5.89</v>
      </c>
      <c r="N314" s="7">
        <v>5.59</v>
      </c>
      <c r="O314" s="2">
        <v>4.5</v>
      </c>
      <c r="X314" s="2">
        <f t="shared" si="14"/>
        <v>3.5553480614894135</v>
      </c>
      <c r="Y314" s="2">
        <v>35</v>
      </c>
      <c r="AA314" s="9" t="s">
        <v>45</v>
      </c>
      <c r="AC314" s="9">
        <v>2</v>
      </c>
      <c r="AE314" s="11">
        <v>0.16200000000000001</v>
      </c>
      <c r="AG314" s="11">
        <v>0.152</v>
      </c>
      <c r="AK314" s="11">
        <v>0.48799999999999999</v>
      </c>
      <c r="AM314" s="11">
        <f t="shared" si="15"/>
        <v>0.65</v>
      </c>
      <c r="AN314" s="2">
        <v>6</v>
      </c>
      <c r="AO314" s="2">
        <v>8</v>
      </c>
      <c r="AP314" s="13">
        <v>8.26</v>
      </c>
      <c r="AU314" s="2">
        <v>-74.045500000000004</v>
      </c>
      <c r="AV314" s="2">
        <v>40.606166999999999</v>
      </c>
      <c r="AW314" s="2" t="s">
        <v>40</v>
      </c>
    </row>
    <row r="315" spans="1:49" x14ac:dyDescent="0.35">
      <c r="A315" s="2" t="s">
        <v>46</v>
      </c>
      <c r="C315" s="3">
        <v>42584</v>
      </c>
      <c r="D315" s="4">
        <v>0.62430555555555556</v>
      </c>
      <c r="E315" s="2" t="s">
        <v>43</v>
      </c>
      <c r="F315" s="2">
        <v>24.29</v>
      </c>
      <c r="G315" s="2">
        <v>23.19</v>
      </c>
      <c r="H315" s="2">
        <v>51</v>
      </c>
      <c r="I315" s="2">
        <v>3</v>
      </c>
      <c r="J315" s="2">
        <v>46</v>
      </c>
      <c r="K315" s="2">
        <v>23.32</v>
      </c>
      <c r="L315" s="2">
        <v>27.11</v>
      </c>
      <c r="M315" s="7">
        <v>5.3</v>
      </c>
      <c r="N315" s="7">
        <v>4.92</v>
      </c>
      <c r="O315" s="2">
        <v>4</v>
      </c>
      <c r="X315" s="2">
        <f t="shared" si="14"/>
        <v>2.0794415416798357</v>
      </c>
      <c r="Y315" s="2">
        <v>8</v>
      </c>
      <c r="AA315" s="9" t="s">
        <v>42</v>
      </c>
      <c r="AC315" s="9">
        <v>2</v>
      </c>
      <c r="AE315" s="11">
        <v>0.30099999999999999</v>
      </c>
      <c r="AG315" s="11">
        <v>0.318</v>
      </c>
      <c r="AK315" s="11">
        <v>0.36299999999999999</v>
      </c>
      <c r="AM315" s="11">
        <f t="shared" si="15"/>
        <v>0.66399999999999992</v>
      </c>
      <c r="AN315" s="2">
        <v>6</v>
      </c>
      <c r="AO315" s="2">
        <v>8</v>
      </c>
      <c r="AP315" s="13">
        <v>2.98</v>
      </c>
      <c r="AU315" s="2">
        <v>-74.045500000000004</v>
      </c>
      <c r="AV315" s="2">
        <v>40.606166999999999</v>
      </c>
      <c r="AW315" s="2" t="s">
        <v>40</v>
      </c>
    </row>
    <row r="316" spans="1:49" x14ac:dyDescent="0.35">
      <c r="A316" s="2" t="s">
        <v>50</v>
      </c>
      <c r="C316" s="3">
        <v>42584</v>
      </c>
      <c r="D316" s="4">
        <v>0.44861111111111113</v>
      </c>
      <c r="E316" s="2" t="s">
        <v>43</v>
      </c>
      <c r="F316" s="2">
        <v>23.6</v>
      </c>
      <c r="G316" s="2">
        <v>23.02</v>
      </c>
      <c r="H316" s="2">
        <v>52</v>
      </c>
      <c r="I316" s="2">
        <v>3</v>
      </c>
      <c r="J316" s="2">
        <v>48</v>
      </c>
      <c r="K316" s="2">
        <v>25.66</v>
      </c>
      <c r="L316" s="2">
        <v>27.74</v>
      </c>
      <c r="M316" s="7">
        <v>5.42</v>
      </c>
      <c r="N316" s="7">
        <v>5.74</v>
      </c>
      <c r="O316" s="2">
        <v>5</v>
      </c>
      <c r="X316" s="2">
        <f t="shared" si="14"/>
        <v>4.5217885770490405</v>
      </c>
      <c r="Y316" s="2">
        <v>92</v>
      </c>
      <c r="AA316" s="9" t="s">
        <v>42</v>
      </c>
      <c r="AC316" s="9">
        <v>8</v>
      </c>
      <c r="AE316" s="11">
        <v>0.24299999999999999</v>
      </c>
      <c r="AG316" s="11">
        <v>0.23</v>
      </c>
      <c r="AK316" s="11">
        <v>0.41399999999999998</v>
      </c>
      <c r="AM316" s="11">
        <f t="shared" si="15"/>
        <v>0.65700000000000003</v>
      </c>
      <c r="AN316" s="2">
        <v>4</v>
      </c>
      <c r="AO316" s="2">
        <v>4</v>
      </c>
      <c r="AP316" s="13">
        <v>3.34</v>
      </c>
      <c r="AU316" s="2">
        <v>-74.045500000000004</v>
      </c>
      <c r="AV316" s="2">
        <v>40.606166999999999</v>
      </c>
      <c r="AW316" s="2" t="s">
        <v>40</v>
      </c>
    </row>
    <row r="317" spans="1:49" x14ac:dyDescent="0.35">
      <c r="A317" s="2" t="s">
        <v>48</v>
      </c>
      <c r="C317" s="3">
        <v>42584</v>
      </c>
      <c r="D317" s="4">
        <v>0.4597222222222222</v>
      </c>
      <c r="E317" s="2" t="s">
        <v>43</v>
      </c>
      <c r="F317" s="2">
        <v>22.95</v>
      </c>
      <c r="G317" s="2">
        <v>22.9</v>
      </c>
      <c r="H317" s="2">
        <v>90</v>
      </c>
      <c r="I317" s="2">
        <v>3</v>
      </c>
      <c r="J317" s="2">
        <v>87</v>
      </c>
      <c r="K317" s="2">
        <v>27.96</v>
      </c>
      <c r="L317" s="2">
        <v>29.77</v>
      </c>
      <c r="M317" s="7">
        <v>5.77</v>
      </c>
      <c r="N317" s="7">
        <v>6.25</v>
      </c>
      <c r="O317" s="2">
        <v>5</v>
      </c>
      <c r="X317" s="2">
        <f t="shared" si="14"/>
        <v>3.9512437185814275</v>
      </c>
      <c r="Y317" s="2">
        <v>52</v>
      </c>
      <c r="AA317" s="9" t="s">
        <v>42</v>
      </c>
      <c r="AC317" s="9">
        <v>2</v>
      </c>
      <c r="AE317" s="11">
        <v>0.14499999999999999</v>
      </c>
      <c r="AG317" s="11">
        <v>9.5000000000000001E-2</v>
      </c>
      <c r="AK317" s="11">
        <v>0.44900000000000001</v>
      </c>
      <c r="AM317" s="11">
        <f t="shared" si="15"/>
        <v>0.59399999999999997</v>
      </c>
      <c r="AN317" s="2">
        <v>5</v>
      </c>
      <c r="AO317" s="2">
        <v>5</v>
      </c>
      <c r="AP317" s="13">
        <v>4.24</v>
      </c>
      <c r="AU317" s="2">
        <v>-74.045500000000004</v>
      </c>
      <c r="AV317" s="2">
        <v>40.606166999999999</v>
      </c>
      <c r="AW317" s="2" t="s">
        <v>40</v>
      </c>
    </row>
    <row r="318" spans="1:49" x14ac:dyDescent="0.35">
      <c r="A318" s="2" t="s">
        <v>46</v>
      </c>
      <c r="C318" s="3">
        <v>42592</v>
      </c>
      <c r="D318" s="4">
        <v>0.60416666666666663</v>
      </c>
      <c r="E318" s="2" t="s">
        <v>41</v>
      </c>
      <c r="F318" s="2">
        <v>25.55</v>
      </c>
      <c r="G318" s="2">
        <v>23.53</v>
      </c>
      <c r="H318" s="2">
        <v>52</v>
      </c>
      <c r="I318" s="2">
        <v>4</v>
      </c>
      <c r="J318" s="2">
        <v>51</v>
      </c>
      <c r="K318" s="2">
        <v>22.08</v>
      </c>
      <c r="L318" s="2">
        <v>28.46</v>
      </c>
      <c r="M318" s="7">
        <v>4.47</v>
      </c>
      <c r="N318" s="7">
        <v>3.96</v>
      </c>
      <c r="O318" s="2">
        <v>4.5</v>
      </c>
      <c r="X318" s="2">
        <f t="shared" si="14"/>
        <v>3.4657359027997265</v>
      </c>
      <c r="Y318" s="2">
        <v>32</v>
      </c>
      <c r="AA318" s="9" t="s">
        <v>45</v>
      </c>
      <c r="AC318" s="9">
        <v>1</v>
      </c>
      <c r="AE318" s="11">
        <v>0.33400000000000002</v>
      </c>
      <c r="AG318" s="11">
        <v>0.378</v>
      </c>
      <c r="AK318" s="11">
        <v>0.622</v>
      </c>
      <c r="AM318" s="11">
        <f t="shared" si="15"/>
        <v>0.95599999999999996</v>
      </c>
      <c r="AN318" s="2">
        <v>8</v>
      </c>
      <c r="AO318" s="2">
        <v>13</v>
      </c>
      <c r="AP318" s="13">
        <v>11</v>
      </c>
      <c r="AU318" s="2">
        <v>-74.045500000000004</v>
      </c>
      <c r="AV318" s="2">
        <v>40.606166999999999</v>
      </c>
      <c r="AW318" s="2" t="s">
        <v>40</v>
      </c>
    </row>
    <row r="319" spans="1:49" x14ac:dyDescent="0.35">
      <c r="A319" s="2" t="s">
        <v>50</v>
      </c>
      <c r="C319" s="3">
        <v>42592</v>
      </c>
      <c r="D319" s="4">
        <v>0.44097222222222227</v>
      </c>
      <c r="E319" s="2" t="s">
        <v>41</v>
      </c>
      <c r="F319" s="2">
        <v>25.37</v>
      </c>
      <c r="G319" s="2">
        <v>23.97</v>
      </c>
      <c r="H319" s="2">
        <v>46</v>
      </c>
      <c r="I319" s="2">
        <v>3</v>
      </c>
      <c r="J319" s="2">
        <v>45</v>
      </c>
      <c r="K319" s="2">
        <v>21.84</v>
      </c>
      <c r="L319" s="2">
        <v>27.39</v>
      </c>
      <c r="M319" s="7">
        <v>5.43</v>
      </c>
      <c r="N319" s="7">
        <v>4.57</v>
      </c>
      <c r="O319" s="2">
        <v>5</v>
      </c>
      <c r="X319" s="2">
        <f t="shared" si="14"/>
        <v>4.8828019225863706</v>
      </c>
      <c r="Y319" s="2">
        <v>132</v>
      </c>
      <c r="AA319" s="9" t="s">
        <v>42</v>
      </c>
      <c r="AC319" s="9">
        <v>2</v>
      </c>
      <c r="AE319" s="11">
        <v>0.35599999999999998</v>
      </c>
      <c r="AG319" s="11">
        <v>0.22700000000000001</v>
      </c>
      <c r="AK319" s="11">
        <v>0.51600000000000001</v>
      </c>
      <c r="AM319" s="11">
        <f t="shared" si="15"/>
        <v>0.872</v>
      </c>
      <c r="AN319" s="2">
        <v>15</v>
      </c>
      <c r="AO319" s="2">
        <v>13</v>
      </c>
      <c r="AP319" s="13">
        <v>9.94</v>
      </c>
      <c r="AT319" s="2" t="s">
        <v>63</v>
      </c>
      <c r="AU319" s="2">
        <v>-74.045500000000004</v>
      </c>
      <c r="AV319" s="2">
        <v>40.606166999999999</v>
      </c>
      <c r="AW319" s="2" t="s">
        <v>40</v>
      </c>
    </row>
    <row r="320" spans="1:49" x14ac:dyDescent="0.35">
      <c r="A320" s="2" t="s">
        <v>48</v>
      </c>
      <c r="C320" s="3">
        <v>42592</v>
      </c>
      <c r="D320" s="4">
        <v>0.45416666666666666</v>
      </c>
      <c r="E320" s="2" t="s">
        <v>41</v>
      </c>
      <c r="F320" s="2">
        <v>25.08</v>
      </c>
      <c r="G320" s="2">
        <v>22.82</v>
      </c>
      <c r="H320" s="2">
        <v>90</v>
      </c>
      <c r="I320" s="2">
        <v>3</v>
      </c>
      <c r="J320" s="2">
        <v>87</v>
      </c>
      <c r="K320" s="2">
        <v>24.14</v>
      </c>
      <c r="L320" s="2">
        <v>29.58</v>
      </c>
      <c r="M320" s="7">
        <v>5.32</v>
      </c>
      <c r="N320" s="7">
        <v>5.15</v>
      </c>
      <c r="O320" s="2">
        <v>5.5</v>
      </c>
      <c r="X320" s="2">
        <f t="shared" si="14"/>
        <v>3.7376696182833684</v>
      </c>
      <c r="Y320" s="2">
        <v>42</v>
      </c>
      <c r="AA320" s="9" t="s">
        <v>42</v>
      </c>
      <c r="AC320" s="9">
        <v>10</v>
      </c>
      <c r="AE320" s="11">
        <v>0.317</v>
      </c>
      <c r="AG320" s="11">
        <v>0.28499999999999998</v>
      </c>
      <c r="AK320" s="11">
        <v>0.61799999999999999</v>
      </c>
      <c r="AM320" s="11">
        <f t="shared" si="15"/>
        <v>0.93500000000000005</v>
      </c>
      <c r="AN320" s="2">
        <v>11</v>
      </c>
      <c r="AO320" s="2">
        <v>23</v>
      </c>
      <c r="AP320" s="13">
        <v>60</v>
      </c>
      <c r="AU320" s="2">
        <v>-74.045500000000004</v>
      </c>
      <c r="AV320" s="2">
        <v>40.606166999999999</v>
      </c>
      <c r="AW320" s="2" t="s">
        <v>40</v>
      </c>
    </row>
    <row r="321" spans="1:49" x14ac:dyDescent="0.35">
      <c r="A321" s="2" t="s">
        <v>46</v>
      </c>
      <c r="C321" s="3">
        <v>42599</v>
      </c>
      <c r="D321" s="4">
        <v>0.64722222222222225</v>
      </c>
      <c r="E321" s="2" t="s">
        <v>43</v>
      </c>
      <c r="F321" s="2">
        <v>26.67</v>
      </c>
      <c r="G321" s="2">
        <v>24.79</v>
      </c>
      <c r="H321" s="2">
        <v>50</v>
      </c>
      <c r="I321" s="2">
        <v>3</v>
      </c>
      <c r="J321" s="2">
        <v>45</v>
      </c>
      <c r="K321" s="2">
        <v>20.59</v>
      </c>
      <c r="L321" s="2">
        <v>26.35</v>
      </c>
      <c r="M321" s="7">
        <v>5.58</v>
      </c>
      <c r="N321" s="7">
        <v>5.3</v>
      </c>
      <c r="O321" s="2">
        <v>4</v>
      </c>
      <c r="X321" s="2">
        <f t="shared" si="14"/>
        <v>3.784189633918261</v>
      </c>
      <c r="Y321" s="2">
        <v>44</v>
      </c>
      <c r="AA321" s="9" t="s">
        <v>42</v>
      </c>
      <c r="AC321" s="9">
        <v>20</v>
      </c>
      <c r="AE321" s="11">
        <v>0.23300000000000001</v>
      </c>
      <c r="AG321" s="11">
        <v>0.41499999999999998</v>
      </c>
      <c r="AK321" s="11">
        <v>0.54300000000000004</v>
      </c>
      <c r="AM321" s="11">
        <f t="shared" si="15"/>
        <v>0.77600000000000002</v>
      </c>
      <c r="AN321" s="2">
        <v>7</v>
      </c>
      <c r="AO321" s="2">
        <v>11</v>
      </c>
      <c r="AP321" s="13">
        <v>4.38</v>
      </c>
      <c r="AU321" s="2">
        <v>-74.045500000000004</v>
      </c>
      <c r="AV321" s="2">
        <v>40.606166999999999</v>
      </c>
      <c r="AW321" s="2" t="s">
        <v>40</v>
      </c>
    </row>
    <row r="322" spans="1:49" x14ac:dyDescent="0.35">
      <c r="A322" s="2" t="s">
        <v>50</v>
      </c>
      <c r="C322" s="3">
        <v>42599</v>
      </c>
      <c r="D322" s="4">
        <v>0.63611111111111118</v>
      </c>
      <c r="E322" s="2" t="s">
        <v>43</v>
      </c>
      <c r="F322" s="2">
        <v>26.18</v>
      </c>
      <c r="G322" s="2">
        <v>24.43</v>
      </c>
      <c r="H322" s="2">
        <v>48</v>
      </c>
      <c r="I322" s="2">
        <v>3</v>
      </c>
      <c r="J322" s="2">
        <v>44</v>
      </c>
      <c r="K322" s="2">
        <v>22.85</v>
      </c>
      <c r="L322" s="2">
        <v>27.33</v>
      </c>
      <c r="M322" s="7">
        <v>5.52</v>
      </c>
      <c r="N322" s="7">
        <v>5.32</v>
      </c>
      <c r="O322" s="2">
        <v>3.5</v>
      </c>
      <c r="X322" s="2">
        <f t="shared" si="14"/>
        <v>3.784189633918261</v>
      </c>
      <c r="Y322" s="2">
        <v>44</v>
      </c>
      <c r="AA322" s="9" t="s">
        <v>42</v>
      </c>
      <c r="AC322" s="9">
        <v>2</v>
      </c>
      <c r="AE322" s="11">
        <v>0.24099999999999999</v>
      </c>
      <c r="AG322" s="11">
        <v>0.35699999999999998</v>
      </c>
      <c r="AK322" s="11">
        <v>0.56899999999999995</v>
      </c>
      <c r="AM322" s="11">
        <f t="shared" si="15"/>
        <v>0.80999999999999994</v>
      </c>
      <c r="AN322" s="2">
        <v>6</v>
      </c>
      <c r="AO322" s="2">
        <v>7</v>
      </c>
      <c r="AP322" s="13">
        <v>5.27</v>
      </c>
      <c r="AU322" s="2">
        <v>-74.045500000000004</v>
      </c>
      <c r="AV322" s="2">
        <v>40.606166999999999</v>
      </c>
      <c r="AW322" s="2" t="s">
        <v>40</v>
      </c>
    </row>
    <row r="323" spans="1:49" x14ac:dyDescent="0.35">
      <c r="A323" s="2" t="s">
        <v>48</v>
      </c>
      <c r="C323" s="3">
        <v>42599</v>
      </c>
      <c r="D323" s="4">
        <v>0.47986111111111113</v>
      </c>
      <c r="E323" s="2" t="s">
        <v>43</v>
      </c>
      <c r="F323" s="2">
        <v>25.31</v>
      </c>
      <c r="G323" s="2">
        <v>23.39</v>
      </c>
      <c r="H323" s="2">
        <v>92</v>
      </c>
      <c r="I323" s="2">
        <v>3</v>
      </c>
      <c r="J323" s="2">
        <v>90</v>
      </c>
      <c r="K323" s="2">
        <v>25.6</v>
      </c>
      <c r="L323" s="2">
        <v>28.95</v>
      </c>
      <c r="M323" s="7">
        <v>5.64</v>
      </c>
      <c r="N323" s="7">
        <v>5.43</v>
      </c>
      <c r="O323" s="2">
        <v>4.5</v>
      </c>
      <c r="X323" s="2">
        <f t="shared" si="14"/>
        <v>2.9957322735539909</v>
      </c>
      <c r="Y323" s="2">
        <v>20</v>
      </c>
      <c r="AA323" s="9" t="s">
        <v>42</v>
      </c>
      <c r="AC323" s="9">
        <v>4</v>
      </c>
      <c r="AE323" s="11">
        <v>0.189</v>
      </c>
      <c r="AG323" s="11">
        <v>0.34200000000000003</v>
      </c>
      <c r="AK323" s="11">
        <v>0.505</v>
      </c>
      <c r="AM323" s="11">
        <f t="shared" si="15"/>
        <v>0.69399999999999995</v>
      </c>
      <c r="AN323" s="2">
        <v>4</v>
      </c>
      <c r="AO323" s="2">
        <v>9</v>
      </c>
      <c r="AP323" s="13">
        <v>5.9</v>
      </c>
      <c r="AU323" s="2">
        <v>-74.045500000000004</v>
      </c>
      <c r="AV323" s="2">
        <v>40.606166999999999</v>
      </c>
      <c r="AW323" s="2" t="s">
        <v>40</v>
      </c>
    </row>
    <row r="324" spans="1:49" x14ac:dyDescent="0.35">
      <c r="A324" s="2" t="s">
        <v>46</v>
      </c>
      <c r="C324" s="3">
        <v>42606</v>
      </c>
      <c r="D324" s="4">
        <v>0.44444444444444442</v>
      </c>
      <c r="E324" s="2" t="s">
        <v>41</v>
      </c>
      <c r="F324" s="2">
        <v>25.27</v>
      </c>
      <c r="G324" s="2">
        <v>24.01</v>
      </c>
      <c r="H324" s="2">
        <v>52</v>
      </c>
      <c r="I324" s="2">
        <v>3</v>
      </c>
      <c r="J324" s="2">
        <v>49</v>
      </c>
      <c r="K324" s="2">
        <v>22.43</v>
      </c>
      <c r="L324" s="2">
        <v>26.93</v>
      </c>
      <c r="M324" s="7">
        <v>4.75</v>
      </c>
      <c r="N324" s="7">
        <v>5.04</v>
      </c>
      <c r="O324" s="2">
        <v>3</v>
      </c>
      <c r="X324" s="2">
        <f t="shared" si="14"/>
        <v>5.0498560072495371</v>
      </c>
      <c r="Y324" s="2">
        <v>156</v>
      </c>
      <c r="AA324" s="9" t="s">
        <v>42</v>
      </c>
      <c r="AC324" s="9">
        <v>8</v>
      </c>
      <c r="AE324" s="11">
        <v>0.36499999999999999</v>
      </c>
      <c r="AG324" s="11">
        <v>0.315</v>
      </c>
      <c r="AK324" s="11">
        <v>0.44900000000000001</v>
      </c>
      <c r="AM324" s="11">
        <f t="shared" si="15"/>
        <v>0.81400000000000006</v>
      </c>
      <c r="AN324" s="2">
        <v>8</v>
      </c>
      <c r="AO324" s="2">
        <v>7</v>
      </c>
      <c r="AP324" s="13">
        <v>3.28</v>
      </c>
      <c r="AU324" s="2">
        <v>-74.045500000000004</v>
      </c>
      <c r="AV324" s="2">
        <v>40.606166999999999</v>
      </c>
      <c r="AW324" s="2" t="s">
        <v>40</v>
      </c>
    </row>
    <row r="325" spans="1:49" x14ac:dyDescent="0.35">
      <c r="A325" s="2" t="s">
        <v>50</v>
      </c>
      <c r="C325" s="3">
        <v>42606</v>
      </c>
      <c r="D325" s="4">
        <v>0.45069444444444445</v>
      </c>
      <c r="E325" s="2" t="s">
        <v>41</v>
      </c>
      <c r="F325" s="2">
        <v>24.87</v>
      </c>
      <c r="G325" s="2">
        <v>24.07</v>
      </c>
      <c r="H325" s="2">
        <v>44</v>
      </c>
      <c r="I325" s="2">
        <v>4</v>
      </c>
      <c r="J325" s="2">
        <v>42</v>
      </c>
      <c r="K325" s="2">
        <v>24.12</v>
      </c>
      <c r="L325" s="2">
        <v>26.69</v>
      </c>
      <c r="M325" s="7">
        <v>5.01</v>
      </c>
      <c r="N325" s="7">
        <v>4.97</v>
      </c>
      <c r="O325" s="2">
        <v>4.5</v>
      </c>
      <c r="X325" s="2">
        <f t="shared" si="14"/>
        <v>2.4849066497880004</v>
      </c>
      <c r="Y325" s="2">
        <v>12</v>
      </c>
      <c r="AC325" s="9">
        <v>3</v>
      </c>
      <c r="AE325" s="11">
        <v>0.314</v>
      </c>
      <c r="AG325" s="11">
        <v>0.35599999999999998</v>
      </c>
      <c r="AK325" s="11">
        <v>0.48799999999999999</v>
      </c>
      <c r="AM325" s="11">
        <f t="shared" si="15"/>
        <v>0.80200000000000005</v>
      </c>
      <c r="AN325" s="2">
        <v>19</v>
      </c>
      <c r="AO325" s="2">
        <v>36</v>
      </c>
      <c r="AP325" s="13">
        <v>6.2</v>
      </c>
      <c r="AU325" s="2">
        <v>-74.045500000000004</v>
      </c>
      <c r="AV325" s="2">
        <v>40.606166999999999</v>
      </c>
      <c r="AW325" s="2" t="s">
        <v>40</v>
      </c>
    </row>
    <row r="326" spans="1:49" x14ac:dyDescent="0.35">
      <c r="A326" s="2" t="s">
        <v>48</v>
      </c>
      <c r="C326" s="3">
        <v>42606</v>
      </c>
      <c r="D326" s="4">
        <v>0.46180555555555558</v>
      </c>
      <c r="E326" s="2" t="s">
        <v>41</v>
      </c>
      <c r="F326" s="2">
        <v>24.68</v>
      </c>
      <c r="G326" s="2">
        <v>23.05</v>
      </c>
      <c r="H326" s="2">
        <v>91</v>
      </c>
      <c r="I326" s="2">
        <v>3</v>
      </c>
      <c r="J326" s="2">
        <v>90</v>
      </c>
      <c r="K326" s="2">
        <v>25.4</v>
      </c>
      <c r="L326" s="2">
        <v>29.23</v>
      </c>
      <c r="M326" s="7">
        <v>5.44</v>
      </c>
      <c r="N326" s="7">
        <v>5.4</v>
      </c>
      <c r="O326" s="2">
        <v>5</v>
      </c>
      <c r="X326" s="2">
        <f t="shared" si="14"/>
        <v>4.0943445622221004</v>
      </c>
      <c r="Y326" s="2">
        <v>60</v>
      </c>
      <c r="AC326" s="9">
        <v>2</v>
      </c>
      <c r="AE326" s="11">
        <v>0.26</v>
      </c>
      <c r="AM326" s="11">
        <f t="shared" si="15"/>
        <v>0.26</v>
      </c>
      <c r="AN326" s="2">
        <v>19</v>
      </c>
      <c r="AO326" s="2">
        <v>31</v>
      </c>
      <c r="AP326" s="13">
        <v>4.7</v>
      </c>
      <c r="AU326" s="2">
        <v>-74.045500000000004</v>
      </c>
      <c r="AV326" s="2">
        <v>40.606166999999999</v>
      </c>
      <c r="AW326" s="2" t="s">
        <v>40</v>
      </c>
    </row>
    <row r="327" spans="1:49" x14ac:dyDescent="0.35">
      <c r="A327" s="2" t="s">
        <v>46</v>
      </c>
      <c r="C327" s="3">
        <v>42613</v>
      </c>
      <c r="D327" s="4">
        <v>0.66597222222222219</v>
      </c>
      <c r="E327" s="2" t="s">
        <v>41</v>
      </c>
      <c r="F327" s="2">
        <v>24.89</v>
      </c>
      <c r="G327" s="2">
        <v>23.95</v>
      </c>
      <c r="H327" s="2">
        <v>49</v>
      </c>
      <c r="I327" s="2">
        <v>3</v>
      </c>
      <c r="J327" s="2">
        <v>44</v>
      </c>
      <c r="K327" s="2">
        <v>24.24</v>
      </c>
      <c r="L327" s="2">
        <v>26.92</v>
      </c>
      <c r="M327" s="7">
        <v>6.86</v>
      </c>
      <c r="N327" s="7">
        <v>5.71</v>
      </c>
      <c r="O327" s="2">
        <v>5</v>
      </c>
      <c r="X327" s="2">
        <f t="shared" si="14"/>
        <v>2.0794415416798357</v>
      </c>
      <c r="Y327" s="2">
        <v>8</v>
      </c>
      <c r="AA327" s="9" t="s">
        <v>45</v>
      </c>
      <c r="AC327" s="9">
        <v>1</v>
      </c>
      <c r="AE327" s="11">
        <v>0.375</v>
      </c>
      <c r="AG327" s="11">
        <v>0.20300000000000001</v>
      </c>
      <c r="AK327" s="11">
        <v>0.52300000000000002</v>
      </c>
      <c r="AM327" s="11">
        <f t="shared" si="15"/>
        <v>0.89800000000000002</v>
      </c>
      <c r="AN327" s="2">
        <v>8</v>
      </c>
      <c r="AO327" s="2">
        <v>11</v>
      </c>
      <c r="AP327" s="13">
        <v>16.8</v>
      </c>
      <c r="AU327" s="2">
        <v>-74.045500000000004</v>
      </c>
      <c r="AV327" s="2">
        <v>40.606166999999999</v>
      </c>
      <c r="AW327" s="2" t="s">
        <v>40</v>
      </c>
    </row>
    <row r="328" spans="1:49" x14ac:dyDescent="0.35">
      <c r="A328" s="2" t="s">
        <v>50</v>
      </c>
      <c r="C328" s="3">
        <v>42613</v>
      </c>
      <c r="D328" s="4">
        <v>0.65694444444444444</v>
      </c>
      <c r="E328" s="2" t="s">
        <v>41</v>
      </c>
      <c r="F328" s="2">
        <v>24.77</v>
      </c>
      <c r="G328" s="2">
        <v>23.78</v>
      </c>
      <c r="H328" s="2">
        <v>48</v>
      </c>
      <c r="I328" s="2">
        <v>3</v>
      </c>
      <c r="J328" s="2">
        <v>45</v>
      </c>
      <c r="K328" s="2">
        <v>25.75</v>
      </c>
      <c r="L328" s="2">
        <v>27.53</v>
      </c>
      <c r="M328" s="7">
        <v>5.91</v>
      </c>
      <c r="N328" s="7">
        <v>4.12</v>
      </c>
      <c r="O328" s="2">
        <v>4.5</v>
      </c>
      <c r="X328" s="2">
        <f t="shared" si="14"/>
        <v>2.0794415416798357</v>
      </c>
      <c r="Y328" s="2">
        <v>8</v>
      </c>
      <c r="AA328" s="9" t="s">
        <v>45</v>
      </c>
      <c r="AC328" s="9">
        <v>1</v>
      </c>
      <c r="AE328" s="11">
        <v>0.33700000000000002</v>
      </c>
      <c r="AG328" s="11">
        <v>0.215</v>
      </c>
      <c r="AK328" s="11">
        <v>0.51700000000000002</v>
      </c>
      <c r="AM328" s="11">
        <f t="shared" si="15"/>
        <v>0.85400000000000009</v>
      </c>
      <c r="AN328" s="2">
        <v>8</v>
      </c>
      <c r="AO328" s="2">
        <v>9</v>
      </c>
      <c r="AP328" s="13">
        <v>8.66</v>
      </c>
      <c r="AU328" s="2">
        <v>-74.045500000000004</v>
      </c>
      <c r="AV328" s="2">
        <v>40.606166999999999</v>
      </c>
      <c r="AW328" s="2" t="s">
        <v>40</v>
      </c>
    </row>
    <row r="329" spans="1:49" x14ac:dyDescent="0.35">
      <c r="A329" s="2" t="s">
        <v>48</v>
      </c>
      <c r="C329" s="3">
        <v>42613</v>
      </c>
      <c r="D329" s="4">
        <v>0.49583333333333335</v>
      </c>
      <c r="E329" s="2" t="s">
        <v>41</v>
      </c>
      <c r="F329" s="2">
        <v>23.87</v>
      </c>
      <c r="G329" s="2">
        <v>23.07</v>
      </c>
      <c r="H329" s="2">
        <v>89</v>
      </c>
      <c r="I329" s="2">
        <v>3</v>
      </c>
      <c r="J329" s="2">
        <v>85</v>
      </c>
      <c r="K329" s="2">
        <v>27.73</v>
      </c>
      <c r="L329" s="2">
        <v>29.72</v>
      </c>
      <c r="M329" s="7">
        <v>6.54</v>
      </c>
      <c r="N329" s="7">
        <v>6.44</v>
      </c>
      <c r="O329" s="2">
        <v>4</v>
      </c>
      <c r="X329" s="2">
        <f t="shared" si="14"/>
        <v>2.0794415416798357</v>
      </c>
      <c r="Y329" s="2">
        <v>8</v>
      </c>
      <c r="AA329" s="9" t="s">
        <v>42</v>
      </c>
      <c r="AC329" s="9">
        <v>2</v>
      </c>
      <c r="AE329" s="11">
        <v>0.219</v>
      </c>
      <c r="AG329" s="11">
        <v>0.17599999999999999</v>
      </c>
      <c r="AK329" s="11">
        <v>0.52400000000000002</v>
      </c>
      <c r="AM329" s="11">
        <f t="shared" si="15"/>
        <v>0.74299999999999999</v>
      </c>
      <c r="AN329" s="2">
        <v>8</v>
      </c>
      <c r="AO329" s="2">
        <v>12</v>
      </c>
      <c r="AP329" s="13">
        <v>12.6</v>
      </c>
      <c r="AU329" s="2">
        <v>-74.045500000000004</v>
      </c>
      <c r="AV329" s="2">
        <v>40.606166999999999</v>
      </c>
      <c r="AW329" s="2" t="s">
        <v>40</v>
      </c>
    </row>
    <row r="330" spans="1:49" x14ac:dyDescent="0.35">
      <c r="A330" s="2" t="s">
        <v>46</v>
      </c>
      <c r="C330" s="3">
        <v>42620</v>
      </c>
      <c r="D330" s="4">
        <v>0.62916666666666665</v>
      </c>
      <c r="E330" s="2" t="s">
        <v>41</v>
      </c>
      <c r="F330" s="2">
        <v>23.74</v>
      </c>
      <c r="G330" s="2">
        <v>22.9</v>
      </c>
      <c r="H330" s="2">
        <v>55</v>
      </c>
      <c r="I330" s="2">
        <v>3</v>
      </c>
      <c r="J330" s="2">
        <v>52</v>
      </c>
      <c r="K330" s="2">
        <v>24.54</v>
      </c>
      <c r="L330" s="2">
        <v>29.14</v>
      </c>
      <c r="M330" s="7">
        <v>4.97</v>
      </c>
      <c r="N330" s="7">
        <v>5</v>
      </c>
      <c r="O330" s="2">
        <v>4</v>
      </c>
      <c r="X330" s="2">
        <f t="shared" ref="X330:X349" si="16">LN(Y330)</f>
        <v>1.3862943611198906</v>
      </c>
      <c r="Y330" s="2">
        <v>4</v>
      </c>
      <c r="AA330" s="9" t="s">
        <v>45</v>
      </c>
      <c r="AC330" s="9">
        <v>1</v>
      </c>
      <c r="AE330" s="11">
        <v>0.35399999999999998</v>
      </c>
      <c r="AG330" s="11">
        <v>0.35099999999999998</v>
      </c>
      <c r="AK330" s="11">
        <v>0.60399999999999998</v>
      </c>
      <c r="AM330" s="11">
        <f t="shared" ref="AM330:AM349" si="17">AE330+AF330+AK330</f>
        <v>0.95799999999999996</v>
      </c>
      <c r="AN330" s="2">
        <v>27</v>
      </c>
      <c r="AO330" s="2">
        <v>28</v>
      </c>
      <c r="AP330" s="13">
        <v>12.5</v>
      </c>
      <c r="AU330" s="2">
        <v>-74.045500000000004</v>
      </c>
      <c r="AV330" s="2">
        <v>40.606166999999999</v>
      </c>
      <c r="AW330" s="2" t="s">
        <v>40</v>
      </c>
    </row>
    <row r="331" spans="1:49" x14ac:dyDescent="0.35">
      <c r="A331" s="2" t="s">
        <v>50</v>
      </c>
      <c r="C331" s="3">
        <v>42620</v>
      </c>
      <c r="D331" s="4">
        <v>0.44513888888888892</v>
      </c>
      <c r="E331" s="2" t="s">
        <v>41</v>
      </c>
      <c r="F331" s="2">
        <v>23.46</v>
      </c>
      <c r="G331" s="2">
        <v>22.89</v>
      </c>
      <c r="H331" s="2">
        <v>52</v>
      </c>
      <c r="I331" s="2">
        <v>3</v>
      </c>
      <c r="J331" s="2">
        <v>49</v>
      </c>
      <c r="K331" s="2">
        <v>23.98</v>
      </c>
      <c r="L331" s="2">
        <v>29.32</v>
      </c>
      <c r="M331" s="7">
        <v>4.99</v>
      </c>
      <c r="N331" s="7">
        <v>5.35</v>
      </c>
      <c r="O331" s="2">
        <v>3.5</v>
      </c>
      <c r="X331" s="2">
        <f t="shared" si="16"/>
        <v>2.0794415416798357</v>
      </c>
      <c r="Y331" s="2">
        <v>8</v>
      </c>
      <c r="AC331" s="9">
        <v>1</v>
      </c>
      <c r="AE331" s="11">
        <v>0.376</v>
      </c>
      <c r="AG331" s="11">
        <v>0.27800000000000002</v>
      </c>
      <c r="AK331" s="11">
        <v>0.502</v>
      </c>
      <c r="AM331" s="11">
        <f t="shared" si="17"/>
        <v>0.878</v>
      </c>
      <c r="AN331" s="2">
        <v>23</v>
      </c>
      <c r="AO331" s="2">
        <v>36</v>
      </c>
      <c r="AP331" s="13">
        <v>5.76</v>
      </c>
      <c r="AU331" s="2">
        <v>-74.045500000000004</v>
      </c>
      <c r="AV331" s="2">
        <v>40.606166999999999</v>
      </c>
      <c r="AW331" s="2" t="s">
        <v>40</v>
      </c>
    </row>
    <row r="332" spans="1:49" x14ac:dyDescent="0.35">
      <c r="A332" s="2" t="s">
        <v>48</v>
      </c>
      <c r="C332" s="3">
        <v>42620</v>
      </c>
      <c r="D332" s="4">
        <v>0.45902777777777781</v>
      </c>
      <c r="E332" s="2" t="s">
        <v>41</v>
      </c>
      <c r="F332" s="2">
        <v>23.12</v>
      </c>
      <c r="G332" s="2">
        <v>22.77</v>
      </c>
      <c r="H332" s="2">
        <v>88</v>
      </c>
      <c r="I332" s="2">
        <v>3</v>
      </c>
      <c r="J332" s="2">
        <v>87</v>
      </c>
      <c r="K332" s="2">
        <v>26.57</v>
      </c>
      <c r="L332" s="2">
        <v>30.06</v>
      </c>
      <c r="M332" s="7">
        <v>4.42</v>
      </c>
      <c r="N332" s="7">
        <v>4.09</v>
      </c>
      <c r="O332" s="2">
        <v>3.5</v>
      </c>
      <c r="X332" s="2">
        <f t="shared" si="16"/>
        <v>1.791759469228055</v>
      </c>
      <c r="Y332" s="2">
        <v>6</v>
      </c>
      <c r="AA332" s="9" t="s">
        <v>45</v>
      </c>
      <c r="AC332" s="9">
        <v>1</v>
      </c>
      <c r="AE332" s="11">
        <v>0.28299999999999997</v>
      </c>
      <c r="AG332" s="11">
        <v>0.26300000000000001</v>
      </c>
      <c r="AK332" s="11">
        <v>0.59099999999999997</v>
      </c>
      <c r="AM332" s="11">
        <f t="shared" si="17"/>
        <v>0.87399999999999989</v>
      </c>
      <c r="AN332" s="2">
        <v>17</v>
      </c>
      <c r="AO332" s="2">
        <v>31</v>
      </c>
      <c r="AP332" s="13">
        <v>10.3</v>
      </c>
      <c r="AU332" s="2">
        <v>-74.045500000000004</v>
      </c>
      <c r="AV332" s="2">
        <v>40.606166999999999</v>
      </c>
      <c r="AW332" s="2" t="s">
        <v>40</v>
      </c>
    </row>
    <row r="333" spans="1:49" x14ac:dyDescent="0.35">
      <c r="A333" s="2" t="s">
        <v>46</v>
      </c>
      <c r="C333" s="3">
        <v>42626</v>
      </c>
      <c r="D333" s="4">
        <v>0.64236111111111105</v>
      </c>
      <c r="E333" s="2" t="s">
        <v>41</v>
      </c>
      <c r="F333" s="2">
        <v>24.49</v>
      </c>
      <c r="G333" s="2">
        <v>23.23</v>
      </c>
      <c r="H333" s="2">
        <v>47</v>
      </c>
      <c r="I333" s="2">
        <v>3</v>
      </c>
      <c r="J333" s="2">
        <v>44</v>
      </c>
      <c r="K333" s="2">
        <v>21.41</v>
      </c>
      <c r="L333" s="2">
        <v>27.33</v>
      </c>
      <c r="M333" s="7">
        <v>5.75</v>
      </c>
      <c r="N333" s="7">
        <v>5.01</v>
      </c>
      <c r="O333" s="2">
        <v>4</v>
      </c>
      <c r="X333" s="2">
        <f t="shared" si="16"/>
        <v>1.3862943611198906</v>
      </c>
      <c r="Y333" s="2">
        <v>4</v>
      </c>
      <c r="AC333" s="9">
        <v>2</v>
      </c>
      <c r="AE333" s="11">
        <v>0.35099999999999998</v>
      </c>
      <c r="AG333" s="11">
        <v>0.221</v>
      </c>
      <c r="AK333" s="11">
        <v>0.67100000000000004</v>
      </c>
      <c r="AM333" s="11">
        <f t="shared" si="17"/>
        <v>1.022</v>
      </c>
      <c r="AN333" s="2">
        <v>15</v>
      </c>
      <c r="AO333" s="2">
        <v>10</v>
      </c>
      <c r="AP333" s="13">
        <v>7.99</v>
      </c>
      <c r="AU333" s="2">
        <v>-74.045500000000004</v>
      </c>
      <c r="AV333" s="2">
        <v>40.606166999999999</v>
      </c>
      <c r="AW333" s="2" t="s">
        <v>40</v>
      </c>
    </row>
    <row r="334" spans="1:49" x14ac:dyDescent="0.35">
      <c r="A334" s="2" t="s">
        <v>50</v>
      </c>
      <c r="C334" s="3">
        <v>42626</v>
      </c>
      <c r="D334" s="4">
        <v>0.63402777777777775</v>
      </c>
      <c r="E334" s="2" t="s">
        <v>41</v>
      </c>
      <c r="F334" s="2">
        <v>24.42</v>
      </c>
      <c r="G334" s="2">
        <v>23.17</v>
      </c>
      <c r="H334" s="2">
        <v>50</v>
      </c>
      <c r="I334" s="2">
        <v>3</v>
      </c>
      <c r="J334" s="2">
        <v>49</v>
      </c>
      <c r="K334" s="2">
        <v>23.8</v>
      </c>
      <c r="L334" s="2">
        <v>27.5</v>
      </c>
      <c r="M334" s="7">
        <v>4.58</v>
      </c>
      <c r="N334" s="7">
        <v>5.95</v>
      </c>
      <c r="O334" s="2">
        <v>3</v>
      </c>
      <c r="X334" s="2">
        <f t="shared" si="16"/>
        <v>2.0794415416798357</v>
      </c>
      <c r="Y334" s="2">
        <v>8</v>
      </c>
      <c r="AA334" s="9" t="s">
        <v>45</v>
      </c>
      <c r="AC334" s="9">
        <v>1</v>
      </c>
      <c r="AE334" s="11">
        <v>0.35099999999999998</v>
      </c>
      <c r="AG334" s="11">
        <v>0.24099999999999999</v>
      </c>
      <c r="AK334" s="11">
        <v>0.58599999999999997</v>
      </c>
      <c r="AM334" s="11">
        <f t="shared" si="17"/>
        <v>0.93699999999999994</v>
      </c>
      <c r="AN334" s="2">
        <v>4</v>
      </c>
      <c r="AO334" s="2">
        <v>7</v>
      </c>
      <c r="AP334" s="13">
        <v>10.5</v>
      </c>
      <c r="AT334" s="2" t="s">
        <v>61</v>
      </c>
      <c r="AU334" s="2">
        <v>-74.045500000000004</v>
      </c>
      <c r="AV334" s="2">
        <v>40.606166999999999</v>
      </c>
      <c r="AW334" s="2" t="s">
        <v>40</v>
      </c>
    </row>
    <row r="335" spans="1:49" x14ac:dyDescent="0.35">
      <c r="A335" s="2" t="s">
        <v>48</v>
      </c>
      <c r="C335" s="3">
        <v>42626</v>
      </c>
      <c r="D335" s="4">
        <v>0.48333333333333334</v>
      </c>
      <c r="E335" s="2" t="s">
        <v>41</v>
      </c>
      <c r="F335" s="2">
        <v>23.94</v>
      </c>
      <c r="G335" s="2">
        <v>22.75</v>
      </c>
      <c r="H335" s="2">
        <v>84</v>
      </c>
      <c r="I335" s="2">
        <v>3</v>
      </c>
      <c r="J335" s="2">
        <v>85</v>
      </c>
      <c r="K335" s="2">
        <v>25.2</v>
      </c>
      <c r="L335" s="2">
        <v>28.89</v>
      </c>
      <c r="M335" s="7">
        <v>5.88</v>
      </c>
      <c r="N335" s="7">
        <v>4.9800000000000004</v>
      </c>
      <c r="O335" s="2">
        <v>3.5</v>
      </c>
      <c r="X335" s="2">
        <f t="shared" si="16"/>
        <v>1.3862943611198906</v>
      </c>
      <c r="Y335" s="2">
        <v>4</v>
      </c>
      <c r="AA335" s="9" t="s">
        <v>45</v>
      </c>
      <c r="AC335" s="9">
        <v>1</v>
      </c>
      <c r="AE335" s="11">
        <v>0.311</v>
      </c>
      <c r="AG335" s="11">
        <v>0.252</v>
      </c>
      <c r="AK335" s="11">
        <v>0.54900000000000004</v>
      </c>
      <c r="AM335" s="11">
        <f t="shared" si="17"/>
        <v>0.8600000000000001</v>
      </c>
      <c r="AN335" s="2">
        <v>5</v>
      </c>
      <c r="AO335" s="2">
        <v>8</v>
      </c>
      <c r="AP335" s="13">
        <v>9.8000000000000007</v>
      </c>
      <c r="AU335" s="2">
        <v>-74.045500000000004</v>
      </c>
      <c r="AV335" s="2">
        <v>40.606166999999999</v>
      </c>
      <c r="AW335" s="2" t="s">
        <v>40</v>
      </c>
    </row>
    <row r="336" spans="1:49" x14ac:dyDescent="0.35">
      <c r="A336" s="2" t="s">
        <v>46</v>
      </c>
      <c r="C336" s="3">
        <v>42633</v>
      </c>
      <c r="D336" s="4">
        <v>0.65416666666666667</v>
      </c>
      <c r="E336" s="2" t="s">
        <v>43</v>
      </c>
      <c r="F336" s="2">
        <v>23.38</v>
      </c>
      <c r="G336" s="2">
        <v>22.67</v>
      </c>
      <c r="H336" s="2">
        <v>51</v>
      </c>
      <c r="I336" s="2">
        <v>3</v>
      </c>
      <c r="J336" s="2">
        <v>47</v>
      </c>
      <c r="K336" s="2">
        <v>27.01</v>
      </c>
      <c r="L336" s="2">
        <v>28.06</v>
      </c>
      <c r="M336" s="7">
        <v>5.4</v>
      </c>
      <c r="N336" s="7">
        <v>5.68</v>
      </c>
      <c r="O336" s="2">
        <v>4</v>
      </c>
      <c r="X336" s="2">
        <f t="shared" si="16"/>
        <v>3.6888794541139363</v>
      </c>
      <c r="Y336" s="2">
        <v>40</v>
      </c>
      <c r="AA336" s="9" t="s">
        <v>42</v>
      </c>
      <c r="AC336" s="9">
        <v>4</v>
      </c>
      <c r="AE336" s="11">
        <v>0.29499999999999998</v>
      </c>
      <c r="AG336" s="11">
        <v>0.317</v>
      </c>
      <c r="AK336" s="11">
        <v>0.63</v>
      </c>
      <c r="AM336" s="11">
        <f t="shared" si="17"/>
        <v>0.92500000000000004</v>
      </c>
      <c r="AN336" s="2">
        <v>6</v>
      </c>
      <c r="AO336" s="2">
        <v>25</v>
      </c>
      <c r="AP336" s="13">
        <v>6.81</v>
      </c>
      <c r="AU336" s="2">
        <v>-74.045500000000004</v>
      </c>
      <c r="AV336" s="2">
        <v>40.606166999999999</v>
      </c>
      <c r="AW336" s="2" t="s">
        <v>40</v>
      </c>
    </row>
    <row r="337" spans="1:49" x14ac:dyDescent="0.35">
      <c r="A337" s="2" t="s">
        <v>50</v>
      </c>
      <c r="C337" s="3">
        <v>42633</v>
      </c>
      <c r="D337" s="4">
        <v>0.45347222222222222</v>
      </c>
      <c r="E337" s="2" t="s">
        <v>43</v>
      </c>
      <c r="F337" s="2">
        <v>22.85</v>
      </c>
      <c r="G337" s="2">
        <v>22.56</v>
      </c>
      <c r="H337" s="2">
        <v>49</v>
      </c>
      <c r="I337" s="2">
        <v>3</v>
      </c>
      <c r="J337" s="2">
        <v>49</v>
      </c>
      <c r="K337" s="2">
        <v>27.42</v>
      </c>
      <c r="L337" s="2">
        <v>28.28</v>
      </c>
      <c r="M337" s="7">
        <v>5.51</v>
      </c>
      <c r="N337" s="7">
        <v>5.71</v>
      </c>
      <c r="O337" s="2">
        <v>4</v>
      </c>
      <c r="X337" s="2">
        <f t="shared" si="16"/>
        <v>3.784189633918261</v>
      </c>
      <c r="Y337" s="2">
        <v>44</v>
      </c>
      <c r="AA337" s="9" t="s">
        <v>42</v>
      </c>
      <c r="AC337" s="9">
        <v>28</v>
      </c>
      <c r="AE337" s="11">
        <v>0.28699999999999998</v>
      </c>
      <c r="AG337" s="11">
        <v>0.32700000000000001</v>
      </c>
      <c r="AK337" s="11">
        <v>0.72699999999999998</v>
      </c>
      <c r="AM337" s="11">
        <f t="shared" si="17"/>
        <v>1.014</v>
      </c>
      <c r="AN337" s="2">
        <v>8</v>
      </c>
      <c r="AO337" s="2">
        <v>19</v>
      </c>
      <c r="AP337" s="13">
        <v>7.62</v>
      </c>
      <c r="AU337" s="2">
        <v>-74.045500000000004</v>
      </c>
      <c r="AV337" s="2">
        <v>40.606166999999999</v>
      </c>
      <c r="AW337" s="2" t="s">
        <v>40</v>
      </c>
    </row>
    <row r="338" spans="1:49" x14ac:dyDescent="0.35">
      <c r="A338" s="2" t="s">
        <v>48</v>
      </c>
      <c r="C338" s="3">
        <v>42633</v>
      </c>
      <c r="D338" s="4">
        <v>0.46875</v>
      </c>
      <c r="E338" s="2" t="s">
        <v>43</v>
      </c>
      <c r="F338" s="2">
        <v>22.61</v>
      </c>
      <c r="G338" s="2">
        <v>22.19</v>
      </c>
      <c r="H338" s="2">
        <v>92</v>
      </c>
      <c r="I338" s="2">
        <v>3</v>
      </c>
      <c r="J338" s="2">
        <v>89</v>
      </c>
      <c r="K338" s="2">
        <v>28.48</v>
      </c>
      <c r="L338" s="2">
        <v>29.53</v>
      </c>
      <c r="M338" s="7">
        <v>5.65</v>
      </c>
      <c r="N338" s="7">
        <v>5.87</v>
      </c>
      <c r="O338" s="2">
        <v>4.5</v>
      </c>
      <c r="X338" s="2">
        <f t="shared" si="16"/>
        <v>4.0253516907351496</v>
      </c>
      <c r="Y338" s="2">
        <v>56</v>
      </c>
      <c r="AA338" s="9" t="s">
        <v>42</v>
      </c>
      <c r="AC338" s="9">
        <v>6</v>
      </c>
      <c r="AE338" s="11">
        <v>0.215</v>
      </c>
      <c r="AG338" s="11">
        <v>0.25800000000000001</v>
      </c>
      <c r="AK338" s="11">
        <v>0.68100000000000005</v>
      </c>
      <c r="AM338" s="11">
        <f t="shared" si="17"/>
        <v>0.89600000000000002</v>
      </c>
      <c r="AN338" s="2">
        <v>9</v>
      </c>
      <c r="AO338" s="2">
        <v>13</v>
      </c>
      <c r="AP338" s="13">
        <v>5.75</v>
      </c>
      <c r="AU338" s="2">
        <v>-74.045500000000004</v>
      </c>
      <c r="AV338" s="2">
        <v>40.606166999999999</v>
      </c>
      <c r="AW338" s="2" t="s">
        <v>40</v>
      </c>
    </row>
    <row r="339" spans="1:49" x14ac:dyDescent="0.35">
      <c r="A339" s="2" t="s">
        <v>46</v>
      </c>
      <c r="C339" s="3">
        <v>42640</v>
      </c>
      <c r="D339" s="4">
        <v>0.63680555555555551</v>
      </c>
      <c r="E339" s="2" t="s">
        <v>43</v>
      </c>
      <c r="F339" s="2">
        <v>22.79</v>
      </c>
      <c r="G339" s="2">
        <v>22.29</v>
      </c>
      <c r="H339" s="2">
        <v>49</v>
      </c>
      <c r="I339" s="2">
        <v>3</v>
      </c>
      <c r="J339" s="2">
        <v>43</v>
      </c>
      <c r="K339" s="2">
        <v>24.36</v>
      </c>
      <c r="L339" s="2">
        <v>26.47</v>
      </c>
      <c r="M339" s="7">
        <v>5.55</v>
      </c>
      <c r="N339" s="7">
        <v>5.4</v>
      </c>
      <c r="O339" s="2">
        <v>5</v>
      </c>
      <c r="X339" s="2">
        <f t="shared" si="16"/>
        <v>2.4849066497880004</v>
      </c>
      <c r="Y339" s="2">
        <v>12</v>
      </c>
      <c r="AA339" s="9" t="s">
        <v>42</v>
      </c>
      <c r="AC339" s="9">
        <v>6</v>
      </c>
      <c r="AE339" s="11">
        <v>0.46400000000000002</v>
      </c>
      <c r="AG339" s="11">
        <v>0.316</v>
      </c>
      <c r="AK339" s="11">
        <v>0.499</v>
      </c>
      <c r="AM339" s="11">
        <f t="shared" si="17"/>
        <v>0.96300000000000008</v>
      </c>
      <c r="AN339" s="2">
        <v>20</v>
      </c>
      <c r="AO339" s="2">
        <v>19</v>
      </c>
      <c r="AP339" s="13">
        <v>3.39</v>
      </c>
      <c r="AU339" s="2">
        <v>-74.045500000000004</v>
      </c>
      <c r="AV339" s="2">
        <v>40.606166999999999</v>
      </c>
      <c r="AW339" s="2" t="s">
        <v>40</v>
      </c>
    </row>
    <row r="340" spans="1:49" x14ac:dyDescent="0.35">
      <c r="A340" s="2" t="s">
        <v>50</v>
      </c>
      <c r="C340" s="3">
        <v>42640</v>
      </c>
      <c r="D340" s="4">
        <v>0.62708333333333333</v>
      </c>
      <c r="E340" s="2" t="s">
        <v>43</v>
      </c>
      <c r="F340" s="2">
        <v>22.95</v>
      </c>
      <c r="G340" s="2">
        <v>22.27</v>
      </c>
      <c r="H340" s="2">
        <v>48</v>
      </c>
      <c r="I340" s="2">
        <v>3</v>
      </c>
      <c r="J340" s="2">
        <v>46</v>
      </c>
      <c r="K340" s="2">
        <v>26.05</v>
      </c>
      <c r="L340" s="2">
        <v>26.87</v>
      </c>
      <c r="M340" s="7">
        <v>5.75</v>
      </c>
      <c r="N340" s="7">
        <v>5.74</v>
      </c>
      <c r="O340" s="2">
        <v>5.5</v>
      </c>
      <c r="X340" s="2">
        <f t="shared" si="16"/>
        <v>2.9957322735539909</v>
      </c>
      <c r="Y340" s="2">
        <v>20</v>
      </c>
      <c r="AA340" s="9" t="s">
        <v>45</v>
      </c>
      <c r="AC340" s="9">
        <v>2</v>
      </c>
      <c r="AE340" s="11">
        <v>0.441</v>
      </c>
      <c r="AG340" s="11">
        <v>0.38</v>
      </c>
      <c r="AK340" s="11">
        <v>0.48099999999999998</v>
      </c>
      <c r="AM340" s="11">
        <f t="shared" si="17"/>
        <v>0.92199999999999993</v>
      </c>
      <c r="AN340" s="2">
        <v>31</v>
      </c>
      <c r="AO340" s="2">
        <v>46</v>
      </c>
      <c r="AP340" s="13">
        <v>4.95</v>
      </c>
      <c r="AU340" s="2">
        <v>-74.045500000000004</v>
      </c>
      <c r="AV340" s="2">
        <v>40.606166999999999</v>
      </c>
      <c r="AW340" s="2" t="s">
        <v>40</v>
      </c>
    </row>
    <row r="341" spans="1:49" x14ac:dyDescent="0.35">
      <c r="A341" s="2" t="s">
        <v>48</v>
      </c>
      <c r="C341" s="3">
        <v>42640</v>
      </c>
      <c r="D341" s="4">
        <v>0.4694444444444445</v>
      </c>
      <c r="E341" s="2" t="s">
        <v>43</v>
      </c>
      <c r="F341" s="2">
        <v>22.19</v>
      </c>
      <c r="G341" s="2">
        <v>21.98</v>
      </c>
      <c r="H341" s="2">
        <v>84</v>
      </c>
      <c r="I341" s="2">
        <v>3</v>
      </c>
      <c r="J341" s="2">
        <v>81</v>
      </c>
      <c r="K341" s="2">
        <v>26.73</v>
      </c>
      <c r="L341" s="2">
        <v>27.86</v>
      </c>
      <c r="M341" s="7">
        <v>6</v>
      </c>
      <c r="N341" s="7">
        <v>5.97</v>
      </c>
      <c r="O341" s="2">
        <v>6</v>
      </c>
      <c r="X341" s="2">
        <f t="shared" si="16"/>
        <v>2.7725887222397811</v>
      </c>
      <c r="Y341" s="2">
        <v>16</v>
      </c>
      <c r="AA341" s="9" t="s">
        <v>45</v>
      </c>
      <c r="AC341" s="9">
        <v>2</v>
      </c>
      <c r="AE341" s="11">
        <v>0.36699999999999999</v>
      </c>
      <c r="AG341" s="11">
        <v>0.432</v>
      </c>
      <c r="AK341" s="11">
        <v>0.69899999999999995</v>
      </c>
      <c r="AM341" s="11">
        <f t="shared" si="17"/>
        <v>1.0659999999999998</v>
      </c>
      <c r="AN341" s="2">
        <v>23</v>
      </c>
      <c r="AO341" s="2">
        <v>43</v>
      </c>
      <c r="AP341" s="13">
        <v>4.26</v>
      </c>
      <c r="AU341" s="2">
        <v>-74.045500000000004</v>
      </c>
      <c r="AV341" s="2">
        <v>40.606166999999999</v>
      </c>
      <c r="AW341" s="2" t="s">
        <v>40</v>
      </c>
    </row>
    <row r="342" spans="1:49" x14ac:dyDescent="0.35">
      <c r="A342" s="2" t="s">
        <v>46</v>
      </c>
      <c r="C342" s="3">
        <v>42887</v>
      </c>
      <c r="D342" s="4">
        <v>0.67083333333333339</v>
      </c>
      <c r="E342" s="2" t="s">
        <v>47</v>
      </c>
      <c r="F342" s="2">
        <v>17.399999999999999</v>
      </c>
      <c r="G342" s="2">
        <v>15.57</v>
      </c>
      <c r="H342" s="2">
        <v>53</v>
      </c>
      <c r="I342" s="2">
        <v>4</v>
      </c>
      <c r="J342" s="2">
        <v>52</v>
      </c>
      <c r="K342" s="2">
        <v>17.86</v>
      </c>
      <c r="L342" s="2">
        <v>26.24</v>
      </c>
      <c r="M342" s="7">
        <v>7.5</v>
      </c>
      <c r="N342" s="7">
        <v>7.49</v>
      </c>
      <c r="O342" s="2">
        <v>2</v>
      </c>
      <c r="X342" s="2">
        <f t="shared" si="16"/>
        <v>3.5835189384561099</v>
      </c>
      <c r="Y342" s="2">
        <v>36</v>
      </c>
      <c r="AA342" s="9" t="s">
        <v>45</v>
      </c>
      <c r="AC342" s="9">
        <v>1</v>
      </c>
      <c r="AE342" s="11">
        <v>0.28299999999999997</v>
      </c>
      <c r="AG342" s="11">
        <v>0.26800000000000002</v>
      </c>
      <c r="AK342" s="11">
        <v>0.60399999999999998</v>
      </c>
      <c r="AM342" s="11">
        <f t="shared" si="17"/>
        <v>0.88700000000000001</v>
      </c>
      <c r="AN342" s="2">
        <v>19</v>
      </c>
      <c r="AO342" s="2">
        <v>36</v>
      </c>
      <c r="AP342" s="13">
        <v>4.03</v>
      </c>
      <c r="AU342" s="2">
        <v>-74.045500000000004</v>
      </c>
      <c r="AV342" s="2">
        <v>40.606166999999999</v>
      </c>
      <c r="AW342" s="2" t="s">
        <v>40</v>
      </c>
    </row>
    <row r="343" spans="1:49" x14ac:dyDescent="0.35">
      <c r="A343" s="2" t="s">
        <v>46</v>
      </c>
      <c r="C343" s="3">
        <v>42887</v>
      </c>
      <c r="D343" s="4">
        <v>0.67083333333333339</v>
      </c>
      <c r="E343" s="2" t="s">
        <v>47</v>
      </c>
      <c r="F343" s="2">
        <v>17.399999999999999</v>
      </c>
      <c r="G343" s="2">
        <v>15.57</v>
      </c>
      <c r="H343" s="2">
        <v>53</v>
      </c>
      <c r="I343" s="2">
        <v>4</v>
      </c>
      <c r="J343" s="2">
        <v>52</v>
      </c>
      <c r="K343" s="2">
        <v>17.86</v>
      </c>
      <c r="L343" s="2">
        <v>26.24</v>
      </c>
      <c r="M343" s="7">
        <v>7.5</v>
      </c>
      <c r="N343" s="7">
        <v>7.49</v>
      </c>
      <c r="O343" s="2">
        <v>2</v>
      </c>
      <c r="X343" s="2">
        <f t="shared" si="16"/>
        <v>3.5835189384561099</v>
      </c>
      <c r="Y343" s="2">
        <v>36</v>
      </c>
      <c r="AA343" s="9" t="s">
        <v>45</v>
      </c>
      <c r="AC343" s="9">
        <v>1</v>
      </c>
      <c r="AE343" s="11">
        <v>0.28299999999999997</v>
      </c>
      <c r="AG343" s="11">
        <v>0.26800000000000002</v>
      </c>
      <c r="AK343" s="11">
        <v>0.60399999999999998</v>
      </c>
      <c r="AM343" s="11">
        <f t="shared" si="17"/>
        <v>0.88700000000000001</v>
      </c>
      <c r="AN343" s="2">
        <v>19</v>
      </c>
      <c r="AO343" s="2">
        <v>36</v>
      </c>
      <c r="AP343" s="13">
        <v>4.03</v>
      </c>
      <c r="AU343" s="2">
        <v>-74.045500000000004</v>
      </c>
      <c r="AV343" s="2">
        <v>40.606166999999999</v>
      </c>
      <c r="AW343" s="2" t="s">
        <v>40</v>
      </c>
    </row>
    <row r="344" spans="1:49" x14ac:dyDescent="0.35">
      <c r="A344" s="2" t="s">
        <v>50</v>
      </c>
      <c r="C344" s="3">
        <v>42887</v>
      </c>
      <c r="D344" s="4">
        <v>0.4465277777777778</v>
      </c>
      <c r="E344" s="2" t="s">
        <v>47</v>
      </c>
      <c r="F344" s="2">
        <v>17.16</v>
      </c>
      <c r="G344" s="2">
        <v>15.64</v>
      </c>
      <c r="H344" s="2">
        <v>49</v>
      </c>
      <c r="I344" s="2">
        <v>3</v>
      </c>
      <c r="J344" s="2">
        <v>49</v>
      </c>
      <c r="K344" s="2">
        <v>13.99</v>
      </c>
      <c r="L344" s="2">
        <v>24.46</v>
      </c>
      <c r="M344" s="7">
        <v>6.69</v>
      </c>
      <c r="N344" s="7">
        <v>6.92</v>
      </c>
      <c r="O344" s="2">
        <v>1.5</v>
      </c>
      <c r="X344" s="2">
        <f t="shared" si="16"/>
        <v>3.4657359027997265</v>
      </c>
      <c r="Y344" s="2">
        <v>32</v>
      </c>
      <c r="AC344" s="9">
        <v>3</v>
      </c>
      <c r="AE344" s="11">
        <v>0.35099999999999998</v>
      </c>
      <c r="AG344" s="11">
        <v>0.32200000000000001</v>
      </c>
      <c r="AK344" s="11">
        <v>0.59599999999999997</v>
      </c>
      <c r="AM344" s="11">
        <f t="shared" si="17"/>
        <v>0.94699999999999995</v>
      </c>
      <c r="AN344" s="2">
        <v>18</v>
      </c>
      <c r="AO344" s="2">
        <v>25</v>
      </c>
      <c r="AP344" s="13">
        <v>1.54</v>
      </c>
      <c r="AT344" s="2" t="s">
        <v>67</v>
      </c>
      <c r="AU344" s="2">
        <v>-74.045500000000004</v>
      </c>
      <c r="AV344" s="2">
        <v>40.606166999999999</v>
      </c>
      <c r="AW344" s="2" t="s">
        <v>40</v>
      </c>
    </row>
    <row r="345" spans="1:49" x14ac:dyDescent="0.35">
      <c r="A345" s="2" t="s">
        <v>50</v>
      </c>
      <c r="C345" s="3">
        <v>42887</v>
      </c>
      <c r="D345" s="4">
        <v>0.4465277777777778</v>
      </c>
      <c r="E345" s="2" t="s">
        <v>47</v>
      </c>
      <c r="F345" s="2">
        <v>17.16</v>
      </c>
      <c r="G345" s="2">
        <v>15.64</v>
      </c>
      <c r="H345" s="2">
        <v>49</v>
      </c>
      <c r="I345" s="2">
        <v>3</v>
      </c>
      <c r="J345" s="2">
        <v>49</v>
      </c>
      <c r="K345" s="2">
        <v>13.99</v>
      </c>
      <c r="L345" s="2">
        <v>24.46</v>
      </c>
      <c r="M345" s="7">
        <v>6.69</v>
      </c>
      <c r="N345" s="7">
        <v>6.92</v>
      </c>
      <c r="O345" s="2">
        <v>1.5</v>
      </c>
      <c r="X345" s="2">
        <f t="shared" si="16"/>
        <v>3.4657359027997265</v>
      </c>
      <c r="Y345" s="2">
        <v>32</v>
      </c>
      <c r="AC345" s="9">
        <v>3</v>
      </c>
      <c r="AE345" s="11">
        <v>0.35099999999999998</v>
      </c>
      <c r="AG345" s="11">
        <v>0.32200000000000001</v>
      </c>
      <c r="AK345" s="11">
        <v>0.59599999999999997</v>
      </c>
      <c r="AM345" s="11">
        <f t="shared" si="17"/>
        <v>0.94699999999999995</v>
      </c>
      <c r="AN345" s="2">
        <v>18</v>
      </c>
      <c r="AO345" s="2">
        <v>25</v>
      </c>
      <c r="AP345" s="13">
        <v>1.54</v>
      </c>
      <c r="AT345" s="2" t="s">
        <v>67</v>
      </c>
      <c r="AU345" s="2">
        <v>-74.045500000000004</v>
      </c>
      <c r="AV345" s="2">
        <v>40.606166999999999</v>
      </c>
      <c r="AW345" s="2" t="s">
        <v>40</v>
      </c>
    </row>
    <row r="346" spans="1:49" x14ac:dyDescent="0.35">
      <c r="A346" s="2" t="s">
        <v>48</v>
      </c>
      <c r="C346" s="3">
        <v>42887</v>
      </c>
      <c r="D346" s="4">
        <v>0.4604166666666667</v>
      </c>
      <c r="E346" s="2" t="s">
        <v>47</v>
      </c>
      <c r="F346" s="2">
        <v>16.96</v>
      </c>
      <c r="G346" s="2">
        <v>15.21</v>
      </c>
      <c r="H346" s="2">
        <v>89</v>
      </c>
      <c r="I346" s="2">
        <v>3</v>
      </c>
      <c r="J346" s="2">
        <v>89</v>
      </c>
      <c r="K346" s="2">
        <v>16.559999999999999</v>
      </c>
      <c r="L346" s="2">
        <v>28.52</v>
      </c>
      <c r="M346" s="7">
        <v>6.81</v>
      </c>
      <c r="N346" s="7">
        <v>7.31</v>
      </c>
      <c r="O346" s="2">
        <v>2</v>
      </c>
      <c r="X346" s="2">
        <f t="shared" si="16"/>
        <v>4.499809670330265</v>
      </c>
      <c r="Y346" s="2">
        <v>90</v>
      </c>
      <c r="AC346" s="9">
        <v>9</v>
      </c>
      <c r="AE346" s="11">
        <v>0.33700000000000002</v>
      </c>
      <c r="AG346" s="11">
        <v>0.44900000000000001</v>
      </c>
      <c r="AK346" s="11">
        <v>0.623</v>
      </c>
      <c r="AM346" s="11">
        <f t="shared" si="17"/>
        <v>0.96</v>
      </c>
      <c r="AN346" s="2">
        <v>18</v>
      </c>
      <c r="AO346" s="2">
        <v>41</v>
      </c>
      <c r="AP346" s="13">
        <v>1.87</v>
      </c>
      <c r="AT346" s="2" t="s">
        <v>67</v>
      </c>
      <c r="AU346" s="2">
        <v>-74.045500000000004</v>
      </c>
      <c r="AV346" s="2">
        <v>40.606166999999999</v>
      </c>
      <c r="AW346" s="2" t="s">
        <v>40</v>
      </c>
    </row>
    <row r="347" spans="1:49" x14ac:dyDescent="0.35">
      <c r="A347" s="2" t="s">
        <v>48</v>
      </c>
      <c r="C347" s="3">
        <v>42887</v>
      </c>
      <c r="D347" s="4">
        <v>0.4604166666666667</v>
      </c>
      <c r="E347" s="2" t="s">
        <v>47</v>
      </c>
      <c r="F347" s="2">
        <v>16.96</v>
      </c>
      <c r="G347" s="2">
        <v>15.21</v>
      </c>
      <c r="H347" s="2">
        <v>89</v>
      </c>
      <c r="I347" s="2">
        <v>3</v>
      </c>
      <c r="J347" s="2">
        <v>89</v>
      </c>
      <c r="K347" s="2">
        <v>16.559999999999999</v>
      </c>
      <c r="L347" s="2">
        <v>28.52</v>
      </c>
      <c r="M347" s="7">
        <v>6.81</v>
      </c>
      <c r="N347" s="7">
        <v>7.31</v>
      </c>
      <c r="O347" s="2">
        <v>2</v>
      </c>
      <c r="X347" s="2">
        <f t="shared" si="16"/>
        <v>4.499809670330265</v>
      </c>
      <c r="Y347" s="2">
        <v>90</v>
      </c>
      <c r="AC347" s="9">
        <v>9</v>
      </c>
      <c r="AE347" s="11">
        <v>0.33700000000000002</v>
      </c>
      <c r="AG347" s="11">
        <v>0.44900000000000001</v>
      </c>
      <c r="AK347" s="11">
        <v>0.623</v>
      </c>
      <c r="AM347" s="11">
        <f t="shared" si="17"/>
        <v>0.96</v>
      </c>
      <c r="AN347" s="2">
        <v>18</v>
      </c>
      <c r="AO347" s="2">
        <v>41</v>
      </c>
      <c r="AP347" s="13">
        <v>1.87</v>
      </c>
      <c r="AT347" s="2" t="s">
        <v>67</v>
      </c>
      <c r="AU347" s="2">
        <v>-74.045500000000004</v>
      </c>
      <c r="AV347" s="2">
        <v>40.606166999999999</v>
      </c>
      <c r="AW347" s="2" t="s">
        <v>40</v>
      </c>
    </row>
    <row r="348" spans="1:49" x14ac:dyDescent="0.35">
      <c r="A348" s="2" t="s">
        <v>46</v>
      </c>
      <c r="C348" s="3">
        <v>42892</v>
      </c>
      <c r="D348" s="4">
        <v>0.44097222222222227</v>
      </c>
      <c r="E348" s="2" t="s">
        <v>44</v>
      </c>
      <c r="F348" s="2">
        <v>16.84</v>
      </c>
      <c r="G348" s="2">
        <v>14.98</v>
      </c>
      <c r="H348" s="2">
        <v>51</v>
      </c>
      <c r="I348" s="2">
        <v>2</v>
      </c>
      <c r="J348" s="2">
        <v>49</v>
      </c>
      <c r="K348" s="2">
        <v>16.850000000000001</v>
      </c>
      <c r="L348" s="2">
        <v>28.02</v>
      </c>
      <c r="M348" s="7">
        <v>7.74</v>
      </c>
      <c r="N348" s="7">
        <v>7.33</v>
      </c>
      <c r="O348" s="2">
        <v>2.5</v>
      </c>
      <c r="X348" s="2">
        <f t="shared" si="16"/>
        <v>2.4849066497880004</v>
      </c>
      <c r="Y348" s="2">
        <v>12</v>
      </c>
      <c r="AA348" s="9" t="s">
        <v>42</v>
      </c>
      <c r="AC348" s="9">
        <v>18</v>
      </c>
      <c r="AE348" s="11">
        <v>0.30399999999999999</v>
      </c>
      <c r="AG348" s="11">
        <v>0.28799999999999998</v>
      </c>
      <c r="AK348" s="11">
        <v>0.45100000000000001</v>
      </c>
      <c r="AM348" s="11">
        <f t="shared" si="17"/>
        <v>0.755</v>
      </c>
      <c r="AN348" s="2">
        <v>18</v>
      </c>
      <c r="AO348" s="2">
        <v>32</v>
      </c>
      <c r="AP348" s="13">
        <v>2.85</v>
      </c>
      <c r="AU348" s="2">
        <v>-74.045500000000004</v>
      </c>
      <c r="AV348" s="2">
        <v>40.606166999999999</v>
      </c>
      <c r="AW348" s="2" t="s">
        <v>40</v>
      </c>
    </row>
    <row r="349" spans="1:49" x14ac:dyDescent="0.35">
      <c r="A349" s="2" t="s">
        <v>46</v>
      </c>
      <c r="C349" s="3">
        <v>42892</v>
      </c>
      <c r="D349" s="4">
        <v>0.44097222222222227</v>
      </c>
      <c r="E349" s="2" t="s">
        <v>44</v>
      </c>
      <c r="F349" s="2">
        <v>16.84</v>
      </c>
      <c r="G349" s="2">
        <v>14.98</v>
      </c>
      <c r="H349" s="2">
        <v>51</v>
      </c>
      <c r="I349" s="2">
        <v>2</v>
      </c>
      <c r="J349" s="2">
        <v>49</v>
      </c>
      <c r="K349" s="2">
        <v>16.850000000000001</v>
      </c>
      <c r="L349" s="2">
        <v>28.02</v>
      </c>
      <c r="M349" s="7">
        <v>7.74</v>
      </c>
      <c r="N349" s="7">
        <v>7.33</v>
      </c>
      <c r="O349" s="2">
        <v>2.5</v>
      </c>
      <c r="X349" s="2">
        <f t="shared" si="16"/>
        <v>2.4849066497880004</v>
      </c>
      <c r="Y349" s="2">
        <v>12</v>
      </c>
      <c r="AA349" s="9" t="s">
        <v>42</v>
      </c>
      <c r="AC349" s="9">
        <v>18</v>
      </c>
      <c r="AE349" s="11">
        <v>0.30399999999999999</v>
      </c>
      <c r="AG349" s="11">
        <v>0.28799999999999998</v>
      </c>
      <c r="AK349" s="11">
        <v>0.45100000000000001</v>
      </c>
      <c r="AM349" s="11">
        <f t="shared" si="17"/>
        <v>0.755</v>
      </c>
      <c r="AN349" s="2">
        <v>18</v>
      </c>
      <c r="AO349" s="2">
        <v>32</v>
      </c>
      <c r="AP349" s="13">
        <v>2.85</v>
      </c>
      <c r="AU349" s="2">
        <v>-74.045500000000004</v>
      </c>
      <c r="AV349" s="2">
        <v>40.606166999999999</v>
      </c>
      <c r="AW349" s="2" t="s">
        <v>40</v>
      </c>
    </row>
    <row r="350" spans="1:49" x14ac:dyDescent="0.35">
      <c r="A350" s="2" t="s">
        <v>50</v>
      </c>
      <c r="C350" s="3">
        <v>42892</v>
      </c>
      <c r="D350" s="4">
        <v>0.65138888888888891</v>
      </c>
      <c r="E350" s="2" t="s">
        <v>44</v>
      </c>
      <c r="F350" s="2">
        <v>17.02</v>
      </c>
      <c r="G350" s="2">
        <v>15.38</v>
      </c>
      <c r="H350" s="2">
        <v>51</v>
      </c>
      <c r="I350" s="2">
        <v>3</v>
      </c>
      <c r="J350" s="2">
        <v>50</v>
      </c>
      <c r="K350" s="2">
        <v>15.22</v>
      </c>
      <c r="L350" s="2">
        <v>26.64</v>
      </c>
      <c r="M350" s="7">
        <v>7.3</v>
      </c>
      <c r="N350" s="7">
        <v>7.39</v>
      </c>
      <c r="O350" s="2">
        <v>2</v>
      </c>
      <c r="X350" s="2">
        <f t="shared" ref="X350:X413" si="18">LN(Y350)</f>
        <v>3.1780538303479458</v>
      </c>
      <c r="Y350" s="2">
        <v>24</v>
      </c>
      <c r="AA350" s="9" t="s">
        <v>42</v>
      </c>
      <c r="AC350" s="9">
        <v>8</v>
      </c>
      <c r="AE350" s="11">
        <v>0.315</v>
      </c>
      <c r="AG350" s="11">
        <v>0.36199999999999999</v>
      </c>
      <c r="AK350" s="11">
        <v>0.48099999999999998</v>
      </c>
      <c r="AM350" s="11">
        <f t="shared" ref="AM350:AM413" si="19">AE350+AF350+AK350</f>
        <v>0.79600000000000004</v>
      </c>
      <c r="AN350" s="2">
        <v>23</v>
      </c>
      <c r="AO350" s="2">
        <v>22</v>
      </c>
      <c r="AP350" s="13">
        <v>1.76</v>
      </c>
      <c r="AU350" s="2">
        <v>-74.045500000000004</v>
      </c>
      <c r="AV350" s="2">
        <v>40.606166999999999</v>
      </c>
      <c r="AW350" s="2" t="s">
        <v>40</v>
      </c>
    </row>
    <row r="351" spans="1:49" x14ac:dyDescent="0.35">
      <c r="A351" s="2" t="s">
        <v>50</v>
      </c>
      <c r="C351" s="3">
        <v>42892</v>
      </c>
      <c r="D351" s="4">
        <v>0.65138888888888891</v>
      </c>
      <c r="E351" s="2" t="s">
        <v>44</v>
      </c>
      <c r="F351" s="2">
        <v>17.02</v>
      </c>
      <c r="G351" s="2">
        <v>15.38</v>
      </c>
      <c r="H351" s="2">
        <v>51</v>
      </c>
      <c r="I351" s="2">
        <v>3</v>
      </c>
      <c r="J351" s="2">
        <v>50</v>
      </c>
      <c r="K351" s="2">
        <v>15.22</v>
      </c>
      <c r="L351" s="2">
        <v>26.64</v>
      </c>
      <c r="M351" s="7">
        <v>7.3</v>
      </c>
      <c r="N351" s="7">
        <v>7.39</v>
      </c>
      <c r="O351" s="2">
        <v>2</v>
      </c>
      <c r="X351" s="2">
        <f t="shared" si="18"/>
        <v>3.1780538303479458</v>
      </c>
      <c r="Y351" s="2">
        <v>24</v>
      </c>
      <c r="AA351" s="9" t="s">
        <v>42</v>
      </c>
      <c r="AC351" s="9">
        <v>8</v>
      </c>
      <c r="AE351" s="11">
        <v>0.315</v>
      </c>
      <c r="AG351" s="11">
        <v>0.36199999999999999</v>
      </c>
      <c r="AK351" s="11">
        <v>0.48099999999999998</v>
      </c>
      <c r="AM351" s="11">
        <f t="shared" si="19"/>
        <v>0.79600000000000004</v>
      </c>
      <c r="AN351" s="2">
        <v>23</v>
      </c>
      <c r="AO351" s="2">
        <v>22</v>
      </c>
      <c r="AP351" s="13">
        <v>1.76</v>
      </c>
      <c r="AU351" s="2">
        <v>-74.045500000000004</v>
      </c>
      <c r="AV351" s="2">
        <v>40.606166999999999</v>
      </c>
      <c r="AW351" s="2" t="s">
        <v>40</v>
      </c>
    </row>
    <row r="352" spans="1:49" x14ac:dyDescent="0.35">
      <c r="A352" s="2" t="s">
        <v>48</v>
      </c>
      <c r="C352" s="3">
        <v>42892</v>
      </c>
      <c r="D352" s="4">
        <v>0.63680555555555551</v>
      </c>
      <c r="E352" s="2" t="s">
        <v>44</v>
      </c>
      <c r="F352" s="2">
        <v>16.899999999999999</v>
      </c>
      <c r="G352" s="2">
        <v>14.63</v>
      </c>
      <c r="H352" s="2">
        <v>91</v>
      </c>
      <c r="I352" s="2">
        <v>3</v>
      </c>
      <c r="J352" s="2">
        <v>89</v>
      </c>
      <c r="K352" s="2">
        <v>16.03</v>
      </c>
      <c r="L352" s="2">
        <v>29.24</v>
      </c>
      <c r="M352" s="7">
        <v>7.49</v>
      </c>
      <c r="N352" s="7">
        <v>7.66</v>
      </c>
      <c r="O352" s="2">
        <v>2.5</v>
      </c>
      <c r="X352" s="2">
        <f t="shared" si="18"/>
        <v>3.3322045101752038</v>
      </c>
      <c r="Y352" s="2">
        <v>28</v>
      </c>
      <c r="AA352" s="9" t="s">
        <v>42</v>
      </c>
      <c r="AC352" s="9">
        <v>8</v>
      </c>
      <c r="AE352" s="11">
        <v>0.29799999999999999</v>
      </c>
      <c r="AG352" s="11">
        <v>0.28999999999999998</v>
      </c>
      <c r="AK352" s="11">
        <v>0.54200000000000004</v>
      </c>
      <c r="AM352" s="11">
        <f t="shared" si="19"/>
        <v>0.84000000000000008</v>
      </c>
      <c r="AN352" s="2">
        <v>23</v>
      </c>
      <c r="AO352" s="2">
        <v>51</v>
      </c>
      <c r="AP352" s="13">
        <v>1.93</v>
      </c>
      <c r="AU352" s="2">
        <v>-74.045500000000004</v>
      </c>
      <c r="AV352" s="2">
        <v>40.606166999999999</v>
      </c>
      <c r="AW352" s="2" t="s">
        <v>40</v>
      </c>
    </row>
    <row r="353" spans="1:49" x14ac:dyDescent="0.35">
      <c r="A353" s="2" t="s">
        <v>48</v>
      </c>
      <c r="C353" s="3">
        <v>42892</v>
      </c>
      <c r="D353" s="4">
        <v>0.63680555555555551</v>
      </c>
      <c r="E353" s="2" t="s">
        <v>44</v>
      </c>
      <c r="F353" s="2">
        <v>16.899999999999999</v>
      </c>
      <c r="G353" s="2">
        <v>14.63</v>
      </c>
      <c r="H353" s="2">
        <v>91</v>
      </c>
      <c r="I353" s="2">
        <v>3</v>
      </c>
      <c r="J353" s="2">
        <v>89</v>
      </c>
      <c r="K353" s="2">
        <v>16.03</v>
      </c>
      <c r="L353" s="2">
        <v>29.24</v>
      </c>
      <c r="M353" s="7">
        <v>7.49</v>
      </c>
      <c r="N353" s="7">
        <v>7.66</v>
      </c>
      <c r="O353" s="2">
        <v>2.5</v>
      </c>
      <c r="X353" s="2">
        <f t="shared" si="18"/>
        <v>3.3322045101752038</v>
      </c>
      <c r="Y353" s="2">
        <v>28</v>
      </c>
      <c r="AA353" s="9" t="s">
        <v>42</v>
      </c>
      <c r="AC353" s="9">
        <v>8</v>
      </c>
      <c r="AE353" s="11">
        <v>0.29799999999999999</v>
      </c>
      <c r="AG353" s="11">
        <v>0.28999999999999998</v>
      </c>
      <c r="AK353" s="11">
        <v>0.54200000000000004</v>
      </c>
      <c r="AM353" s="11">
        <f t="shared" si="19"/>
        <v>0.84000000000000008</v>
      </c>
      <c r="AN353" s="2">
        <v>23</v>
      </c>
      <c r="AO353" s="2">
        <v>51</v>
      </c>
      <c r="AP353" s="13">
        <v>1.93</v>
      </c>
      <c r="AU353" s="2">
        <v>-74.045500000000004</v>
      </c>
      <c r="AV353" s="2">
        <v>40.606166999999999</v>
      </c>
      <c r="AW353" s="2" t="s">
        <v>40</v>
      </c>
    </row>
    <row r="354" spans="1:49" x14ac:dyDescent="0.35">
      <c r="A354" s="2" t="s">
        <v>46</v>
      </c>
      <c r="C354" s="3">
        <v>42899</v>
      </c>
      <c r="D354" s="4">
        <v>0.64861111111111114</v>
      </c>
      <c r="E354" s="2" t="s">
        <v>47</v>
      </c>
      <c r="F354" s="2">
        <v>20.04</v>
      </c>
      <c r="G354" s="2">
        <v>15.98</v>
      </c>
      <c r="H354" s="2">
        <v>50</v>
      </c>
      <c r="I354" s="2">
        <v>3</v>
      </c>
      <c r="J354" s="2">
        <v>50</v>
      </c>
      <c r="K354" s="2">
        <v>17.02</v>
      </c>
      <c r="L354" s="2">
        <v>27.89</v>
      </c>
      <c r="M354" s="7">
        <v>7.74</v>
      </c>
      <c r="N354" s="7">
        <v>7.52</v>
      </c>
      <c r="O354" s="2">
        <v>4</v>
      </c>
      <c r="X354" s="2">
        <f t="shared" si="18"/>
        <v>2.0794415416798357</v>
      </c>
      <c r="Y354" s="2">
        <v>8</v>
      </c>
      <c r="AA354" s="9" t="s">
        <v>42</v>
      </c>
      <c r="AC354" s="9">
        <v>2</v>
      </c>
      <c r="AE354" s="11">
        <v>0.26700000000000002</v>
      </c>
      <c r="AG354" s="11">
        <v>0.28199999999999997</v>
      </c>
      <c r="AK354" s="11">
        <v>0.56100000000000005</v>
      </c>
      <c r="AM354" s="11">
        <f t="shared" si="19"/>
        <v>0.82800000000000007</v>
      </c>
      <c r="AN354" s="2">
        <v>21</v>
      </c>
      <c r="AO354" s="2">
        <v>24</v>
      </c>
      <c r="AP354" s="13">
        <v>4.34</v>
      </c>
      <c r="AU354" s="2">
        <v>-74.045500000000004</v>
      </c>
      <c r="AV354" s="2">
        <v>40.606166999999999</v>
      </c>
      <c r="AW354" s="2" t="s">
        <v>40</v>
      </c>
    </row>
    <row r="355" spans="1:49" x14ac:dyDescent="0.35">
      <c r="A355" s="2" t="s">
        <v>46</v>
      </c>
      <c r="C355" s="3">
        <v>42899</v>
      </c>
      <c r="D355" s="4">
        <v>0.64861111111111114</v>
      </c>
      <c r="E355" s="2" t="s">
        <v>47</v>
      </c>
      <c r="F355" s="2">
        <v>20.04</v>
      </c>
      <c r="G355" s="2">
        <v>15.98</v>
      </c>
      <c r="H355" s="2">
        <v>50</v>
      </c>
      <c r="I355" s="2">
        <v>3</v>
      </c>
      <c r="J355" s="2">
        <v>50</v>
      </c>
      <c r="K355" s="2">
        <v>17.02</v>
      </c>
      <c r="L355" s="2">
        <v>27.89</v>
      </c>
      <c r="M355" s="7">
        <v>7.74</v>
      </c>
      <c r="N355" s="7">
        <v>7.52</v>
      </c>
      <c r="O355" s="2">
        <v>4</v>
      </c>
      <c r="X355" s="2">
        <f t="shared" si="18"/>
        <v>2.0794415416798357</v>
      </c>
      <c r="Y355" s="2">
        <v>8</v>
      </c>
      <c r="AA355" s="9" t="s">
        <v>42</v>
      </c>
      <c r="AC355" s="9">
        <v>2</v>
      </c>
      <c r="AE355" s="11">
        <v>0.26700000000000002</v>
      </c>
      <c r="AG355" s="11">
        <v>0.28199999999999997</v>
      </c>
      <c r="AK355" s="11">
        <v>0.56100000000000005</v>
      </c>
      <c r="AM355" s="11">
        <f t="shared" si="19"/>
        <v>0.82800000000000007</v>
      </c>
      <c r="AN355" s="2">
        <v>21</v>
      </c>
      <c r="AO355" s="2">
        <v>24</v>
      </c>
      <c r="AP355" s="13">
        <v>4.34</v>
      </c>
      <c r="AU355" s="2">
        <v>-74.045500000000004</v>
      </c>
      <c r="AV355" s="2">
        <v>40.606166999999999</v>
      </c>
      <c r="AW355" s="2" t="s">
        <v>40</v>
      </c>
    </row>
    <row r="356" spans="1:49" x14ac:dyDescent="0.35">
      <c r="A356" s="2" t="s">
        <v>50</v>
      </c>
      <c r="C356" s="3">
        <v>42899</v>
      </c>
      <c r="D356" s="4">
        <v>0.44791666666666669</v>
      </c>
      <c r="E356" s="2" t="s">
        <v>47</v>
      </c>
      <c r="F356" s="2">
        <v>19.29</v>
      </c>
      <c r="G356" s="2">
        <v>16.11</v>
      </c>
      <c r="H356" s="2">
        <v>48</v>
      </c>
      <c r="I356" s="2">
        <v>3</v>
      </c>
      <c r="J356" s="2">
        <v>47</v>
      </c>
      <c r="K356" s="2">
        <v>16.61</v>
      </c>
      <c r="L356" s="2">
        <v>27.75</v>
      </c>
      <c r="M356" s="7">
        <v>7.25</v>
      </c>
      <c r="N356" s="7">
        <v>7.62</v>
      </c>
      <c r="O356" s="2">
        <v>3</v>
      </c>
      <c r="X356" s="2">
        <f t="shared" si="18"/>
        <v>3.3322045101752038</v>
      </c>
      <c r="Y356" s="2">
        <v>28</v>
      </c>
      <c r="AA356" s="9" t="s">
        <v>45</v>
      </c>
      <c r="AC356" s="9">
        <v>1</v>
      </c>
      <c r="AE356" s="11">
        <v>0.26200000000000001</v>
      </c>
      <c r="AG356" s="11">
        <v>0.26400000000000001</v>
      </c>
      <c r="AK356" s="11">
        <v>0.497</v>
      </c>
      <c r="AM356" s="11">
        <f t="shared" si="19"/>
        <v>0.75900000000000001</v>
      </c>
      <c r="AN356" s="2">
        <v>8</v>
      </c>
      <c r="AO356" s="2">
        <v>12</v>
      </c>
      <c r="AP356" s="13">
        <v>6.58</v>
      </c>
      <c r="AU356" s="2">
        <v>-74.045500000000004</v>
      </c>
      <c r="AV356" s="2">
        <v>40.606166999999999</v>
      </c>
      <c r="AW356" s="2" t="s">
        <v>40</v>
      </c>
    </row>
    <row r="357" spans="1:49" x14ac:dyDescent="0.35">
      <c r="A357" s="2" t="s">
        <v>50</v>
      </c>
      <c r="C357" s="3">
        <v>42899</v>
      </c>
      <c r="D357" s="4">
        <v>0.44791666666666669</v>
      </c>
      <c r="E357" s="2" t="s">
        <v>47</v>
      </c>
      <c r="F357" s="2">
        <v>19.29</v>
      </c>
      <c r="G357" s="2">
        <v>16.11</v>
      </c>
      <c r="H357" s="2">
        <v>48</v>
      </c>
      <c r="I357" s="2">
        <v>3</v>
      </c>
      <c r="J357" s="2">
        <v>47</v>
      </c>
      <c r="K357" s="2">
        <v>16.61</v>
      </c>
      <c r="L357" s="2">
        <v>27.75</v>
      </c>
      <c r="M357" s="7">
        <v>7.25</v>
      </c>
      <c r="N357" s="7">
        <v>7.62</v>
      </c>
      <c r="O357" s="2">
        <v>3</v>
      </c>
      <c r="X357" s="2">
        <f t="shared" si="18"/>
        <v>3.3322045101752038</v>
      </c>
      <c r="Y357" s="2">
        <v>28</v>
      </c>
      <c r="AA357" s="9" t="s">
        <v>45</v>
      </c>
      <c r="AC357" s="9">
        <v>1</v>
      </c>
      <c r="AE357" s="11">
        <v>0.26200000000000001</v>
      </c>
      <c r="AG357" s="11">
        <v>0.26400000000000001</v>
      </c>
      <c r="AK357" s="11">
        <v>0.497</v>
      </c>
      <c r="AM357" s="11">
        <f t="shared" si="19"/>
        <v>0.75900000000000001</v>
      </c>
      <c r="AN357" s="2">
        <v>8</v>
      </c>
      <c r="AO357" s="2">
        <v>12</v>
      </c>
      <c r="AP357" s="13">
        <v>6.58</v>
      </c>
      <c r="AU357" s="2">
        <v>-74.045500000000004</v>
      </c>
      <c r="AV357" s="2">
        <v>40.606166999999999</v>
      </c>
      <c r="AW357" s="2" t="s">
        <v>40</v>
      </c>
    </row>
    <row r="358" spans="1:49" x14ac:dyDescent="0.35">
      <c r="A358" s="2" t="s">
        <v>48</v>
      </c>
      <c r="C358" s="3">
        <v>42899</v>
      </c>
      <c r="D358" s="4">
        <v>0.46180555555555558</v>
      </c>
      <c r="E358" s="2" t="s">
        <v>47</v>
      </c>
      <c r="F358" s="2">
        <v>18.54</v>
      </c>
      <c r="G358" s="2">
        <v>15.2</v>
      </c>
      <c r="H358" s="2">
        <v>93</v>
      </c>
      <c r="I358" s="2">
        <v>3</v>
      </c>
      <c r="J358" s="2">
        <v>91</v>
      </c>
      <c r="K358" s="2">
        <v>22.08</v>
      </c>
      <c r="L358" s="2">
        <v>29.27</v>
      </c>
      <c r="M358" s="7">
        <v>8.65</v>
      </c>
      <c r="N358" s="7">
        <v>7.94</v>
      </c>
      <c r="O358" s="2">
        <v>4</v>
      </c>
      <c r="X358" s="2">
        <f t="shared" si="18"/>
        <v>2.0794415416798357</v>
      </c>
      <c r="Y358" s="2">
        <v>8</v>
      </c>
      <c r="AC358" s="9">
        <v>2</v>
      </c>
      <c r="AE358" s="11">
        <v>0.191</v>
      </c>
      <c r="AG358" s="11">
        <v>0.245</v>
      </c>
      <c r="AK358" s="11">
        <v>0.498</v>
      </c>
      <c r="AM358" s="11">
        <f t="shared" si="19"/>
        <v>0.68900000000000006</v>
      </c>
      <c r="AN358" s="2">
        <v>5</v>
      </c>
      <c r="AO358" s="2">
        <v>16</v>
      </c>
      <c r="AP358" s="13">
        <v>7.24</v>
      </c>
      <c r="AU358" s="2">
        <v>-74.045500000000004</v>
      </c>
      <c r="AV358" s="2">
        <v>40.606166999999999</v>
      </c>
      <c r="AW358" s="2" t="s">
        <v>40</v>
      </c>
    </row>
    <row r="359" spans="1:49" x14ac:dyDescent="0.35">
      <c r="A359" s="2" t="s">
        <v>48</v>
      </c>
      <c r="C359" s="3">
        <v>42899</v>
      </c>
      <c r="D359" s="4">
        <v>0.46180555555555558</v>
      </c>
      <c r="E359" s="2" t="s">
        <v>47</v>
      </c>
      <c r="F359" s="2">
        <v>18.54</v>
      </c>
      <c r="G359" s="2">
        <v>15.2</v>
      </c>
      <c r="H359" s="2">
        <v>93</v>
      </c>
      <c r="I359" s="2">
        <v>3</v>
      </c>
      <c r="J359" s="2">
        <v>91</v>
      </c>
      <c r="K359" s="2">
        <v>22.08</v>
      </c>
      <c r="L359" s="2">
        <v>29.27</v>
      </c>
      <c r="M359" s="7">
        <v>8.65</v>
      </c>
      <c r="N359" s="7">
        <v>7.94</v>
      </c>
      <c r="O359" s="2">
        <v>4</v>
      </c>
      <c r="X359" s="2">
        <f t="shared" si="18"/>
        <v>2.0794415416798357</v>
      </c>
      <c r="Y359" s="2">
        <v>8</v>
      </c>
      <c r="AC359" s="9">
        <v>2</v>
      </c>
      <c r="AE359" s="11">
        <v>0.191</v>
      </c>
      <c r="AG359" s="11">
        <v>0.245</v>
      </c>
      <c r="AK359" s="11">
        <v>0.498</v>
      </c>
      <c r="AM359" s="11">
        <f t="shared" si="19"/>
        <v>0.68900000000000006</v>
      </c>
      <c r="AN359" s="2">
        <v>5</v>
      </c>
      <c r="AO359" s="2">
        <v>16</v>
      </c>
      <c r="AP359" s="13">
        <v>7.24</v>
      </c>
      <c r="AU359" s="2">
        <v>-74.045500000000004</v>
      </c>
      <c r="AV359" s="2">
        <v>40.606166999999999</v>
      </c>
      <c r="AW359" s="2" t="s">
        <v>40</v>
      </c>
    </row>
    <row r="360" spans="1:49" x14ac:dyDescent="0.35">
      <c r="A360" s="2" t="s">
        <v>46</v>
      </c>
      <c r="C360" s="3">
        <v>42906</v>
      </c>
      <c r="D360" s="4">
        <v>0.63888888888888895</v>
      </c>
      <c r="E360" s="2" t="s">
        <v>44</v>
      </c>
      <c r="F360" s="2">
        <v>20.6</v>
      </c>
      <c r="G360" s="2">
        <v>19.3</v>
      </c>
      <c r="H360" s="2">
        <v>48</v>
      </c>
      <c r="I360" s="2">
        <v>3</v>
      </c>
      <c r="J360" s="2">
        <v>46</v>
      </c>
      <c r="K360" s="2">
        <v>16.98</v>
      </c>
      <c r="L360" s="2">
        <v>24.06</v>
      </c>
      <c r="M360" s="7">
        <v>6.88</v>
      </c>
      <c r="N360" s="7">
        <v>6.22</v>
      </c>
      <c r="O360" s="2">
        <v>2.5</v>
      </c>
      <c r="X360" s="2">
        <f t="shared" si="18"/>
        <v>6.1737861039019366</v>
      </c>
      <c r="Y360" s="2">
        <v>480</v>
      </c>
      <c r="AC360" s="9">
        <v>91</v>
      </c>
      <c r="AE360" s="11">
        <v>0.25800000000000001</v>
      </c>
      <c r="AG360" s="11">
        <v>0.313</v>
      </c>
      <c r="AK360" s="11">
        <v>0.64100000000000001</v>
      </c>
      <c r="AM360" s="11">
        <f t="shared" si="19"/>
        <v>0.89900000000000002</v>
      </c>
      <c r="AN360" s="2">
        <v>11</v>
      </c>
      <c r="AO360" s="2">
        <v>34</v>
      </c>
      <c r="AP360" s="13">
        <v>1.86</v>
      </c>
      <c r="AU360" s="2">
        <v>-74.045500000000004</v>
      </c>
      <c r="AV360" s="2">
        <v>40.606166999999999</v>
      </c>
      <c r="AW360" s="2" t="s">
        <v>40</v>
      </c>
    </row>
    <row r="361" spans="1:49" x14ac:dyDescent="0.35">
      <c r="A361" s="2" t="s">
        <v>46</v>
      </c>
      <c r="C361" s="3">
        <v>42906</v>
      </c>
      <c r="D361" s="4">
        <v>0.63888888888888895</v>
      </c>
      <c r="E361" s="2" t="s">
        <v>44</v>
      </c>
      <c r="F361" s="2">
        <v>20.6</v>
      </c>
      <c r="G361" s="2">
        <v>19.3</v>
      </c>
      <c r="H361" s="2">
        <v>48</v>
      </c>
      <c r="I361" s="2">
        <v>3</v>
      </c>
      <c r="J361" s="2">
        <v>46</v>
      </c>
      <c r="K361" s="2">
        <v>16.98</v>
      </c>
      <c r="L361" s="2">
        <v>24.06</v>
      </c>
      <c r="M361" s="7">
        <v>6.88</v>
      </c>
      <c r="N361" s="7">
        <v>6.22</v>
      </c>
      <c r="O361" s="2">
        <v>2.5</v>
      </c>
      <c r="X361" s="2">
        <f t="shared" si="18"/>
        <v>6.1737861039019366</v>
      </c>
      <c r="Y361" s="2">
        <v>480</v>
      </c>
      <c r="AC361" s="9">
        <v>91</v>
      </c>
      <c r="AE361" s="11">
        <v>0.25800000000000001</v>
      </c>
      <c r="AG361" s="11">
        <v>0.313</v>
      </c>
      <c r="AK361" s="11">
        <v>0.64100000000000001</v>
      </c>
      <c r="AM361" s="11">
        <f t="shared" si="19"/>
        <v>0.89900000000000002</v>
      </c>
      <c r="AN361" s="2">
        <v>11</v>
      </c>
      <c r="AO361" s="2">
        <v>34</v>
      </c>
      <c r="AP361" s="13">
        <v>1.86</v>
      </c>
      <c r="AU361" s="2">
        <v>-74.045500000000004</v>
      </c>
      <c r="AV361" s="2">
        <v>40.606166999999999</v>
      </c>
      <c r="AW361" s="2" t="s">
        <v>40</v>
      </c>
    </row>
    <row r="362" spans="1:49" x14ac:dyDescent="0.35">
      <c r="A362" s="2" t="s">
        <v>50</v>
      </c>
      <c r="C362" s="3">
        <v>42906</v>
      </c>
      <c r="D362" s="4">
        <v>0.63055555555555554</v>
      </c>
      <c r="E362" s="2" t="s">
        <v>44</v>
      </c>
      <c r="F362" s="2">
        <v>20.64</v>
      </c>
      <c r="G362" s="2">
        <v>18.739999999999998</v>
      </c>
      <c r="H362" s="2">
        <v>50</v>
      </c>
      <c r="I362" s="2">
        <v>3</v>
      </c>
      <c r="J362" s="2">
        <v>43</v>
      </c>
      <c r="K362" s="2">
        <v>17.71</v>
      </c>
      <c r="L362" s="2">
        <v>26.04</v>
      </c>
      <c r="M362" s="7">
        <v>6.59</v>
      </c>
      <c r="N362" s="7">
        <v>6.54</v>
      </c>
      <c r="O362" s="2">
        <v>3</v>
      </c>
      <c r="X362" s="2">
        <f t="shared" si="18"/>
        <v>6.1092475827643655</v>
      </c>
      <c r="Y362" s="2">
        <v>450</v>
      </c>
      <c r="AC362" s="9">
        <v>58</v>
      </c>
      <c r="AE362" s="11">
        <v>0.25600000000000001</v>
      </c>
      <c r="AG362" s="11">
        <v>0.33900000000000002</v>
      </c>
      <c r="AK362" s="11">
        <v>0.49299999999999999</v>
      </c>
      <c r="AM362" s="11">
        <f t="shared" si="19"/>
        <v>0.749</v>
      </c>
      <c r="AN362" s="2">
        <v>10</v>
      </c>
      <c r="AO362" s="2">
        <v>20</v>
      </c>
      <c r="AP362" s="13">
        <v>4.74</v>
      </c>
      <c r="AU362" s="2">
        <v>-74.045500000000004</v>
      </c>
      <c r="AV362" s="2">
        <v>40.606166999999999</v>
      </c>
      <c r="AW362" s="2" t="s">
        <v>40</v>
      </c>
    </row>
    <row r="363" spans="1:49" x14ac:dyDescent="0.35">
      <c r="A363" s="2" t="s">
        <v>50</v>
      </c>
      <c r="C363" s="3">
        <v>42906</v>
      </c>
      <c r="D363" s="4">
        <v>0.63055555555555554</v>
      </c>
      <c r="E363" s="2" t="s">
        <v>44</v>
      </c>
      <c r="F363" s="2">
        <v>20.64</v>
      </c>
      <c r="G363" s="2">
        <v>18.739999999999998</v>
      </c>
      <c r="H363" s="2">
        <v>50</v>
      </c>
      <c r="I363" s="2">
        <v>3</v>
      </c>
      <c r="J363" s="2">
        <v>43</v>
      </c>
      <c r="K363" s="2">
        <v>17.71</v>
      </c>
      <c r="L363" s="2">
        <v>26.04</v>
      </c>
      <c r="M363" s="7">
        <v>6.59</v>
      </c>
      <c r="N363" s="7">
        <v>6.54</v>
      </c>
      <c r="O363" s="2">
        <v>3</v>
      </c>
      <c r="X363" s="2">
        <f t="shared" si="18"/>
        <v>6.1092475827643655</v>
      </c>
      <c r="Y363" s="2">
        <v>450</v>
      </c>
      <c r="AC363" s="9">
        <v>58</v>
      </c>
      <c r="AE363" s="11">
        <v>0.25600000000000001</v>
      </c>
      <c r="AG363" s="11">
        <v>0.33900000000000002</v>
      </c>
      <c r="AK363" s="11">
        <v>0.49299999999999999</v>
      </c>
      <c r="AM363" s="11">
        <f t="shared" si="19"/>
        <v>0.749</v>
      </c>
      <c r="AN363" s="2">
        <v>10</v>
      </c>
      <c r="AO363" s="2">
        <v>20</v>
      </c>
      <c r="AP363" s="13">
        <v>4.74</v>
      </c>
      <c r="AU363" s="2">
        <v>-74.045500000000004</v>
      </c>
      <c r="AV363" s="2">
        <v>40.606166999999999</v>
      </c>
      <c r="AW363" s="2" t="s">
        <v>40</v>
      </c>
    </row>
    <row r="364" spans="1:49" x14ac:dyDescent="0.35">
      <c r="A364" s="2" t="s">
        <v>48</v>
      </c>
      <c r="C364" s="3">
        <v>42906</v>
      </c>
      <c r="D364" s="4">
        <v>0.4597222222222222</v>
      </c>
      <c r="E364" s="2" t="s">
        <v>44</v>
      </c>
      <c r="F364" s="2">
        <v>20.53</v>
      </c>
      <c r="G364" s="2">
        <v>15.99</v>
      </c>
      <c r="H364" s="2">
        <v>82</v>
      </c>
      <c r="I364" s="2">
        <v>3</v>
      </c>
      <c r="J364" s="2">
        <v>84</v>
      </c>
      <c r="K364" s="2">
        <v>20.02</v>
      </c>
      <c r="L364" s="2">
        <v>29.93</v>
      </c>
      <c r="M364" s="7">
        <v>7.26</v>
      </c>
      <c r="N364" s="7">
        <v>7.13</v>
      </c>
      <c r="O364" s="2">
        <v>3.5</v>
      </c>
      <c r="X364" s="2">
        <f t="shared" si="18"/>
        <v>6.2441669006637364</v>
      </c>
      <c r="Y364" s="2">
        <v>515</v>
      </c>
      <c r="AC364" s="9">
        <v>62</v>
      </c>
      <c r="AE364" s="11">
        <v>0.221</v>
      </c>
      <c r="AG364" s="11">
        <v>0.33300000000000002</v>
      </c>
      <c r="AK364" s="11">
        <v>0.40300000000000002</v>
      </c>
      <c r="AM364" s="11">
        <f t="shared" si="19"/>
        <v>0.624</v>
      </c>
      <c r="AN364" s="2">
        <v>6</v>
      </c>
      <c r="AO364" s="2">
        <v>35</v>
      </c>
      <c r="AP364" s="13">
        <v>5.94</v>
      </c>
      <c r="AT364" s="2" t="s">
        <v>68</v>
      </c>
      <c r="AU364" s="2">
        <v>-74.045500000000004</v>
      </c>
      <c r="AV364" s="2">
        <v>40.606166999999999</v>
      </c>
      <c r="AW364" s="2" t="s">
        <v>40</v>
      </c>
    </row>
    <row r="365" spans="1:49" x14ac:dyDescent="0.35">
      <c r="A365" s="2" t="s">
        <v>48</v>
      </c>
      <c r="C365" s="3">
        <v>42906</v>
      </c>
      <c r="D365" s="4">
        <v>0.4597222222222222</v>
      </c>
      <c r="E365" s="2" t="s">
        <v>44</v>
      </c>
      <c r="F365" s="2">
        <v>20.53</v>
      </c>
      <c r="G365" s="2">
        <v>15.99</v>
      </c>
      <c r="H365" s="2">
        <v>82</v>
      </c>
      <c r="I365" s="2">
        <v>3</v>
      </c>
      <c r="J365" s="2">
        <v>84</v>
      </c>
      <c r="K365" s="2">
        <v>20.02</v>
      </c>
      <c r="L365" s="2">
        <v>29.93</v>
      </c>
      <c r="M365" s="7">
        <v>7.26</v>
      </c>
      <c r="N365" s="7">
        <v>7.13</v>
      </c>
      <c r="O365" s="2">
        <v>3.5</v>
      </c>
      <c r="X365" s="2">
        <f t="shared" si="18"/>
        <v>6.2441669006637364</v>
      </c>
      <c r="Y365" s="2">
        <v>515</v>
      </c>
      <c r="AC365" s="9">
        <v>62</v>
      </c>
      <c r="AE365" s="11">
        <v>0.221</v>
      </c>
      <c r="AG365" s="11">
        <v>0.33300000000000002</v>
      </c>
      <c r="AK365" s="11">
        <v>0.40300000000000002</v>
      </c>
      <c r="AM365" s="11">
        <f t="shared" si="19"/>
        <v>0.624</v>
      </c>
      <c r="AN365" s="2">
        <v>6</v>
      </c>
      <c r="AO365" s="2">
        <v>35</v>
      </c>
      <c r="AP365" s="13">
        <v>5.94</v>
      </c>
      <c r="AT365" s="2" t="s">
        <v>71</v>
      </c>
      <c r="AU365" s="2">
        <v>-74.045500000000004</v>
      </c>
      <c r="AV365" s="2">
        <v>40.606166999999999</v>
      </c>
      <c r="AW365" s="2" t="s">
        <v>40</v>
      </c>
    </row>
    <row r="366" spans="1:49" x14ac:dyDescent="0.35">
      <c r="A366" s="2" t="s">
        <v>46</v>
      </c>
      <c r="C366" s="3">
        <v>42913</v>
      </c>
      <c r="D366" s="4">
        <v>0.66805555555555562</v>
      </c>
      <c r="E366" s="2" t="s">
        <v>44</v>
      </c>
      <c r="F366" s="2">
        <v>20.51</v>
      </c>
      <c r="G366" s="2">
        <v>18.440000000000001</v>
      </c>
      <c r="H366" s="2">
        <v>47</v>
      </c>
      <c r="I366" s="2">
        <v>3</v>
      </c>
      <c r="J366" s="2">
        <v>44</v>
      </c>
      <c r="K366" s="2">
        <v>22.34</v>
      </c>
      <c r="L366" s="2">
        <v>26.63</v>
      </c>
      <c r="M366" s="7">
        <v>7.05</v>
      </c>
      <c r="N366" s="7">
        <v>6.93</v>
      </c>
      <c r="O366" s="2">
        <v>3</v>
      </c>
      <c r="X366" s="2">
        <f t="shared" si="18"/>
        <v>2.4849066497880004</v>
      </c>
      <c r="Y366" s="2">
        <v>12</v>
      </c>
      <c r="AA366" s="9" t="s">
        <v>42</v>
      </c>
      <c r="AC366" s="9">
        <v>2</v>
      </c>
      <c r="AE366" s="11">
        <v>0.24199999999999999</v>
      </c>
      <c r="AG366" s="11">
        <v>0.42299999999999999</v>
      </c>
      <c r="AK366" s="11">
        <v>0.64900000000000002</v>
      </c>
      <c r="AM366" s="11">
        <f t="shared" si="19"/>
        <v>0.89100000000000001</v>
      </c>
      <c r="AN366" s="2">
        <v>7</v>
      </c>
      <c r="AO366" s="2">
        <v>16</v>
      </c>
      <c r="AP366" s="13">
        <v>10.3</v>
      </c>
      <c r="AU366" s="2">
        <v>-74.045500000000004</v>
      </c>
      <c r="AV366" s="2">
        <v>40.606166999999999</v>
      </c>
      <c r="AW366" s="2" t="s">
        <v>40</v>
      </c>
    </row>
    <row r="367" spans="1:49" x14ac:dyDescent="0.35">
      <c r="A367" s="2" t="s">
        <v>46</v>
      </c>
      <c r="C367" s="3">
        <v>42913</v>
      </c>
      <c r="D367" s="4">
        <v>0.66805555555555562</v>
      </c>
      <c r="E367" s="2" t="s">
        <v>44</v>
      </c>
      <c r="F367" s="2">
        <v>20.51</v>
      </c>
      <c r="G367" s="2">
        <v>18.440000000000001</v>
      </c>
      <c r="H367" s="2">
        <v>47</v>
      </c>
      <c r="I367" s="2">
        <v>3</v>
      </c>
      <c r="J367" s="2">
        <v>44</v>
      </c>
      <c r="K367" s="2">
        <v>22.34</v>
      </c>
      <c r="L367" s="2">
        <v>26.63</v>
      </c>
      <c r="M367" s="7">
        <v>7.05</v>
      </c>
      <c r="N367" s="7">
        <v>6.93</v>
      </c>
      <c r="O367" s="2">
        <v>3</v>
      </c>
      <c r="X367" s="2">
        <f t="shared" si="18"/>
        <v>2.4849066497880004</v>
      </c>
      <c r="Y367" s="2">
        <v>12</v>
      </c>
      <c r="AA367" s="9" t="s">
        <v>42</v>
      </c>
      <c r="AC367" s="9">
        <v>2</v>
      </c>
      <c r="AE367" s="11">
        <v>0.24199999999999999</v>
      </c>
      <c r="AG367" s="11">
        <v>0.42299999999999999</v>
      </c>
      <c r="AK367" s="11">
        <v>0.64900000000000002</v>
      </c>
      <c r="AM367" s="11">
        <f t="shared" si="19"/>
        <v>0.89100000000000001</v>
      </c>
      <c r="AN367" s="2">
        <v>7</v>
      </c>
      <c r="AO367" s="2">
        <v>16</v>
      </c>
      <c r="AP367" s="13">
        <v>10.3</v>
      </c>
      <c r="AU367" s="2">
        <v>-74.045500000000004</v>
      </c>
      <c r="AV367" s="2">
        <v>40.606166999999999</v>
      </c>
      <c r="AW367" s="2" t="s">
        <v>40</v>
      </c>
    </row>
    <row r="368" spans="1:49" x14ac:dyDescent="0.35">
      <c r="A368" s="2" t="s">
        <v>50</v>
      </c>
      <c r="C368" s="3">
        <v>42913</v>
      </c>
      <c r="D368" s="4">
        <v>0.65972222222222221</v>
      </c>
      <c r="E368" s="2" t="s">
        <v>44</v>
      </c>
      <c r="F368" s="2">
        <v>20.41</v>
      </c>
      <c r="G368" s="2">
        <v>18.350000000000001</v>
      </c>
      <c r="H368" s="2">
        <v>48</v>
      </c>
      <c r="I368" s="2">
        <v>3</v>
      </c>
      <c r="J368" s="2">
        <v>48</v>
      </c>
      <c r="K368" s="2">
        <v>22.44</v>
      </c>
      <c r="L368" s="2">
        <v>26.88</v>
      </c>
      <c r="M368" s="7">
        <v>6.94</v>
      </c>
      <c r="N368" s="7">
        <v>6.42</v>
      </c>
      <c r="O368" s="2">
        <v>3</v>
      </c>
      <c r="X368" s="2">
        <f t="shared" si="18"/>
        <v>3.3322045101752038</v>
      </c>
      <c r="Y368" s="2">
        <v>28</v>
      </c>
      <c r="AA368" s="9" t="s">
        <v>42</v>
      </c>
      <c r="AC368" s="9">
        <v>2</v>
      </c>
      <c r="AE368" s="11">
        <v>0.24399999999999999</v>
      </c>
      <c r="AG368" s="11">
        <v>0.52900000000000003</v>
      </c>
      <c r="AK368" s="11">
        <v>0.54700000000000004</v>
      </c>
      <c r="AM368" s="11">
        <f t="shared" si="19"/>
        <v>0.79100000000000004</v>
      </c>
      <c r="AN368" s="2">
        <v>12</v>
      </c>
      <c r="AO368" s="2">
        <v>12</v>
      </c>
      <c r="AP368" s="13">
        <v>4.0199999999999996</v>
      </c>
      <c r="AU368" s="2">
        <v>-74.045500000000004</v>
      </c>
      <c r="AV368" s="2">
        <v>40.606166999999999</v>
      </c>
      <c r="AW368" s="2" t="s">
        <v>40</v>
      </c>
    </row>
    <row r="369" spans="1:49" x14ac:dyDescent="0.35">
      <c r="A369" s="2" t="s">
        <v>50</v>
      </c>
      <c r="C369" s="3">
        <v>42913</v>
      </c>
      <c r="D369" s="4">
        <v>0.65972222222222221</v>
      </c>
      <c r="E369" s="2" t="s">
        <v>44</v>
      </c>
      <c r="F369" s="2">
        <v>20.41</v>
      </c>
      <c r="G369" s="2">
        <v>18.350000000000001</v>
      </c>
      <c r="H369" s="2">
        <v>48</v>
      </c>
      <c r="I369" s="2">
        <v>3</v>
      </c>
      <c r="J369" s="2">
        <v>48</v>
      </c>
      <c r="K369" s="2">
        <v>22.44</v>
      </c>
      <c r="L369" s="2">
        <v>26.88</v>
      </c>
      <c r="M369" s="7">
        <v>6.94</v>
      </c>
      <c r="N369" s="7">
        <v>6.42</v>
      </c>
      <c r="O369" s="2">
        <v>3</v>
      </c>
      <c r="X369" s="2">
        <f t="shared" si="18"/>
        <v>3.3322045101752038</v>
      </c>
      <c r="Y369" s="2">
        <v>28</v>
      </c>
      <c r="AA369" s="9" t="s">
        <v>42</v>
      </c>
      <c r="AC369" s="9">
        <v>2</v>
      </c>
      <c r="AE369" s="11">
        <v>0.24399999999999999</v>
      </c>
      <c r="AG369" s="11">
        <v>0.52900000000000003</v>
      </c>
      <c r="AK369" s="11">
        <v>0.54700000000000004</v>
      </c>
      <c r="AM369" s="11">
        <f t="shared" si="19"/>
        <v>0.79100000000000004</v>
      </c>
      <c r="AN369" s="2">
        <v>12</v>
      </c>
      <c r="AO369" s="2">
        <v>12</v>
      </c>
      <c r="AP369" s="13">
        <v>4.0199999999999996</v>
      </c>
      <c r="AU369" s="2">
        <v>-74.045500000000004</v>
      </c>
      <c r="AV369" s="2">
        <v>40.606166999999999</v>
      </c>
      <c r="AW369" s="2" t="s">
        <v>40</v>
      </c>
    </row>
    <row r="370" spans="1:49" x14ac:dyDescent="0.35">
      <c r="A370" s="2" t="s">
        <v>48</v>
      </c>
      <c r="C370" s="3">
        <v>42913</v>
      </c>
      <c r="D370" s="4">
        <v>0.48402777777777778</v>
      </c>
      <c r="E370" s="2" t="s">
        <v>44</v>
      </c>
      <c r="F370" s="2">
        <v>19.53</v>
      </c>
      <c r="G370" s="2">
        <v>17.21</v>
      </c>
      <c r="H370" s="2">
        <v>76</v>
      </c>
      <c r="I370" s="2">
        <v>3</v>
      </c>
      <c r="J370" s="2">
        <v>75</v>
      </c>
      <c r="K370" s="2">
        <v>24.44</v>
      </c>
      <c r="L370" s="2">
        <v>29.02</v>
      </c>
      <c r="M370" s="7">
        <v>7.29</v>
      </c>
      <c r="N370" s="7">
        <v>7.15</v>
      </c>
      <c r="O370" s="2">
        <v>4</v>
      </c>
      <c r="X370" s="2">
        <f t="shared" si="18"/>
        <v>2.0794415416798357</v>
      </c>
      <c r="Y370" s="2">
        <v>8</v>
      </c>
      <c r="AA370" s="9" t="s">
        <v>45</v>
      </c>
      <c r="AC370" s="9">
        <v>2</v>
      </c>
      <c r="AE370" s="11">
        <v>0.17899999999999999</v>
      </c>
      <c r="AG370" s="11">
        <v>0.33700000000000002</v>
      </c>
      <c r="AK370" s="11">
        <v>0.41099999999999998</v>
      </c>
      <c r="AM370" s="11">
        <f t="shared" si="19"/>
        <v>0.59</v>
      </c>
      <c r="AN370" s="2">
        <v>14</v>
      </c>
      <c r="AO370" s="2">
        <v>23</v>
      </c>
      <c r="AP370" s="13">
        <v>10.4</v>
      </c>
      <c r="AU370" s="2">
        <v>-74.045500000000004</v>
      </c>
      <c r="AV370" s="2">
        <v>40.606166999999999</v>
      </c>
      <c r="AW370" s="2" t="s">
        <v>40</v>
      </c>
    </row>
    <row r="371" spans="1:49" x14ac:dyDescent="0.35">
      <c r="A371" s="2" t="s">
        <v>48</v>
      </c>
      <c r="C371" s="3">
        <v>42913</v>
      </c>
      <c r="D371" s="4">
        <v>0.48402777777777778</v>
      </c>
      <c r="E371" s="2" t="s">
        <v>44</v>
      </c>
      <c r="F371" s="2">
        <v>19.53</v>
      </c>
      <c r="G371" s="2">
        <v>17.21</v>
      </c>
      <c r="H371" s="2">
        <v>76</v>
      </c>
      <c r="I371" s="2">
        <v>3</v>
      </c>
      <c r="J371" s="2">
        <v>75</v>
      </c>
      <c r="K371" s="2">
        <v>24.44</v>
      </c>
      <c r="L371" s="2">
        <v>29.02</v>
      </c>
      <c r="M371" s="7">
        <v>7.29</v>
      </c>
      <c r="N371" s="7">
        <v>7.15</v>
      </c>
      <c r="O371" s="2">
        <v>4</v>
      </c>
      <c r="X371" s="2">
        <f t="shared" si="18"/>
        <v>2.0794415416798357</v>
      </c>
      <c r="Y371" s="2">
        <v>8</v>
      </c>
      <c r="AA371" s="9" t="s">
        <v>45</v>
      </c>
      <c r="AC371" s="9">
        <v>2</v>
      </c>
      <c r="AE371" s="11">
        <v>0.17899999999999999</v>
      </c>
      <c r="AG371" s="11">
        <v>0.33700000000000002</v>
      </c>
      <c r="AK371" s="11">
        <v>0.41099999999999998</v>
      </c>
      <c r="AM371" s="11">
        <f t="shared" si="19"/>
        <v>0.59</v>
      </c>
      <c r="AN371" s="2">
        <v>14</v>
      </c>
      <c r="AO371" s="2">
        <v>23</v>
      </c>
      <c r="AP371" s="13">
        <v>10.4</v>
      </c>
      <c r="AU371" s="2">
        <v>-74.045500000000004</v>
      </c>
      <c r="AV371" s="2">
        <v>40.606166999999999</v>
      </c>
      <c r="AW371" s="2" t="s">
        <v>40</v>
      </c>
    </row>
    <row r="372" spans="1:49" x14ac:dyDescent="0.35">
      <c r="A372" s="2" t="s">
        <v>46</v>
      </c>
      <c r="C372" s="3">
        <v>42927</v>
      </c>
      <c r="D372" s="4">
        <v>0.63888888888888895</v>
      </c>
      <c r="E372" s="2" t="s">
        <v>47</v>
      </c>
      <c r="F372" s="2">
        <v>22.14</v>
      </c>
      <c r="G372" s="2">
        <v>21.24</v>
      </c>
      <c r="H372" s="2">
        <v>49</v>
      </c>
      <c r="I372" s="2">
        <v>3</v>
      </c>
      <c r="J372" s="2">
        <v>47</v>
      </c>
      <c r="K372" s="2">
        <v>21.55</v>
      </c>
      <c r="L372" s="2">
        <v>26.92</v>
      </c>
      <c r="M372" s="7">
        <v>6.87</v>
      </c>
      <c r="N372" s="7">
        <v>6.65</v>
      </c>
      <c r="O372" s="2">
        <v>3.5</v>
      </c>
      <c r="X372" s="2">
        <f t="shared" si="18"/>
        <v>2.0794415416798357</v>
      </c>
      <c r="Y372" s="2">
        <v>8</v>
      </c>
      <c r="AA372" s="9" t="s">
        <v>45</v>
      </c>
      <c r="AC372" s="9">
        <v>1</v>
      </c>
      <c r="AM372" s="11">
        <f t="shared" si="19"/>
        <v>0</v>
      </c>
      <c r="AU372" s="2">
        <v>-74.045500000000004</v>
      </c>
      <c r="AV372" s="2">
        <v>40.606166999999999</v>
      </c>
      <c r="AW372" s="2" t="s">
        <v>40</v>
      </c>
    </row>
    <row r="373" spans="1:49" x14ac:dyDescent="0.35">
      <c r="A373" s="2" t="s">
        <v>46</v>
      </c>
      <c r="C373" s="3">
        <v>42927</v>
      </c>
      <c r="D373" s="4">
        <v>0.63888888888888895</v>
      </c>
      <c r="E373" s="2" t="s">
        <v>47</v>
      </c>
      <c r="F373" s="2">
        <v>22.14</v>
      </c>
      <c r="G373" s="2">
        <v>21.24</v>
      </c>
      <c r="H373" s="2">
        <v>49</v>
      </c>
      <c r="I373" s="2">
        <v>3</v>
      </c>
      <c r="J373" s="2">
        <v>47</v>
      </c>
      <c r="K373" s="2">
        <v>21.55</v>
      </c>
      <c r="L373" s="2">
        <v>26.92</v>
      </c>
      <c r="M373" s="7">
        <v>6.87</v>
      </c>
      <c r="N373" s="7">
        <v>6.65</v>
      </c>
      <c r="O373" s="2">
        <v>3.5</v>
      </c>
      <c r="X373" s="2">
        <f t="shared" si="18"/>
        <v>2.0794415416798357</v>
      </c>
      <c r="Y373" s="2">
        <v>8</v>
      </c>
      <c r="AA373" s="9" t="s">
        <v>45</v>
      </c>
      <c r="AC373" s="9">
        <v>1</v>
      </c>
      <c r="AE373" s="11">
        <v>0.20799999999999999</v>
      </c>
      <c r="AG373" s="11">
        <v>0.27900000000000003</v>
      </c>
      <c r="AK373" s="11">
        <v>0.46600000000000003</v>
      </c>
      <c r="AM373" s="11">
        <f t="shared" si="19"/>
        <v>0.67400000000000004</v>
      </c>
      <c r="AN373" s="2">
        <v>25</v>
      </c>
      <c r="AO373" s="2">
        <v>9</v>
      </c>
      <c r="AP373" s="13">
        <v>2.95</v>
      </c>
      <c r="AU373" s="2">
        <v>-74.045500000000004</v>
      </c>
      <c r="AV373" s="2">
        <v>40.606166999999999</v>
      </c>
      <c r="AW373" s="2" t="s">
        <v>40</v>
      </c>
    </row>
    <row r="374" spans="1:49" x14ac:dyDescent="0.35">
      <c r="A374" s="2" t="s">
        <v>50</v>
      </c>
      <c r="C374" s="3">
        <v>42927</v>
      </c>
      <c r="D374" s="4">
        <v>0.63055555555555554</v>
      </c>
      <c r="E374" s="2" t="s">
        <v>47</v>
      </c>
      <c r="F374" s="2">
        <v>22.68</v>
      </c>
      <c r="G374" s="2">
        <v>21.37</v>
      </c>
      <c r="H374" s="2">
        <v>49</v>
      </c>
      <c r="I374" s="2">
        <v>3</v>
      </c>
      <c r="J374" s="2">
        <v>44</v>
      </c>
      <c r="K374" s="2">
        <v>20.37</v>
      </c>
      <c r="L374" s="2">
        <v>26.14</v>
      </c>
      <c r="M374" s="7">
        <v>7.23</v>
      </c>
      <c r="N374" s="7">
        <v>7.07</v>
      </c>
      <c r="O374" s="2">
        <v>3.5</v>
      </c>
      <c r="X374" s="2">
        <f t="shared" si="18"/>
        <v>2.7725887222397811</v>
      </c>
      <c r="Y374" s="2">
        <v>16</v>
      </c>
      <c r="AC374" s="9">
        <v>1</v>
      </c>
      <c r="AM374" s="11">
        <f t="shared" si="19"/>
        <v>0</v>
      </c>
      <c r="AU374" s="2">
        <v>-74.045500000000004</v>
      </c>
      <c r="AV374" s="2">
        <v>40.606166999999999</v>
      </c>
      <c r="AW374" s="2" t="s">
        <v>40</v>
      </c>
    </row>
    <row r="375" spans="1:49" x14ac:dyDescent="0.35">
      <c r="A375" s="2" t="s">
        <v>50</v>
      </c>
      <c r="C375" s="3">
        <v>42927</v>
      </c>
      <c r="D375" s="4">
        <v>0.63055555555555554</v>
      </c>
      <c r="E375" s="2" t="s">
        <v>47</v>
      </c>
      <c r="F375" s="2">
        <v>22.68</v>
      </c>
      <c r="G375" s="2">
        <v>21.37</v>
      </c>
      <c r="H375" s="2">
        <v>49</v>
      </c>
      <c r="I375" s="2">
        <v>3</v>
      </c>
      <c r="J375" s="2">
        <v>44</v>
      </c>
      <c r="K375" s="2">
        <v>20.37</v>
      </c>
      <c r="L375" s="2">
        <v>26.14</v>
      </c>
      <c r="M375" s="7">
        <v>7.23</v>
      </c>
      <c r="N375" s="7">
        <v>7.07</v>
      </c>
      <c r="O375" s="2">
        <v>3.5</v>
      </c>
      <c r="X375" s="2">
        <f t="shared" si="18"/>
        <v>2.7725887222397811</v>
      </c>
      <c r="Y375" s="2">
        <v>16</v>
      </c>
      <c r="AC375" s="9">
        <v>1</v>
      </c>
      <c r="AE375" s="11">
        <v>0.219</v>
      </c>
      <c r="AG375" s="11">
        <v>0.26200000000000001</v>
      </c>
      <c r="AK375" s="11">
        <v>0.46200000000000002</v>
      </c>
      <c r="AM375" s="11">
        <f t="shared" si="19"/>
        <v>0.68100000000000005</v>
      </c>
      <c r="AN375" s="2">
        <v>8</v>
      </c>
      <c r="AO375" s="2">
        <v>7</v>
      </c>
      <c r="AP375" s="13">
        <v>4.8499999999999996</v>
      </c>
      <c r="AU375" s="2">
        <v>-74.045500000000004</v>
      </c>
      <c r="AV375" s="2">
        <v>40.606166999999999</v>
      </c>
      <c r="AW375" s="2" t="s">
        <v>40</v>
      </c>
    </row>
    <row r="376" spans="1:49" x14ac:dyDescent="0.35">
      <c r="A376" s="2" t="s">
        <v>48</v>
      </c>
      <c r="C376" s="3">
        <v>42927</v>
      </c>
      <c r="D376" s="4">
        <v>0.45347222222222222</v>
      </c>
      <c r="E376" s="2" t="s">
        <v>47</v>
      </c>
      <c r="F376" s="2">
        <v>21.72</v>
      </c>
      <c r="G376" s="2">
        <v>21.08</v>
      </c>
      <c r="H376" s="2">
        <v>93</v>
      </c>
      <c r="I376" s="2">
        <v>3</v>
      </c>
      <c r="J376" s="2">
        <v>89</v>
      </c>
      <c r="K376" s="2">
        <v>24.27</v>
      </c>
      <c r="L376" s="2">
        <v>28.85</v>
      </c>
      <c r="M376" s="7">
        <v>7.04</v>
      </c>
      <c r="N376" s="7">
        <v>6.81</v>
      </c>
      <c r="O376" s="2">
        <v>3</v>
      </c>
      <c r="X376" s="2">
        <f t="shared" si="18"/>
        <v>2.4849066497880004</v>
      </c>
      <c r="Y376" s="2">
        <v>12</v>
      </c>
      <c r="AA376" s="9" t="s">
        <v>45</v>
      </c>
      <c r="AC376" s="9">
        <v>1</v>
      </c>
      <c r="AM376" s="11">
        <f t="shared" si="19"/>
        <v>0</v>
      </c>
      <c r="AU376" s="2">
        <v>-74.045500000000004</v>
      </c>
      <c r="AV376" s="2">
        <v>40.606166999999999</v>
      </c>
      <c r="AW376" s="2" t="s">
        <v>40</v>
      </c>
    </row>
    <row r="377" spans="1:49" x14ac:dyDescent="0.35">
      <c r="A377" s="2" t="s">
        <v>48</v>
      </c>
      <c r="C377" s="3">
        <v>42927</v>
      </c>
      <c r="D377" s="4">
        <v>0.45347222222222222</v>
      </c>
      <c r="E377" s="2" t="s">
        <v>47</v>
      </c>
      <c r="F377" s="2">
        <v>21.72</v>
      </c>
      <c r="G377" s="2">
        <v>21.08</v>
      </c>
      <c r="H377" s="2">
        <v>93</v>
      </c>
      <c r="I377" s="2">
        <v>3</v>
      </c>
      <c r="J377" s="2">
        <v>89</v>
      </c>
      <c r="K377" s="2">
        <v>24.27</v>
      </c>
      <c r="L377" s="2">
        <v>28.85</v>
      </c>
      <c r="M377" s="7">
        <v>7.04</v>
      </c>
      <c r="N377" s="7">
        <v>6.91</v>
      </c>
      <c r="O377" s="2">
        <v>3</v>
      </c>
      <c r="X377" s="2">
        <f t="shared" si="18"/>
        <v>2.4849066497880004</v>
      </c>
      <c r="Y377" s="2">
        <v>12</v>
      </c>
      <c r="AA377" s="9" t="s">
        <v>45</v>
      </c>
      <c r="AC377" s="9">
        <v>1</v>
      </c>
      <c r="AE377" s="11">
        <v>0.151</v>
      </c>
      <c r="AG377" s="11">
        <v>0.24399999999999999</v>
      </c>
      <c r="AK377" s="11">
        <v>0.39900000000000002</v>
      </c>
      <c r="AM377" s="11">
        <f t="shared" si="19"/>
        <v>0.55000000000000004</v>
      </c>
      <c r="AN377" s="2">
        <v>7</v>
      </c>
      <c r="AO377" s="2">
        <v>27</v>
      </c>
      <c r="AP377" s="13">
        <v>6.14</v>
      </c>
      <c r="AU377" s="2">
        <v>-74.045500000000004</v>
      </c>
      <c r="AV377" s="2">
        <v>40.606166999999999</v>
      </c>
      <c r="AW377" s="2" t="s">
        <v>40</v>
      </c>
    </row>
    <row r="378" spans="1:49" x14ac:dyDescent="0.35">
      <c r="A378" s="2" t="s">
        <v>46</v>
      </c>
      <c r="C378" s="3">
        <v>42934</v>
      </c>
      <c r="D378" s="4">
        <v>0.43055555555555558</v>
      </c>
      <c r="E378" s="2" t="s">
        <v>47</v>
      </c>
      <c r="F378" s="2">
        <v>24.16</v>
      </c>
      <c r="G378" s="2">
        <v>22.44</v>
      </c>
      <c r="H378" s="2">
        <v>47</v>
      </c>
      <c r="I378" s="2">
        <v>3</v>
      </c>
      <c r="J378" s="2">
        <v>44</v>
      </c>
      <c r="K378" s="2">
        <v>16.079999999999998</v>
      </c>
      <c r="L378" s="2">
        <v>26.14</v>
      </c>
      <c r="M378" s="7">
        <v>4.8099999999999996</v>
      </c>
      <c r="N378" s="7">
        <v>4.43</v>
      </c>
      <c r="O378" s="2">
        <v>3</v>
      </c>
      <c r="X378" s="2">
        <f t="shared" si="18"/>
        <v>2.4849066497880004</v>
      </c>
      <c r="Y378" s="2">
        <v>12</v>
      </c>
      <c r="AC378" s="9">
        <v>3</v>
      </c>
      <c r="AM378" s="11">
        <f t="shared" si="19"/>
        <v>0</v>
      </c>
      <c r="AU378" s="2">
        <v>-74.045500000000004</v>
      </c>
      <c r="AV378" s="2">
        <v>40.606166999999999</v>
      </c>
      <c r="AW378" s="2" t="s">
        <v>40</v>
      </c>
    </row>
    <row r="379" spans="1:49" x14ac:dyDescent="0.35">
      <c r="A379" s="2" t="s">
        <v>46</v>
      </c>
      <c r="C379" s="3">
        <v>42934</v>
      </c>
      <c r="D379" s="4">
        <v>0.43055555555555558</v>
      </c>
      <c r="E379" s="2" t="s">
        <v>47</v>
      </c>
      <c r="F379" s="2">
        <v>24.16</v>
      </c>
      <c r="G379" s="2">
        <v>22.44</v>
      </c>
      <c r="H379" s="2">
        <v>47</v>
      </c>
      <c r="I379" s="2">
        <v>3</v>
      </c>
      <c r="J379" s="2">
        <v>44</v>
      </c>
      <c r="K379" s="2">
        <v>16.079999999999998</v>
      </c>
      <c r="L379" s="2">
        <v>26.14</v>
      </c>
      <c r="M379" s="7">
        <v>4.8099999999999996</v>
      </c>
      <c r="N379" s="7">
        <v>4.43</v>
      </c>
      <c r="O379" s="2">
        <v>3</v>
      </c>
      <c r="X379" s="2">
        <f t="shared" si="18"/>
        <v>2.4849066497880004</v>
      </c>
      <c r="Y379" s="2">
        <v>12</v>
      </c>
      <c r="AC379" s="9">
        <v>3</v>
      </c>
      <c r="AE379" s="11">
        <v>0.30199999999999999</v>
      </c>
      <c r="AG379" s="11">
        <v>0.32500000000000001</v>
      </c>
      <c r="AK379" s="11">
        <v>0.53100000000000003</v>
      </c>
      <c r="AM379" s="11">
        <f t="shared" si="19"/>
        <v>0.83299999999999996</v>
      </c>
      <c r="AN379" s="2">
        <v>42</v>
      </c>
      <c r="AO379" s="2">
        <v>25</v>
      </c>
      <c r="AP379" s="13">
        <v>4.3099999999999996</v>
      </c>
      <c r="AU379" s="2">
        <v>-74.045500000000004</v>
      </c>
      <c r="AV379" s="2">
        <v>40.606166999999999</v>
      </c>
      <c r="AW379" s="2" t="s">
        <v>40</v>
      </c>
    </row>
    <row r="380" spans="1:49" x14ac:dyDescent="0.35">
      <c r="A380" s="2" t="s">
        <v>50</v>
      </c>
      <c r="C380" s="3">
        <v>42934</v>
      </c>
      <c r="D380" s="4">
        <v>0.62916666666666665</v>
      </c>
      <c r="E380" s="2" t="s">
        <v>47</v>
      </c>
      <c r="F380" s="2">
        <v>24.51</v>
      </c>
      <c r="G380" s="2">
        <v>22.63</v>
      </c>
      <c r="H380" s="2">
        <v>49</v>
      </c>
      <c r="I380" s="2">
        <v>3</v>
      </c>
      <c r="J380" s="2">
        <v>45</v>
      </c>
      <c r="K380" s="2">
        <v>18.649999999999999</v>
      </c>
      <c r="L380" s="2">
        <v>26.36</v>
      </c>
      <c r="M380" s="7">
        <v>5</v>
      </c>
      <c r="N380" s="7">
        <v>4.8600000000000003</v>
      </c>
      <c r="O380" s="2">
        <v>3</v>
      </c>
      <c r="X380" s="2">
        <f t="shared" si="18"/>
        <v>2.3025850929940459</v>
      </c>
      <c r="Y380" s="2">
        <v>10</v>
      </c>
      <c r="AA380" s="9" t="s">
        <v>45</v>
      </c>
      <c r="AC380" s="9">
        <v>1</v>
      </c>
      <c r="AM380" s="11">
        <f t="shared" si="19"/>
        <v>0</v>
      </c>
      <c r="AU380" s="2">
        <v>-74.045500000000004</v>
      </c>
      <c r="AV380" s="2">
        <v>40.606166999999999</v>
      </c>
      <c r="AW380" s="2" t="s">
        <v>40</v>
      </c>
    </row>
    <row r="381" spans="1:49" x14ac:dyDescent="0.35">
      <c r="A381" s="2" t="s">
        <v>50</v>
      </c>
      <c r="C381" s="3">
        <v>42934</v>
      </c>
      <c r="D381" s="4">
        <v>0.62916666666666665</v>
      </c>
      <c r="E381" s="2" t="s">
        <v>47</v>
      </c>
      <c r="F381" s="2">
        <v>24.51</v>
      </c>
      <c r="G381" s="2">
        <v>22.63</v>
      </c>
      <c r="H381" s="2">
        <v>49</v>
      </c>
      <c r="I381" s="2">
        <v>3</v>
      </c>
      <c r="J381" s="2">
        <v>45</v>
      </c>
      <c r="K381" s="2">
        <v>18.649999999999999</v>
      </c>
      <c r="L381" s="2">
        <v>26.36</v>
      </c>
      <c r="M381" s="7">
        <v>5</v>
      </c>
      <c r="N381" s="7">
        <v>4.8600000000000003</v>
      </c>
      <c r="O381" s="2">
        <v>3</v>
      </c>
      <c r="X381" s="2">
        <f t="shared" si="18"/>
        <v>2.3025850929940459</v>
      </c>
      <c r="Y381" s="2">
        <v>10</v>
      </c>
      <c r="AA381" s="9" t="s">
        <v>45</v>
      </c>
      <c r="AC381" s="9">
        <v>1</v>
      </c>
      <c r="AE381" s="11">
        <v>0.28000000000000003</v>
      </c>
      <c r="AG381" s="11">
        <v>0.32300000000000001</v>
      </c>
      <c r="AK381" s="11">
        <v>0.60699999999999998</v>
      </c>
      <c r="AM381" s="11">
        <f t="shared" si="19"/>
        <v>0.88700000000000001</v>
      </c>
      <c r="AN381" s="2">
        <v>17</v>
      </c>
      <c r="AO381" s="2">
        <v>29</v>
      </c>
      <c r="AP381" s="13">
        <v>11.4</v>
      </c>
      <c r="AU381" s="2">
        <v>-74.045500000000004</v>
      </c>
      <c r="AV381" s="2">
        <v>40.606166999999999</v>
      </c>
      <c r="AW381" s="2" t="s">
        <v>40</v>
      </c>
    </row>
    <row r="382" spans="1:49" x14ac:dyDescent="0.35">
      <c r="A382" s="2" t="s">
        <v>48</v>
      </c>
      <c r="C382" s="3">
        <v>42934</v>
      </c>
      <c r="D382" s="4">
        <v>0.61805555555555558</v>
      </c>
      <c r="E382" s="2" t="s">
        <v>47</v>
      </c>
      <c r="F382" s="2">
        <v>24.21</v>
      </c>
      <c r="G382" s="2">
        <v>22.31</v>
      </c>
      <c r="H382" s="2">
        <v>92</v>
      </c>
      <c r="I382" s="2">
        <v>3</v>
      </c>
      <c r="J382" s="2">
        <v>88</v>
      </c>
      <c r="K382" s="2">
        <v>22.49</v>
      </c>
      <c r="L382" s="2">
        <v>27.65</v>
      </c>
      <c r="M382" s="7">
        <v>6.79</v>
      </c>
      <c r="N382" s="7">
        <v>6.69</v>
      </c>
      <c r="O382" s="2">
        <v>3</v>
      </c>
      <c r="X382" s="2">
        <f t="shared" si="18"/>
        <v>2.3025850929940459</v>
      </c>
      <c r="Y382" s="2">
        <v>10</v>
      </c>
      <c r="AA382" s="9" t="s">
        <v>45</v>
      </c>
      <c r="AC382" s="9">
        <v>1</v>
      </c>
      <c r="AM382" s="11">
        <f t="shared" si="19"/>
        <v>0</v>
      </c>
      <c r="AU382" s="2">
        <v>-74.045500000000004</v>
      </c>
      <c r="AV382" s="2">
        <v>40.606166999999999</v>
      </c>
      <c r="AW382" s="2" t="s">
        <v>40</v>
      </c>
    </row>
    <row r="383" spans="1:49" x14ac:dyDescent="0.35">
      <c r="A383" s="2" t="s">
        <v>48</v>
      </c>
      <c r="C383" s="3">
        <v>42934</v>
      </c>
      <c r="D383" s="4">
        <v>0.61805555555555558</v>
      </c>
      <c r="E383" s="2" t="s">
        <v>47</v>
      </c>
      <c r="F383" s="2">
        <v>24.21</v>
      </c>
      <c r="G383" s="2">
        <v>22.31</v>
      </c>
      <c r="H383" s="2">
        <v>92</v>
      </c>
      <c r="I383" s="2">
        <v>3</v>
      </c>
      <c r="J383" s="2">
        <v>88</v>
      </c>
      <c r="K383" s="2">
        <v>22.49</v>
      </c>
      <c r="L383" s="2">
        <v>27.65</v>
      </c>
      <c r="M383" s="7">
        <v>6.79</v>
      </c>
      <c r="N383" s="7">
        <v>6.69</v>
      </c>
      <c r="O383" s="2">
        <v>3</v>
      </c>
      <c r="X383" s="2">
        <f t="shared" si="18"/>
        <v>2.3025850929940459</v>
      </c>
      <c r="Y383" s="2">
        <v>10</v>
      </c>
      <c r="AA383" s="9" t="s">
        <v>45</v>
      </c>
      <c r="AC383" s="9">
        <v>1</v>
      </c>
      <c r="AE383" s="11">
        <v>0.20899999999999999</v>
      </c>
      <c r="AG383" s="11">
        <v>0.27400000000000002</v>
      </c>
      <c r="AK383" s="11">
        <v>0.55400000000000005</v>
      </c>
      <c r="AM383" s="11">
        <f t="shared" si="19"/>
        <v>0.76300000000000001</v>
      </c>
      <c r="AN383" s="2">
        <v>27</v>
      </c>
      <c r="AO383" s="2">
        <v>22</v>
      </c>
      <c r="AP383" s="13">
        <v>14.6</v>
      </c>
      <c r="AU383" s="2">
        <v>-74.045500000000004</v>
      </c>
      <c r="AV383" s="2">
        <v>40.606166999999999</v>
      </c>
      <c r="AW383" s="2" t="s">
        <v>40</v>
      </c>
    </row>
    <row r="384" spans="1:49" x14ac:dyDescent="0.35">
      <c r="A384" s="2" t="s">
        <v>46</v>
      </c>
      <c r="C384" s="3">
        <v>42948</v>
      </c>
      <c r="D384" s="4">
        <v>0.42569444444444443</v>
      </c>
      <c r="E384" s="2" t="s">
        <v>47</v>
      </c>
      <c r="F384" s="2">
        <v>24.63</v>
      </c>
      <c r="G384" s="2">
        <v>22.39</v>
      </c>
      <c r="H384" s="2">
        <v>50</v>
      </c>
      <c r="I384" s="2">
        <v>3</v>
      </c>
      <c r="J384" s="2">
        <v>47</v>
      </c>
      <c r="K384" s="2">
        <v>13.41</v>
      </c>
      <c r="L384" s="2">
        <v>27.91</v>
      </c>
      <c r="M384" s="7">
        <v>6.44</v>
      </c>
      <c r="N384" s="7">
        <v>6.45</v>
      </c>
      <c r="O384" s="2">
        <v>3</v>
      </c>
      <c r="X384" s="2">
        <f t="shared" si="18"/>
        <v>3.4657359027997265</v>
      </c>
      <c r="Y384" s="2">
        <v>32</v>
      </c>
      <c r="AC384" s="9">
        <v>6</v>
      </c>
      <c r="AM384" s="11">
        <f t="shared" si="19"/>
        <v>0</v>
      </c>
      <c r="AU384" s="2">
        <v>-74.045500000000004</v>
      </c>
      <c r="AV384" s="2">
        <v>40.606166999999999</v>
      </c>
      <c r="AW384" s="2" t="s">
        <v>40</v>
      </c>
    </row>
    <row r="385" spans="1:49" x14ac:dyDescent="0.35">
      <c r="A385" s="2" t="s">
        <v>46</v>
      </c>
      <c r="C385" s="3">
        <v>42948</v>
      </c>
      <c r="D385" s="4">
        <v>0.42569444444444443</v>
      </c>
      <c r="E385" s="2" t="s">
        <v>47</v>
      </c>
      <c r="F385" s="2">
        <v>24.63</v>
      </c>
      <c r="G385" s="2">
        <v>22.39</v>
      </c>
      <c r="H385" s="2">
        <v>50</v>
      </c>
      <c r="I385" s="2">
        <v>3</v>
      </c>
      <c r="J385" s="2">
        <v>47</v>
      </c>
      <c r="K385" s="2">
        <v>13.41</v>
      </c>
      <c r="L385" s="2">
        <v>27.91</v>
      </c>
      <c r="M385" s="7">
        <v>6.44</v>
      </c>
      <c r="N385" s="7">
        <v>6.45</v>
      </c>
      <c r="O385" s="2">
        <v>3</v>
      </c>
      <c r="X385" s="2">
        <f t="shared" si="18"/>
        <v>3.4657359027997265</v>
      </c>
      <c r="Y385" s="2">
        <v>32</v>
      </c>
      <c r="AC385" s="9">
        <v>6</v>
      </c>
      <c r="AE385" s="11">
        <v>0.35699999999999998</v>
      </c>
      <c r="AG385" s="11">
        <v>0.21299999999999999</v>
      </c>
      <c r="AK385" s="11">
        <v>0.29099999999999998</v>
      </c>
      <c r="AM385" s="11">
        <f t="shared" si="19"/>
        <v>0.64799999999999991</v>
      </c>
      <c r="AN385" s="2">
        <v>8</v>
      </c>
      <c r="AO385" s="2">
        <v>13</v>
      </c>
      <c r="AP385" s="13">
        <v>6.12</v>
      </c>
      <c r="AU385" s="2">
        <v>-74.045500000000004</v>
      </c>
      <c r="AV385" s="2">
        <v>40.606166999999999</v>
      </c>
      <c r="AW385" s="2" t="s">
        <v>40</v>
      </c>
    </row>
    <row r="386" spans="1:49" x14ac:dyDescent="0.35">
      <c r="A386" s="2" t="s">
        <v>50</v>
      </c>
      <c r="C386" s="3">
        <v>42948</v>
      </c>
      <c r="D386" s="4">
        <v>0.43263888888888885</v>
      </c>
      <c r="E386" s="2" t="s">
        <v>47</v>
      </c>
      <c r="F386" s="2">
        <v>24.27</v>
      </c>
      <c r="G386" s="2">
        <v>22.61</v>
      </c>
      <c r="H386" s="2">
        <v>41</v>
      </c>
      <c r="I386" s="2">
        <v>3</v>
      </c>
      <c r="J386" s="2">
        <v>44</v>
      </c>
      <c r="K386" s="2">
        <v>16.61</v>
      </c>
      <c r="L386" s="2">
        <v>27.2</v>
      </c>
      <c r="M386" s="7">
        <v>6.79</v>
      </c>
      <c r="N386" s="7">
        <v>5.98</v>
      </c>
      <c r="O386" s="2">
        <v>3.5</v>
      </c>
      <c r="X386" s="2">
        <f t="shared" si="18"/>
        <v>3.6888794541139363</v>
      </c>
      <c r="Y386" s="2">
        <v>40</v>
      </c>
      <c r="AC386" s="9">
        <v>6</v>
      </c>
      <c r="AM386" s="11">
        <f t="shared" si="19"/>
        <v>0</v>
      </c>
      <c r="AU386" s="2">
        <v>-74.045500000000004</v>
      </c>
      <c r="AV386" s="2">
        <v>40.606166999999999</v>
      </c>
      <c r="AW386" s="2" t="s">
        <v>40</v>
      </c>
    </row>
    <row r="387" spans="1:49" x14ac:dyDescent="0.35">
      <c r="A387" s="2" t="s">
        <v>50</v>
      </c>
      <c r="C387" s="3">
        <v>42948</v>
      </c>
      <c r="D387" s="4">
        <v>0.43263888888888885</v>
      </c>
      <c r="E387" s="2" t="s">
        <v>47</v>
      </c>
      <c r="F387" s="2">
        <v>24.27</v>
      </c>
      <c r="G387" s="2">
        <v>22.61</v>
      </c>
      <c r="H387" s="2">
        <v>41</v>
      </c>
      <c r="I387" s="2">
        <v>3</v>
      </c>
      <c r="J387" s="2">
        <v>44</v>
      </c>
      <c r="K387" s="2">
        <v>16.61</v>
      </c>
      <c r="L387" s="2">
        <v>27.2</v>
      </c>
      <c r="M387" s="7">
        <v>6.79</v>
      </c>
      <c r="N387" s="7">
        <v>5.98</v>
      </c>
      <c r="O387" s="2">
        <v>3.5</v>
      </c>
      <c r="X387" s="2">
        <f t="shared" si="18"/>
        <v>3.6888794541139363</v>
      </c>
      <c r="Y387" s="2">
        <v>40</v>
      </c>
      <c r="AC387" s="9">
        <v>6</v>
      </c>
      <c r="AE387" s="11">
        <v>0.35</v>
      </c>
      <c r="AG387" s="11">
        <v>0.20499999999999999</v>
      </c>
      <c r="AK387" s="11">
        <v>0.377</v>
      </c>
      <c r="AM387" s="11">
        <f t="shared" si="19"/>
        <v>0.72699999999999998</v>
      </c>
      <c r="AN387" s="2">
        <v>7</v>
      </c>
      <c r="AO387" s="2">
        <v>5</v>
      </c>
      <c r="AP387" s="13">
        <v>7.76</v>
      </c>
      <c r="AU387" s="2">
        <v>-74.045500000000004</v>
      </c>
      <c r="AV387" s="2">
        <v>40.606166999999999</v>
      </c>
      <c r="AW387" s="2" t="s">
        <v>40</v>
      </c>
    </row>
    <row r="388" spans="1:49" x14ac:dyDescent="0.35">
      <c r="A388" s="2" t="s">
        <v>48</v>
      </c>
      <c r="C388" s="3">
        <v>42948</v>
      </c>
      <c r="D388" s="4">
        <v>0.59513888888888888</v>
      </c>
      <c r="E388" s="2" t="s">
        <v>47</v>
      </c>
      <c r="F388" s="2">
        <v>24.43</v>
      </c>
      <c r="G388" s="2">
        <v>22.3</v>
      </c>
      <c r="H388" s="2">
        <v>92</v>
      </c>
      <c r="I388" s="2">
        <v>3</v>
      </c>
      <c r="J388" s="2">
        <v>86</v>
      </c>
      <c r="K388" s="2">
        <v>21.2</v>
      </c>
      <c r="L388" s="2">
        <v>28.28</v>
      </c>
      <c r="M388" s="7">
        <v>7.4</v>
      </c>
      <c r="N388" s="7">
        <v>5.99</v>
      </c>
      <c r="O388" s="2">
        <v>3</v>
      </c>
      <c r="X388" s="2">
        <f t="shared" si="18"/>
        <v>1.3862943611198906</v>
      </c>
      <c r="Y388" s="2">
        <v>4</v>
      </c>
      <c r="AA388" s="9" t="s">
        <v>45</v>
      </c>
      <c r="AC388" s="9">
        <v>1</v>
      </c>
      <c r="AM388" s="11">
        <f t="shared" si="19"/>
        <v>0</v>
      </c>
      <c r="AU388" s="2">
        <v>-74.045500000000004</v>
      </c>
      <c r="AV388" s="2">
        <v>40.606166999999999</v>
      </c>
      <c r="AW388" s="2" t="s">
        <v>40</v>
      </c>
    </row>
    <row r="389" spans="1:49" x14ac:dyDescent="0.35">
      <c r="A389" s="2" t="s">
        <v>48</v>
      </c>
      <c r="C389" s="3">
        <v>42948</v>
      </c>
      <c r="D389" s="4">
        <v>0.59513888888888888</v>
      </c>
      <c r="E389" s="2" t="s">
        <v>47</v>
      </c>
      <c r="F389" s="2">
        <v>24.43</v>
      </c>
      <c r="G389" s="2">
        <v>22.3</v>
      </c>
      <c r="H389" s="2">
        <v>92</v>
      </c>
      <c r="I389" s="2">
        <v>3</v>
      </c>
      <c r="J389" s="2">
        <v>86</v>
      </c>
      <c r="K389" s="2">
        <v>21.2</v>
      </c>
      <c r="L389" s="2">
        <v>28.28</v>
      </c>
      <c r="M389" s="7">
        <v>7.4</v>
      </c>
      <c r="N389" s="7">
        <v>5.99</v>
      </c>
      <c r="O389" s="2">
        <v>3</v>
      </c>
      <c r="X389" s="2">
        <f t="shared" si="18"/>
        <v>1.3862943611198906</v>
      </c>
      <c r="Y389" s="2">
        <v>4</v>
      </c>
      <c r="AA389" s="9" t="s">
        <v>45</v>
      </c>
      <c r="AC389" s="9">
        <v>1</v>
      </c>
      <c r="AE389" s="11">
        <v>0.254</v>
      </c>
      <c r="AG389" s="11">
        <v>0.18</v>
      </c>
      <c r="AK389" s="11">
        <v>0.26100000000000001</v>
      </c>
      <c r="AM389" s="11">
        <f t="shared" si="19"/>
        <v>0.51500000000000001</v>
      </c>
      <c r="AN389" s="2">
        <v>8</v>
      </c>
      <c r="AO389" s="2">
        <v>8</v>
      </c>
      <c r="AP389" s="13">
        <v>16</v>
      </c>
      <c r="AU389" s="2">
        <v>-74.045500000000004</v>
      </c>
      <c r="AV389" s="2">
        <v>40.606166999999999</v>
      </c>
      <c r="AW389" s="2" t="s">
        <v>40</v>
      </c>
    </row>
    <row r="390" spans="1:49" x14ac:dyDescent="0.35">
      <c r="A390" s="2" t="s">
        <v>46</v>
      </c>
      <c r="C390" s="3">
        <v>42955</v>
      </c>
      <c r="D390" s="4">
        <v>0.65972222222222221</v>
      </c>
      <c r="E390" s="2" t="s">
        <v>44</v>
      </c>
      <c r="F390" s="2">
        <v>23.82</v>
      </c>
      <c r="G390" s="2">
        <v>21.68</v>
      </c>
      <c r="H390" s="2">
        <v>50</v>
      </c>
      <c r="I390" s="2">
        <v>3</v>
      </c>
      <c r="J390" s="2">
        <v>49</v>
      </c>
      <c r="K390" s="2">
        <v>20.239999999999998</v>
      </c>
      <c r="L390" s="2">
        <v>26.64</v>
      </c>
      <c r="M390" s="7">
        <v>5.41</v>
      </c>
      <c r="N390" s="7">
        <v>5.22</v>
      </c>
      <c r="O390" s="2">
        <v>2.5</v>
      </c>
      <c r="X390" s="2">
        <f t="shared" si="18"/>
        <v>4.0943445622221004</v>
      </c>
      <c r="Y390" s="2">
        <v>60</v>
      </c>
      <c r="AA390" s="9" t="s">
        <v>42</v>
      </c>
      <c r="AC390" s="9">
        <v>16</v>
      </c>
      <c r="AM390" s="11">
        <f t="shared" si="19"/>
        <v>0</v>
      </c>
      <c r="AU390" s="2">
        <v>-74.045500000000004</v>
      </c>
      <c r="AV390" s="2">
        <v>40.606166999999999</v>
      </c>
      <c r="AW390" s="2" t="s">
        <v>40</v>
      </c>
    </row>
    <row r="391" spans="1:49" x14ac:dyDescent="0.35">
      <c r="A391" s="2" t="s">
        <v>46</v>
      </c>
      <c r="C391" s="3">
        <v>42955</v>
      </c>
      <c r="D391" s="4">
        <v>0.65972222222222221</v>
      </c>
      <c r="E391" s="2" t="s">
        <v>44</v>
      </c>
      <c r="F391" s="2">
        <v>23.82</v>
      </c>
      <c r="G391" s="2">
        <v>21.68</v>
      </c>
      <c r="H391" s="2">
        <v>50</v>
      </c>
      <c r="I391" s="2">
        <v>3</v>
      </c>
      <c r="J391" s="2">
        <v>49</v>
      </c>
      <c r="K391" s="2">
        <v>20.239999999999998</v>
      </c>
      <c r="L391" s="2">
        <v>26.64</v>
      </c>
      <c r="M391" s="7">
        <v>5.41</v>
      </c>
      <c r="N391" s="7">
        <v>5.22</v>
      </c>
      <c r="O391" s="2">
        <v>2.5</v>
      </c>
      <c r="X391" s="2">
        <f t="shared" si="18"/>
        <v>4.0943445622221004</v>
      </c>
      <c r="Y391" s="2">
        <v>60</v>
      </c>
      <c r="AA391" s="9" t="s">
        <v>42</v>
      </c>
      <c r="AC391" s="9">
        <v>16</v>
      </c>
      <c r="AE391" s="11">
        <v>0.255</v>
      </c>
      <c r="AG391" s="11">
        <v>0.35599999999999998</v>
      </c>
      <c r="AK391" s="11">
        <v>0.50600000000000001</v>
      </c>
      <c r="AM391" s="11">
        <f t="shared" si="19"/>
        <v>0.76100000000000001</v>
      </c>
      <c r="AN391" s="2">
        <v>6</v>
      </c>
      <c r="AO391" s="2">
        <v>15</v>
      </c>
      <c r="AP391" s="13">
        <v>3.07</v>
      </c>
      <c r="AU391" s="2">
        <v>-74.045500000000004</v>
      </c>
      <c r="AV391" s="2">
        <v>40.606166999999999</v>
      </c>
      <c r="AW391" s="2" t="s">
        <v>40</v>
      </c>
    </row>
    <row r="392" spans="1:49" x14ac:dyDescent="0.35">
      <c r="A392" s="2" t="s">
        <v>50</v>
      </c>
      <c r="C392" s="3">
        <v>42955</v>
      </c>
      <c r="D392" s="4">
        <v>0.64861111111111114</v>
      </c>
      <c r="E392" s="2" t="s">
        <v>44</v>
      </c>
      <c r="F392" s="2">
        <v>23.23</v>
      </c>
      <c r="G392" s="2">
        <v>21.47</v>
      </c>
      <c r="H392" s="2">
        <v>34</v>
      </c>
      <c r="I392" s="2">
        <v>3</v>
      </c>
      <c r="J392" s="2">
        <v>48</v>
      </c>
      <c r="K392" s="2">
        <v>22.97</v>
      </c>
      <c r="L392" s="2">
        <v>27.11</v>
      </c>
      <c r="M392" s="7">
        <v>5.72</v>
      </c>
      <c r="N392" s="7">
        <v>5.23</v>
      </c>
      <c r="O392" s="2">
        <v>3</v>
      </c>
      <c r="X392" s="2">
        <f t="shared" si="18"/>
        <v>3.8712010109078911</v>
      </c>
      <c r="Y392" s="2">
        <v>48</v>
      </c>
      <c r="AA392" s="9" t="s">
        <v>42</v>
      </c>
      <c r="AC392" s="9">
        <v>4</v>
      </c>
      <c r="AM392" s="11">
        <f t="shared" si="19"/>
        <v>0</v>
      </c>
      <c r="AU392" s="2">
        <v>-74.045500000000004</v>
      </c>
      <c r="AV392" s="2">
        <v>40.606166999999999</v>
      </c>
      <c r="AW392" s="2" t="s">
        <v>40</v>
      </c>
    </row>
    <row r="393" spans="1:49" x14ac:dyDescent="0.35">
      <c r="A393" s="2" t="s">
        <v>50</v>
      </c>
      <c r="C393" s="3">
        <v>42955</v>
      </c>
      <c r="D393" s="4">
        <v>0.64861111111111114</v>
      </c>
      <c r="E393" s="2" t="s">
        <v>44</v>
      </c>
      <c r="F393" s="2">
        <v>23.23</v>
      </c>
      <c r="G393" s="2">
        <v>21.47</v>
      </c>
      <c r="H393" s="2">
        <v>34</v>
      </c>
      <c r="I393" s="2">
        <v>3</v>
      </c>
      <c r="J393" s="2">
        <v>48</v>
      </c>
      <c r="K393" s="2">
        <v>22.97</v>
      </c>
      <c r="L393" s="2">
        <v>27.11</v>
      </c>
      <c r="M393" s="7">
        <v>5.72</v>
      </c>
      <c r="N393" s="7">
        <v>5.23</v>
      </c>
      <c r="O393" s="2">
        <v>3</v>
      </c>
      <c r="X393" s="2">
        <f t="shared" si="18"/>
        <v>3.8712010109078911</v>
      </c>
      <c r="Y393" s="2">
        <v>48</v>
      </c>
      <c r="AA393" s="9" t="s">
        <v>42</v>
      </c>
      <c r="AC393" s="9">
        <v>4</v>
      </c>
      <c r="AE393" s="11">
        <v>0.23300000000000001</v>
      </c>
      <c r="AG393" s="11">
        <v>0.35299999999999998</v>
      </c>
      <c r="AK393" s="11">
        <v>0.55900000000000005</v>
      </c>
      <c r="AM393" s="11">
        <f t="shared" si="19"/>
        <v>0.79200000000000004</v>
      </c>
      <c r="AN393" s="2">
        <v>6</v>
      </c>
      <c r="AO393" s="2">
        <v>11</v>
      </c>
      <c r="AP393" s="13">
        <v>3.41</v>
      </c>
      <c r="AU393" s="2">
        <v>-74.045500000000004</v>
      </c>
      <c r="AV393" s="2">
        <v>40.606166999999999</v>
      </c>
      <c r="AW393" s="2" t="s">
        <v>40</v>
      </c>
    </row>
    <row r="394" spans="1:49" x14ac:dyDescent="0.35">
      <c r="A394" s="2" t="s">
        <v>48</v>
      </c>
      <c r="C394" s="3">
        <v>42955</v>
      </c>
      <c r="D394" s="4">
        <v>0.46319444444444446</v>
      </c>
      <c r="E394" s="2" t="s">
        <v>44</v>
      </c>
      <c r="F394" s="2">
        <v>22.01</v>
      </c>
      <c r="G394" s="2">
        <v>20.43</v>
      </c>
      <c r="H394" s="2">
        <v>91</v>
      </c>
      <c r="I394" s="2">
        <v>3</v>
      </c>
      <c r="J394" s="2">
        <v>92</v>
      </c>
      <c r="K394" s="2">
        <v>25.77</v>
      </c>
      <c r="L394" s="2">
        <v>28.81</v>
      </c>
      <c r="M394" s="7">
        <v>5.97</v>
      </c>
      <c r="N394" s="7">
        <v>5.71</v>
      </c>
      <c r="O394" s="2">
        <v>5.5</v>
      </c>
      <c r="X394" s="2">
        <f t="shared" si="18"/>
        <v>3.784189633918261</v>
      </c>
      <c r="Y394" s="2">
        <v>44</v>
      </c>
      <c r="AA394" s="9" t="s">
        <v>45</v>
      </c>
      <c r="AC394" s="9">
        <v>2</v>
      </c>
      <c r="AM394" s="11">
        <f t="shared" si="19"/>
        <v>0</v>
      </c>
      <c r="AU394" s="2">
        <v>-74.045500000000004</v>
      </c>
      <c r="AV394" s="2">
        <v>40.606166999999999</v>
      </c>
      <c r="AW394" s="2" t="s">
        <v>40</v>
      </c>
    </row>
    <row r="395" spans="1:49" x14ac:dyDescent="0.35">
      <c r="A395" s="2" t="s">
        <v>48</v>
      </c>
      <c r="C395" s="3">
        <v>42955</v>
      </c>
      <c r="D395" s="4">
        <v>0.46319444444444446</v>
      </c>
      <c r="E395" s="2" t="s">
        <v>44</v>
      </c>
      <c r="F395" s="2">
        <v>22.01</v>
      </c>
      <c r="G395" s="2">
        <v>20.43</v>
      </c>
      <c r="H395" s="2">
        <v>91</v>
      </c>
      <c r="I395" s="2">
        <v>3</v>
      </c>
      <c r="J395" s="2">
        <v>92</v>
      </c>
      <c r="K395" s="2">
        <v>25.77</v>
      </c>
      <c r="L395" s="2">
        <v>28.81</v>
      </c>
      <c r="M395" s="7">
        <v>5.97</v>
      </c>
      <c r="N395" s="7">
        <v>5.71</v>
      </c>
      <c r="O395" s="2">
        <v>5.5</v>
      </c>
      <c r="X395" s="2">
        <f t="shared" si="18"/>
        <v>3.784189633918261</v>
      </c>
      <c r="Y395" s="2">
        <v>44</v>
      </c>
      <c r="AA395" s="9" t="s">
        <v>45</v>
      </c>
      <c r="AC395" s="9">
        <v>2</v>
      </c>
      <c r="AE395" s="11">
        <v>0.13700000000000001</v>
      </c>
      <c r="AG395" s="11">
        <v>0.34899999999999998</v>
      </c>
      <c r="AK395" s="11">
        <v>0.46</v>
      </c>
      <c r="AM395" s="11">
        <f t="shared" si="19"/>
        <v>0.59699999999999998</v>
      </c>
      <c r="AN395" s="2">
        <v>8</v>
      </c>
      <c r="AO395" s="2">
        <v>13</v>
      </c>
      <c r="AP395" s="13">
        <v>6.96</v>
      </c>
      <c r="AU395" s="2">
        <v>-74.045500000000004</v>
      </c>
      <c r="AV395" s="2">
        <v>40.606166999999999</v>
      </c>
      <c r="AW395" s="2" t="s">
        <v>40</v>
      </c>
    </row>
    <row r="396" spans="1:49" x14ac:dyDescent="0.35">
      <c r="A396" s="2" t="s">
        <v>46</v>
      </c>
      <c r="C396" s="3">
        <v>42962</v>
      </c>
      <c r="D396" s="4">
        <v>0.44791666666666669</v>
      </c>
      <c r="E396" s="2" t="s">
        <v>44</v>
      </c>
      <c r="F396" s="2">
        <v>23.83</v>
      </c>
      <c r="G396" s="2">
        <v>23.03</v>
      </c>
      <c r="H396" s="2">
        <v>51</v>
      </c>
      <c r="I396" s="2">
        <v>3</v>
      </c>
      <c r="J396" s="2">
        <v>47</v>
      </c>
      <c r="K396" s="2">
        <v>19.309999999999999</v>
      </c>
      <c r="L396" s="2">
        <v>25.15</v>
      </c>
      <c r="M396" s="7">
        <v>5.24</v>
      </c>
      <c r="N396" s="7">
        <v>5.36</v>
      </c>
      <c r="O396" s="2">
        <v>3</v>
      </c>
      <c r="X396" s="2">
        <f t="shared" si="18"/>
        <v>4.4308167988433134</v>
      </c>
      <c r="Y396" s="2">
        <v>84</v>
      </c>
      <c r="AC396" s="9">
        <v>68</v>
      </c>
      <c r="AM396" s="11">
        <f t="shared" si="19"/>
        <v>0</v>
      </c>
      <c r="AU396" s="2">
        <v>-74.045500000000004</v>
      </c>
      <c r="AV396" s="2">
        <v>40.606166999999999</v>
      </c>
      <c r="AW396" s="2" t="s">
        <v>40</v>
      </c>
    </row>
    <row r="397" spans="1:49" x14ac:dyDescent="0.35">
      <c r="A397" s="2" t="s">
        <v>46</v>
      </c>
      <c r="C397" s="3">
        <v>42962</v>
      </c>
      <c r="D397" s="4">
        <v>0.44791666666666669</v>
      </c>
      <c r="E397" s="2" t="s">
        <v>44</v>
      </c>
      <c r="F397" s="2">
        <v>23.83</v>
      </c>
      <c r="G397" s="2">
        <v>23.03</v>
      </c>
      <c r="H397" s="2">
        <v>51</v>
      </c>
      <c r="I397" s="2">
        <v>3</v>
      </c>
      <c r="J397" s="2">
        <v>47</v>
      </c>
      <c r="K397" s="2">
        <v>19.309999999999999</v>
      </c>
      <c r="L397" s="2">
        <v>25.15</v>
      </c>
      <c r="M397" s="7">
        <v>5.24</v>
      </c>
      <c r="N397" s="7">
        <v>5.36</v>
      </c>
      <c r="O397" s="2">
        <v>3</v>
      </c>
      <c r="X397" s="2">
        <f t="shared" si="18"/>
        <v>4.4308167988433134</v>
      </c>
      <c r="Y397" s="2">
        <v>84</v>
      </c>
      <c r="AC397" s="9">
        <v>68</v>
      </c>
      <c r="AE397" s="11">
        <v>0.33500000000000002</v>
      </c>
      <c r="AG397" s="11">
        <v>0.28399999999999997</v>
      </c>
      <c r="AK397" s="11">
        <v>0.70399999999999996</v>
      </c>
      <c r="AM397" s="11">
        <f t="shared" si="19"/>
        <v>1.0389999999999999</v>
      </c>
      <c r="AN397" s="2">
        <v>12</v>
      </c>
      <c r="AO397" s="2">
        <v>13</v>
      </c>
      <c r="AP397" s="13">
        <v>2.27</v>
      </c>
      <c r="AU397" s="2">
        <v>-74.045500000000004</v>
      </c>
      <c r="AV397" s="2">
        <v>40.606166999999999</v>
      </c>
      <c r="AW397" s="2" t="s">
        <v>40</v>
      </c>
    </row>
    <row r="398" spans="1:49" x14ac:dyDescent="0.35">
      <c r="A398" s="2" t="s">
        <v>50</v>
      </c>
      <c r="C398" s="3">
        <v>42962</v>
      </c>
      <c r="D398" s="4">
        <v>0.63958333333333328</v>
      </c>
      <c r="E398" s="2" t="s">
        <v>44</v>
      </c>
      <c r="F398" s="2">
        <v>23.06</v>
      </c>
      <c r="G398" s="2">
        <v>22.55</v>
      </c>
      <c r="H398" s="2">
        <v>48</v>
      </c>
      <c r="I398" s="2">
        <v>3</v>
      </c>
      <c r="J398" s="2">
        <v>46</v>
      </c>
      <c r="K398" s="2">
        <v>25.4</v>
      </c>
      <c r="L398" s="2">
        <v>27.56</v>
      </c>
      <c r="M398" s="7">
        <v>5.62</v>
      </c>
      <c r="N398" s="7">
        <v>5.7</v>
      </c>
      <c r="O398" s="2">
        <v>4.5</v>
      </c>
      <c r="X398" s="2">
        <f t="shared" si="18"/>
        <v>2.0794415416798357</v>
      </c>
      <c r="Y398" s="2">
        <v>8</v>
      </c>
      <c r="AA398" s="9" t="s">
        <v>42</v>
      </c>
      <c r="AC398" s="9">
        <v>4</v>
      </c>
      <c r="AM398" s="11">
        <f t="shared" si="19"/>
        <v>0</v>
      </c>
      <c r="AU398" s="2">
        <v>-74.045500000000004</v>
      </c>
      <c r="AV398" s="2">
        <v>40.606166999999999</v>
      </c>
      <c r="AW398" s="2" t="s">
        <v>40</v>
      </c>
    </row>
    <row r="399" spans="1:49" x14ac:dyDescent="0.35">
      <c r="A399" s="2" t="s">
        <v>50</v>
      </c>
      <c r="C399" s="3">
        <v>42962</v>
      </c>
      <c r="D399" s="4">
        <v>0.63958333333333328</v>
      </c>
      <c r="E399" s="2" t="s">
        <v>44</v>
      </c>
      <c r="F399" s="2">
        <v>23.06</v>
      </c>
      <c r="G399" s="2">
        <v>22.55</v>
      </c>
      <c r="H399" s="2">
        <v>48</v>
      </c>
      <c r="I399" s="2">
        <v>3</v>
      </c>
      <c r="J399" s="2">
        <v>46</v>
      </c>
      <c r="K399" s="2">
        <v>25.4</v>
      </c>
      <c r="L399" s="2">
        <v>27.56</v>
      </c>
      <c r="M399" s="7">
        <v>5.62</v>
      </c>
      <c r="N399" s="7">
        <v>5.7</v>
      </c>
      <c r="O399" s="2">
        <v>4.5</v>
      </c>
      <c r="X399" s="2">
        <f t="shared" si="18"/>
        <v>2.0794415416798357</v>
      </c>
      <c r="Y399" s="2">
        <v>8</v>
      </c>
      <c r="AA399" s="9" t="s">
        <v>42</v>
      </c>
      <c r="AC399" s="9">
        <v>4</v>
      </c>
      <c r="AE399" s="11">
        <v>0.20300000000000001</v>
      </c>
      <c r="AG399" s="11">
        <v>0.314</v>
      </c>
      <c r="AK399" s="11">
        <v>0.63400000000000001</v>
      </c>
      <c r="AM399" s="11">
        <f t="shared" si="19"/>
        <v>0.83699999999999997</v>
      </c>
      <c r="AN399" s="2">
        <v>5</v>
      </c>
      <c r="AO399" s="2">
        <v>15</v>
      </c>
      <c r="AP399" s="13">
        <v>8.84</v>
      </c>
      <c r="AU399" s="2">
        <v>-74.045500000000004</v>
      </c>
      <c r="AV399" s="2">
        <v>40.606166999999999</v>
      </c>
      <c r="AW399" s="2" t="s">
        <v>40</v>
      </c>
    </row>
    <row r="400" spans="1:49" x14ac:dyDescent="0.35">
      <c r="A400" s="2" t="s">
        <v>48</v>
      </c>
      <c r="C400" s="3">
        <v>42962</v>
      </c>
      <c r="D400" s="4">
        <v>0.62777777777777777</v>
      </c>
      <c r="E400" s="2" t="s">
        <v>44</v>
      </c>
      <c r="F400" s="2">
        <v>23.12</v>
      </c>
      <c r="G400" s="2">
        <v>22.22</v>
      </c>
      <c r="H400" s="2">
        <v>91</v>
      </c>
      <c r="I400" s="2">
        <v>3</v>
      </c>
      <c r="J400" s="2">
        <v>87</v>
      </c>
      <c r="K400" s="2">
        <v>25.21</v>
      </c>
      <c r="L400" s="2">
        <v>28.52</v>
      </c>
      <c r="M400" s="7">
        <v>6.23</v>
      </c>
      <c r="N400" s="7">
        <v>5.92</v>
      </c>
      <c r="O400" s="2">
        <v>4</v>
      </c>
      <c r="X400" s="2">
        <f t="shared" si="18"/>
        <v>1.3862943611198906</v>
      </c>
      <c r="Y400" s="2">
        <v>4</v>
      </c>
      <c r="AA400" s="9" t="s">
        <v>42</v>
      </c>
      <c r="AC400" s="9">
        <v>6</v>
      </c>
      <c r="AM400" s="11">
        <f t="shared" si="19"/>
        <v>0</v>
      </c>
      <c r="AU400" s="2">
        <v>-74.045500000000004</v>
      </c>
      <c r="AV400" s="2">
        <v>40.606166999999999</v>
      </c>
      <c r="AW400" s="2" t="s">
        <v>40</v>
      </c>
    </row>
    <row r="401" spans="1:49" x14ac:dyDescent="0.35">
      <c r="A401" s="2" t="s">
        <v>48</v>
      </c>
      <c r="C401" s="3">
        <v>42962</v>
      </c>
      <c r="D401" s="4">
        <v>0.62777777777777777</v>
      </c>
      <c r="E401" s="2" t="s">
        <v>44</v>
      </c>
      <c r="F401" s="2">
        <v>23.12</v>
      </c>
      <c r="G401" s="2">
        <v>22.22</v>
      </c>
      <c r="H401" s="2">
        <v>91</v>
      </c>
      <c r="I401" s="2">
        <v>3</v>
      </c>
      <c r="J401" s="2">
        <v>87</v>
      </c>
      <c r="K401" s="2">
        <v>25.21</v>
      </c>
      <c r="L401" s="2">
        <v>28.52</v>
      </c>
      <c r="M401" s="7">
        <v>6.23</v>
      </c>
      <c r="N401" s="7">
        <v>5.92</v>
      </c>
      <c r="O401" s="2">
        <v>4</v>
      </c>
      <c r="X401" s="2">
        <f t="shared" si="18"/>
        <v>1.3862943611198906</v>
      </c>
      <c r="Y401" s="2">
        <v>4</v>
      </c>
      <c r="AA401" s="9" t="s">
        <v>42</v>
      </c>
      <c r="AC401" s="9">
        <v>6</v>
      </c>
      <c r="AE401" s="11">
        <v>0.20100000000000001</v>
      </c>
      <c r="AG401" s="11">
        <v>0.28299999999999997</v>
      </c>
      <c r="AK401" s="11">
        <v>0.73599999999999999</v>
      </c>
      <c r="AM401" s="11">
        <f t="shared" si="19"/>
        <v>0.93700000000000006</v>
      </c>
      <c r="AN401" s="2">
        <v>8</v>
      </c>
      <c r="AO401" s="2">
        <v>15</v>
      </c>
      <c r="AP401" s="13">
        <v>13</v>
      </c>
      <c r="AU401" s="2">
        <v>-74.045500000000004</v>
      </c>
      <c r="AV401" s="2">
        <v>40.606166999999999</v>
      </c>
      <c r="AW401" s="2" t="s">
        <v>40</v>
      </c>
    </row>
    <row r="402" spans="1:49" x14ac:dyDescent="0.35">
      <c r="A402" s="2" t="s">
        <v>46</v>
      </c>
      <c r="C402" s="3">
        <v>42969</v>
      </c>
      <c r="D402" s="4">
        <v>0.65486111111111112</v>
      </c>
      <c r="E402" s="2" t="s">
        <v>47</v>
      </c>
      <c r="F402" s="2">
        <v>24.88</v>
      </c>
      <c r="G402" s="2">
        <v>24.09</v>
      </c>
      <c r="H402" s="2">
        <v>45</v>
      </c>
      <c r="I402" s="2">
        <v>3</v>
      </c>
      <c r="J402" s="2">
        <v>43</v>
      </c>
      <c r="K402" s="2">
        <v>23.21</v>
      </c>
      <c r="L402" s="2">
        <v>25.03</v>
      </c>
      <c r="M402" s="7">
        <v>5.26</v>
      </c>
      <c r="N402" s="7">
        <v>5.3</v>
      </c>
      <c r="O402" s="2">
        <v>3</v>
      </c>
      <c r="X402" s="2">
        <f t="shared" si="18"/>
        <v>1.3862943611198906</v>
      </c>
      <c r="Y402" s="2">
        <v>4</v>
      </c>
      <c r="AC402" s="9">
        <v>3</v>
      </c>
      <c r="AM402" s="11">
        <f t="shared" si="19"/>
        <v>0</v>
      </c>
      <c r="AU402" s="2">
        <v>-74.045500000000004</v>
      </c>
      <c r="AV402" s="2">
        <v>40.606166999999999</v>
      </c>
      <c r="AW402" s="2" t="s">
        <v>40</v>
      </c>
    </row>
    <row r="403" spans="1:49" x14ac:dyDescent="0.35">
      <c r="A403" s="2" t="s">
        <v>46</v>
      </c>
      <c r="C403" s="3">
        <v>42969</v>
      </c>
      <c r="D403" s="4">
        <v>0.65486111111111112</v>
      </c>
      <c r="E403" s="2" t="s">
        <v>47</v>
      </c>
      <c r="F403" s="2">
        <v>24.88</v>
      </c>
      <c r="G403" s="2">
        <v>24.09</v>
      </c>
      <c r="H403" s="2">
        <v>45</v>
      </c>
      <c r="I403" s="2">
        <v>3</v>
      </c>
      <c r="J403" s="2">
        <v>43</v>
      </c>
      <c r="K403" s="2">
        <v>23.21</v>
      </c>
      <c r="L403" s="2">
        <v>25.03</v>
      </c>
      <c r="M403" s="7">
        <v>5.26</v>
      </c>
      <c r="N403" s="7">
        <v>5.3</v>
      </c>
      <c r="O403" s="2">
        <v>3</v>
      </c>
      <c r="X403" s="2">
        <f t="shared" si="18"/>
        <v>1.3862943611198906</v>
      </c>
      <c r="Y403" s="2">
        <v>4</v>
      </c>
      <c r="AC403" s="9">
        <v>3</v>
      </c>
      <c r="AE403" s="11">
        <v>0.34</v>
      </c>
      <c r="AG403" s="11">
        <v>0.21299999999999999</v>
      </c>
      <c r="AK403" s="11">
        <v>0.48399999999999999</v>
      </c>
      <c r="AM403" s="11">
        <f t="shared" si="19"/>
        <v>0.82400000000000007</v>
      </c>
      <c r="AN403" s="2">
        <v>22</v>
      </c>
      <c r="AO403" s="2">
        <v>62</v>
      </c>
      <c r="AP403" s="13">
        <v>12.1</v>
      </c>
      <c r="AT403" s="2" t="s">
        <v>70</v>
      </c>
      <c r="AU403" s="2">
        <v>-74.045500000000004</v>
      </c>
      <c r="AV403" s="2">
        <v>40.606166999999999</v>
      </c>
      <c r="AW403" s="2" t="s">
        <v>40</v>
      </c>
    </row>
    <row r="404" spans="1:49" x14ac:dyDescent="0.35">
      <c r="A404" s="2" t="s">
        <v>50</v>
      </c>
      <c r="C404" s="3">
        <v>42969</v>
      </c>
      <c r="D404" s="4">
        <v>0.64513888888888882</v>
      </c>
      <c r="E404" s="2" t="s">
        <v>47</v>
      </c>
      <c r="F404" s="2">
        <v>24.65</v>
      </c>
      <c r="G404" s="2">
        <v>23.72</v>
      </c>
      <c r="H404" s="2">
        <v>48</v>
      </c>
      <c r="I404" s="2">
        <v>3</v>
      </c>
      <c r="J404" s="2">
        <v>43</v>
      </c>
      <c r="K404" s="2">
        <v>24.05</v>
      </c>
      <c r="L404" s="2">
        <v>26.06</v>
      </c>
      <c r="M404" s="7">
        <v>4.83</v>
      </c>
      <c r="N404" s="7">
        <v>4.8899999999999997</v>
      </c>
      <c r="O404" s="2">
        <v>3</v>
      </c>
      <c r="X404" s="2">
        <f t="shared" si="18"/>
        <v>1.3862943611198906</v>
      </c>
      <c r="Y404" s="2">
        <v>4</v>
      </c>
      <c r="AA404" s="9" t="s">
        <v>45</v>
      </c>
      <c r="AC404" s="9">
        <v>1</v>
      </c>
      <c r="AM404" s="11">
        <f t="shared" si="19"/>
        <v>0</v>
      </c>
      <c r="AU404" s="2">
        <v>-74.045500000000004</v>
      </c>
      <c r="AV404" s="2">
        <v>40.606166999999999</v>
      </c>
      <c r="AW404" s="2" t="s">
        <v>40</v>
      </c>
    </row>
    <row r="405" spans="1:49" x14ac:dyDescent="0.35">
      <c r="A405" s="2" t="s">
        <v>50</v>
      </c>
      <c r="C405" s="3">
        <v>42969</v>
      </c>
      <c r="D405" s="4">
        <v>0.64513888888888882</v>
      </c>
      <c r="E405" s="2" t="s">
        <v>47</v>
      </c>
      <c r="F405" s="2">
        <v>24.65</v>
      </c>
      <c r="G405" s="2">
        <v>23.72</v>
      </c>
      <c r="H405" s="2">
        <v>48</v>
      </c>
      <c r="I405" s="2">
        <v>3</v>
      </c>
      <c r="J405" s="2">
        <v>43</v>
      </c>
      <c r="K405" s="2">
        <v>24.05</v>
      </c>
      <c r="L405" s="2">
        <v>26.06</v>
      </c>
      <c r="M405" s="7">
        <v>4.83</v>
      </c>
      <c r="N405" s="7">
        <v>4.8899999999999997</v>
      </c>
      <c r="O405" s="2">
        <v>3</v>
      </c>
      <c r="X405" s="2">
        <f t="shared" si="18"/>
        <v>1.3862943611198906</v>
      </c>
      <c r="Y405" s="2">
        <v>4</v>
      </c>
      <c r="AA405" s="9" t="s">
        <v>45</v>
      </c>
      <c r="AC405" s="9">
        <v>1</v>
      </c>
      <c r="AE405" s="11">
        <v>0.34300000000000003</v>
      </c>
      <c r="AG405" s="11">
        <v>0.42299999999999999</v>
      </c>
      <c r="AK405" s="11">
        <v>0.46800000000000003</v>
      </c>
      <c r="AM405" s="11">
        <f t="shared" si="19"/>
        <v>0.81100000000000005</v>
      </c>
      <c r="AN405" s="2">
        <v>20</v>
      </c>
      <c r="AO405" s="2">
        <v>38</v>
      </c>
      <c r="AP405" s="13">
        <v>13.4</v>
      </c>
      <c r="AU405" s="2">
        <v>-74.045500000000004</v>
      </c>
      <c r="AV405" s="2">
        <v>40.606166999999999</v>
      </c>
      <c r="AW405" s="2" t="s">
        <v>40</v>
      </c>
    </row>
    <row r="406" spans="1:49" x14ac:dyDescent="0.35">
      <c r="A406" s="2" t="s">
        <v>48</v>
      </c>
      <c r="C406" s="3">
        <v>42969</v>
      </c>
      <c r="D406" s="4">
        <v>0.46597222222222223</v>
      </c>
      <c r="E406" s="2" t="s">
        <v>47</v>
      </c>
      <c r="F406" s="2">
        <v>23.27</v>
      </c>
      <c r="G406" s="2">
        <v>22.71</v>
      </c>
      <c r="H406" s="2">
        <v>87</v>
      </c>
      <c r="I406" s="2">
        <v>3</v>
      </c>
      <c r="J406" s="2">
        <v>87</v>
      </c>
      <c r="K406" s="2">
        <v>27.36</v>
      </c>
      <c r="L406" s="2">
        <v>28.87</v>
      </c>
      <c r="M406" s="7">
        <v>5.41</v>
      </c>
      <c r="N406" s="7">
        <v>5.79</v>
      </c>
      <c r="O406" s="2">
        <v>4</v>
      </c>
      <c r="X406" s="2">
        <f t="shared" si="18"/>
        <v>0.69314718055994529</v>
      </c>
      <c r="Y406" s="2">
        <v>2</v>
      </c>
      <c r="AA406" s="9" t="s">
        <v>45</v>
      </c>
      <c r="AC406" s="9">
        <v>1</v>
      </c>
      <c r="AM406" s="11">
        <f t="shared" si="19"/>
        <v>0</v>
      </c>
      <c r="AU406" s="2">
        <v>-74.045500000000004</v>
      </c>
      <c r="AV406" s="2">
        <v>40.606166999999999</v>
      </c>
      <c r="AW406" s="2" t="s">
        <v>40</v>
      </c>
    </row>
    <row r="407" spans="1:49" x14ac:dyDescent="0.35">
      <c r="A407" s="2" t="s">
        <v>48</v>
      </c>
      <c r="C407" s="3">
        <v>42969</v>
      </c>
      <c r="D407" s="4">
        <v>0.46597222222222223</v>
      </c>
      <c r="E407" s="2" t="s">
        <v>47</v>
      </c>
      <c r="F407" s="2">
        <v>23.27</v>
      </c>
      <c r="G407" s="2">
        <v>22.71</v>
      </c>
      <c r="H407" s="2">
        <v>87</v>
      </c>
      <c r="I407" s="2">
        <v>3</v>
      </c>
      <c r="J407" s="2">
        <v>87</v>
      </c>
      <c r="K407" s="2">
        <v>27.36</v>
      </c>
      <c r="L407" s="2">
        <v>28.87</v>
      </c>
      <c r="M407" s="7">
        <v>5.41</v>
      </c>
      <c r="N407" s="7">
        <v>5.79</v>
      </c>
      <c r="O407" s="2">
        <v>4</v>
      </c>
      <c r="X407" s="2">
        <f t="shared" si="18"/>
        <v>0.69314718055994529</v>
      </c>
      <c r="Y407" s="2">
        <v>2</v>
      </c>
      <c r="AA407" s="9" t="s">
        <v>45</v>
      </c>
      <c r="AC407" s="9">
        <v>1</v>
      </c>
      <c r="AE407" s="11">
        <v>0.161</v>
      </c>
      <c r="AG407" s="11">
        <v>6.2E-2</v>
      </c>
      <c r="AK407" s="11">
        <v>0.47599999999999998</v>
      </c>
      <c r="AM407" s="11">
        <f t="shared" si="19"/>
        <v>0.63700000000000001</v>
      </c>
      <c r="AN407" s="2">
        <v>22</v>
      </c>
      <c r="AO407" s="2">
        <v>29</v>
      </c>
      <c r="AP407" s="13">
        <v>18.600000000000001</v>
      </c>
      <c r="AU407" s="2">
        <v>-74.045500000000004</v>
      </c>
      <c r="AV407" s="2">
        <v>40.606166999999999</v>
      </c>
      <c r="AW407" s="2" t="s">
        <v>40</v>
      </c>
    </row>
    <row r="408" spans="1:49" x14ac:dyDescent="0.35">
      <c r="A408" s="2" t="s">
        <v>46</v>
      </c>
      <c r="C408" s="3">
        <v>42976</v>
      </c>
      <c r="D408" s="4">
        <v>0.4375</v>
      </c>
      <c r="E408" s="2" t="s">
        <v>47</v>
      </c>
      <c r="H408" s="2">
        <v>48</v>
      </c>
      <c r="M408" s="7">
        <v>6.08</v>
      </c>
      <c r="N408" s="7">
        <v>4.33</v>
      </c>
      <c r="O408" s="2">
        <v>4</v>
      </c>
      <c r="X408" s="2">
        <f t="shared" si="18"/>
        <v>4.2484952420493594</v>
      </c>
      <c r="Y408" s="2">
        <v>70</v>
      </c>
      <c r="AC408" s="9">
        <v>1</v>
      </c>
      <c r="AM408" s="11">
        <f t="shared" si="19"/>
        <v>0</v>
      </c>
      <c r="AU408" s="2">
        <v>-74.045500000000004</v>
      </c>
      <c r="AV408" s="2">
        <v>40.606166999999999</v>
      </c>
      <c r="AW408" s="2" t="s">
        <v>40</v>
      </c>
    </row>
    <row r="409" spans="1:49" x14ac:dyDescent="0.35">
      <c r="A409" s="2" t="s">
        <v>46</v>
      </c>
      <c r="C409" s="3">
        <v>42976</v>
      </c>
      <c r="D409" s="4">
        <v>0.4375</v>
      </c>
      <c r="E409" s="2" t="s">
        <v>47</v>
      </c>
      <c r="F409" s="2">
        <v>22.95</v>
      </c>
      <c r="G409" s="2">
        <v>21.67</v>
      </c>
      <c r="H409" s="2">
        <v>48</v>
      </c>
      <c r="I409" s="2">
        <v>3</v>
      </c>
      <c r="J409" s="2">
        <v>45</v>
      </c>
      <c r="K409" s="2">
        <v>19.53</v>
      </c>
      <c r="L409" s="2">
        <v>28.56</v>
      </c>
      <c r="M409" s="7">
        <v>6.08</v>
      </c>
      <c r="N409" s="7">
        <v>4.33</v>
      </c>
      <c r="O409" s="2">
        <v>4</v>
      </c>
      <c r="X409" s="2">
        <f t="shared" si="18"/>
        <v>4.2484952420493594</v>
      </c>
      <c r="Y409" s="2">
        <v>70</v>
      </c>
      <c r="AC409" s="9">
        <v>1</v>
      </c>
      <c r="AE409" s="11">
        <v>0.32100000000000001</v>
      </c>
      <c r="AG409" s="11">
        <v>0.247</v>
      </c>
      <c r="AK409" s="11">
        <v>0.312</v>
      </c>
      <c r="AM409" s="11">
        <f t="shared" si="19"/>
        <v>0.63300000000000001</v>
      </c>
      <c r="AN409" s="2">
        <v>8</v>
      </c>
      <c r="AO409" s="2">
        <v>11</v>
      </c>
      <c r="AP409" s="13">
        <v>5.36</v>
      </c>
      <c r="AU409" s="2">
        <v>-74.045500000000004</v>
      </c>
      <c r="AV409" s="2">
        <v>40.606166999999999</v>
      </c>
      <c r="AW409" s="2" t="s">
        <v>40</v>
      </c>
    </row>
    <row r="410" spans="1:49" x14ac:dyDescent="0.35">
      <c r="A410" s="2" t="s">
        <v>50</v>
      </c>
      <c r="C410" s="3">
        <v>42976</v>
      </c>
      <c r="D410" s="4">
        <v>0.44513888888888892</v>
      </c>
      <c r="E410" s="2" t="s">
        <v>47</v>
      </c>
      <c r="H410" s="2">
        <v>50</v>
      </c>
      <c r="M410" s="7">
        <v>5.99</v>
      </c>
      <c r="N410" s="7">
        <v>5.44</v>
      </c>
      <c r="O410" s="2">
        <v>3.5</v>
      </c>
      <c r="X410" s="2">
        <f t="shared" si="18"/>
        <v>4.0253516907351496</v>
      </c>
      <c r="Y410" s="2">
        <v>56</v>
      </c>
      <c r="AC410" s="9">
        <v>4</v>
      </c>
      <c r="AM410" s="11">
        <f t="shared" si="19"/>
        <v>0</v>
      </c>
      <c r="AU410" s="2">
        <v>-74.045500000000004</v>
      </c>
      <c r="AV410" s="2">
        <v>40.606166999999999</v>
      </c>
      <c r="AW410" s="2" t="s">
        <v>40</v>
      </c>
    </row>
    <row r="411" spans="1:49" x14ac:dyDescent="0.35">
      <c r="A411" s="2" t="s">
        <v>50</v>
      </c>
      <c r="C411" s="3">
        <v>42976</v>
      </c>
      <c r="D411" s="4">
        <v>0.44513888888888892</v>
      </c>
      <c r="E411" s="2" t="s">
        <v>47</v>
      </c>
      <c r="F411" s="2">
        <v>22.67</v>
      </c>
      <c r="G411" s="2">
        <v>21.8</v>
      </c>
      <c r="H411" s="2">
        <v>50</v>
      </c>
      <c r="I411" s="2">
        <v>3</v>
      </c>
      <c r="J411" s="2">
        <v>47</v>
      </c>
      <c r="K411" s="2">
        <v>21.46</v>
      </c>
      <c r="L411" s="2">
        <v>28.07</v>
      </c>
      <c r="M411" s="7">
        <v>5.99</v>
      </c>
      <c r="N411" s="7">
        <v>5.44</v>
      </c>
      <c r="O411" s="2">
        <v>3.5</v>
      </c>
      <c r="X411" s="2">
        <f t="shared" si="18"/>
        <v>4.0253516907351496</v>
      </c>
      <c r="Y411" s="2">
        <v>56</v>
      </c>
      <c r="AC411" s="9">
        <v>4</v>
      </c>
      <c r="AE411" s="11">
        <v>0.379</v>
      </c>
      <c r="AG411" s="11">
        <v>0.26400000000000001</v>
      </c>
      <c r="AK411" s="11">
        <v>0.36499999999999999</v>
      </c>
      <c r="AM411" s="11">
        <f t="shared" si="19"/>
        <v>0.74399999999999999</v>
      </c>
      <c r="AN411" s="2">
        <v>6</v>
      </c>
      <c r="AO411" s="2">
        <v>6</v>
      </c>
      <c r="AP411" s="13">
        <v>4.1500000000000004</v>
      </c>
      <c r="AU411" s="2">
        <v>-74.045500000000004</v>
      </c>
      <c r="AV411" s="2">
        <v>40.606166999999999</v>
      </c>
      <c r="AW411" s="2" t="s">
        <v>40</v>
      </c>
    </row>
    <row r="412" spans="1:49" x14ac:dyDescent="0.35">
      <c r="A412" s="2" t="s">
        <v>48</v>
      </c>
      <c r="C412" s="3">
        <v>42976</v>
      </c>
      <c r="D412" s="4">
        <v>0.45694444444444443</v>
      </c>
      <c r="E412" s="2" t="s">
        <v>47</v>
      </c>
      <c r="H412" s="2">
        <v>89</v>
      </c>
      <c r="M412" s="7">
        <v>5.85</v>
      </c>
      <c r="N412" s="7">
        <v>5.97</v>
      </c>
      <c r="O412" s="2">
        <v>4</v>
      </c>
      <c r="X412" s="2">
        <f t="shared" si="18"/>
        <v>3.4011973816621555</v>
      </c>
      <c r="Y412" s="2">
        <v>30</v>
      </c>
      <c r="AA412" s="9" t="s">
        <v>42</v>
      </c>
      <c r="AC412" s="9">
        <v>2</v>
      </c>
      <c r="AM412" s="11">
        <f t="shared" si="19"/>
        <v>0</v>
      </c>
      <c r="AU412" s="2">
        <v>-74.045500000000004</v>
      </c>
      <c r="AV412" s="2">
        <v>40.606166999999999</v>
      </c>
      <c r="AW412" s="2" t="s">
        <v>40</v>
      </c>
    </row>
    <row r="413" spans="1:49" x14ac:dyDescent="0.35">
      <c r="A413" s="2" t="s">
        <v>48</v>
      </c>
      <c r="C413" s="3">
        <v>42976</v>
      </c>
      <c r="D413" s="4">
        <v>0.45694444444444443</v>
      </c>
      <c r="E413" s="2" t="s">
        <v>47</v>
      </c>
      <c r="F413" s="2">
        <v>22.43</v>
      </c>
      <c r="G413" s="2">
        <v>21.55</v>
      </c>
      <c r="H413" s="2">
        <v>89</v>
      </c>
      <c r="I413" s="2">
        <v>3</v>
      </c>
      <c r="J413" s="2">
        <v>88</v>
      </c>
      <c r="K413" s="2">
        <v>22.77</v>
      </c>
      <c r="L413" s="2">
        <v>29.37</v>
      </c>
      <c r="M413" s="7">
        <v>5.85</v>
      </c>
      <c r="N413" s="7">
        <v>5.97</v>
      </c>
      <c r="O413" s="2">
        <v>4</v>
      </c>
      <c r="X413" s="2">
        <f t="shared" si="18"/>
        <v>3.4011973816621555</v>
      </c>
      <c r="Y413" s="2">
        <v>30</v>
      </c>
      <c r="AA413" s="9" t="s">
        <v>42</v>
      </c>
      <c r="AC413" s="9">
        <v>2</v>
      </c>
      <c r="AE413" s="11">
        <v>0.35799999999999998</v>
      </c>
      <c r="AG413" s="11">
        <v>0.34200000000000003</v>
      </c>
      <c r="AK413" s="11">
        <v>0.46</v>
      </c>
      <c r="AM413" s="11">
        <f t="shared" si="19"/>
        <v>0.81800000000000006</v>
      </c>
      <c r="AN413" s="2">
        <v>5</v>
      </c>
      <c r="AO413" s="2">
        <v>17</v>
      </c>
      <c r="AP413" s="13">
        <v>5.64</v>
      </c>
      <c r="AU413" s="2">
        <v>-74.045500000000004</v>
      </c>
      <c r="AV413" s="2">
        <v>40.606166999999999</v>
      </c>
      <c r="AW413" s="2" t="s">
        <v>40</v>
      </c>
    </row>
    <row r="414" spans="1:49" x14ac:dyDescent="0.35">
      <c r="A414" s="2" t="s">
        <v>46</v>
      </c>
      <c r="C414" s="3">
        <v>42990</v>
      </c>
      <c r="D414" s="4">
        <v>0.44375000000000003</v>
      </c>
      <c r="E414" s="2" t="s">
        <v>47</v>
      </c>
      <c r="H414" s="2">
        <v>52</v>
      </c>
      <c r="M414" s="7">
        <v>5.94</v>
      </c>
      <c r="N414" s="7">
        <v>6.02</v>
      </c>
      <c r="O414" s="2">
        <v>3.5</v>
      </c>
      <c r="X414" s="2">
        <f t="shared" ref="X414:X428" si="20">LN(Y414)</f>
        <v>2.0794415416798357</v>
      </c>
      <c r="Y414" s="2">
        <v>8</v>
      </c>
      <c r="AC414" s="9">
        <v>3</v>
      </c>
      <c r="AM414" s="11">
        <f t="shared" ref="AM414:AM428" si="21">AE414+AF414+AK414</f>
        <v>0</v>
      </c>
      <c r="AU414" s="2">
        <v>-74.045500000000004</v>
      </c>
      <c r="AV414" s="2">
        <v>40.606166999999999</v>
      </c>
      <c r="AW414" s="2" t="s">
        <v>40</v>
      </c>
    </row>
    <row r="415" spans="1:49" x14ac:dyDescent="0.35">
      <c r="A415" s="2" t="s">
        <v>46</v>
      </c>
      <c r="C415" s="3">
        <v>42990</v>
      </c>
      <c r="D415" s="4">
        <v>0.44375000000000003</v>
      </c>
      <c r="E415" s="2" t="s">
        <v>47</v>
      </c>
      <c r="F415" s="2">
        <v>20.93</v>
      </c>
      <c r="G415" s="2">
        <v>19.95</v>
      </c>
      <c r="H415" s="2">
        <v>52</v>
      </c>
      <c r="I415" s="2">
        <v>3</v>
      </c>
      <c r="J415" s="2">
        <v>49</v>
      </c>
      <c r="K415" s="2">
        <v>21.71</v>
      </c>
      <c r="L415" s="2">
        <v>26.51</v>
      </c>
      <c r="M415" s="7">
        <v>5.94</v>
      </c>
      <c r="N415" s="7">
        <v>6.02</v>
      </c>
      <c r="O415" s="2">
        <v>3.5</v>
      </c>
      <c r="X415" s="2">
        <f t="shared" si="20"/>
        <v>2.0794415416798357</v>
      </c>
      <c r="Y415" s="2">
        <v>8</v>
      </c>
      <c r="AC415" s="9">
        <v>3</v>
      </c>
      <c r="AE415" s="11">
        <v>0.436</v>
      </c>
      <c r="AG415" s="11">
        <v>0.39300000000000002</v>
      </c>
      <c r="AK415" s="11">
        <v>0.69799999999999995</v>
      </c>
      <c r="AM415" s="11">
        <f t="shared" si="21"/>
        <v>1.1339999999999999</v>
      </c>
      <c r="AN415" s="2">
        <v>24</v>
      </c>
      <c r="AO415" s="2">
        <v>25</v>
      </c>
      <c r="AP415" s="13">
        <v>3.02</v>
      </c>
      <c r="AU415" s="2">
        <v>-74.045500000000004</v>
      </c>
      <c r="AV415" s="2">
        <v>40.606166999999999</v>
      </c>
      <c r="AW415" s="2" t="s">
        <v>40</v>
      </c>
    </row>
    <row r="416" spans="1:49" x14ac:dyDescent="0.35">
      <c r="A416" s="2" t="s">
        <v>50</v>
      </c>
      <c r="C416" s="3">
        <v>42990</v>
      </c>
      <c r="D416" s="4">
        <v>0.4513888888888889</v>
      </c>
      <c r="E416" s="2" t="s">
        <v>47</v>
      </c>
      <c r="H416" s="2">
        <v>49</v>
      </c>
      <c r="M416" s="7">
        <v>5.94</v>
      </c>
      <c r="N416" s="7">
        <v>6.36</v>
      </c>
      <c r="O416" s="2">
        <v>4</v>
      </c>
      <c r="X416" s="2">
        <f t="shared" si="20"/>
        <v>2.0794415416798357</v>
      </c>
      <c r="Y416" s="2">
        <v>8</v>
      </c>
      <c r="AC416" s="9">
        <v>2</v>
      </c>
      <c r="AM416" s="11">
        <f t="shared" si="21"/>
        <v>0</v>
      </c>
      <c r="AU416" s="2">
        <v>-74.045500000000004</v>
      </c>
      <c r="AV416" s="2">
        <v>40.606166999999999</v>
      </c>
      <c r="AW416" s="2" t="s">
        <v>40</v>
      </c>
    </row>
    <row r="417" spans="1:49" x14ac:dyDescent="0.35">
      <c r="A417" s="2" t="s">
        <v>50</v>
      </c>
      <c r="C417" s="3">
        <v>42990</v>
      </c>
      <c r="D417" s="4">
        <v>0.4513888888888889</v>
      </c>
      <c r="E417" s="2" t="s">
        <v>47</v>
      </c>
      <c r="F417" s="2">
        <v>20.78</v>
      </c>
      <c r="G417" s="2">
        <v>19.579999999999998</v>
      </c>
      <c r="H417" s="2">
        <v>49</v>
      </c>
      <c r="I417" s="2">
        <v>3</v>
      </c>
      <c r="J417" s="2">
        <v>45</v>
      </c>
      <c r="K417" s="2">
        <v>23.13</v>
      </c>
      <c r="L417" s="2">
        <v>27.97</v>
      </c>
      <c r="M417" s="7">
        <v>5.94</v>
      </c>
      <c r="N417" s="7">
        <v>6.36</v>
      </c>
      <c r="O417" s="2">
        <v>4</v>
      </c>
      <c r="X417" s="2">
        <f t="shared" si="20"/>
        <v>2.0794415416798357</v>
      </c>
      <c r="Y417" s="2">
        <v>8</v>
      </c>
      <c r="AC417" s="9">
        <v>2</v>
      </c>
      <c r="AE417" s="11">
        <v>0.41199999999999998</v>
      </c>
      <c r="AG417" s="11">
        <v>0.36799999999999999</v>
      </c>
      <c r="AK417" s="11">
        <v>0.70599999999999996</v>
      </c>
      <c r="AM417" s="11">
        <f t="shared" si="21"/>
        <v>1.1179999999999999</v>
      </c>
      <c r="AN417" s="2">
        <v>25</v>
      </c>
      <c r="AO417" s="2">
        <v>31</v>
      </c>
      <c r="AP417" s="13">
        <v>2.78</v>
      </c>
      <c r="AU417" s="2">
        <v>-74.045500000000004</v>
      </c>
      <c r="AV417" s="2">
        <v>40.606166999999999</v>
      </c>
      <c r="AW417" s="2" t="s">
        <v>40</v>
      </c>
    </row>
    <row r="418" spans="1:49" x14ac:dyDescent="0.35">
      <c r="A418" s="2" t="s">
        <v>48</v>
      </c>
      <c r="C418" s="3">
        <v>42990</v>
      </c>
      <c r="D418" s="4">
        <v>0.46458333333333335</v>
      </c>
      <c r="E418" s="2" t="s">
        <v>47</v>
      </c>
      <c r="H418" s="2">
        <v>90</v>
      </c>
      <c r="M418" s="7">
        <v>6.45</v>
      </c>
      <c r="N418" s="7">
        <v>6.96</v>
      </c>
      <c r="O418" s="2">
        <v>5</v>
      </c>
      <c r="X418" s="2">
        <f t="shared" si="20"/>
        <v>0.69314718055994529</v>
      </c>
      <c r="Y418" s="2">
        <v>2</v>
      </c>
      <c r="AA418" s="9" t="s">
        <v>45</v>
      </c>
      <c r="AC418" s="9">
        <v>1</v>
      </c>
      <c r="AM418" s="11">
        <f t="shared" si="21"/>
        <v>0</v>
      </c>
      <c r="AU418" s="2">
        <v>-74.045500000000004</v>
      </c>
      <c r="AV418" s="2">
        <v>40.606166999999999</v>
      </c>
      <c r="AW418" s="2" t="s">
        <v>40</v>
      </c>
    </row>
    <row r="419" spans="1:49" x14ac:dyDescent="0.35">
      <c r="A419" s="2" t="s">
        <v>48</v>
      </c>
      <c r="C419" s="3">
        <v>42990</v>
      </c>
      <c r="D419" s="4">
        <v>0.46458333333333335</v>
      </c>
      <c r="E419" s="2" t="s">
        <v>47</v>
      </c>
      <c r="F419" s="2">
        <v>20.37</v>
      </c>
      <c r="G419" s="2">
        <v>19.350000000000001</v>
      </c>
      <c r="H419" s="2">
        <v>90</v>
      </c>
      <c r="I419" s="2">
        <v>3</v>
      </c>
      <c r="J419" s="2">
        <v>92</v>
      </c>
      <c r="K419" s="2">
        <v>25.12</v>
      </c>
      <c r="L419" s="2">
        <v>28.88</v>
      </c>
      <c r="M419" s="7">
        <v>6.45</v>
      </c>
      <c r="N419" s="7">
        <v>6.96</v>
      </c>
      <c r="O419" s="2">
        <v>5</v>
      </c>
      <c r="X419" s="2">
        <f t="shared" si="20"/>
        <v>0.69314718055994529</v>
      </c>
      <c r="Y419" s="2">
        <v>2</v>
      </c>
      <c r="AA419" s="9" t="s">
        <v>45</v>
      </c>
      <c r="AC419" s="9">
        <v>1</v>
      </c>
      <c r="AE419" s="11">
        <v>0.32400000000000001</v>
      </c>
      <c r="AG419" s="11">
        <v>0.36399999999999999</v>
      </c>
      <c r="AK419" s="11">
        <v>0.78500000000000003</v>
      </c>
      <c r="AM419" s="11">
        <f t="shared" si="21"/>
        <v>1.109</v>
      </c>
      <c r="AN419" s="2">
        <v>22</v>
      </c>
      <c r="AO419" s="2">
        <v>34</v>
      </c>
      <c r="AP419" s="13">
        <v>6.08</v>
      </c>
      <c r="AU419" s="2">
        <v>-74.045500000000004</v>
      </c>
      <c r="AV419" s="2">
        <v>40.606166999999999</v>
      </c>
      <c r="AW419" s="2" t="s">
        <v>40</v>
      </c>
    </row>
    <row r="420" spans="1:49" x14ac:dyDescent="0.35">
      <c r="A420" s="2" t="s">
        <v>46</v>
      </c>
      <c r="C420" s="3">
        <v>42997</v>
      </c>
      <c r="D420" s="4">
        <v>0.47986111111111113</v>
      </c>
      <c r="H420" s="2">
        <v>53</v>
      </c>
      <c r="M420" s="7">
        <v>10.45</v>
      </c>
      <c r="N420" s="7">
        <v>9.77</v>
      </c>
      <c r="AM420" s="11">
        <f t="shared" si="21"/>
        <v>0</v>
      </c>
      <c r="AT420" s="2" t="s">
        <v>69</v>
      </c>
      <c r="AU420" s="2">
        <v>-74.045500000000004</v>
      </c>
      <c r="AV420" s="2">
        <v>40.606166999999999</v>
      </c>
      <c r="AW420" s="2" t="s">
        <v>40</v>
      </c>
    </row>
    <row r="421" spans="1:49" x14ac:dyDescent="0.35">
      <c r="A421" s="2" t="s">
        <v>46</v>
      </c>
      <c r="C421" s="3">
        <v>42997</v>
      </c>
      <c r="D421" s="4">
        <v>0.47986111111111113</v>
      </c>
      <c r="E421" s="2" t="s">
        <v>47</v>
      </c>
      <c r="F421" s="2">
        <v>21.27</v>
      </c>
      <c r="G421" s="2">
        <v>20.98</v>
      </c>
      <c r="H421" s="2">
        <v>53</v>
      </c>
      <c r="I421" s="2">
        <v>3</v>
      </c>
      <c r="J421" s="2">
        <v>49</v>
      </c>
      <c r="K421" s="2">
        <v>26.59</v>
      </c>
      <c r="L421" s="2">
        <v>27.9</v>
      </c>
      <c r="M421" s="7">
        <v>10.45</v>
      </c>
      <c r="N421" s="7">
        <v>9.77</v>
      </c>
      <c r="X421" s="2">
        <f t="shared" si="20"/>
        <v>1.3862943611198906</v>
      </c>
      <c r="Y421" s="2">
        <v>4</v>
      </c>
      <c r="AA421" s="9" t="s">
        <v>45</v>
      </c>
      <c r="AC421" s="9">
        <v>1</v>
      </c>
      <c r="AE421" s="11">
        <v>0.27100000000000002</v>
      </c>
      <c r="AG421" s="11">
        <v>0.27700000000000002</v>
      </c>
      <c r="AK421" s="11">
        <v>0.53100000000000003</v>
      </c>
      <c r="AM421" s="11">
        <f t="shared" si="21"/>
        <v>0.80200000000000005</v>
      </c>
      <c r="AN421" s="2">
        <v>24</v>
      </c>
      <c r="AO421" s="2">
        <v>28</v>
      </c>
      <c r="AP421" s="13">
        <v>5.46</v>
      </c>
      <c r="AT421" s="2" t="s">
        <v>69</v>
      </c>
      <c r="AU421" s="2">
        <v>-74.045500000000004</v>
      </c>
      <c r="AV421" s="2">
        <v>40.606166999999999</v>
      </c>
      <c r="AW421" s="2" t="s">
        <v>40</v>
      </c>
    </row>
    <row r="422" spans="1:49" x14ac:dyDescent="0.35">
      <c r="A422" s="2" t="s">
        <v>50</v>
      </c>
      <c r="C422" s="3">
        <v>42997</v>
      </c>
      <c r="D422" s="4">
        <v>0.46666666666666662</v>
      </c>
      <c r="H422" s="2">
        <v>50</v>
      </c>
      <c r="M422" s="7">
        <v>10.16</v>
      </c>
      <c r="N422" s="7">
        <v>10.15</v>
      </c>
      <c r="O422" s="2">
        <v>4</v>
      </c>
      <c r="AM422" s="11">
        <f t="shared" si="21"/>
        <v>0</v>
      </c>
      <c r="AT422" s="2" t="s">
        <v>69</v>
      </c>
      <c r="AU422" s="2">
        <v>-74.045500000000004</v>
      </c>
      <c r="AV422" s="2">
        <v>40.606166999999999</v>
      </c>
      <c r="AW422" s="2" t="s">
        <v>40</v>
      </c>
    </row>
    <row r="423" spans="1:49" x14ac:dyDescent="0.35">
      <c r="A423" s="2" t="s">
        <v>50</v>
      </c>
      <c r="C423" s="3">
        <v>42997</v>
      </c>
      <c r="D423" s="4">
        <v>0.46666666666666662</v>
      </c>
      <c r="E423" s="2" t="s">
        <v>47</v>
      </c>
      <c r="F423" s="2">
        <v>21.36</v>
      </c>
      <c r="G423" s="2">
        <v>20.92</v>
      </c>
      <c r="H423" s="2">
        <v>50</v>
      </c>
      <c r="I423" s="2">
        <v>3</v>
      </c>
      <c r="J423" s="2">
        <v>51</v>
      </c>
      <c r="K423" s="2">
        <v>25.99</v>
      </c>
      <c r="L423" s="2">
        <v>28.57</v>
      </c>
      <c r="M423" s="7">
        <v>10.16</v>
      </c>
      <c r="N423" s="7">
        <v>10.15</v>
      </c>
      <c r="O423" s="2">
        <v>4</v>
      </c>
      <c r="X423" s="2">
        <f t="shared" si="20"/>
        <v>1.3862943611198906</v>
      </c>
      <c r="Y423" s="2">
        <v>4</v>
      </c>
      <c r="AA423" s="9" t="s">
        <v>45</v>
      </c>
      <c r="AC423" s="9">
        <v>1</v>
      </c>
      <c r="AE423" s="11">
        <v>0.312</v>
      </c>
      <c r="AG423" s="11">
        <v>0.28899999999999998</v>
      </c>
      <c r="AK423" s="11">
        <v>0.61499999999999999</v>
      </c>
      <c r="AM423" s="11">
        <f t="shared" si="21"/>
        <v>0.92700000000000005</v>
      </c>
      <c r="AN423" s="2">
        <v>26</v>
      </c>
      <c r="AO423" s="2">
        <v>25</v>
      </c>
      <c r="AP423" s="13">
        <v>5.96</v>
      </c>
      <c r="AT423" s="2" t="s">
        <v>69</v>
      </c>
      <c r="AU423" s="2">
        <v>-74.045500000000004</v>
      </c>
      <c r="AV423" s="2">
        <v>40.606166999999999</v>
      </c>
      <c r="AW423" s="2" t="s">
        <v>40</v>
      </c>
    </row>
    <row r="424" spans="1:49" x14ac:dyDescent="0.35">
      <c r="A424" s="2" t="s">
        <v>48</v>
      </c>
      <c r="C424" s="3">
        <v>42997</v>
      </c>
      <c r="D424" s="4">
        <v>0.45</v>
      </c>
      <c r="H424" s="2">
        <v>88</v>
      </c>
      <c r="M424" s="7">
        <v>10.48</v>
      </c>
      <c r="N424" s="7">
        <v>10.49</v>
      </c>
      <c r="O424" s="2">
        <v>4</v>
      </c>
      <c r="AM424" s="11">
        <f t="shared" si="21"/>
        <v>0</v>
      </c>
      <c r="AU424" s="2">
        <v>-74.045500000000004</v>
      </c>
      <c r="AV424" s="2">
        <v>40.606166999999999</v>
      </c>
      <c r="AW424" s="2" t="s">
        <v>40</v>
      </c>
    </row>
    <row r="425" spans="1:49" x14ac:dyDescent="0.35">
      <c r="A425" s="2" t="s">
        <v>48</v>
      </c>
      <c r="C425" s="3">
        <v>42997</v>
      </c>
      <c r="D425" s="4">
        <v>0.45</v>
      </c>
      <c r="E425" s="2" t="s">
        <v>47</v>
      </c>
      <c r="F425" s="2">
        <v>21</v>
      </c>
      <c r="G425" s="2">
        <v>21.01</v>
      </c>
      <c r="H425" s="2">
        <v>88</v>
      </c>
      <c r="I425" s="2">
        <v>3</v>
      </c>
      <c r="J425" s="2">
        <v>86</v>
      </c>
      <c r="K425" s="2">
        <v>27.77</v>
      </c>
      <c r="L425" s="2">
        <v>29.37</v>
      </c>
      <c r="M425" s="7">
        <v>10.48</v>
      </c>
      <c r="N425" s="7">
        <v>10.49</v>
      </c>
      <c r="O425" s="2">
        <v>4</v>
      </c>
      <c r="X425" s="2">
        <f t="shared" si="20"/>
        <v>0.69314718055994529</v>
      </c>
      <c r="Y425" s="2">
        <v>2</v>
      </c>
      <c r="AA425" s="9" t="s">
        <v>45</v>
      </c>
      <c r="AC425" s="9">
        <v>1</v>
      </c>
      <c r="AE425" s="11">
        <v>0.19800000000000001</v>
      </c>
      <c r="AG425" s="11">
        <v>0.20399999999999999</v>
      </c>
      <c r="AK425" s="11">
        <v>0.42699999999999999</v>
      </c>
      <c r="AM425" s="11">
        <f t="shared" si="21"/>
        <v>0.625</v>
      </c>
      <c r="AN425" s="2">
        <v>22</v>
      </c>
      <c r="AO425" s="2">
        <v>25</v>
      </c>
      <c r="AP425" s="13">
        <v>7.24</v>
      </c>
      <c r="AU425" s="2">
        <v>-74.045500000000004</v>
      </c>
      <c r="AV425" s="2">
        <v>40.606166999999999</v>
      </c>
      <c r="AW425" s="2" t="s">
        <v>40</v>
      </c>
    </row>
    <row r="426" spans="1:49" x14ac:dyDescent="0.35">
      <c r="A426" s="2" t="s">
        <v>46</v>
      </c>
      <c r="C426" s="3">
        <v>43005</v>
      </c>
      <c r="D426" s="4">
        <v>0.63541666666666663</v>
      </c>
      <c r="E426" s="2" t="s">
        <v>47</v>
      </c>
      <c r="F426" s="2">
        <v>23.45</v>
      </c>
      <c r="G426" s="2">
        <v>21.89</v>
      </c>
      <c r="H426" s="2">
        <v>48</v>
      </c>
      <c r="I426" s="2">
        <v>3</v>
      </c>
      <c r="J426" s="2">
        <v>47</v>
      </c>
      <c r="K426" s="2">
        <v>22.8</v>
      </c>
      <c r="L426" s="2">
        <v>28.16</v>
      </c>
      <c r="M426" s="7">
        <v>6.18</v>
      </c>
      <c r="N426" s="7">
        <v>5.85</v>
      </c>
      <c r="O426" s="2">
        <v>5</v>
      </c>
      <c r="X426" s="2">
        <f t="shared" si="20"/>
        <v>1.3862943611198906</v>
      </c>
      <c r="Y426" s="2">
        <v>4</v>
      </c>
      <c r="AC426" s="9">
        <v>1</v>
      </c>
      <c r="AE426" s="11">
        <v>0.41299999999999998</v>
      </c>
      <c r="AG426" s="11">
        <v>0.34200000000000003</v>
      </c>
      <c r="AK426" s="11">
        <v>0.57299999999999995</v>
      </c>
      <c r="AM426" s="11">
        <f t="shared" si="21"/>
        <v>0.98599999999999999</v>
      </c>
      <c r="AN426" s="2">
        <v>3</v>
      </c>
      <c r="AO426" s="2">
        <v>6</v>
      </c>
      <c r="AP426" s="13">
        <v>3.92</v>
      </c>
      <c r="AU426" s="2">
        <v>-74.045500000000004</v>
      </c>
      <c r="AV426" s="2">
        <v>40.606166999999999</v>
      </c>
      <c r="AW426" s="2" t="s">
        <v>40</v>
      </c>
    </row>
    <row r="427" spans="1:49" x14ac:dyDescent="0.35">
      <c r="A427" s="2" t="s">
        <v>50</v>
      </c>
      <c r="C427" s="3">
        <v>43005</v>
      </c>
      <c r="D427" s="4">
        <v>0.45694444444444443</v>
      </c>
      <c r="E427" s="2" t="s">
        <v>47</v>
      </c>
      <c r="F427" s="2">
        <v>22.84</v>
      </c>
      <c r="G427" s="2">
        <v>22.07</v>
      </c>
      <c r="H427" s="2">
        <v>49</v>
      </c>
      <c r="I427" s="2">
        <v>3</v>
      </c>
      <c r="J427" s="2">
        <v>46</v>
      </c>
      <c r="K427" s="2">
        <v>22.29</v>
      </c>
      <c r="L427" s="2">
        <v>27.45</v>
      </c>
      <c r="M427" s="7">
        <v>5.86</v>
      </c>
      <c r="N427" s="7">
        <v>5.79</v>
      </c>
      <c r="O427" s="2">
        <v>4</v>
      </c>
      <c r="X427" s="2">
        <f t="shared" si="20"/>
        <v>1.3862943611198906</v>
      </c>
      <c r="Y427" s="2">
        <v>4</v>
      </c>
      <c r="AC427" s="9">
        <v>3</v>
      </c>
      <c r="AE427" s="11">
        <v>0.53800000000000003</v>
      </c>
      <c r="AG427" s="11">
        <v>0.29299999999999998</v>
      </c>
      <c r="AK427" s="11">
        <v>0.54400000000000004</v>
      </c>
      <c r="AM427" s="11">
        <f t="shared" si="21"/>
        <v>1.0820000000000001</v>
      </c>
      <c r="AN427" s="2">
        <v>4</v>
      </c>
      <c r="AO427" s="2">
        <v>7</v>
      </c>
      <c r="AP427" s="13">
        <v>10.199999999999999</v>
      </c>
      <c r="AU427" s="2">
        <v>-74.045500000000004</v>
      </c>
      <c r="AV427" s="2">
        <v>40.606166999999999</v>
      </c>
      <c r="AW427" s="2" t="s">
        <v>40</v>
      </c>
    </row>
    <row r="428" spans="1:49" x14ac:dyDescent="0.35">
      <c r="A428" s="2" t="s">
        <v>48</v>
      </c>
      <c r="C428" s="3">
        <v>43005</v>
      </c>
      <c r="D428" s="4">
        <v>0.4694444444444445</v>
      </c>
      <c r="E428" s="2" t="s">
        <v>47</v>
      </c>
      <c r="F428" s="2">
        <v>22.68</v>
      </c>
      <c r="G428" s="2">
        <v>21.41</v>
      </c>
      <c r="H428" s="2">
        <v>90</v>
      </c>
      <c r="I428" s="2">
        <v>3</v>
      </c>
      <c r="J428" s="2">
        <v>91</v>
      </c>
      <c r="K428" s="2">
        <v>24.33</v>
      </c>
      <c r="L428" s="2">
        <v>29.49</v>
      </c>
      <c r="M428" s="7">
        <v>5.01</v>
      </c>
      <c r="N428" s="7">
        <v>4.43</v>
      </c>
      <c r="O428" s="2">
        <v>5.5</v>
      </c>
      <c r="X428" s="2">
        <f t="shared" si="20"/>
        <v>2.0794415416798357</v>
      </c>
      <c r="Y428" s="2">
        <v>8</v>
      </c>
      <c r="AC428" s="9">
        <v>1</v>
      </c>
      <c r="AE428" s="11">
        <v>0.44400000000000001</v>
      </c>
      <c r="AG428" s="11">
        <v>0.35299999999999998</v>
      </c>
      <c r="AK428" s="11">
        <v>0.59199999999999997</v>
      </c>
      <c r="AM428" s="11">
        <f t="shared" si="21"/>
        <v>1.036</v>
      </c>
      <c r="AN428" s="2">
        <v>4</v>
      </c>
      <c r="AO428" s="2">
        <v>9</v>
      </c>
      <c r="AP428" s="13">
        <v>5.34</v>
      </c>
      <c r="AU428" s="2">
        <v>-74.045500000000004</v>
      </c>
      <c r="AV428" s="2">
        <v>40.606166999999999</v>
      </c>
      <c r="AW428" s="2" t="s">
        <v>40</v>
      </c>
    </row>
    <row r="429" spans="1:49" x14ac:dyDescent="0.35">
      <c r="C429" s="3"/>
      <c r="D429" s="4"/>
    </row>
    <row r="430" spans="1:49" s="1" customFormat="1" ht="58" x14ac:dyDescent="0.35">
      <c r="I430" s="18" t="s">
        <v>76</v>
      </c>
      <c r="J430" s="18" t="s">
        <v>74</v>
      </c>
      <c r="K430" s="18"/>
      <c r="L430" s="18"/>
      <c r="M430" s="19" t="s">
        <v>75</v>
      </c>
      <c r="N430" s="19"/>
      <c r="O430" s="18"/>
      <c r="P430" s="18"/>
      <c r="Q430" s="18" t="s">
        <v>78</v>
      </c>
      <c r="R430" s="18" t="s">
        <v>79</v>
      </c>
      <c r="S430" s="18" t="s">
        <v>80</v>
      </c>
      <c r="T430" s="18" t="s">
        <v>81</v>
      </c>
      <c r="U430" s="18"/>
      <c r="V430" s="18" t="s">
        <v>77</v>
      </c>
      <c r="W430" s="20"/>
      <c r="X430" s="18"/>
      <c r="Y430" s="18" t="s">
        <v>82</v>
      </c>
      <c r="Z430" s="20"/>
      <c r="AA430" s="21"/>
      <c r="AB430" s="21"/>
      <c r="AC430" s="22"/>
      <c r="AD430" s="22"/>
      <c r="AE430" s="23" t="s">
        <v>85</v>
      </c>
      <c r="AF430" s="23"/>
      <c r="AG430" s="23" t="s">
        <v>84</v>
      </c>
      <c r="AH430" s="10"/>
      <c r="AI430" s="10"/>
      <c r="AJ430" s="10"/>
      <c r="AK430" s="10"/>
      <c r="AL430" s="10"/>
      <c r="AM430" s="23" t="s">
        <v>83</v>
      </c>
      <c r="AN430" s="20"/>
      <c r="AO430" s="20"/>
      <c r="AP430" s="24" t="s">
        <v>86</v>
      </c>
      <c r="AQ430" s="24" t="s">
        <v>87</v>
      </c>
      <c r="AR430" s="12"/>
      <c r="AS430" s="12"/>
    </row>
    <row r="431" spans="1:49" x14ac:dyDescent="0.35">
      <c r="H431" s="14"/>
      <c r="I431" s="15">
        <v>2010</v>
      </c>
      <c r="J431" s="16">
        <f>AVERAGE(N2:N46)</f>
        <v>6.658888888888888</v>
      </c>
      <c r="K431" s="17">
        <f>_xlfn.PERCENTRANK.EXC(N2:N46,5)</f>
        <v>6.5000000000000002E-2</v>
      </c>
      <c r="L431" s="17">
        <f>K431*100</f>
        <v>6.5</v>
      </c>
      <c r="M431" s="16">
        <f>AVERAGE(M2:M46)</f>
        <v>6.9257777777777774</v>
      </c>
      <c r="N431" s="17">
        <f>_xlfn.PERCENTRANK.EXC(M2:M46,5)</f>
        <v>3.7999999999999999E-2</v>
      </c>
      <c r="O431" s="17">
        <f t="shared" ref="O431:O434" si="22">N431*100</f>
        <v>3.8</v>
      </c>
      <c r="P431" s="17"/>
      <c r="Q431" s="17" t="e">
        <f>_xlfn.PERCENTRANK.EXC(M2:M46,4.8)*100</f>
        <v>#N/A</v>
      </c>
      <c r="R431" s="17" t="e">
        <f>_xlfn.PERCENTRANK.EXC(N2:N46,4.8)*100</f>
        <v>#N/A</v>
      </c>
      <c r="S431" s="17" t="e">
        <f>_xlfn.PERCENTRANK.EXC(M2:M46,2.3)*100</f>
        <v>#N/A</v>
      </c>
      <c r="T431" s="17" t="e">
        <f>_xlfn.PERCENTRANK.EXC(N2:N46,2.3)*100</f>
        <v>#N/A</v>
      </c>
      <c r="U431" s="16">
        <f>MIN(M2:M46)</f>
        <v>4.8499999999999996</v>
      </c>
      <c r="V431" s="16">
        <f>MIN(N2:N46)</f>
        <v>4.8499999999999996</v>
      </c>
      <c r="W431"/>
      <c r="X431" s="16">
        <f>AVERAGE(X2:X46)</f>
        <v>3.1621960982419752</v>
      </c>
      <c r="Y431" s="25">
        <f>EXP(X431)</f>
        <v>23.622416153675587</v>
      </c>
      <c r="AC431" s="16" t="e">
        <f>AVERAGE(#REF!)</f>
        <v>#REF!</v>
      </c>
      <c r="AD431" s="17">
        <f>_xlfn.PERCENTRANK.EXC(AC2:AC46,130)</f>
        <v>0.89300000000000002</v>
      </c>
      <c r="AE431" s="17">
        <f>(1-AD431)*100</f>
        <v>10.7</v>
      </c>
      <c r="AF431" s="17">
        <f>_xlfn.PERCENTRANK.EXC(AC2:AC46,35)</f>
        <v>0.82699999999999996</v>
      </c>
      <c r="AG431" s="17">
        <f>(1-AF431)*100</f>
        <v>17.300000000000004</v>
      </c>
      <c r="AM431" s="16">
        <f>AVERAGE(AM2:AM46)</f>
        <v>1.150133333333333</v>
      </c>
      <c r="AP431" s="17">
        <f>_xlfn.PERCENTILE.INC(AP2:AP46,0.9)</f>
        <v>24.84</v>
      </c>
      <c r="AQ431" s="17">
        <f>_xlfn.PERCENTILE.INC(AP2:AP46,0.5)</f>
        <v>9.5</v>
      </c>
    </row>
    <row r="432" spans="1:49" x14ac:dyDescent="0.35">
      <c r="H432" s="14"/>
      <c r="I432" s="15">
        <v>2011</v>
      </c>
      <c r="J432" s="16">
        <f>AVERAGE(N47:N113)</f>
        <v>6.1750000000000007</v>
      </c>
      <c r="K432" s="17">
        <f>_xlfn.PERCENTRANK.EXC(N47:N113,5)</f>
        <v>7.1999999999999995E-2</v>
      </c>
      <c r="L432" s="17">
        <f t="shared" ref="L432:L438" si="23">K432*100</f>
        <v>7.1999999999999993</v>
      </c>
      <c r="M432" s="16">
        <f>AVERAGE(M47:M113)</f>
        <v>6.4104347826086983</v>
      </c>
      <c r="N432" s="17">
        <f>_xlfn.PERCENTRANK.EXC(M47:M113,5)</f>
        <v>6.3E-2</v>
      </c>
      <c r="O432" s="17">
        <f t="shared" si="22"/>
        <v>6.3</v>
      </c>
      <c r="P432" s="17"/>
      <c r="Q432" s="17">
        <f>_xlfn.PERCENTRANK.EXC(M47:M113,4.8)*100</f>
        <v>3.6999999999999997</v>
      </c>
      <c r="R432" s="17">
        <f>_xlfn.PERCENTRANK.EXC(N47:N113,4.8)*100</f>
        <v>3.4000000000000004</v>
      </c>
      <c r="S432" s="17" t="e">
        <f>_xlfn.PERCENTRANK.EXC(M47:M113,2.3)*100</f>
        <v>#N/A</v>
      </c>
      <c r="T432" s="17" t="e">
        <f>_xlfn.PERCENTRANK.EXC(N47:N113,2.3)*100</f>
        <v>#N/A</v>
      </c>
      <c r="U432" s="16">
        <f>MIN(M47:M113)</f>
        <v>4.43</v>
      </c>
      <c r="V432" s="16">
        <f>MIN(N47:N113)</f>
        <v>4.7</v>
      </c>
      <c r="X432" s="16">
        <f>AVERAGE(X47:X113)</f>
        <v>5.4380021673696248</v>
      </c>
      <c r="Y432" s="25">
        <f t="shared" ref="Y432:Y437" si="24">EXP(X432)</f>
        <v>229.98225812700539</v>
      </c>
      <c r="AC432" s="16" t="e">
        <f>AVERAGE(#REF!)</f>
        <v>#REF!</v>
      </c>
      <c r="AD432" s="17" t="e">
        <f>_xlfn.PERCENTRANK.EXC(AC47:AC113,130)</f>
        <v>#N/A</v>
      </c>
      <c r="AE432" s="17" t="e">
        <f t="shared" ref="AE432:AG438" si="25">(1-AD432)*100</f>
        <v>#N/A</v>
      </c>
      <c r="AF432" s="17">
        <f>_xlfn.PERCENTRANK.EXC(AC47:AC113,35)</f>
        <v>0.83199999999999996</v>
      </c>
      <c r="AG432" s="17">
        <f t="shared" si="25"/>
        <v>16.800000000000004</v>
      </c>
      <c r="AM432" s="16">
        <f>AVERAGE(AM47:AM113)</f>
        <v>0.59619402985074621</v>
      </c>
      <c r="AP432" s="17">
        <f>_xlfn.PERCENTILE.INC(AP47:AP113,0.9)</f>
        <v>9.8200000000000021</v>
      </c>
      <c r="AQ432" s="17">
        <f>_xlfn.PERCENTILE.INC(AP47:AP113,0.5)</f>
        <v>4.5999999999999996</v>
      </c>
    </row>
    <row r="433" spans="8:43" x14ac:dyDescent="0.35">
      <c r="H433" s="14"/>
      <c r="I433" s="15">
        <v>2012</v>
      </c>
      <c r="J433" s="16">
        <f>AVERAGE(N114:N155)</f>
        <v>5.3487804878048788</v>
      </c>
      <c r="K433" s="17">
        <f>_xlfn.PERCENTRANK.EXC(N114:N155,5)</f>
        <v>0.32600000000000001</v>
      </c>
      <c r="L433" s="17">
        <f t="shared" si="23"/>
        <v>32.6</v>
      </c>
      <c r="M433" s="16">
        <f>AVERAGE(M114:M155)</f>
        <v>5.7543902439024395</v>
      </c>
      <c r="N433" s="17">
        <f>_xlfn.PERCENTRANK.EXC(M114:M155,5)</f>
        <v>0.24</v>
      </c>
      <c r="O433" s="17">
        <f t="shared" si="22"/>
        <v>24</v>
      </c>
      <c r="P433" s="17"/>
      <c r="Q433" s="17">
        <f>_xlfn.PERCENTRANK.EXC(M114:M155,4.8)*100</f>
        <v>16.600000000000001</v>
      </c>
      <c r="R433" s="17">
        <f>_xlfn.PERCENTRANK.EXC(N114:N155,4.8)*100</f>
        <v>26.5</v>
      </c>
      <c r="S433" s="17" t="e">
        <f>_xlfn.PERCENTRANK.EXC(M114:M155,2.3)*100</f>
        <v>#N/A</v>
      </c>
      <c r="T433" s="17" t="e">
        <f>_xlfn.PERCENTRANK.EXC(N114:N155,2.3)*100</f>
        <v>#N/A</v>
      </c>
      <c r="U433" s="16">
        <f>MIN(M114:M155)</f>
        <v>3.83</v>
      </c>
      <c r="V433" s="16">
        <f>MIN(N114:N155)</f>
        <v>3.35</v>
      </c>
      <c r="X433" s="16">
        <f>AVERAGE(X114:X155)</f>
        <v>3.9910345386502537</v>
      </c>
      <c r="Y433" s="25">
        <f t="shared" si="24"/>
        <v>54.110840172255102</v>
      </c>
      <c r="AC433" s="16" t="e">
        <f>AVERAGE(#REF!)</f>
        <v>#REF!</v>
      </c>
      <c r="AD433" s="17" t="e">
        <f>_xlfn.PERCENTRANK.EXC(AC114:AC155,130)</f>
        <v>#N/A</v>
      </c>
      <c r="AE433" s="17" t="e">
        <f t="shared" si="25"/>
        <v>#N/A</v>
      </c>
      <c r="AF433" s="17">
        <f>_xlfn.PERCENTRANK.EXC(AC114:AC155,35)</f>
        <v>0.95399999999999996</v>
      </c>
      <c r="AG433" s="17">
        <f t="shared" si="25"/>
        <v>4.6000000000000041</v>
      </c>
      <c r="AM433" s="16">
        <f>AVERAGE(AM114:AM155)</f>
        <v>0.97757142857142876</v>
      </c>
      <c r="AP433" s="17">
        <f>_xlfn.PERCENTILE.INC(AP114:AP155,0.9)</f>
        <v>6</v>
      </c>
      <c r="AQ433" s="17">
        <f>_xlfn.PERCENTILE.INC(AP114:AP155,0.5)</f>
        <v>2.19</v>
      </c>
    </row>
    <row r="434" spans="8:43" x14ac:dyDescent="0.35">
      <c r="H434" s="14"/>
      <c r="I434" s="15">
        <v>2013</v>
      </c>
      <c r="J434" s="16">
        <f>AVERAGE(N156:N197)</f>
        <v>6.2235897435897432</v>
      </c>
      <c r="K434" s="17" t="e">
        <f>_xlfn.PERCENTRANK.EXC(N156:N197,5)</f>
        <v>#N/A</v>
      </c>
      <c r="L434" s="17" t="e">
        <f t="shared" si="23"/>
        <v>#N/A</v>
      </c>
      <c r="M434" s="16">
        <f>AVERAGE(M156:M197)</f>
        <v>6.4341025641025658</v>
      </c>
      <c r="N434" s="17" t="e">
        <f>_xlfn.PERCENTRANK.EXC(M156:M197,5)</f>
        <v>#N/A</v>
      </c>
      <c r="O434" s="17" t="e">
        <f t="shared" si="22"/>
        <v>#N/A</v>
      </c>
      <c r="P434" s="17"/>
      <c r="Q434" s="17" t="e">
        <f>_xlfn.PERCENTRANK.EXC(M156:M197,4.8)*100</f>
        <v>#N/A</v>
      </c>
      <c r="R434" s="17" t="e">
        <f>_xlfn.PERCENTRANK.EXC(N156:N197,4.8)*100</f>
        <v>#N/A</v>
      </c>
      <c r="S434" s="17" t="e">
        <f>_xlfn.PERCENTRANK.EXC(M156:M197,2.3)*100</f>
        <v>#N/A</v>
      </c>
      <c r="T434" s="17" t="e">
        <f>_xlfn.PERCENTRANK.EXC(N156:N197,2.3)*100</f>
        <v>#N/A</v>
      </c>
      <c r="U434" s="16">
        <f>MIN(M156:M197)</f>
        <v>5.0599999999999996</v>
      </c>
      <c r="V434" s="16">
        <f>MIN(N156:N197)</f>
        <v>5.15</v>
      </c>
      <c r="X434" s="16">
        <f>AVERAGE(X156:X197)</f>
        <v>4.1383991909344751</v>
      </c>
      <c r="Y434" s="25">
        <f t="shared" si="24"/>
        <v>62.702366549294524</v>
      </c>
      <c r="AC434" s="16" t="e">
        <f>AVERAGE(#REF!)</f>
        <v>#REF!</v>
      </c>
      <c r="AD434" s="17" t="e">
        <f>_xlfn.PERCENTRANK.EXC(AC156:AC197,130)</f>
        <v>#N/A</v>
      </c>
      <c r="AE434" s="17" t="e">
        <f t="shared" si="25"/>
        <v>#N/A</v>
      </c>
      <c r="AF434" s="17">
        <f>_xlfn.PERCENTRANK.EXC(AC156:AC197,35)</f>
        <v>0.81200000000000006</v>
      </c>
      <c r="AG434" s="17">
        <f t="shared" si="25"/>
        <v>18.799999999999994</v>
      </c>
      <c r="AM434" s="16">
        <f>AVERAGE(AM156:AM197)</f>
        <v>0.89528571428571457</v>
      </c>
      <c r="AP434" s="17">
        <f>_xlfn.PERCENTILE.INC(AP156:AP197,0.9)</f>
        <v>5.8</v>
      </c>
      <c r="AQ434" s="17">
        <f>_xlfn.PERCENTILE.INC(AP156:AP197,0.5)</f>
        <v>3.27</v>
      </c>
    </row>
    <row r="435" spans="8:43" x14ac:dyDescent="0.35">
      <c r="H435" s="14"/>
      <c r="I435" s="15">
        <v>2014</v>
      </c>
      <c r="J435" s="16">
        <f>AVERAGE(N198:N245)</f>
        <v>6.2268749999999997</v>
      </c>
      <c r="K435" s="17">
        <f>_xlfn.PERCENTRANK.EXC(N198:N245,5)</f>
        <v>3.5000000000000003E-2</v>
      </c>
      <c r="L435" s="17">
        <f t="shared" si="23"/>
        <v>3.5000000000000004</v>
      </c>
      <c r="M435" s="16">
        <f>AVERAGE(M198:M245)</f>
        <v>6.543750000000002</v>
      </c>
      <c r="N435" s="17" t="e">
        <f>_xlfn.PERCENTRANK.EXC(M198:M245,5)</f>
        <v>#N/A</v>
      </c>
      <c r="O435" s="17" t="e">
        <f t="shared" ref="O435:O437" si="26">N435*100</f>
        <v>#N/A</v>
      </c>
      <c r="P435" s="17"/>
      <c r="Q435" s="17" t="e">
        <f>_xlfn.PERCENTRANK.EXC(M198:M245,4.8)*100</f>
        <v>#N/A</v>
      </c>
      <c r="R435" s="17" t="e">
        <f>_xlfn.PERCENTRANK.EXC(N198:N245,4.8)*100</f>
        <v>#N/A</v>
      </c>
      <c r="S435" s="17" t="e">
        <f>_xlfn.PERCENTRANK.EXC(M198:M245,2.3)*100</f>
        <v>#N/A</v>
      </c>
      <c r="T435" s="17" t="e">
        <f>_xlfn.PERCENTRANK.EXC(N198:N245,2.3)*100</f>
        <v>#N/A</v>
      </c>
      <c r="U435" s="16">
        <f>MIN(M198:M245)</f>
        <v>5.27</v>
      </c>
      <c r="V435" s="16">
        <f>MIN(N198:N245)</f>
        <v>4.8499999999999996</v>
      </c>
      <c r="X435" s="16">
        <f>AVERAGE(X198:X245)</f>
        <v>3.0902044017287658</v>
      </c>
      <c r="Y435" s="25">
        <f t="shared" si="24"/>
        <v>21.98157058762806</v>
      </c>
      <c r="AC435" s="16">
        <f>AVERAGE(AC2:AC102)</f>
        <v>47.316831683168317</v>
      </c>
      <c r="AD435" s="17">
        <f>_xlfn.PERCENTRANK.EXC(AC198:AC245,130)</f>
        <v>0.97599999999999998</v>
      </c>
      <c r="AE435" s="17">
        <f t="shared" si="25"/>
        <v>2.4000000000000021</v>
      </c>
      <c r="AF435" s="17">
        <f>_xlfn.PERCENTRANK.EXC(AC198:AC245,35)</f>
        <v>0.92</v>
      </c>
      <c r="AG435" s="17">
        <f t="shared" si="25"/>
        <v>7.9999999999999964</v>
      </c>
      <c r="AM435" s="16">
        <f>AVERAGE(AM198:AM245)</f>
        <v>0.80385416666666687</v>
      </c>
      <c r="AP435" s="17">
        <f>_xlfn.PERCENTILE.INC(AP198:AP245,0.9)</f>
        <v>9.2100000000000026</v>
      </c>
      <c r="AQ435" s="17">
        <f>_xlfn.PERCENTILE.INC(AP198:AP245,0.5)</f>
        <v>4.5</v>
      </c>
    </row>
    <row r="436" spans="8:43" x14ac:dyDescent="0.35">
      <c r="H436" s="14"/>
      <c r="I436" s="15">
        <v>2015</v>
      </c>
      <c r="J436" s="16">
        <f>AVERAGE(N246:N290)</f>
        <v>6.0406666666666666</v>
      </c>
      <c r="K436" s="17">
        <f>_xlfn.PERCENTRANK.EXC(N246:N290,5)</f>
        <v>8.2000000000000003E-2</v>
      </c>
      <c r="L436" s="17">
        <f t="shared" si="23"/>
        <v>8.2000000000000011</v>
      </c>
      <c r="M436" s="16">
        <f>AVERAGE(M246:M290)</f>
        <v>6.236666666666669</v>
      </c>
      <c r="N436" s="17">
        <f>_xlfn.PERCENTRANK.EXC(M246:M290,5)</f>
        <v>9.6000000000000002E-2</v>
      </c>
      <c r="O436" s="17">
        <f t="shared" si="26"/>
        <v>9.6</v>
      </c>
      <c r="P436" s="17"/>
      <c r="Q436" s="17">
        <f>_xlfn.PERCENTRANK.EXC(M246:M290,4.8)*100</f>
        <v>6.3</v>
      </c>
      <c r="R436" s="17">
        <f>_xlfn.PERCENTRANK.EXC(N246:N290,4.8)*100</f>
        <v>6.6000000000000005</v>
      </c>
      <c r="S436" s="17" t="e">
        <f>_xlfn.PERCENTRANK.EXC(M246:M290,2.3)*100</f>
        <v>#N/A</v>
      </c>
      <c r="T436" s="17" t="e">
        <f>_xlfn.PERCENTRANK.EXC(N246:N290,2.3)*100</f>
        <v>#N/A</v>
      </c>
      <c r="U436" s="16">
        <f>MIN(M246:M290)</f>
        <v>4.26</v>
      </c>
      <c r="V436" s="16">
        <f>MIN(N246:N290)</f>
        <v>4.33</v>
      </c>
      <c r="X436" s="16">
        <f>AVERAGE(X246:X290)</f>
        <v>2.6573187767466848</v>
      </c>
      <c r="Y436" s="25">
        <f t="shared" si="24"/>
        <v>14.258008897725471</v>
      </c>
      <c r="AC436" s="16">
        <f>AVERAGE(AC120:AC197)</f>
        <v>12.666666666666666</v>
      </c>
      <c r="AD436" s="17">
        <f>_xlfn.PERCENTRANK.EXC(AC246:AC290,130)</f>
        <v>0.95799999999999996</v>
      </c>
      <c r="AE436" s="17">
        <f t="shared" si="25"/>
        <v>4.2000000000000037</v>
      </c>
      <c r="AF436" s="17">
        <f>_xlfn.PERCENTRANK.EXC(AC246:AC290,35)</f>
        <v>0.93700000000000006</v>
      </c>
      <c r="AG436" s="17">
        <f t="shared" si="25"/>
        <v>6.2999999999999945</v>
      </c>
      <c r="AM436" s="16">
        <f>AVERAGE(AM246:AM290)</f>
        <v>0.82022222222222241</v>
      </c>
      <c r="AP436" s="17">
        <f>_xlfn.PERCENTILE.INC(AP252:AP290,0.9)</f>
        <v>12.920000000000009</v>
      </c>
      <c r="AQ436" s="17">
        <f>_xlfn.PERCENTILE.INC(AP252:AP290,0.5)</f>
        <v>5.6400000000000006</v>
      </c>
    </row>
    <row r="437" spans="8:43" x14ac:dyDescent="0.35">
      <c r="H437" s="14"/>
      <c r="I437" s="15">
        <v>2016</v>
      </c>
      <c r="J437" s="16">
        <f>AVERAGE(N293:N341)</f>
        <v>5.6923809523809528</v>
      </c>
      <c r="K437" s="17">
        <f>_xlfn.PERCENTRANK.EXC(N293:N341,5)</f>
        <v>0.186</v>
      </c>
      <c r="L437" s="17">
        <f t="shared" si="23"/>
        <v>18.600000000000001</v>
      </c>
      <c r="M437" s="16">
        <f>AVERAGE(M293:M341)</f>
        <v>5.9604081632653054</v>
      </c>
      <c r="N437" s="17">
        <f>_xlfn.PERCENTRANK.EXC(M293:M341,5)</f>
        <v>0.15</v>
      </c>
      <c r="O437" s="17">
        <f t="shared" si="26"/>
        <v>15</v>
      </c>
      <c r="P437" s="17"/>
      <c r="Q437" s="17">
        <f>_xlfn.PERCENTRANK.EXC(M293:M341,4.8)*100</f>
        <v>10.4</v>
      </c>
      <c r="R437" s="17">
        <f>_xlfn.PERCENTRANK.EXC(N293:N341,4.8)*100</f>
        <v>10.8</v>
      </c>
      <c r="S437" s="17" t="e">
        <f>_xlfn.PERCENTRANK.EXC(M293:M341,2.3)*100</f>
        <v>#N/A</v>
      </c>
      <c r="T437" s="17" t="e">
        <f>_xlfn.PERCENTRANK.EXC(N293:N341,2.3)*100</f>
        <v>#N/A</v>
      </c>
      <c r="U437" s="16">
        <f>MIN(M293:M341)</f>
        <v>4.42</v>
      </c>
      <c r="V437" s="16">
        <f>MIN(N293:N341)</f>
        <v>3.96</v>
      </c>
      <c r="X437" s="16">
        <f>AVERAGE(X293:X341)</f>
        <v>2.9902533391450574</v>
      </c>
      <c r="Y437" s="25">
        <f t="shared" si="24"/>
        <v>19.890720951558649</v>
      </c>
      <c r="AC437" s="16">
        <f>AVERAGE(AC215:AC290)</f>
        <v>12.842105263157896</v>
      </c>
      <c r="AD437" s="17">
        <f>_xlfn.PERCENTRANK.EXC(AC293:AC341,130)</f>
        <v>0.97099999999999997</v>
      </c>
      <c r="AE437" s="17">
        <f t="shared" si="25"/>
        <v>2.9000000000000026</v>
      </c>
      <c r="AF437" s="17">
        <f>_xlfn.PERCENTRANK.EXC(AC293:AC341,35)</f>
        <v>0.93400000000000005</v>
      </c>
      <c r="AG437" s="17">
        <f t="shared" si="25"/>
        <v>6.5999999999999943</v>
      </c>
      <c r="AM437" s="16">
        <f>AVERAGE(AM293:AM341)</f>
        <v>0.80904081632653047</v>
      </c>
      <c r="AP437" s="17">
        <f>_xlfn.PERCENTILE.INC(AP293:AP341,0.9)</f>
        <v>11.300000000000002</v>
      </c>
      <c r="AQ437" s="17">
        <f>_xlfn.PERCENTILE.INC(AP293:AP341,0.5)</f>
        <v>5.95</v>
      </c>
    </row>
    <row r="438" spans="8:43" x14ac:dyDescent="0.35">
      <c r="H438" s="14"/>
      <c r="I438" s="15">
        <v>2017</v>
      </c>
      <c r="J438" s="16">
        <f>AVERAGE(N342:N428)</f>
        <v>6.556206896551724</v>
      </c>
      <c r="K438" s="17">
        <f>_xlfn.PERCENTRANK.EXC(N342:N428,5)</f>
        <v>0.106</v>
      </c>
      <c r="L438" s="17">
        <f t="shared" si="23"/>
        <v>10.6</v>
      </c>
      <c r="M438" s="16">
        <f>AVERAGE(M342:M428)</f>
        <v>6.7380459770114971</v>
      </c>
      <c r="N438" s="17">
        <f>_xlfn.PERCENTRANK.EXC(M342:M428,5)</f>
        <v>5.6000000000000001E-2</v>
      </c>
      <c r="O438" s="17">
        <f>N438*100</f>
        <v>5.6000000000000005</v>
      </c>
      <c r="P438" s="17"/>
      <c r="Q438" s="17" t="e">
        <f>_xlfn.PERCENTRANK.EXC(M342:M428,4.8)*100</f>
        <v>#N/A</v>
      </c>
      <c r="R438" s="17">
        <f>_xlfn.PERCENTRANK.EXC(N342:N428,4.8)*100</f>
        <v>6.6000000000000005</v>
      </c>
      <c r="S438" s="17" t="e">
        <f>_xlfn.PERCENTRANK.EXC(M342:M428,2.3)*100</f>
        <v>#N/A</v>
      </c>
      <c r="T438" s="17" t="e">
        <f>_xlfn.PERCENTRANK.EXC(N342:N428,2.3)*100</f>
        <v>#N/A</v>
      </c>
      <c r="U438" s="16">
        <f>MIN(M342:M428)</f>
        <v>4.8099999999999996</v>
      </c>
      <c r="V438" s="16">
        <f>MIN(N342:N428)</f>
        <v>4.33</v>
      </c>
      <c r="W438"/>
      <c r="X438" s="16">
        <f>AVERAGE(X342:X428)</f>
        <v>2.8863089363128447</v>
      </c>
      <c r="Y438" s="25">
        <f>EXP(X438)</f>
        <v>17.927017569188255</v>
      </c>
      <c r="AC438" s="16">
        <f>AVERAGE(AC309:AC428)</f>
        <v>8.2649572649572658</v>
      </c>
      <c r="AD438" s="17" t="e">
        <f>_xlfn.PERCENTRANK.EXC(AC342:AC428,130)</f>
        <v>#N/A</v>
      </c>
      <c r="AE438" s="17" t="e">
        <f t="shared" si="25"/>
        <v>#N/A</v>
      </c>
      <c r="AF438" s="17">
        <f>_xlfn.PERCENTRANK.EXC(AC342:AC428,35)</f>
        <v>0.89900000000000002</v>
      </c>
      <c r="AG438" s="17">
        <f t="shared" si="25"/>
        <v>10.099999999999998</v>
      </c>
      <c r="AM438" s="16">
        <f>AVERAGE(AM342:AM428)</f>
        <v>0.55789655172413788</v>
      </c>
      <c r="AP438" s="17">
        <f>_xlfn.PERCENTILE.INC(AP342:AP428,0.9)</f>
        <v>11.47</v>
      </c>
      <c r="AQ438" s="17">
        <f>_xlfn.PERCENTILE.INC(AP342:AP428,0.5)</f>
        <v>5.0949999999999998</v>
      </c>
    </row>
    <row r="440" spans="8:43" x14ac:dyDescent="0.35">
      <c r="N440" s="14"/>
      <c r="W440">
        <v>7</v>
      </c>
      <c r="X440" s="14">
        <f>AVERAGE(X372:X383)</f>
        <v>2.4045022915806187</v>
      </c>
      <c r="Y440" s="2">
        <f t="shared" ref="Y440:Y443" si="27">EXP(X440)</f>
        <v>11.072917826073153</v>
      </c>
    </row>
    <row r="441" spans="8:43" x14ac:dyDescent="0.35">
      <c r="O441"/>
      <c r="P441"/>
      <c r="Q441"/>
      <c r="R441"/>
      <c r="S441"/>
      <c r="T441"/>
      <c r="U441"/>
      <c r="V441"/>
      <c r="W441" s="2">
        <v>6</v>
      </c>
      <c r="X441" s="14">
        <f>AVERAGE(X342:X371)</f>
        <v>3.630604692293681</v>
      </c>
      <c r="Y441" s="2">
        <f t="shared" si="27"/>
        <v>37.735628163051068</v>
      </c>
    </row>
    <row r="442" spans="8:43" x14ac:dyDescent="0.35">
      <c r="W442" s="2">
        <v>8</v>
      </c>
      <c r="X442" s="14">
        <f>AVERAGE(X384:X413)</f>
        <v>2.8885318562647484</v>
      </c>
      <c r="Y442" s="2">
        <f t="shared" si="27"/>
        <v>17.966912219099704</v>
      </c>
    </row>
    <row r="443" spans="8:43" x14ac:dyDescent="0.35">
      <c r="W443" s="2">
        <v>9</v>
      </c>
      <c r="X443" s="14">
        <f>AVERAGE(X414:X428)</f>
        <v>1.5018188912132147</v>
      </c>
      <c r="Y443" s="2">
        <f t="shared" si="27"/>
        <v>4.4898481932374912</v>
      </c>
    </row>
    <row r="450" spans="27:27" x14ac:dyDescent="0.35">
      <c r="AA450" s="9">
        <f ca="1">AA450:AA453</f>
        <v>0</v>
      </c>
    </row>
  </sheetData>
  <sortState ref="A2:AM671">
    <sortCondition ref="C2:C6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DaSilva</dc:creator>
  <cp:lastModifiedBy>Rosana</cp:lastModifiedBy>
  <dcterms:created xsi:type="dcterms:W3CDTF">2018-10-25T14:04:40Z</dcterms:created>
  <dcterms:modified xsi:type="dcterms:W3CDTF">2020-04-05T22:58:36Z</dcterms:modified>
</cp:coreProperties>
</file>