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i Ei Nyein Chan\Downloads\Excel\Week 4\"/>
    </mc:Choice>
  </mc:AlternateContent>
  <xr:revisionPtr revIDLastSave="0" documentId="13_ncr:1_{38C9F8B4-62CF-469E-9759-111300058A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ory" sheetId="1" r:id="rId1"/>
    <sheet name="Calc" sheetId="3" r:id="rId2"/>
  </sheets>
  <externalReferences>
    <externalReference r:id="rId3"/>
  </externalReferences>
  <definedNames>
    <definedName name="_xlnm._FilterDatabase" localSheetId="0" hidden="1">Inventory!$O$3:$P$10</definedName>
    <definedName name="Discount_Codes">Inventory!$O$13:$P$16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" i="1" l="1"/>
  <c r="M56" i="1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K59" i="1" s="1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17" i="1" l="1"/>
  <c r="K20" i="1" l="1"/>
  <c r="K32" i="1" l="1"/>
  <c r="K6" i="1"/>
  <c r="K11" i="1"/>
  <c r="K28" i="1"/>
  <c r="K13" i="1"/>
  <c r="K7" i="1"/>
  <c r="K14" i="1"/>
  <c r="K29" i="1"/>
  <c r="K31" i="1"/>
  <c r="K8" i="1"/>
  <c r="K19" i="1"/>
  <c r="K54" i="1"/>
  <c r="K51" i="1"/>
  <c r="K52" i="1"/>
  <c r="K50" i="1"/>
  <c r="K43" i="1"/>
  <c r="K46" i="1"/>
  <c r="K48" i="1"/>
  <c r="K44" i="1"/>
  <c r="K45" i="1"/>
  <c r="K21" i="1"/>
  <c r="K22" i="1"/>
  <c r="K9" i="1"/>
  <c r="K15" i="1"/>
  <c r="K16" i="1"/>
  <c r="K23" i="1"/>
  <c r="K10" i="1"/>
  <c r="K30" i="1"/>
  <c r="K38" i="1"/>
  <c r="K24" i="1"/>
  <c r="K39" i="1"/>
  <c r="K25" i="1"/>
  <c r="K49" i="1"/>
  <c r="K26" i="1"/>
  <c r="K40" i="1"/>
  <c r="K27" i="1"/>
  <c r="K34" i="1"/>
  <c r="K41" i="1"/>
  <c r="K12" i="1"/>
  <c r="K18" i="1"/>
  <c r="K33" i="1"/>
  <c r="K4" i="1"/>
  <c r="K53" i="1"/>
  <c r="K35" i="1"/>
  <c r="K47" i="1"/>
  <c r="K5" i="1"/>
  <c r="K42" i="1"/>
  <c r="K36" i="1"/>
  <c r="K37" i="1"/>
  <c r="K56" i="1" l="1"/>
  <c r="P19" i="1" s="1"/>
</calcChain>
</file>

<file path=xl/sharedStrings.xml><?xml version="1.0" encoding="utf-8"?>
<sst xmlns="http://schemas.openxmlformats.org/spreadsheetml/2006/main" count="355" uniqueCount="157">
  <si>
    <t>Location</t>
  </si>
  <si>
    <t>Rack</t>
  </si>
  <si>
    <t>Origin</t>
  </si>
  <si>
    <t>Bathroom</t>
  </si>
  <si>
    <t>China</t>
  </si>
  <si>
    <t>Deck Patio</t>
  </si>
  <si>
    <t>Brazil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</si>
  <si>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</si>
  <si>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</si>
  <si>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</si>
  <si>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</si>
  <si>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</si>
  <si>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</si>
  <si>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</si>
  <si>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</si>
  <si>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</si>
  <si>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</si>
  <si>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</si>
  <si>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</si>
  <si>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</si>
  <si>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</si>
  <si>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</si>
  <si>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</si>
  <si>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</si>
  <si>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</si>
  <si>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</si>
  <si>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</si>
  <si>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</si>
  <si>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</si>
  <si>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</si>
  <si>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</si>
  <si>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</si>
  <si>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</si>
  <si>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</si>
  <si>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</si>
  <si>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</si>
  <si>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</si>
  <si>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</si>
  <si>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</si>
  <si>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</si>
  <si>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</si>
  <si>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</si>
  <si>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</si>
  <si>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</si>
  <si>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</si>
  <si>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HARD-044</t>
  </si>
  <si>
    <t>HARD-070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</si>
  <si>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</si>
  <si>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</si>
  <si>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</si>
  <si>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</si>
  <si>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</si>
  <si>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</si>
  <si>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</si>
  <si>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</si>
  <si>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</si>
  <si>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</si>
  <si>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</si>
  <si>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</si>
  <si>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</si>
  <si>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</si>
  <si>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</si>
  <si>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</si>
  <si>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</si>
  <si>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</si>
  <si>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</si>
  <si>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DECO-091</t>
  </si>
  <si>
    <t>DECO-047</t>
  </si>
  <si>
    <t>DECO-004</t>
  </si>
  <si>
    <t>DECO-069</t>
  </si>
  <si>
    <t>DECO-074</t>
  </si>
  <si>
    <t>DECO-023</t>
  </si>
  <si>
    <t>DECO-099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</si>
  <si>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</si>
  <si>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</si>
  <si>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</si>
  <si>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</si>
  <si>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</si>
  <si>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</si>
  <si>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</si>
  <si>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</si>
  <si>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</si>
  <si>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</si>
  <si>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</si>
  <si>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</si>
  <si>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</si>
  <si>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</si>
  <si>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</si>
  <si>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</si>
  <si>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</si>
  <si>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KESTREL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</si>
  <si>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</si>
  <si>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</si>
  <si>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</si>
  <si>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</si>
  <si>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</si>
  <si>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</si>
  <si>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</si>
  <si>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</si>
  <si>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</si>
  <si>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</si>
  <si>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</si>
  <si>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</si>
  <si>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</si>
  <si>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</si>
  <si>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</si>
  <si>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</si>
  <si>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</si>
  <si>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</si>
  <si>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</si>
  <si>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</si>
  <si>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</si>
  <si>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</si>
  <si>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</si>
  <si>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</si>
  <si>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</si>
  <si>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</si>
  <si>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</si>
  <si>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</si>
  <si>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</si>
  <si>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</si>
  <si>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</si>
  <si>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</si>
  <si>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</si>
  <si>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LA MAISON</t>
  </si>
  <si>
    <t>Vietnam</t>
  </si>
  <si>
    <t>WU PING GUO</t>
  </si>
  <si>
    <t>WU BO LUO</t>
  </si>
  <si>
    <t>Wood</t>
  </si>
  <si>
    <t>WOOD-066</t>
  </si>
  <si>
    <t>WOOD-022</t>
  </si>
  <si>
    <t>WOOD-004</t>
  </si>
  <si>
    <t>WOOD-037</t>
  </si>
  <si>
    <t>WOOD-071</t>
  </si>
  <si>
    <t>WOOD-089</t>
  </si>
  <si>
    <t>WOOD-019</t>
  </si>
  <si>
    <t>WOOD-070</t>
  </si>
  <si>
    <t>WOOD-060</t>
  </si>
  <si>
    <t>WOOD-015</t>
  </si>
  <si>
    <t>WOOD-005</t>
  </si>
  <si>
    <t>Accessories</t>
  </si>
  <si>
    <t>ACCE-011</t>
  </si>
  <si>
    <t>ACCE-096</t>
  </si>
  <si>
    <t>ACCE-077</t>
  </si>
  <si>
    <t>ACCE-046</t>
  </si>
  <si>
    <t>ACCE-091</t>
  </si>
  <si>
    <t>ACCE-037</t>
  </si>
  <si>
    <t>ACCE-065</t>
  </si>
  <si>
    <t>ACCE-083</t>
  </si>
  <si>
    <t>ACCE-071</t>
  </si>
  <si>
    <t>ACCE-062</t>
  </si>
  <si>
    <t>ACCE-007</t>
  </si>
  <si>
    <t>Alexandria</t>
  </si>
  <si>
    <t>Waterloo</t>
  </si>
  <si>
    <t>Total</t>
  </si>
  <si>
    <t>HARD-062</t>
  </si>
  <si>
    <t>Chrome-Plated Face Frame Hinge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</si>
</sst>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medium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6"/>
      </top>
      <bottom/>
      <diagonal/>
    </border>
    <border>
      <left/>
      <right/>
      <top style="medium">
        <color theme="4" tint="0.39997558519241921"/>
      </top>
      <bottom/>
      <diagonal/>
    </border>
    <border>
      <left style="thin">
        <color theme="6"/>
      </left>
      <right/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4" fillId="0" borderId="0" applyFont="0" applyFill="0" applyBorder="0" applyAlignment="0" applyProtection="0"/>
  </cellStyleXfs>
  <cellXfs count="48">
    <xf numFmtId="0" fontId="0" fillId="0" borderId="0" xfId="0"/>
    <xf numFmtId="14" fontId="0" fillId="0" borderId="0" xfId="0" applyNumberFormat="1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0" fillId="4" borderId="2" xfId="0" applyFill="1" applyBorder="1"/>
    <xf numFmtId="0" fontId="5" fillId="3" borderId="3" xfId="0" applyFont="1" applyFill="1" applyBorder="1"/>
    <xf numFmtId="0" fontId="0" fillId="4" borderId="3" xfId="0" applyFill="1" applyBorder="1"/>
    <xf numFmtId="0" fontId="0" fillId="0" borderId="3" xfId="0" applyBorder="1"/>
    <xf numFmtId="0" fontId="6" fillId="0" borderId="0" xfId="0" applyFont="1"/>
    <xf numFmtId="10" fontId="0" fillId="0" borderId="0" xfId="0" applyNumberFormat="1"/>
    <xf numFmtId="0" fontId="0" fillId="0" borderId="6" xfId="0" applyBorder="1"/>
    <xf numFmtId="0" fontId="0" fillId="0" borderId="6" xfId="0" applyBorder="1" applyAlignment="1">
      <alignment horizontal="center"/>
    </xf>
    <xf numFmtId="164" fontId="0" fillId="0" borderId="6" xfId="0" applyNumberFormat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/>
    <xf numFmtId="165" fontId="0" fillId="0" borderId="5" xfId="0" applyNumberFormat="1" applyBorder="1" applyAlignment="1">
      <alignment horizontal="center"/>
    </xf>
    <xf numFmtId="9" fontId="0" fillId="0" borderId="5" xfId="2" applyFont="1" applyBorder="1"/>
    <xf numFmtId="165" fontId="0" fillId="0" borderId="6" xfId="0" applyNumberFormat="1" applyBorder="1" applyAlignment="1">
      <alignment horizontal="center"/>
    </xf>
    <xf numFmtId="9" fontId="0" fillId="0" borderId="6" xfId="2" applyFont="1" applyBorder="1"/>
    <xf numFmtId="0" fontId="0" fillId="4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9" fontId="0" fillId="4" borderId="7" xfId="2" applyFont="1" applyFill="1" applyBorder="1" applyAlignment="1">
      <alignment horizontal="center"/>
    </xf>
    <xf numFmtId="9" fontId="0" fillId="0" borderId="7" xfId="2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2" fillId="0" borderId="0" xfId="0" applyFont="1" applyBorder="1"/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right"/>
    </xf>
    <xf numFmtId="0" fontId="0" fillId="0" borderId="10" xfId="0" applyBorder="1"/>
    <xf numFmtId="0" fontId="0" fillId="0" borderId="0" xfId="0" applyBorder="1"/>
    <xf numFmtId="0" fontId="0" fillId="0" borderId="10" xfId="0" applyBorder="1" applyAlignment="1">
      <alignment horizontal="center"/>
    </xf>
    <xf numFmtId="9" fontId="4" fillId="0" borderId="10" xfId="0" applyNumberFormat="1" applyFont="1" applyBorder="1"/>
    <xf numFmtId="164" fontId="0" fillId="0" borderId="10" xfId="0" applyNumberFormat="1" applyBorder="1"/>
    <xf numFmtId="0" fontId="0" fillId="0" borderId="4" xfId="0" applyFont="1" applyBorder="1"/>
    <xf numFmtId="0" fontId="0" fillId="5" borderId="4" xfId="0" applyFont="1" applyFill="1" applyBorder="1"/>
    <xf numFmtId="165" fontId="0" fillId="5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9" fontId="0" fillId="5" borderId="4" xfId="2" applyNumberFormat="1" applyFont="1" applyFill="1" applyBorder="1"/>
    <xf numFmtId="164" fontId="0" fillId="0" borderId="4" xfId="0" applyNumberFormat="1" applyFont="1" applyBorder="1"/>
    <xf numFmtId="164" fontId="0" fillId="5" borderId="4" xfId="0" applyNumberFormat="1" applyFont="1" applyFill="1" applyBorder="1"/>
  </cellXfs>
  <cellStyles count="3">
    <cellStyle name="Heading 1" xfId="1" builtinId="16"/>
    <cellStyle name="Normal" xfId="0" builtinId="0"/>
    <cellStyle name="Percent" xfId="2" builtinId="5"/>
  </cellStyles>
  <dxfs count="30">
    <dxf>
      <numFmt numFmtId="164" formatCode="&quot;$&quot;#,##0.00"/>
      <border diagonalUp="0" diagonalDown="0" outline="0">
        <left style="thin">
          <color theme="6"/>
        </left>
        <right/>
        <top/>
        <bottom/>
      </border>
    </dxf>
    <dxf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theme="6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numFmt numFmtId="165" formatCode="00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21873/Desktop/Excel%20MOOC%202/Course%201/Week%204/C2%20W5%20Assessment%20Workbook%20Sol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ory"/>
      <sheetName val="Calc"/>
    </sheetNames>
    <sheetDataSet>
      <sheetData sheetId="0">
        <row r="4">
          <cell r="L4">
            <v>1.75</v>
          </cell>
        </row>
        <row r="5">
          <cell r="L5">
            <v>50</v>
          </cell>
        </row>
        <row r="6">
          <cell r="L6">
            <v>87</v>
          </cell>
        </row>
        <row r="7">
          <cell r="L7">
            <v>350</v>
          </cell>
        </row>
        <row r="8">
          <cell r="L8">
            <v>22</v>
          </cell>
        </row>
        <row r="9">
          <cell r="L9">
            <v>7.5</v>
          </cell>
        </row>
        <row r="10">
          <cell r="L10">
            <v>42</v>
          </cell>
        </row>
        <row r="11">
          <cell r="L11">
            <v>82</v>
          </cell>
        </row>
        <row r="12">
          <cell r="L12">
            <v>5</v>
          </cell>
        </row>
        <row r="13">
          <cell r="L13">
            <v>6</v>
          </cell>
        </row>
        <row r="14">
          <cell r="L14">
            <v>340</v>
          </cell>
        </row>
        <row r="15">
          <cell r="L15">
            <v>67.430000000000007</v>
          </cell>
        </row>
        <row r="16">
          <cell r="L16">
            <v>132.22999999999999</v>
          </cell>
        </row>
        <row r="17">
          <cell r="L17">
            <v>40</v>
          </cell>
        </row>
        <row r="18">
          <cell r="L18">
            <v>5.5</v>
          </cell>
        </row>
        <row r="19">
          <cell r="L19">
            <v>5.5</v>
          </cell>
        </row>
        <row r="20">
          <cell r="L20">
            <v>2.2200000000000002</v>
          </cell>
        </row>
        <row r="21">
          <cell r="L21">
            <v>26</v>
          </cell>
        </row>
        <row r="22">
          <cell r="L22">
            <v>52.43</v>
          </cell>
        </row>
        <row r="23">
          <cell r="L23">
            <v>52</v>
          </cell>
        </row>
        <row r="24">
          <cell r="L24">
            <v>78</v>
          </cell>
        </row>
        <row r="25">
          <cell r="L25">
            <v>81</v>
          </cell>
        </row>
        <row r="26">
          <cell r="L26">
            <v>148</v>
          </cell>
        </row>
        <row r="27">
          <cell r="L27">
            <v>750</v>
          </cell>
        </row>
        <row r="28">
          <cell r="L28">
            <v>14</v>
          </cell>
        </row>
        <row r="29">
          <cell r="L29">
            <v>7.5</v>
          </cell>
        </row>
        <row r="30">
          <cell r="L30">
            <v>56</v>
          </cell>
        </row>
        <row r="31">
          <cell r="L31">
            <v>9.5</v>
          </cell>
        </row>
        <row r="32">
          <cell r="L32">
            <v>27</v>
          </cell>
        </row>
        <row r="33">
          <cell r="L33">
            <v>9.5</v>
          </cell>
        </row>
        <row r="34">
          <cell r="L34">
            <v>35</v>
          </cell>
        </row>
        <row r="35">
          <cell r="L35">
            <v>12.43</v>
          </cell>
        </row>
        <row r="36">
          <cell r="L36">
            <v>49</v>
          </cell>
        </row>
        <row r="37">
          <cell r="L37">
            <v>165</v>
          </cell>
        </row>
        <row r="38">
          <cell r="L38">
            <v>48</v>
          </cell>
        </row>
        <row r="39">
          <cell r="L39">
            <v>42</v>
          </cell>
        </row>
        <row r="40">
          <cell r="L40">
            <v>387</v>
          </cell>
        </row>
        <row r="41">
          <cell r="L41">
            <v>388</v>
          </cell>
        </row>
        <row r="42">
          <cell r="L42">
            <v>67</v>
          </cell>
        </row>
        <row r="43">
          <cell r="L43">
            <v>3.55</v>
          </cell>
        </row>
        <row r="44">
          <cell r="L44">
            <v>3.23</v>
          </cell>
        </row>
        <row r="45">
          <cell r="L45">
            <v>28</v>
          </cell>
        </row>
        <row r="46">
          <cell r="L46">
            <v>2.75</v>
          </cell>
        </row>
        <row r="47">
          <cell r="L47">
            <v>25</v>
          </cell>
        </row>
        <row r="48">
          <cell r="L48">
            <v>2.29</v>
          </cell>
        </row>
        <row r="49">
          <cell r="L49">
            <v>182</v>
          </cell>
        </row>
        <row r="50">
          <cell r="L50">
            <v>1.5</v>
          </cell>
        </row>
        <row r="51">
          <cell r="L51">
            <v>4.32</v>
          </cell>
        </row>
        <row r="52">
          <cell r="L52">
            <v>4.32</v>
          </cell>
        </row>
        <row r="53">
          <cell r="L53">
            <v>4.32</v>
          </cell>
        </row>
        <row r="54">
          <cell r="L54">
            <v>6.32</v>
          </cell>
        </row>
        <row r="55">
          <cell r="L55">
            <v>6.32</v>
          </cell>
        </row>
      </sheetData>
      <sheetData sheetId="1">
        <row r="2">
          <cell r="C2">
            <v>0</v>
          </cell>
          <cell r="D2" t="str">
            <v>A</v>
          </cell>
        </row>
        <row r="3">
          <cell r="C3">
            <v>80</v>
          </cell>
          <cell r="D3" t="str">
            <v>B</v>
          </cell>
        </row>
        <row r="4">
          <cell r="C4">
            <v>150</v>
          </cell>
          <cell r="D4" t="str">
            <v>C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497A48-9032-461C-B893-24AEAEFF7BD5}" name="Discount" displayName="Discount" ref="O13:P16" totalsRowShown="0" headerRowDxfId="28" tableBorderDxfId="29">
  <autoFilter ref="O13:P16" xr:uid="{72497A48-9032-461C-B893-24AEAEFF7BD5}"/>
  <tableColumns count="2">
    <tableColumn id="1" xr3:uid="{0DC2E871-E658-4844-ABC7-F1517D54170E}" name="Discount Code"/>
    <tableColumn id="2" xr3:uid="{3036DBB9-C3CD-46A6-B419-6A3748D16597}" name="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E5710C-8CEC-41F2-851C-D51C0D386F08}" name="Table2" displayName="Table2" ref="A3:M56" totalsRowCount="1" headerRowDxfId="13" tableBorderDxfId="27">
  <autoFilter ref="A3:M55" xr:uid="{E8E5710C-8CEC-41F2-851C-D51C0D386F08}"/>
  <tableColumns count="13">
    <tableColumn id="1" xr3:uid="{6CC55085-F06E-415B-9B13-B7898A9D695A}" name="Product Code" totalsRowLabel="Total" dataDxfId="26" totalsRowDxfId="12"/>
    <tableColumn id="2" xr3:uid="{E28DBD43-D55D-475B-B93A-87B4317FDAF7}" name="Item Description" dataDxfId="25" totalsRowDxfId="11"/>
    <tableColumn id="3" xr3:uid="{F7F2B71E-330D-4B42-846C-4CA38942E879}" name="Supplier" dataDxfId="24" totalsRowDxfId="10"/>
    <tableColumn id="4" xr3:uid="{6BB44D13-7663-4338-A117-82CC66DBE77D}" name="Department" dataDxfId="23" totalsRowDxfId="9"/>
    <tableColumn id="5" xr3:uid="{16A92882-A767-4BE9-9E34-579E4E135335}" name="Origin" dataDxfId="22" totalsRowDxfId="8"/>
    <tableColumn id="6" xr3:uid="{05E8D48E-B74A-4BAB-9616-0A27756FFD4C}" name="Location" dataDxfId="21" totalsRowDxfId="7"/>
    <tableColumn id="7" xr3:uid="{F9CEABB6-F8CF-49FD-B089-E47A5F41B749}" name="Rack" dataDxfId="20" totalsRowDxfId="6"/>
    <tableColumn id="8" xr3:uid="{412CD884-ECFC-450D-A9FF-51A125A2A239}" name="In Stock" totalsRowFunction="sum" dataDxfId="19" totalsRowDxfId="5"/>
    <tableColumn id="9" xr3:uid="{F98F1F9D-0637-4785-A2EC-BC87ADC3B308}" name="Target Level" dataDxfId="18" totalsRowDxfId="4"/>
    <tableColumn id="10" xr3:uid="{B1BFB1F1-F7CC-44C6-8F9E-AAA81A45D514}" name="Reorder Level" dataDxfId="17" totalsRowDxfId="3"/>
    <tableColumn id="11" xr3:uid="{CC658940-5246-4A7A-B3BE-37D1A8BBBF69}" name="Discount %" totalsRowFunction="stdDev" dataDxfId="16" totalsRowDxfId="2" dataCellStyle="Percent"/>
    <tableColumn id="12" xr3:uid="{5826D38E-9BD3-4E5C-A326-94194EEB6A86}" name="Unit Cost" dataDxfId="15" totalsRowDxfId="1"/>
    <tableColumn id="13" xr3:uid="{B08C4D4D-192A-4A09-8601-C7DAC33935D7}" name="Retail Price" totalsRowFunction="average" dataDxfId="14" totalsRowDxfId="0"/>
  </tableColumns>
  <tableStyleInfo name="TableStyleLight18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9"/>
  <sheetViews>
    <sheetView tabSelected="1" workbookViewId="0">
      <selection activeCell="M56" sqref="M56"/>
    </sheetView>
  </sheetViews>
  <sheetFormatPr defaultRowHeight="14.4" x14ac:dyDescent="0.3"/>
  <cols>
    <col min="1" max="1" width="14.33203125" customWidth="1"/>
    <col min="2" max="2" width="48.44140625" customWidth="1"/>
    <col min="3" max="3" width="13.77734375" bestFit="1" customWidth="1"/>
    <col min="4" max="4" width="13" customWidth="1"/>
    <col min="5" max="5" width="8" bestFit="1" customWidth="1"/>
    <col min="6" max="6" width="12.77734375" customWidth="1"/>
    <col min="7" max="7" width="6.88671875" style="6" customWidth="1"/>
    <col min="8" max="8" width="9.77734375" style="6" customWidth="1"/>
    <col min="9" max="9" width="13" style="6" customWidth="1"/>
    <col min="10" max="10" width="14.33203125" style="6" customWidth="1"/>
    <col min="11" max="11" width="12.21875" customWidth="1"/>
    <col min="12" max="12" width="12.5546875" customWidth="1"/>
    <col min="13" max="13" width="12.109375" customWidth="1"/>
    <col min="14" max="14" width="10.21875" bestFit="1" customWidth="1"/>
    <col min="15" max="15" width="18.21875" bestFit="1" customWidth="1"/>
    <col min="16" max="16" width="13.21875" bestFit="1" customWidth="1"/>
  </cols>
  <sheetData>
    <row r="1" spans="1:16" s="3" customFormat="1" ht="30.45" customHeight="1" thickBot="1" x14ac:dyDescent="0.5">
      <c r="A1" s="2" t="s">
        <v>104</v>
      </c>
      <c r="B1" s="2"/>
      <c r="C1" s="2"/>
      <c r="D1" s="2"/>
      <c r="E1" s="2"/>
      <c r="F1" s="2"/>
      <c r="G1" s="4"/>
      <c r="H1" s="4"/>
      <c r="I1" s="4"/>
      <c r="J1" s="4"/>
      <c r="K1" s="4"/>
      <c r="L1" s="2"/>
      <c r="M1" s="2"/>
    </row>
    <row r="2" spans="1:16" s="3" customFormat="1" ht="15" thickTop="1" x14ac:dyDescent="0.3">
      <c r="G2" s="5"/>
      <c r="H2" s="5"/>
      <c r="I2" s="5"/>
      <c r="J2" s="5"/>
      <c r="K2" s="5"/>
    </row>
    <row r="3" spans="1:16" ht="15" thickBot="1" x14ac:dyDescent="0.35">
      <c r="A3" s="31" t="s">
        <v>43</v>
      </c>
      <c r="B3" s="32" t="s">
        <v>96</v>
      </c>
      <c r="C3" s="32" t="s">
        <v>95</v>
      </c>
      <c r="D3" s="32" t="s">
        <v>94</v>
      </c>
      <c r="E3" s="32" t="s">
        <v>2</v>
      </c>
      <c r="F3" s="32" t="s">
        <v>0</v>
      </c>
      <c r="G3" s="33" t="s">
        <v>1</v>
      </c>
      <c r="H3" s="33" t="s">
        <v>97</v>
      </c>
      <c r="I3" s="33" t="s">
        <v>98</v>
      </c>
      <c r="J3" s="33" t="s">
        <v>99</v>
      </c>
      <c r="K3" s="33" t="s">
        <v>106</v>
      </c>
      <c r="L3" s="34" t="s">
        <v>102</v>
      </c>
      <c r="M3" s="34" t="s">
        <v>103</v>
      </c>
      <c r="O3" s="9" t="s">
        <v>95</v>
      </c>
      <c r="P3" s="9" t="s">
        <v>114</v>
      </c>
    </row>
    <row r="4" spans="1:16" x14ac:dyDescent="0.3">
      <c r="A4" s="29" t="s">
        <v>59</v>
      </c>
      <c r="B4" s="14" t="s">
        <v>13</v>
      </c>
      <c r="C4" s="14" t="s">
        <v>124</v>
      </c>
      <c r="D4" s="14" t="s">
        <v>10</v>
      </c>
      <c r="E4" s="14" t="s">
        <v>125</v>
      </c>
      <c r="F4" s="14" t="s">
        <v>152</v>
      </c>
      <c r="G4" s="22">
        <v>1</v>
      </c>
      <c r="H4" s="15">
        <v>0</v>
      </c>
      <c r="I4" s="15">
        <v>100</v>
      </c>
      <c r="J4" s="15">
        <v>50</v>
      </c>
      <c r="K4" s="23">
        <f>Calc!A21</f>
        <v>0.05</v>
      </c>
      <c r="L4" s="16">
        <v>1.75</v>
      </c>
      <c r="M4" s="16">
        <v>2.39</v>
      </c>
      <c r="N4" s="1"/>
      <c r="O4" s="10" t="s">
        <v>124</v>
      </c>
      <c r="P4" s="10" t="s">
        <v>115</v>
      </c>
    </row>
    <row r="5" spans="1:16" x14ac:dyDescent="0.3">
      <c r="A5" s="30" t="s">
        <v>129</v>
      </c>
      <c r="B5" s="17" t="s">
        <v>32</v>
      </c>
      <c r="C5" s="17" t="s">
        <v>93</v>
      </c>
      <c r="D5" s="17" t="s">
        <v>128</v>
      </c>
      <c r="E5" s="17" t="s">
        <v>18</v>
      </c>
      <c r="F5" s="17" t="s">
        <v>153</v>
      </c>
      <c r="G5" s="20">
        <v>9</v>
      </c>
      <c r="H5" s="18">
        <v>3</v>
      </c>
      <c r="I5" s="18">
        <v>50</v>
      </c>
      <c r="J5" s="18">
        <v>5</v>
      </c>
      <c r="K5" s="21">
        <f>Calc!A37</f>
        <v>0.05</v>
      </c>
      <c r="L5" s="19">
        <v>50</v>
      </c>
      <c r="M5" s="19">
        <v>107.712</v>
      </c>
      <c r="N5" s="1"/>
      <c r="O5" s="11" t="s">
        <v>126</v>
      </c>
      <c r="P5" s="11" t="s">
        <v>116</v>
      </c>
    </row>
    <row r="6" spans="1:16" x14ac:dyDescent="0.3">
      <c r="A6" s="30" t="s">
        <v>44</v>
      </c>
      <c r="B6" s="17" t="s">
        <v>122</v>
      </c>
      <c r="C6" s="17" t="s">
        <v>126</v>
      </c>
      <c r="D6" s="17" t="s">
        <v>3</v>
      </c>
      <c r="E6" s="17" t="s">
        <v>4</v>
      </c>
      <c r="F6" s="17" t="s">
        <v>152</v>
      </c>
      <c r="G6" s="20">
        <v>1</v>
      </c>
      <c r="H6" s="18">
        <v>5</v>
      </c>
      <c r="I6" s="18">
        <v>25</v>
      </c>
      <c r="J6" s="18">
        <v>10</v>
      </c>
      <c r="K6" s="21">
        <f>Calc!A4</f>
        <v>0.1</v>
      </c>
      <c r="L6" s="19">
        <v>87</v>
      </c>
      <c r="M6" s="19">
        <v>109</v>
      </c>
      <c r="N6" s="1"/>
      <c r="O6" s="10" t="s">
        <v>90</v>
      </c>
      <c r="P6" s="10" t="s">
        <v>117</v>
      </c>
    </row>
    <row r="7" spans="1:16" x14ac:dyDescent="0.3">
      <c r="A7" s="30" t="s">
        <v>54</v>
      </c>
      <c r="B7" s="17" t="s">
        <v>79</v>
      </c>
      <c r="C7" s="17" t="s">
        <v>90</v>
      </c>
      <c r="D7" s="17" t="s">
        <v>5</v>
      </c>
      <c r="E7" s="17" t="s">
        <v>6</v>
      </c>
      <c r="F7" s="17" t="s">
        <v>153</v>
      </c>
      <c r="G7" s="20">
        <v>2</v>
      </c>
      <c r="H7" s="18">
        <v>5</v>
      </c>
      <c r="I7" s="18">
        <v>25</v>
      </c>
      <c r="J7" s="18">
        <v>10</v>
      </c>
      <c r="K7" s="21">
        <f>Calc!A10</f>
        <v>0.05</v>
      </c>
      <c r="L7" s="19">
        <v>350</v>
      </c>
      <c r="M7" s="19">
        <v>425</v>
      </c>
      <c r="N7" s="1"/>
      <c r="O7" s="11" t="s">
        <v>127</v>
      </c>
      <c r="P7" s="11" t="s">
        <v>118</v>
      </c>
    </row>
    <row r="8" spans="1:16" x14ac:dyDescent="0.3">
      <c r="A8" s="30" t="s">
        <v>141</v>
      </c>
      <c r="B8" s="17" t="s">
        <v>87</v>
      </c>
      <c r="C8" s="17" t="s">
        <v>127</v>
      </c>
      <c r="D8" s="17" t="s">
        <v>140</v>
      </c>
      <c r="E8" s="17" t="s">
        <v>4</v>
      </c>
      <c r="F8" s="17" t="s">
        <v>152</v>
      </c>
      <c r="G8" s="20">
        <v>3</v>
      </c>
      <c r="H8" s="18">
        <v>6</v>
      </c>
      <c r="I8" s="18">
        <v>50</v>
      </c>
      <c r="J8" s="18">
        <v>25</v>
      </c>
      <c r="K8" s="21">
        <f>Calc!A15</f>
        <v>0.05</v>
      </c>
      <c r="L8" s="19">
        <v>7.5</v>
      </c>
      <c r="M8" s="19">
        <v>8.99</v>
      </c>
      <c r="N8" s="1"/>
      <c r="O8" s="10" t="s">
        <v>93</v>
      </c>
      <c r="P8" s="10" t="s">
        <v>119</v>
      </c>
    </row>
    <row r="9" spans="1:16" x14ac:dyDescent="0.3">
      <c r="A9" s="30" t="s">
        <v>70</v>
      </c>
      <c r="B9" s="17" t="s">
        <v>30</v>
      </c>
      <c r="C9" s="17" t="s">
        <v>90</v>
      </c>
      <c r="D9" s="17" t="s">
        <v>24</v>
      </c>
      <c r="E9" s="17" t="s">
        <v>28</v>
      </c>
      <c r="F9" s="17" t="s">
        <v>152</v>
      </c>
      <c r="G9" s="20">
        <v>5</v>
      </c>
      <c r="H9" s="18">
        <v>6</v>
      </c>
      <c r="I9" s="18">
        <v>25</v>
      </c>
      <c r="J9" s="18">
        <v>10</v>
      </c>
      <c r="K9" s="21">
        <f>Calc!A34</f>
        <v>0.05</v>
      </c>
      <c r="L9" s="19">
        <v>42</v>
      </c>
      <c r="M9" s="19">
        <v>56</v>
      </c>
      <c r="N9" s="1"/>
      <c r="O9" s="11" t="s">
        <v>92</v>
      </c>
      <c r="P9" s="11" t="s">
        <v>120</v>
      </c>
    </row>
    <row r="10" spans="1:16" x14ac:dyDescent="0.3">
      <c r="A10" s="30" t="s">
        <v>130</v>
      </c>
      <c r="B10" s="17" t="s">
        <v>35</v>
      </c>
      <c r="C10" s="17" t="s">
        <v>92</v>
      </c>
      <c r="D10" s="17" t="s">
        <v>128</v>
      </c>
      <c r="E10" s="17" t="s">
        <v>18</v>
      </c>
      <c r="F10" s="17" t="s">
        <v>153</v>
      </c>
      <c r="G10" s="20">
        <v>9</v>
      </c>
      <c r="H10" s="18">
        <v>6</v>
      </c>
      <c r="I10" s="18">
        <v>50</v>
      </c>
      <c r="J10" s="18">
        <v>5</v>
      </c>
      <c r="K10" s="21">
        <f>Calc!A40</f>
        <v>0.05</v>
      </c>
      <c r="L10" s="19">
        <v>82</v>
      </c>
      <c r="M10" s="19">
        <v>171.666</v>
      </c>
      <c r="N10" s="1"/>
      <c r="O10" s="8" t="s">
        <v>91</v>
      </c>
      <c r="P10" s="8" t="s">
        <v>121</v>
      </c>
    </row>
    <row r="11" spans="1:16" x14ac:dyDescent="0.3">
      <c r="A11" s="30" t="s">
        <v>50</v>
      </c>
      <c r="B11" s="17" t="s">
        <v>75</v>
      </c>
      <c r="C11" s="17" t="s">
        <v>124</v>
      </c>
      <c r="D11" s="17" t="s">
        <v>3</v>
      </c>
      <c r="E11" s="17" t="s">
        <v>4</v>
      </c>
      <c r="F11" s="17" t="s">
        <v>152</v>
      </c>
      <c r="G11" s="20">
        <v>1</v>
      </c>
      <c r="H11" s="18">
        <v>6</v>
      </c>
      <c r="I11" s="18">
        <v>25</v>
      </c>
      <c r="J11" s="18">
        <v>10</v>
      </c>
      <c r="K11" s="21">
        <f>Calc!A6</f>
        <v>0.05</v>
      </c>
      <c r="L11" s="19">
        <v>22</v>
      </c>
      <c r="M11" s="19">
        <v>29</v>
      </c>
      <c r="N11" s="1"/>
    </row>
    <row r="12" spans="1:16" x14ac:dyDescent="0.3">
      <c r="A12" s="30" t="s">
        <v>53</v>
      </c>
      <c r="B12" s="17" t="s">
        <v>78</v>
      </c>
      <c r="C12" s="17" t="s">
        <v>124</v>
      </c>
      <c r="D12" s="17" t="s">
        <v>3</v>
      </c>
      <c r="E12" s="17" t="s">
        <v>4</v>
      </c>
      <c r="F12" s="17" t="s">
        <v>152</v>
      </c>
      <c r="G12" s="20">
        <v>3</v>
      </c>
      <c r="H12" s="18">
        <v>7</v>
      </c>
      <c r="I12" s="18">
        <v>25</v>
      </c>
      <c r="J12" s="18">
        <v>10</v>
      </c>
      <c r="K12" s="21">
        <f>Calc!A9</f>
        <v>0.1</v>
      </c>
      <c r="L12" s="19">
        <v>5</v>
      </c>
      <c r="M12" s="19">
        <v>9</v>
      </c>
      <c r="N12" s="1"/>
    </row>
    <row r="13" spans="1:16" x14ac:dyDescent="0.3">
      <c r="A13" s="30" t="s">
        <v>52</v>
      </c>
      <c r="B13" s="17" t="s">
        <v>77</v>
      </c>
      <c r="C13" s="17" t="s">
        <v>124</v>
      </c>
      <c r="D13" s="17" t="s">
        <v>3</v>
      </c>
      <c r="E13" s="17" t="s">
        <v>4</v>
      </c>
      <c r="F13" s="17" t="s">
        <v>152</v>
      </c>
      <c r="G13" s="20">
        <v>3</v>
      </c>
      <c r="H13" s="18">
        <v>8</v>
      </c>
      <c r="I13" s="18">
        <v>25</v>
      </c>
      <c r="J13" s="18">
        <v>10</v>
      </c>
      <c r="K13" s="21">
        <f>Calc!A8</f>
        <v>0.05</v>
      </c>
      <c r="L13" s="19">
        <v>6</v>
      </c>
      <c r="M13" s="19">
        <v>12</v>
      </c>
      <c r="N13" s="1"/>
      <c r="O13" s="28" t="s">
        <v>105</v>
      </c>
      <c r="P13" s="28" t="s">
        <v>113</v>
      </c>
    </row>
    <row r="14" spans="1:16" x14ac:dyDescent="0.3">
      <c r="A14" s="30" t="s">
        <v>55</v>
      </c>
      <c r="B14" s="17" t="s">
        <v>80</v>
      </c>
      <c r="C14" s="17" t="s">
        <v>90</v>
      </c>
      <c r="D14" s="17" t="s">
        <v>5</v>
      </c>
      <c r="E14" s="17" t="s">
        <v>6</v>
      </c>
      <c r="F14" s="17" t="s">
        <v>153</v>
      </c>
      <c r="G14" s="20">
        <v>2</v>
      </c>
      <c r="H14" s="18">
        <v>8</v>
      </c>
      <c r="I14" s="18">
        <v>25</v>
      </c>
      <c r="J14" s="18">
        <v>10</v>
      </c>
      <c r="K14" s="21">
        <f>Calc!A11</f>
        <v>0.05</v>
      </c>
      <c r="L14" s="19">
        <v>340</v>
      </c>
      <c r="M14" s="19">
        <v>415</v>
      </c>
      <c r="N14" s="1"/>
      <c r="O14" s="24" t="s">
        <v>107</v>
      </c>
      <c r="P14" s="26">
        <v>0.05</v>
      </c>
    </row>
    <row r="15" spans="1:16" x14ac:dyDescent="0.3">
      <c r="A15" s="30" t="s">
        <v>71</v>
      </c>
      <c r="B15" s="17" t="s">
        <v>86</v>
      </c>
      <c r="C15" s="17" t="s">
        <v>90</v>
      </c>
      <c r="D15" s="17" t="s">
        <v>24</v>
      </c>
      <c r="E15" s="17" t="s">
        <v>28</v>
      </c>
      <c r="F15" s="17" t="s">
        <v>152</v>
      </c>
      <c r="G15" s="20">
        <v>4</v>
      </c>
      <c r="H15" s="18">
        <v>9</v>
      </c>
      <c r="I15" s="18">
        <v>25</v>
      </c>
      <c r="J15" s="18">
        <v>10</v>
      </c>
      <c r="K15" s="21">
        <f>Calc!A35</f>
        <v>0.15</v>
      </c>
      <c r="L15" s="19">
        <v>67.430000000000007</v>
      </c>
      <c r="M15" s="19">
        <v>97.99</v>
      </c>
      <c r="N15" s="1"/>
      <c r="O15" s="25" t="s">
        <v>108</v>
      </c>
      <c r="P15" s="27">
        <v>0.1</v>
      </c>
    </row>
    <row r="16" spans="1:16" x14ac:dyDescent="0.3">
      <c r="A16" s="30" t="s">
        <v>72</v>
      </c>
      <c r="B16" s="17" t="s">
        <v>31</v>
      </c>
      <c r="C16" s="17" t="s">
        <v>90</v>
      </c>
      <c r="D16" s="17" t="s">
        <v>24</v>
      </c>
      <c r="E16" s="17" t="s">
        <v>28</v>
      </c>
      <c r="F16" s="17" t="s">
        <v>152</v>
      </c>
      <c r="G16" s="20">
        <v>4</v>
      </c>
      <c r="H16" s="18">
        <v>9</v>
      </c>
      <c r="I16" s="18">
        <v>25</v>
      </c>
      <c r="J16" s="18">
        <v>10</v>
      </c>
      <c r="K16" s="21">
        <f>Calc!A36</f>
        <v>0.05</v>
      </c>
      <c r="L16" s="19">
        <v>132.22999999999999</v>
      </c>
      <c r="M16" s="19">
        <v>199</v>
      </c>
      <c r="N16" s="1"/>
      <c r="O16" s="24" t="s">
        <v>109</v>
      </c>
      <c r="P16" s="26">
        <v>0.15</v>
      </c>
    </row>
    <row r="17" spans="1:16" x14ac:dyDescent="0.3">
      <c r="A17" s="30" t="s">
        <v>131</v>
      </c>
      <c r="B17" s="17" t="s">
        <v>33</v>
      </c>
      <c r="C17" s="17" t="s">
        <v>93</v>
      </c>
      <c r="D17" s="17" t="s">
        <v>128</v>
      </c>
      <c r="E17" s="17" t="s">
        <v>18</v>
      </c>
      <c r="F17" s="17" t="s">
        <v>153</v>
      </c>
      <c r="G17" s="20">
        <v>9</v>
      </c>
      <c r="H17" s="18">
        <v>10</v>
      </c>
      <c r="I17" s="18">
        <v>50</v>
      </c>
      <c r="J17" s="18">
        <v>5</v>
      </c>
      <c r="K17" s="21">
        <f>Calc!A38</f>
        <v>0.15</v>
      </c>
      <c r="L17" s="19">
        <v>40</v>
      </c>
      <c r="M17" s="19">
        <v>87.516000000000005</v>
      </c>
      <c r="N17" s="1"/>
    </row>
    <row r="18" spans="1:16" x14ac:dyDescent="0.3">
      <c r="A18" s="30" t="s">
        <v>142</v>
      </c>
      <c r="B18" s="17" t="s">
        <v>8</v>
      </c>
      <c r="C18" s="17" t="s">
        <v>127</v>
      </c>
      <c r="D18" s="17" t="s">
        <v>140</v>
      </c>
      <c r="E18" s="17" t="s">
        <v>4</v>
      </c>
      <c r="F18" s="17" t="s">
        <v>152</v>
      </c>
      <c r="G18" s="20">
        <v>2</v>
      </c>
      <c r="H18" s="18">
        <v>12</v>
      </c>
      <c r="I18" s="18">
        <v>50</v>
      </c>
      <c r="J18" s="18">
        <v>25</v>
      </c>
      <c r="K18" s="21">
        <f>Calc!A13</f>
        <v>0.05</v>
      </c>
      <c r="L18" s="19">
        <v>5.5</v>
      </c>
      <c r="M18" s="19">
        <v>7.99</v>
      </c>
      <c r="N18" s="1"/>
    </row>
    <row r="19" spans="1:16" x14ac:dyDescent="0.3">
      <c r="A19" s="30" t="s">
        <v>143</v>
      </c>
      <c r="B19" s="17" t="s">
        <v>88</v>
      </c>
      <c r="C19" s="17" t="s">
        <v>127</v>
      </c>
      <c r="D19" s="17" t="s">
        <v>140</v>
      </c>
      <c r="E19" s="17" t="s">
        <v>4</v>
      </c>
      <c r="F19" s="17" t="s">
        <v>152</v>
      </c>
      <c r="G19" s="20">
        <v>2</v>
      </c>
      <c r="H19" s="18">
        <v>12</v>
      </c>
      <c r="I19" s="18">
        <v>50</v>
      </c>
      <c r="J19" s="18">
        <v>25</v>
      </c>
      <c r="K19" s="21">
        <f>Calc!A16</f>
        <v>0.05</v>
      </c>
      <c r="L19" s="19">
        <v>5.5</v>
      </c>
      <c r="M19" s="19">
        <v>7.99</v>
      </c>
      <c r="N19" s="1"/>
      <c r="O19" s="12" t="s">
        <v>123</v>
      </c>
      <c r="P19" s="13">
        <f>AVERAGE(K4:K59)</f>
        <v>6.766039791147424E-2</v>
      </c>
    </row>
    <row r="20" spans="1:16" x14ac:dyDescent="0.3">
      <c r="A20" s="30" t="s">
        <v>61</v>
      </c>
      <c r="B20" s="17" t="s">
        <v>15</v>
      </c>
      <c r="C20" s="17" t="s">
        <v>127</v>
      </c>
      <c r="D20" s="17" t="s">
        <v>10</v>
      </c>
      <c r="E20" s="17" t="s">
        <v>16</v>
      </c>
      <c r="F20" s="17" t="s">
        <v>152</v>
      </c>
      <c r="G20" s="20">
        <v>2</v>
      </c>
      <c r="H20" s="18">
        <v>12</v>
      </c>
      <c r="I20" s="18">
        <v>100</v>
      </c>
      <c r="J20" s="18">
        <v>50</v>
      </c>
      <c r="K20" s="21">
        <f>Calc!A23</f>
        <v>0.1</v>
      </c>
      <c r="L20" s="19">
        <v>2.2200000000000002</v>
      </c>
      <c r="M20" s="19">
        <v>3.55</v>
      </c>
      <c r="N20" s="1"/>
    </row>
    <row r="21" spans="1:16" x14ac:dyDescent="0.3">
      <c r="A21" s="30" t="s">
        <v>67</v>
      </c>
      <c r="B21" s="17" t="s">
        <v>27</v>
      </c>
      <c r="C21" s="17" t="s">
        <v>90</v>
      </c>
      <c r="D21" s="17" t="s">
        <v>24</v>
      </c>
      <c r="E21" s="17" t="s">
        <v>26</v>
      </c>
      <c r="F21" s="17" t="s">
        <v>152</v>
      </c>
      <c r="G21" s="20">
        <v>5</v>
      </c>
      <c r="H21" s="18">
        <v>12</v>
      </c>
      <c r="I21" s="18">
        <v>50</v>
      </c>
      <c r="J21" s="18">
        <v>25</v>
      </c>
      <c r="K21" s="21">
        <f>Calc!A31</f>
        <v>0.05</v>
      </c>
      <c r="L21" s="19">
        <v>26</v>
      </c>
      <c r="M21" s="19">
        <v>31</v>
      </c>
      <c r="N21" s="1"/>
    </row>
    <row r="22" spans="1:16" x14ac:dyDescent="0.3">
      <c r="A22" s="30" t="s">
        <v>68</v>
      </c>
      <c r="B22" s="17" t="s">
        <v>101</v>
      </c>
      <c r="C22" s="17" t="s">
        <v>90</v>
      </c>
      <c r="D22" s="17" t="s">
        <v>24</v>
      </c>
      <c r="E22" s="17" t="s">
        <v>28</v>
      </c>
      <c r="F22" s="17" t="s">
        <v>152</v>
      </c>
      <c r="G22" s="20">
        <v>4</v>
      </c>
      <c r="H22" s="18">
        <v>12</v>
      </c>
      <c r="I22" s="18">
        <v>25</v>
      </c>
      <c r="J22" s="18">
        <v>10</v>
      </c>
      <c r="K22" s="21">
        <f>Calc!A32</f>
        <v>0.05</v>
      </c>
      <c r="L22" s="19">
        <v>52.43</v>
      </c>
      <c r="M22" s="19">
        <v>108.97</v>
      </c>
      <c r="N22" s="1"/>
    </row>
    <row r="23" spans="1:16" x14ac:dyDescent="0.3">
      <c r="A23" s="30" t="s">
        <v>132</v>
      </c>
      <c r="B23" s="17" t="s">
        <v>34</v>
      </c>
      <c r="C23" s="17" t="s">
        <v>92</v>
      </c>
      <c r="D23" s="17" t="s">
        <v>128</v>
      </c>
      <c r="E23" s="17" t="s">
        <v>18</v>
      </c>
      <c r="F23" s="17" t="s">
        <v>153</v>
      </c>
      <c r="G23" s="20">
        <v>9</v>
      </c>
      <c r="H23" s="18">
        <v>12</v>
      </c>
      <c r="I23" s="18">
        <v>50</v>
      </c>
      <c r="J23" s="18">
        <v>5</v>
      </c>
      <c r="K23" s="21">
        <f>Calc!A39</f>
        <v>0.15</v>
      </c>
      <c r="L23" s="19">
        <v>52</v>
      </c>
      <c r="M23" s="19">
        <v>125.664</v>
      </c>
      <c r="N23" s="1"/>
    </row>
    <row r="24" spans="1:16" x14ac:dyDescent="0.3">
      <c r="A24" s="30" t="s">
        <v>133</v>
      </c>
      <c r="B24" s="17" t="s">
        <v>39</v>
      </c>
      <c r="C24" s="17" t="s">
        <v>91</v>
      </c>
      <c r="D24" s="17" t="s">
        <v>128</v>
      </c>
      <c r="E24" s="17" t="s">
        <v>18</v>
      </c>
      <c r="F24" s="17" t="s">
        <v>153</v>
      </c>
      <c r="G24" s="20">
        <v>9</v>
      </c>
      <c r="H24" s="18">
        <v>12</v>
      </c>
      <c r="I24" s="18">
        <v>50</v>
      </c>
      <c r="J24" s="18">
        <v>5</v>
      </c>
      <c r="K24" s="21">
        <f>Calc!A44</f>
        <v>0.05</v>
      </c>
      <c r="L24" s="19">
        <v>78</v>
      </c>
      <c r="M24" s="19">
        <v>139.12799999999999</v>
      </c>
      <c r="N24" s="1"/>
    </row>
    <row r="25" spans="1:16" x14ac:dyDescent="0.3">
      <c r="A25" s="30" t="s">
        <v>134</v>
      </c>
      <c r="B25" s="17" t="s">
        <v>42</v>
      </c>
      <c r="C25" s="17" t="s">
        <v>93</v>
      </c>
      <c r="D25" s="17" t="s">
        <v>128</v>
      </c>
      <c r="E25" s="17" t="s">
        <v>18</v>
      </c>
      <c r="F25" s="17" t="s">
        <v>153</v>
      </c>
      <c r="G25" s="20">
        <v>9</v>
      </c>
      <c r="H25" s="18">
        <v>12</v>
      </c>
      <c r="I25" s="18">
        <v>50</v>
      </c>
      <c r="J25" s="18">
        <v>5</v>
      </c>
      <c r="K25" s="21">
        <f>Calc!A47</f>
        <v>0.15</v>
      </c>
      <c r="L25" s="19">
        <v>81</v>
      </c>
      <c r="M25" s="19">
        <v>170.54400000000001</v>
      </c>
      <c r="N25" s="1"/>
    </row>
    <row r="26" spans="1:16" x14ac:dyDescent="0.3">
      <c r="A26" s="30" t="s">
        <v>144</v>
      </c>
      <c r="B26" s="17" t="s">
        <v>83</v>
      </c>
      <c r="C26" s="17" t="s">
        <v>124</v>
      </c>
      <c r="D26" s="17" t="s">
        <v>140</v>
      </c>
      <c r="E26" s="17" t="s">
        <v>18</v>
      </c>
      <c r="F26" s="17" t="s">
        <v>153</v>
      </c>
      <c r="G26" s="20">
        <v>8</v>
      </c>
      <c r="H26" s="18">
        <v>12</v>
      </c>
      <c r="I26" s="18">
        <v>100</v>
      </c>
      <c r="J26" s="18">
        <v>25</v>
      </c>
      <c r="K26" s="21">
        <f>Calc!A50</f>
        <v>0.05</v>
      </c>
      <c r="L26" s="19">
        <v>148</v>
      </c>
      <c r="M26" s="19">
        <v>167</v>
      </c>
      <c r="N26" s="1"/>
    </row>
    <row r="27" spans="1:16" x14ac:dyDescent="0.3">
      <c r="A27" s="30" t="s">
        <v>145</v>
      </c>
      <c r="B27" s="17" t="s">
        <v>85</v>
      </c>
      <c r="C27" s="17" t="s">
        <v>124</v>
      </c>
      <c r="D27" s="17" t="s">
        <v>140</v>
      </c>
      <c r="E27" s="17" t="s">
        <v>18</v>
      </c>
      <c r="F27" s="17" t="s">
        <v>153</v>
      </c>
      <c r="G27" s="20">
        <v>8</v>
      </c>
      <c r="H27" s="18">
        <v>12</v>
      </c>
      <c r="I27" s="18">
        <v>25</v>
      </c>
      <c r="J27" s="18">
        <v>10</v>
      </c>
      <c r="K27" s="21">
        <f>Calc!A52</f>
        <v>0.05</v>
      </c>
      <c r="L27" s="19">
        <v>750</v>
      </c>
      <c r="M27" s="19">
        <v>830</v>
      </c>
      <c r="N27" s="1"/>
    </row>
    <row r="28" spans="1:16" x14ac:dyDescent="0.3">
      <c r="A28" s="30" t="s">
        <v>51</v>
      </c>
      <c r="B28" s="17" t="s">
        <v>76</v>
      </c>
      <c r="C28" s="17" t="s">
        <v>124</v>
      </c>
      <c r="D28" s="17" t="s">
        <v>3</v>
      </c>
      <c r="E28" s="17" t="s">
        <v>4</v>
      </c>
      <c r="F28" s="17" t="s">
        <v>152</v>
      </c>
      <c r="G28" s="20">
        <v>1</v>
      </c>
      <c r="H28" s="18">
        <v>14</v>
      </c>
      <c r="I28" s="18">
        <v>25</v>
      </c>
      <c r="J28" s="18">
        <v>10</v>
      </c>
      <c r="K28" s="21">
        <f>Calc!A7</f>
        <v>0.05</v>
      </c>
      <c r="L28" s="19">
        <v>14</v>
      </c>
      <c r="M28" s="19">
        <v>19</v>
      </c>
      <c r="N28" s="1"/>
    </row>
    <row r="29" spans="1:16" x14ac:dyDescent="0.3">
      <c r="A29" s="30" t="s">
        <v>146</v>
      </c>
      <c r="B29" s="17" t="s">
        <v>7</v>
      </c>
      <c r="C29" s="17" t="s">
        <v>127</v>
      </c>
      <c r="D29" s="17" t="s">
        <v>140</v>
      </c>
      <c r="E29" s="17" t="s">
        <v>4</v>
      </c>
      <c r="F29" s="17" t="s">
        <v>152</v>
      </c>
      <c r="G29" s="20">
        <v>3</v>
      </c>
      <c r="H29" s="18">
        <v>15</v>
      </c>
      <c r="I29" s="18">
        <v>50</v>
      </c>
      <c r="J29" s="18">
        <v>25</v>
      </c>
      <c r="K29" s="21">
        <f>Calc!A12</f>
        <v>0.15</v>
      </c>
      <c r="L29" s="19">
        <v>7.5</v>
      </c>
      <c r="M29" s="19">
        <v>8.99</v>
      </c>
      <c r="N29" s="1"/>
    </row>
    <row r="30" spans="1:16" x14ac:dyDescent="0.3">
      <c r="A30" s="30" t="s">
        <v>135</v>
      </c>
      <c r="B30" s="17" t="s">
        <v>37</v>
      </c>
      <c r="C30" s="17" t="s">
        <v>93</v>
      </c>
      <c r="D30" s="17" t="s">
        <v>128</v>
      </c>
      <c r="E30" s="17" t="s">
        <v>18</v>
      </c>
      <c r="F30" s="17" t="s">
        <v>153</v>
      </c>
      <c r="G30" s="20">
        <v>9</v>
      </c>
      <c r="H30" s="18">
        <v>15</v>
      </c>
      <c r="I30" s="18">
        <v>50</v>
      </c>
      <c r="J30" s="18">
        <v>5</v>
      </c>
      <c r="K30" s="21">
        <f>Calc!A42</f>
        <v>0.05</v>
      </c>
      <c r="L30" s="19">
        <v>56</v>
      </c>
      <c r="M30" s="19">
        <v>102.102</v>
      </c>
      <c r="N30" s="1"/>
    </row>
    <row r="31" spans="1:16" x14ac:dyDescent="0.3">
      <c r="A31" s="30" t="s">
        <v>147</v>
      </c>
      <c r="B31" s="17" t="s">
        <v>9</v>
      </c>
      <c r="C31" s="17" t="s">
        <v>127</v>
      </c>
      <c r="D31" s="17" t="s">
        <v>140</v>
      </c>
      <c r="E31" s="17" t="s">
        <v>4</v>
      </c>
      <c r="F31" s="17" t="s">
        <v>152</v>
      </c>
      <c r="G31" s="20">
        <v>1</v>
      </c>
      <c r="H31" s="18">
        <v>16</v>
      </c>
      <c r="I31" s="18">
        <v>50</v>
      </c>
      <c r="J31" s="18">
        <v>25</v>
      </c>
      <c r="K31" s="21">
        <f>Calc!A14</f>
        <v>0.1</v>
      </c>
      <c r="L31" s="19">
        <v>9.5</v>
      </c>
      <c r="M31" s="19">
        <v>10.99</v>
      </c>
      <c r="N31" s="1"/>
    </row>
    <row r="32" spans="1:16" x14ac:dyDescent="0.3">
      <c r="A32" s="30" t="s">
        <v>48</v>
      </c>
      <c r="B32" s="17" t="s">
        <v>74</v>
      </c>
      <c r="C32" s="17" t="s">
        <v>124</v>
      </c>
      <c r="D32" s="17" t="s">
        <v>3</v>
      </c>
      <c r="E32" s="17" t="s">
        <v>4</v>
      </c>
      <c r="F32" s="17" t="s">
        <v>152</v>
      </c>
      <c r="G32" s="20">
        <v>2</v>
      </c>
      <c r="H32" s="18">
        <v>18</v>
      </c>
      <c r="I32" s="18">
        <v>25</v>
      </c>
      <c r="J32" s="18">
        <v>10</v>
      </c>
      <c r="K32" s="21">
        <f>Calc!A3</f>
        <v>0.05</v>
      </c>
      <c r="L32" s="19">
        <v>27</v>
      </c>
      <c r="M32" s="19">
        <v>31</v>
      </c>
      <c r="N32" s="1"/>
    </row>
    <row r="33" spans="1:14" x14ac:dyDescent="0.3">
      <c r="A33" s="30" t="s">
        <v>148</v>
      </c>
      <c r="B33" s="17" t="s">
        <v>89</v>
      </c>
      <c r="C33" s="17" t="s">
        <v>127</v>
      </c>
      <c r="D33" s="17" t="s">
        <v>140</v>
      </c>
      <c r="E33" s="17" t="s">
        <v>4</v>
      </c>
      <c r="F33" s="17" t="s">
        <v>152</v>
      </c>
      <c r="G33" s="20">
        <v>3</v>
      </c>
      <c r="H33" s="18">
        <v>18</v>
      </c>
      <c r="I33" s="18">
        <v>50</v>
      </c>
      <c r="J33" s="18">
        <v>25</v>
      </c>
      <c r="K33" s="21">
        <f>Calc!A17</f>
        <v>0.05</v>
      </c>
      <c r="L33" s="19">
        <v>9.5</v>
      </c>
      <c r="M33" s="19">
        <v>10.99</v>
      </c>
      <c r="N33" s="1"/>
    </row>
    <row r="34" spans="1:14" x14ac:dyDescent="0.3">
      <c r="A34" s="30" t="s">
        <v>47</v>
      </c>
      <c r="B34" s="17" t="s">
        <v>73</v>
      </c>
      <c r="C34" s="17" t="s">
        <v>124</v>
      </c>
      <c r="D34" s="17" t="s">
        <v>3</v>
      </c>
      <c r="E34" s="17" t="s">
        <v>4</v>
      </c>
      <c r="F34" s="17" t="s">
        <v>152</v>
      </c>
      <c r="G34" s="20">
        <v>2</v>
      </c>
      <c r="H34" s="18">
        <v>22</v>
      </c>
      <c r="I34" s="18">
        <v>25</v>
      </c>
      <c r="J34" s="18">
        <v>10</v>
      </c>
      <c r="K34" s="21">
        <f>Calc!A2</f>
        <v>0.05</v>
      </c>
      <c r="L34" s="19">
        <v>35</v>
      </c>
      <c r="M34" s="19">
        <v>41</v>
      </c>
      <c r="N34" s="1"/>
    </row>
    <row r="35" spans="1:14" x14ac:dyDescent="0.3">
      <c r="A35" s="30" t="s">
        <v>65</v>
      </c>
      <c r="B35" s="17" t="s">
        <v>23</v>
      </c>
      <c r="C35" s="17" t="s">
        <v>127</v>
      </c>
      <c r="D35" s="17" t="s">
        <v>10</v>
      </c>
      <c r="E35" s="17" t="s">
        <v>4</v>
      </c>
      <c r="F35" s="17" t="s">
        <v>152</v>
      </c>
      <c r="G35" s="20">
        <v>1</v>
      </c>
      <c r="H35" s="18">
        <v>22</v>
      </c>
      <c r="I35" s="18">
        <v>50</v>
      </c>
      <c r="J35" s="18">
        <v>25</v>
      </c>
      <c r="K35" s="21">
        <f>Calc!A29</f>
        <v>0.05</v>
      </c>
      <c r="L35" s="19">
        <v>12.43</v>
      </c>
      <c r="M35" s="19">
        <v>15.99</v>
      </c>
      <c r="N35" s="1"/>
    </row>
    <row r="36" spans="1:14" x14ac:dyDescent="0.3">
      <c r="A36" s="30" t="s">
        <v>136</v>
      </c>
      <c r="B36" s="17" t="s">
        <v>40</v>
      </c>
      <c r="C36" s="17" t="s">
        <v>91</v>
      </c>
      <c r="D36" s="17" t="s">
        <v>128</v>
      </c>
      <c r="E36" s="17" t="s">
        <v>18</v>
      </c>
      <c r="F36" s="17" t="s">
        <v>153</v>
      </c>
      <c r="G36" s="20">
        <v>9</v>
      </c>
      <c r="H36" s="18">
        <v>22</v>
      </c>
      <c r="I36" s="18">
        <v>50</v>
      </c>
      <c r="J36" s="18">
        <v>5</v>
      </c>
      <c r="K36" s="21">
        <f>Calc!A45</f>
        <v>0.05</v>
      </c>
      <c r="L36" s="19">
        <v>49</v>
      </c>
      <c r="M36" s="19">
        <v>109.956</v>
      </c>
      <c r="N36" s="1"/>
    </row>
    <row r="37" spans="1:14" x14ac:dyDescent="0.3">
      <c r="A37" s="30" t="s">
        <v>149</v>
      </c>
      <c r="B37" s="17" t="s">
        <v>82</v>
      </c>
      <c r="C37" s="17" t="s">
        <v>124</v>
      </c>
      <c r="D37" s="17" t="s">
        <v>140</v>
      </c>
      <c r="E37" s="17" t="s">
        <v>18</v>
      </c>
      <c r="F37" s="17" t="s">
        <v>153</v>
      </c>
      <c r="G37" s="20">
        <v>8</v>
      </c>
      <c r="H37" s="18">
        <v>22</v>
      </c>
      <c r="I37" s="18">
        <v>100</v>
      </c>
      <c r="J37" s="18">
        <v>25</v>
      </c>
      <c r="K37" s="21">
        <f>Calc!A49</f>
        <v>0.05</v>
      </c>
      <c r="L37" s="19">
        <v>165</v>
      </c>
      <c r="M37" s="19">
        <v>180</v>
      </c>
      <c r="N37" s="1"/>
    </row>
    <row r="38" spans="1:14" x14ac:dyDescent="0.3">
      <c r="A38" s="30" t="s">
        <v>137</v>
      </c>
      <c r="B38" s="17" t="s">
        <v>38</v>
      </c>
      <c r="C38" s="17" t="s">
        <v>91</v>
      </c>
      <c r="D38" s="17" t="s">
        <v>128</v>
      </c>
      <c r="E38" s="17" t="s">
        <v>18</v>
      </c>
      <c r="F38" s="17" t="s">
        <v>153</v>
      </c>
      <c r="G38" s="20">
        <v>9</v>
      </c>
      <c r="H38" s="18">
        <v>23</v>
      </c>
      <c r="I38" s="18">
        <v>50</v>
      </c>
      <c r="J38" s="18">
        <v>5</v>
      </c>
      <c r="K38" s="21">
        <f>Calc!A43</f>
        <v>0.05</v>
      </c>
      <c r="L38" s="19">
        <v>48</v>
      </c>
      <c r="M38" s="19">
        <v>109.956</v>
      </c>
      <c r="N38" s="1"/>
    </row>
    <row r="39" spans="1:14" x14ac:dyDescent="0.3">
      <c r="A39" s="30" t="s">
        <v>138</v>
      </c>
      <c r="B39" s="17" t="s">
        <v>41</v>
      </c>
      <c r="C39" s="17" t="s">
        <v>91</v>
      </c>
      <c r="D39" s="17" t="s">
        <v>128</v>
      </c>
      <c r="E39" s="17" t="s">
        <v>18</v>
      </c>
      <c r="F39" s="17" t="s">
        <v>153</v>
      </c>
      <c r="G39" s="20">
        <v>9</v>
      </c>
      <c r="H39" s="18">
        <v>23</v>
      </c>
      <c r="I39" s="18">
        <v>50</v>
      </c>
      <c r="J39" s="18">
        <v>5</v>
      </c>
      <c r="K39" s="21">
        <f>Calc!A46</f>
        <v>0.05</v>
      </c>
      <c r="L39" s="19">
        <v>42</v>
      </c>
      <c r="M39" s="19">
        <v>87.516000000000005</v>
      </c>
      <c r="N39" s="1"/>
    </row>
    <row r="40" spans="1:14" x14ac:dyDescent="0.3">
      <c r="A40" s="30" t="s">
        <v>150</v>
      </c>
      <c r="B40" s="17" t="s">
        <v>84</v>
      </c>
      <c r="C40" s="17" t="s">
        <v>124</v>
      </c>
      <c r="D40" s="17" t="s">
        <v>140</v>
      </c>
      <c r="E40" s="17" t="s">
        <v>18</v>
      </c>
      <c r="F40" s="17" t="s">
        <v>153</v>
      </c>
      <c r="G40" s="20">
        <v>8</v>
      </c>
      <c r="H40" s="18">
        <v>23</v>
      </c>
      <c r="I40" s="18">
        <v>100</v>
      </c>
      <c r="J40" s="18">
        <v>25</v>
      </c>
      <c r="K40" s="21">
        <f>Calc!A51</f>
        <v>0.05</v>
      </c>
      <c r="L40" s="19">
        <v>387</v>
      </c>
      <c r="M40" s="19">
        <v>415</v>
      </c>
      <c r="N40" s="1"/>
    </row>
    <row r="41" spans="1:14" x14ac:dyDescent="0.3">
      <c r="A41" s="30" t="s">
        <v>49</v>
      </c>
      <c r="B41" s="17" t="s">
        <v>100</v>
      </c>
      <c r="C41" s="17" t="s">
        <v>124</v>
      </c>
      <c r="D41" s="17" t="s">
        <v>3</v>
      </c>
      <c r="E41" s="17" t="s">
        <v>4</v>
      </c>
      <c r="F41" s="17" t="s">
        <v>152</v>
      </c>
      <c r="G41" s="20">
        <v>2</v>
      </c>
      <c r="H41" s="18">
        <v>33</v>
      </c>
      <c r="I41" s="18">
        <v>25</v>
      </c>
      <c r="J41" s="18">
        <v>10</v>
      </c>
      <c r="K41" s="21">
        <f>Calc!A5</f>
        <v>0.15</v>
      </c>
      <c r="L41" s="19">
        <v>388</v>
      </c>
      <c r="M41" s="19">
        <v>420</v>
      </c>
      <c r="N41" s="1"/>
    </row>
    <row r="42" spans="1:14" x14ac:dyDescent="0.3">
      <c r="A42" s="30" t="s">
        <v>139</v>
      </c>
      <c r="B42" s="17" t="s">
        <v>36</v>
      </c>
      <c r="C42" s="17" t="s">
        <v>93</v>
      </c>
      <c r="D42" s="17" t="s">
        <v>128</v>
      </c>
      <c r="E42" s="17" t="s">
        <v>18</v>
      </c>
      <c r="F42" s="17" t="s">
        <v>153</v>
      </c>
      <c r="G42" s="20">
        <v>9</v>
      </c>
      <c r="H42" s="18">
        <v>40</v>
      </c>
      <c r="I42" s="18">
        <v>50</v>
      </c>
      <c r="J42" s="18">
        <v>5</v>
      </c>
      <c r="K42" s="21">
        <f>Calc!A41</f>
        <v>0.05</v>
      </c>
      <c r="L42" s="19">
        <v>67</v>
      </c>
      <c r="M42" s="19">
        <v>117.81</v>
      </c>
      <c r="N42" s="1"/>
    </row>
    <row r="43" spans="1:14" x14ac:dyDescent="0.3">
      <c r="A43" s="30" t="s">
        <v>46</v>
      </c>
      <c r="B43" s="17" t="s">
        <v>17</v>
      </c>
      <c r="C43" s="17" t="s">
        <v>127</v>
      </c>
      <c r="D43" s="17" t="s">
        <v>10</v>
      </c>
      <c r="E43" s="17" t="s">
        <v>18</v>
      </c>
      <c r="F43" s="17" t="s">
        <v>152</v>
      </c>
      <c r="G43" s="20">
        <v>3</v>
      </c>
      <c r="H43" s="18">
        <v>45</v>
      </c>
      <c r="I43" s="18">
        <v>100</v>
      </c>
      <c r="J43" s="18">
        <v>50</v>
      </c>
      <c r="K43" s="21">
        <f>Calc!A24</f>
        <v>0.1</v>
      </c>
      <c r="L43" s="19">
        <v>3.55</v>
      </c>
      <c r="M43" s="19">
        <v>5.65</v>
      </c>
      <c r="N43" s="1"/>
    </row>
    <row r="44" spans="1:14" x14ac:dyDescent="0.3">
      <c r="A44" s="30" t="s">
        <v>64</v>
      </c>
      <c r="B44" s="17" t="s">
        <v>22</v>
      </c>
      <c r="C44" s="17" t="s">
        <v>127</v>
      </c>
      <c r="D44" s="17" t="s">
        <v>10</v>
      </c>
      <c r="E44" s="17" t="s">
        <v>125</v>
      </c>
      <c r="F44" s="17" t="s">
        <v>152</v>
      </c>
      <c r="G44" s="20">
        <v>3</v>
      </c>
      <c r="H44" s="18">
        <v>45</v>
      </c>
      <c r="I44" s="18">
        <v>50</v>
      </c>
      <c r="J44" s="18">
        <v>25</v>
      </c>
      <c r="K44" s="21">
        <f>Calc!A28</f>
        <v>0.05</v>
      </c>
      <c r="L44" s="19">
        <v>3.23</v>
      </c>
      <c r="M44" s="19">
        <v>5.65</v>
      </c>
      <c r="N44" s="1"/>
    </row>
    <row r="45" spans="1:14" x14ac:dyDescent="0.3">
      <c r="A45" s="30" t="s">
        <v>66</v>
      </c>
      <c r="B45" s="17" t="s">
        <v>25</v>
      </c>
      <c r="C45" s="17" t="s">
        <v>90</v>
      </c>
      <c r="D45" s="17" t="s">
        <v>24</v>
      </c>
      <c r="E45" s="17" t="s">
        <v>26</v>
      </c>
      <c r="F45" s="17" t="s">
        <v>152</v>
      </c>
      <c r="G45" s="20">
        <v>4</v>
      </c>
      <c r="H45" s="18">
        <v>45</v>
      </c>
      <c r="I45" s="18">
        <v>50</v>
      </c>
      <c r="J45" s="18">
        <v>25</v>
      </c>
      <c r="K45" s="21">
        <f>Calc!A30</f>
        <v>0.05</v>
      </c>
      <c r="L45" s="19">
        <v>28</v>
      </c>
      <c r="M45" s="19">
        <v>33</v>
      </c>
      <c r="N45" s="1"/>
    </row>
    <row r="46" spans="1:14" x14ac:dyDescent="0.3">
      <c r="A46" s="30" t="s">
        <v>45</v>
      </c>
      <c r="B46" s="17" t="s">
        <v>19</v>
      </c>
      <c r="C46" s="17" t="s">
        <v>127</v>
      </c>
      <c r="D46" s="17" t="s">
        <v>10</v>
      </c>
      <c r="E46" s="17" t="s">
        <v>18</v>
      </c>
      <c r="F46" s="17" t="s">
        <v>152</v>
      </c>
      <c r="G46" s="20">
        <v>1</v>
      </c>
      <c r="H46" s="18">
        <v>49</v>
      </c>
      <c r="I46" s="18">
        <v>100</v>
      </c>
      <c r="J46" s="18">
        <v>50</v>
      </c>
      <c r="K46" s="21">
        <f>Calc!A26</f>
        <v>0.05</v>
      </c>
      <c r="L46" s="19">
        <v>2.75</v>
      </c>
      <c r="M46" s="19">
        <v>3.55</v>
      </c>
      <c r="N46" s="1"/>
    </row>
    <row r="47" spans="1:14" x14ac:dyDescent="0.3">
      <c r="A47" s="30" t="s">
        <v>69</v>
      </c>
      <c r="B47" s="17" t="s">
        <v>29</v>
      </c>
      <c r="C47" s="17" t="s">
        <v>90</v>
      </c>
      <c r="D47" s="17" t="s">
        <v>24</v>
      </c>
      <c r="E47" s="17" t="s">
        <v>26</v>
      </c>
      <c r="F47" s="17" t="s">
        <v>152</v>
      </c>
      <c r="G47" s="20">
        <v>4</v>
      </c>
      <c r="H47" s="18">
        <v>50</v>
      </c>
      <c r="I47" s="18">
        <v>50</v>
      </c>
      <c r="J47" s="18">
        <v>25</v>
      </c>
      <c r="K47" s="21">
        <f>Calc!A33</f>
        <v>0.05</v>
      </c>
      <c r="L47" s="19">
        <v>25</v>
      </c>
      <c r="M47" s="19">
        <v>29</v>
      </c>
      <c r="N47" s="1"/>
    </row>
    <row r="48" spans="1:14" x14ac:dyDescent="0.3">
      <c r="A48" s="30" t="s">
        <v>63</v>
      </c>
      <c r="B48" s="17" t="s">
        <v>20</v>
      </c>
      <c r="C48" s="17" t="s">
        <v>127</v>
      </c>
      <c r="D48" s="17" t="s">
        <v>10</v>
      </c>
      <c r="E48" s="17" t="s">
        <v>21</v>
      </c>
      <c r="F48" s="17" t="s">
        <v>152</v>
      </c>
      <c r="G48" s="20">
        <v>1</v>
      </c>
      <c r="H48" s="18">
        <v>52</v>
      </c>
      <c r="I48" s="18">
        <v>100</v>
      </c>
      <c r="J48" s="18">
        <v>50</v>
      </c>
      <c r="K48" s="21">
        <f>Calc!A27</f>
        <v>0.05</v>
      </c>
      <c r="L48" s="19">
        <v>2.29</v>
      </c>
      <c r="M48" s="19">
        <v>4.32</v>
      </c>
      <c r="N48" s="1"/>
    </row>
    <row r="49" spans="1:14" x14ac:dyDescent="0.3">
      <c r="A49" s="30" t="s">
        <v>151</v>
      </c>
      <c r="B49" s="17" t="s">
        <v>81</v>
      </c>
      <c r="C49" s="17" t="s">
        <v>124</v>
      </c>
      <c r="D49" s="17" t="s">
        <v>140</v>
      </c>
      <c r="E49" s="17" t="s">
        <v>18</v>
      </c>
      <c r="F49" s="17" t="s">
        <v>153</v>
      </c>
      <c r="G49" s="20">
        <v>8</v>
      </c>
      <c r="H49" s="18">
        <v>52</v>
      </c>
      <c r="I49" s="18">
        <v>100</v>
      </c>
      <c r="J49" s="18">
        <v>25</v>
      </c>
      <c r="K49" s="21">
        <f>Calc!A48</f>
        <v>0.05</v>
      </c>
      <c r="L49" s="19">
        <v>182</v>
      </c>
      <c r="M49" s="19">
        <v>203</v>
      </c>
      <c r="N49" s="1"/>
    </row>
    <row r="50" spans="1:14" x14ac:dyDescent="0.3">
      <c r="A50" s="30" t="s">
        <v>60</v>
      </c>
      <c r="B50" s="17" t="s">
        <v>14</v>
      </c>
      <c r="C50" s="17" t="s">
        <v>127</v>
      </c>
      <c r="D50" s="17" t="s">
        <v>10</v>
      </c>
      <c r="E50" s="17" t="s">
        <v>125</v>
      </c>
      <c r="F50" s="17" t="s">
        <v>152</v>
      </c>
      <c r="G50" s="20">
        <v>3</v>
      </c>
      <c r="H50" s="18">
        <v>64</v>
      </c>
      <c r="I50" s="18">
        <v>100</v>
      </c>
      <c r="J50" s="18">
        <v>50</v>
      </c>
      <c r="K50" s="21">
        <f>Calc!A22</f>
        <v>0.05</v>
      </c>
      <c r="L50" s="19">
        <v>1.5</v>
      </c>
      <c r="M50" s="19">
        <v>1.35</v>
      </c>
      <c r="N50" s="1"/>
    </row>
    <row r="51" spans="1:14" x14ac:dyDescent="0.3">
      <c r="A51" s="30" t="s">
        <v>57</v>
      </c>
      <c r="B51" s="17" t="s">
        <v>12</v>
      </c>
      <c r="C51" s="17" t="s">
        <v>127</v>
      </c>
      <c r="D51" s="17" t="s">
        <v>10</v>
      </c>
      <c r="E51" s="17" t="s">
        <v>4</v>
      </c>
      <c r="F51" s="17" t="s">
        <v>152</v>
      </c>
      <c r="G51" s="20">
        <v>1</v>
      </c>
      <c r="H51" s="18">
        <v>88</v>
      </c>
      <c r="I51" s="18">
        <v>100</v>
      </c>
      <c r="J51" s="18">
        <v>50</v>
      </c>
      <c r="K51" s="21">
        <f>Calc!A19</f>
        <v>0.05</v>
      </c>
      <c r="L51" s="19">
        <v>4.32</v>
      </c>
      <c r="M51" s="19">
        <v>5</v>
      </c>
      <c r="N51" s="1"/>
    </row>
    <row r="52" spans="1:14" x14ac:dyDescent="0.3">
      <c r="A52" s="30" t="s">
        <v>58</v>
      </c>
      <c r="B52" s="17" t="s">
        <v>12</v>
      </c>
      <c r="C52" s="17" t="s">
        <v>127</v>
      </c>
      <c r="D52" s="17" t="s">
        <v>10</v>
      </c>
      <c r="E52" s="17" t="s">
        <v>4</v>
      </c>
      <c r="F52" s="17" t="s">
        <v>152</v>
      </c>
      <c r="G52" s="20">
        <v>3</v>
      </c>
      <c r="H52" s="18">
        <v>88</v>
      </c>
      <c r="I52" s="18">
        <v>100</v>
      </c>
      <c r="J52" s="18">
        <v>50</v>
      </c>
      <c r="K52" s="21">
        <f>Calc!A20</f>
        <v>0.05</v>
      </c>
      <c r="L52" s="19">
        <v>4.32</v>
      </c>
      <c r="M52" s="19">
        <v>5</v>
      </c>
      <c r="N52" s="1"/>
    </row>
    <row r="53" spans="1:14" x14ac:dyDescent="0.3">
      <c r="A53" s="30" t="s">
        <v>62</v>
      </c>
      <c r="B53" s="17" t="s">
        <v>12</v>
      </c>
      <c r="C53" s="17" t="s">
        <v>127</v>
      </c>
      <c r="D53" s="17" t="s">
        <v>10</v>
      </c>
      <c r="E53" s="17" t="s">
        <v>4</v>
      </c>
      <c r="F53" s="17" t="s">
        <v>152</v>
      </c>
      <c r="G53" s="20">
        <v>2</v>
      </c>
      <c r="H53" s="18">
        <v>88</v>
      </c>
      <c r="I53" s="18">
        <v>100</v>
      </c>
      <c r="J53" s="18">
        <v>50</v>
      </c>
      <c r="K53" s="21">
        <f>Calc!A25</f>
        <v>0.15</v>
      </c>
      <c r="L53" s="19">
        <v>4.32</v>
      </c>
      <c r="M53" s="19">
        <v>5</v>
      </c>
      <c r="N53" s="1"/>
    </row>
    <row r="54" spans="1:14" x14ac:dyDescent="0.3">
      <c r="A54" s="30" t="s">
        <v>56</v>
      </c>
      <c r="B54" s="17" t="s">
        <v>11</v>
      </c>
      <c r="C54" s="17" t="s">
        <v>127</v>
      </c>
      <c r="D54" s="17" t="s">
        <v>10</v>
      </c>
      <c r="E54" s="17" t="s">
        <v>4</v>
      </c>
      <c r="F54" s="17" t="s">
        <v>152</v>
      </c>
      <c r="G54" s="20">
        <v>2</v>
      </c>
      <c r="H54" s="18">
        <v>135</v>
      </c>
      <c r="I54" s="18">
        <v>100</v>
      </c>
      <c r="J54" s="18">
        <v>50</v>
      </c>
      <c r="K54" s="21">
        <f>Calc!A18</f>
        <v>0.05</v>
      </c>
      <c r="L54" s="19">
        <v>6.32</v>
      </c>
      <c r="M54" s="19">
        <v>7.49</v>
      </c>
      <c r="N54" s="1"/>
    </row>
    <row r="55" spans="1:14" x14ac:dyDescent="0.3">
      <c r="A55" s="30"/>
      <c r="B55" s="17"/>
      <c r="C55" s="17"/>
      <c r="D55" s="17"/>
      <c r="E55" s="17"/>
      <c r="F55" s="17"/>
      <c r="G55" s="20"/>
      <c r="H55" s="18"/>
      <c r="I55" s="18"/>
      <c r="J55" s="18"/>
      <c r="K55" s="21"/>
      <c r="L55" s="19"/>
      <c r="M55" s="19"/>
      <c r="N55" s="1"/>
    </row>
    <row r="56" spans="1:14" x14ac:dyDescent="0.3">
      <c r="A56" s="36" t="s">
        <v>154</v>
      </c>
      <c r="B56" s="35"/>
      <c r="C56" s="35"/>
      <c r="D56" s="35"/>
      <c r="E56" s="35"/>
      <c r="F56" s="35"/>
      <c r="G56" s="37"/>
      <c r="H56" s="37">
        <f>SUBTOTAL(109,Table2[In Stock])</f>
        <v>1335</v>
      </c>
      <c r="I56" s="37"/>
      <c r="J56" s="37"/>
      <c r="K56" s="38">
        <f>SUBTOTAL(107,Table2[Discount %])</f>
        <v>3.6001089308138452E-2</v>
      </c>
      <c r="L56" s="35"/>
      <c r="M56" s="39">
        <f>SUBTOTAL(101,Table2[Retail Price])</f>
        <v>104.12568627450979</v>
      </c>
    </row>
    <row r="59" spans="1:14" x14ac:dyDescent="0.3">
      <c r="A59" s="41" t="s">
        <v>155</v>
      </c>
      <c r="B59" s="40" t="s">
        <v>156</v>
      </c>
      <c r="C59" s="41" t="s">
        <v>127</v>
      </c>
      <c r="D59" s="40" t="s">
        <v>10</v>
      </c>
      <c r="E59" s="41" t="s">
        <v>4</v>
      </c>
      <c r="F59" s="40" t="s">
        <v>152</v>
      </c>
      <c r="G59" s="42">
        <v>2</v>
      </c>
      <c r="H59" s="43">
        <v>200</v>
      </c>
      <c r="I59" s="44">
        <v>200</v>
      </c>
      <c r="J59" s="43">
        <v>50</v>
      </c>
      <c r="K59" s="45">
        <f>Calc!A53</f>
        <v>0.05</v>
      </c>
      <c r="L59" s="46">
        <v>6.3</v>
      </c>
      <c r="M59" s="47">
        <v>7.3</v>
      </c>
    </row>
  </sheetData>
  <autoFilter ref="O3:P10" xr:uid="{00000000-0009-0000-0000-000000000000}"/>
  <sortState xmlns:xlrd2="http://schemas.microsoft.com/office/spreadsheetml/2017/richdata2" ref="O20:O27">
    <sortCondition ref="O20"/>
  </sortState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M10" sqref="M10"/>
    </sheetView>
  </sheetViews>
  <sheetFormatPr defaultRowHeight="14.4" x14ac:dyDescent="0.3"/>
  <sheetData>
    <row r="1" spans="1:4" x14ac:dyDescent="0.3">
      <c r="A1" t="s">
        <v>110</v>
      </c>
      <c r="C1" t="s">
        <v>111</v>
      </c>
      <c r="D1" t="s">
        <v>112</v>
      </c>
    </row>
    <row r="2" spans="1:4" x14ac:dyDescent="0.3">
      <c r="A2" s="7">
        <f>VLOOKUP(VLOOKUP([1]Inventory!L4,[1]Calc!$C$2:$D$4,2),Discount_Codes,2,0)</f>
        <v>0.05</v>
      </c>
      <c r="C2">
        <v>0</v>
      </c>
      <c r="D2" t="s">
        <v>107</v>
      </c>
    </row>
    <row r="3" spans="1:4" x14ac:dyDescent="0.3">
      <c r="A3" s="7">
        <f>VLOOKUP(VLOOKUP([1]Inventory!L5,[1]Calc!$C$2:$D$4,2),Discount_Codes,2,0)</f>
        <v>0.05</v>
      </c>
      <c r="C3">
        <v>80</v>
      </c>
      <c r="D3" t="s">
        <v>108</v>
      </c>
    </row>
    <row r="4" spans="1:4" x14ac:dyDescent="0.3">
      <c r="A4" s="7">
        <f>VLOOKUP(VLOOKUP([1]Inventory!L6,[1]Calc!$C$2:$D$4,2),Discount_Codes,2,0)</f>
        <v>0.1</v>
      </c>
      <c r="C4">
        <v>150</v>
      </c>
      <c r="D4" t="s">
        <v>109</v>
      </c>
    </row>
    <row r="5" spans="1:4" x14ac:dyDescent="0.3">
      <c r="A5" s="7">
        <f>VLOOKUP(VLOOKUP([1]Inventory!L7,[1]Calc!$C$2:$D$4,2),Discount_Codes,2,0)</f>
        <v>0.15</v>
      </c>
    </row>
    <row r="6" spans="1:4" x14ac:dyDescent="0.3">
      <c r="A6" s="7">
        <f>VLOOKUP(VLOOKUP([1]Inventory!L8,[1]Calc!$C$2:$D$4,2),Discount_Codes,2,0)</f>
        <v>0.05</v>
      </c>
    </row>
    <row r="7" spans="1:4" x14ac:dyDescent="0.3">
      <c r="A7" s="7">
        <f>VLOOKUP(VLOOKUP([1]Inventory!L9,[1]Calc!$C$2:$D$4,2),Discount_Codes,2,0)</f>
        <v>0.05</v>
      </c>
    </row>
    <row r="8" spans="1:4" x14ac:dyDescent="0.3">
      <c r="A8" s="7">
        <f>VLOOKUP(VLOOKUP([1]Inventory!L10,[1]Calc!$C$2:$D$4,2),Discount_Codes,2,0)</f>
        <v>0.05</v>
      </c>
    </row>
    <row r="9" spans="1:4" x14ac:dyDescent="0.3">
      <c r="A9" s="7">
        <f>VLOOKUP(VLOOKUP([1]Inventory!L11,[1]Calc!$C$2:$D$4,2),Discount_Codes,2,0)</f>
        <v>0.1</v>
      </c>
    </row>
    <row r="10" spans="1:4" x14ac:dyDescent="0.3">
      <c r="A10" s="7">
        <f>VLOOKUP(VLOOKUP([1]Inventory!L12,[1]Calc!$C$2:$D$4,2),Discount_Codes,2,0)</f>
        <v>0.05</v>
      </c>
    </row>
    <row r="11" spans="1:4" x14ac:dyDescent="0.3">
      <c r="A11" s="7">
        <f>VLOOKUP(VLOOKUP([1]Inventory!L13,[1]Calc!$C$2:$D$4,2),Discount_Codes,2,0)</f>
        <v>0.05</v>
      </c>
    </row>
    <row r="12" spans="1:4" x14ac:dyDescent="0.3">
      <c r="A12" s="7">
        <f>VLOOKUP(VLOOKUP([1]Inventory!L14,[1]Calc!$C$2:$D$4,2),Discount_Codes,2,0)</f>
        <v>0.15</v>
      </c>
    </row>
    <row r="13" spans="1:4" x14ac:dyDescent="0.3">
      <c r="A13" s="7">
        <f>VLOOKUP(VLOOKUP([1]Inventory!L15,[1]Calc!$C$2:$D$4,2),Discount_Codes,2,0)</f>
        <v>0.05</v>
      </c>
    </row>
    <row r="14" spans="1:4" x14ac:dyDescent="0.3">
      <c r="A14" s="7">
        <f>VLOOKUP(VLOOKUP([1]Inventory!L16,[1]Calc!$C$2:$D$4,2),Discount_Codes,2,0)</f>
        <v>0.1</v>
      </c>
    </row>
    <row r="15" spans="1:4" x14ac:dyDescent="0.3">
      <c r="A15" s="7">
        <f>VLOOKUP(VLOOKUP([1]Inventory!L17,[1]Calc!$C$2:$D$4,2),Discount_Codes,2,0)</f>
        <v>0.05</v>
      </c>
    </row>
    <row r="16" spans="1:4" x14ac:dyDescent="0.3">
      <c r="A16" s="7">
        <f>VLOOKUP(VLOOKUP([1]Inventory!L18,[1]Calc!$C$2:$D$4,2),Discount_Codes,2,0)</f>
        <v>0.05</v>
      </c>
    </row>
    <row r="17" spans="1:1" x14ac:dyDescent="0.3">
      <c r="A17" s="7">
        <f>VLOOKUP(VLOOKUP([1]Inventory!L19,[1]Calc!$C$2:$D$4,2),Discount_Codes,2,0)</f>
        <v>0.05</v>
      </c>
    </row>
    <row r="18" spans="1:1" x14ac:dyDescent="0.3">
      <c r="A18" s="7">
        <f>VLOOKUP(VLOOKUP([1]Inventory!L20,[1]Calc!$C$2:$D$4,2),Discount_Codes,2,0)</f>
        <v>0.05</v>
      </c>
    </row>
    <row r="19" spans="1:1" x14ac:dyDescent="0.3">
      <c r="A19" s="7">
        <f>VLOOKUP(VLOOKUP([1]Inventory!L21,[1]Calc!$C$2:$D$4,2),Discount_Codes,2,0)</f>
        <v>0.05</v>
      </c>
    </row>
    <row r="20" spans="1:1" x14ac:dyDescent="0.3">
      <c r="A20" s="7">
        <f>VLOOKUP(VLOOKUP([1]Inventory!L22,[1]Calc!$C$2:$D$4,2),Discount_Codes,2,0)</f>
        <v>0.05</v>
      </c>
    </row>
    <row r="21" spans="1:1" x14ac:dyDescent="0.3">
      <c r="A21" s="7">
        <f>VLOOKUP(VLOOKUP([1]Inventory!L23,[1]Calc!$C$2:$D$4,2),Discount_Codes,2,0)</f>
        <v>0.05</v>
      </c>
    </row>
    <row r="22" spans="1:1" x14ac:dyDescent="0.3">
      <c r="A22" s="7">
        <f>VLOOKUP(VLOOKUP([1]Inventory!L24,[1]Calc!$C$2:$D$4,2),Discount_Codes,2,0)</f>
        <v>0.05</v>
      </c>
    </row>
    <row r="23" spans="1:1" x14ac:dyDescent="0.3">
      <c r="A23" s="7">
        <f>VLOOKUP(VLOOKUP([1]Inventory!L25,[1]Calc!$C$2:$D$4,2),Discount_Codes,2,0)</f>
        <v>0.1</v>
      </c>
    </row>
    <row r="24" spans="1:1" x14ac:dyDescent="0.3">
      <c r="A24" s="7">
        <f>VLOOKUP(VLOOKUP([1]Inventory!L26,[1]Calc!$C$2:$D$4,2),Discount_Codes,2,0)</f>
        <v>0.1</v>
      </c>
    </row>
    <row r="25" spans="1:1" x14ac:dyDescent="0.3">
      <c r="A25" s="7">
        <f>VLOOKUP(VLOOKUP([1]Inventory!L27,[1]Calc!$C$2:$D$4,2),Discount_Codes,2,0)</f>
        <v>0.15</v>
      </c>
    </row>
    <row r="26" spans="1:1" x14ac:dyDescent="0.3">
      <c r="A26" s="7">
        <f>VLOOKUP(VLOOKUP([1]Inventory!L28,[1]Calc!$C$2:$D$4,2),Discount_Codes,2,0)</f>
        <v>0.05</v>
      </c>
    </row>
    <row r="27" spans="1:1" x14ac:dyDescent="0.3">
      <c r="A27" s="7">
        <f>VLOOKUP(VLOOKUP([1]Inventory!L29,[1]Calc!$C$2:$D$4,2),Discount_Codes,2,0)</f>
        <v>0.05</v>
      </c>
    </row>
    <row r="28" spans="1:1" x14ac:dyDescent="0.3">
      <c r="A28" s="7">
        <f>VLOOKUP(VLOOKUP([1]Inventory!L30,[1]Calc!$C$2:$D$4,2),Discount_Codes,2,0)</f>
        <v>0.05</v>
      </c>
    </row>
    <row r="29" spans="1:1" x14ac:dyDescent="0.3">
      <c r="A29" s="7">
        <f>VLOOKUP(VLOOKUP([1]Inventory!L31,[1]Calc!$C$2:$D$4,2),Discount_Codes,2,0)</f>
        <v>0.05</v>
      </c>
    </row>
    <row r="30" spans="1:1" x14ac:dyDescent="0.3">
      <c r="A30" s="7">
        <f>VLOOKUP(VLOOKUP([1]Inventory!L32,[1]Calc!$C$2:$D$4,2),Discount_Codes,2,0)</f>
        <v>0.05</v>
      </c>
    </row>
    <row r="31" spans="1:1" x14ac:dyDescent="0.3">
      <c r="A31" s="7">
        <f>VLOOKUP(VLOOKUP([1]Inventory!L33,[1]Calc!$C$2:$D$4,2),Discount_Codes,2,0)</f>
        <v>0.05</v>
      </c>
    </row>
    <row r="32" spans="1:1" x14ac:dyDescent="0.3">
      <c r="A32" s="7">
        <f>VLOOKUP(VLOOKUP([1]Inventory!L34,[1]Calc!$C$2:$D$4,2),Discount_Codes,2,0)</f>
        <v>0.05</v>
      </c>
    </row>
    <row r="33" spans="1:1" x14ac:dyDescent="0.3">
      <c r="A33" s="7">
        <f>VLOOKUP(VLOOKUP([1]Inventory!L35,[1]Calc!$C$2:$D$4,2),Discount_Codes,2,0)</f>
        <v>0.05</v>
      </c>
    </row>
    <row r="34" spans="1:1" x14ac:dyDescent="0.3">
      <c r="A34" s="7">
        <f>VLOOKUP(VLOOKUP([1]Inventory!L36,[1]Calc!$C$2:$D$4,2),Discount_Codes,2,0)</f>
        <v>0.05</v>
      </c>
    </row>
    <row r="35" spans="1:1" x14ac:dyDescent="0.3">
      <c r="A35" s="7">
        <f>VLOOKUP(VLOOKUP([1]Inventory!L37,[1]Calc!$C$2:$D$4,2),Discount_Codes,2,0)</f>
        <v>0.15</v>
      </c>
    </row>
    <row r="36" spans="1:1" x14ac:dyDescent="0.3">
      <c r="A36" s="7">
        <f>VLOOKUP(VLOOKUP([1]Inventory!L38,[1]Calc!$C$2:$D$4,2),Discount_Codes,2,0)</f>
        <v>0.05</v>
      </c>
    </row>
    <row r="37" spans="1:1" x14ac:dyDescent="0.3">
      <c r="A37" s="7">
        <f>VLOOKUP(VLOOKUP([1]Inventory!L39,[1]Calc!$C$2:$D$4,2),Discount_Codes,2,0)</f>
        <v>0.05</v>
      </c>
    </row>
    <row r="38" spans="1:1" x14ac:dyDescent="0.3">
      <c r="A38" s="7">
        <f>VLOOKUP(VLOOKUP([1]Inventory!L40,[1]Calc!$C$2:$D$4,2),Discount_Codes,2,0)</f>
        <v>0.15</v>
      </c>
    </row>
    <row r="39" spans="1:1" x14ac:dyDescent="0.3">
      <c r="A39" s="7">
        <f>VLOOKUP(VLOOKUP([1]Inventory!L41,[1]Calc!$C$2:$D$4,2),Discount_Codes,2,0)</f>
        <v>0.15</v>
      </c>
    </row>
    <row r="40" spans="1:1" x14ac:dyDescent="0.3">
      <c r="A40" s="7">
        <f>VLOOKUP(VLOOKUP([1]Inventory!L42,[1]Calc!$C$2:$D$4,2),Discount_Codes,2,0)</f>
        <v>0.05</v>
      </c>
    </row>
    <row r="41" spans="1:1" x14ac:dyDescent="0.3">
      <c r="A41" s="7">
        <f>VLOOKUP(VLOOKUP([1]Inventory!L43,[1]Calc!$C$2:$D$4,2),Discount_Codes,2,0)</f>
        <v>0.05</v>
      </c>
    </row>
    <row r="42" spans="1:1" x14ac:dyDescent="0.3">
      <c r="A42" s="7">
        <f>VLOOKUP(VLOOKUP([1]Inventory!L44,[1]Calc!$C$2:$D$4,2),Discount_Codes,2,0)</f>
        <v>0.05</v>
      </c>
    </row>
    <row r="43" spans="1:1" x14ac:dyDescent="0.3">
      <c r="A43" s="7">
        <f>VLOOKUP(VLOOKUP([1]Inventory!L45,[1]Calc!$C$2:$D$4,2),Discount_Codes,2,0)</f>
        <v>0.05</v>
      </c>
    </row>
    <row r="44" spans="1:1" x14ac:dyDescent="0.3">
      <c r="A44" s="7">
        <f>VLOOKUP(VLOOKUP([1]Inventory!L46,[1]Calc!$C$2:$D$4,2),Discount_Codes,2,0)</f>
        <v>0.05</v>
      </c>
    </row>
    <row r="45" spans="1:1" x14ac:dyDescent="0.3">
      <c r="A45" s="7">
        <f>VLOOKUP(VLOOKUP([1]Inventory!L47,[1]Calc!$C$2:$D$4,2),Discount_Codes,2,0)</f>
        <v>0.05</v>
      </c>
    </row>
    <row r="46" spans="1:1" x14ac:dyDescent="0.3">
      <c r="A46" s="7">
        <f>VLOOKUP(VLOOKUP([1]Inventory!L48,[1]Calc!$C$2:$D$4,2),Discount_Codes,2,0)</f>
        <v>0.05</v>
      </c>
    </row>
    <row r="47" spans="1:1" x14ac:dyDescent="0.3">
      <c r="A47" s="7">
        <f>VLOOKUP(VLOOKUP([1]Inventory!L49,[1]Calc!$C$2:$D$4,2),Discount_Codes,2,0)</f>
        <v>0.15</v>
      </c>
    </row>
    <row r="48" spans="1:1" x14ac:dyDescent="0.3">
      <c r="A48" s="7">
        <f>VLOOKUP(VLOOKUP([1]Inventory!L50,[1]Calc!$C$2:$D$4,2),Discount_Codes,2,0)</f>
        <v>0.05</v>
      </c>
    </row>
    <row r="49" spans="1:1" x14ac:dyDescent="0.3">
      <c r="A49" s="7">
        <f>VLOOKUP(VLOOKUP([1]Inventory!L51,[1]Calc!$C$2:$D$4,2),Discount_Codes,2,0)</f>
        <v>0.05</v>
      </c>
    </row>
    <row r="50" spans="1:1" x14ac:dyDescent="0.3">
      <c r="A50" s="7">
        <f>VLOOKUP(VLOOKUP([1]Inventory!L52,[1]Calc!$C$2:$D$4,2),Discount_Codes,2,0)</f>
        <v>0.05</v>
      </c>
    </row>
    <row r="51" spans="1:1" x14ac:dyDescent="0.3">
      <c r="A51" s="7">
        <f>VLOOKUP(VLOOKUP([1]Inventory!L53,[1]Calc!$C$2:$D$4,2),Discount_Codes,2,0)</f>
        <v>0.05</v>
      </c>
    </row>
    <row r="52" spans="1:1" x14ac:dyDescent="0.3">
      <c r="A52" s="7">
        <f>VLOOKUP(VLOOKUP([1]Inventory!L54,[1]Calc!$C$2:$D$4,2),Discount_Codes,2,0)</f>
        <v>0.05</v>
      </c>
    </row>
    <row r="53" spans="1:1" x14ac:dyDescent="0.3">
      <c r="A53" s="7">
        <f>VLOOKUP(VLOOKUP([1]Inventory!L55,[1]Calc!$C$2:$D$4,2),Discount_Codes,2,0)</f>
        <v>0.05</v>
      </c>
    </row>
    <row r="54" spans="1:1" x14ac:dyDescent="0.3">
      <c r="A54" s="7">
        <f>VLOOKUP(VLOOKUP([1]Inventory!L56,[1]Calc!$C$2:$D$4,2),Discount_Codes,2,0)</f>
        <v>0.05</v>
      </c>
    </row>
    <row r="55" spans="1:1" x14ac:dyDescent="0.3">
      <c r="A55" s="7">
        <f>VLOOKUP(VLOOKUP([1]Inventory!L57,[1]Calc!$C$2:$D$4,2),Discount_Codes,2,0)</f>
        <v>0.05</v>
      </c>
    </row>
    <row r="56" spans="1:1" x14ac:dyDescent="0.3">
      <c r="A56" s="7">
        <f>VLOOKUP(VLOOKUP([1]Inventory!L58,[1]Calc!$C$2:$D$4,2),Discount_Codes,2,0)</f>
        <v>0.05</v>
      </c>
    </row>
    <row r="57" spans="1:1" x14ac:dyDescent="0.3">
      <c r="A57" s="7">
        <f>VLOOKUP(VLOOKUP([1]Inventory!L59,[1]Calc!$C$2:$D$4,2),Discount_Codes,2,0)</f>
        <v>0.05</v>
      </c>
    </row>
    <row r="58" spans="1:1" x14ac:dyDescent="0.3">
      <c r="A58" s="7">
        <f>VLOOKUP(VLOOKUP([1]Inventory!L60,[1]Calc!$C$2:$D$4,2),Discount_Codes,2,0)</f>
        <v>0.05</v>
      </c>
    </row>
    <row r="59" spans="1:1" x14ac:dyDescent="0.3">
      <c r="A59" s="7">
        <f>VLOOKUP(VLOOKUP([1]Inventory!L61,[1]Calc!$C$2:$D$4,2),Discount_Codes,2,0)</f>
        <v>0.05</v>
      </c>
    </row>
    <row r="60" spans="1:1" x14ac:dyDescent="0.3">
      <c r="A60" s="7">
        <f>VLOOKUP(VLOOKUP([1]Inventory!L62,[1]Calc!$C$2:$D$4,2),Discount_Codes,2,0)</f>
        <v>0.05</v>
      </c>
    </row>
    <row r="61" spans="1:1" x14ac:dyDescent="0.3">
      <c r="A61" s="7">
        <f>VLOOKUP(VLOOKUP([1]Inventory!L63,[1]Calc!$C$2:$D$4,2),Discount_Codes,2,0)</f>
        <v>0.05</v>
      </c>
    </row>
    <row r="62" spans="1:1" x14ac:dyDescent="0.3">
      <c r="A62" s="7">
        <f>VLOOKUP(VLOOKUP([1]Inventory!L64,[1]Calc!$C$2:$D$4,2),Discount_Codes,2,0)</f>
        <v>0.05</v>
      </c>
    </row>
    <row r="63" spans="1:1" x14ac:dyDescent="0.3">
      <c r="A63" s="7">
        <f>VLOOKUP(VLOOKUP([1]Inventory!L65,[1]Calc!$C$2:$D$4,2),Discount_Codes,2,0)</f>
        <v>0.05</v>
      </c>
    </row>
    <row r="64" spans="1:1" x14ac:dyDescent="0.3">
      <c r="A64" s="7">
        <f>VLOOKUP(VLOOKUP([1]Inventory!L66,[1]Calc!$C$2:$D$4,2),Discount_Codes,2,0)</f>
        <v>0.05</v>
      </c>
    </row>
    <row r="65" spans="1:1" x14ac:dyDescent="0.3">
      <c r="A65" s="7">
        <f>VLOOKUP(VLOOKUP([1]Inventory!L67,[1]Calc!$C$2:$D$4,2),Discount_Codes,2,0)</f>
        <v>0.05</v>
      </c>
    </row>
    <row r="66" spans="1:1" x14ac:dyDescent="0.3">
      <c r="A66" s="7">
        <f>VLOOKUP(VLOOKUP([1]Inventory!L68,[1]Calc!$C$2:$D$4,2),Discount_Codes,2,0)</f>
        <v>0.05</v>
      </c>
    </row>
    <row r="67" spans="1:1" x14ac:dyDescent="0.3">
      <c r="A67" s="7">
        <f>VLOOKUP(VLOOKUP([1]Inventory!L69,[1]Calc!$C$2:$D$4,2),Discount_Codes,2,0)</f>
        <v>0.05</v>
      </c>
    </row>
    <row r="68" spans="1:1" x14ac:dyDescent="0.3">
      <c r="A68" s="7">
        <f>VLOOKUP(VLOOKUP([1]Inventory!L70,[1]Calc!$C$2:$D$4,2),Discount_Codes,2,0)</f>
        <v>0.05</v>
      </c>
    </row>
    <row r="69" spans="1:1" x14ac:dyDescent="0.3">
      <c r="A69" s="7">
        <f>VLOOKUP(VLOOKUP([1]Inventory!L71,[1]Calc!$C$2:$D$4,2),Discount_Codes,2,0)</f>
        <v>0.05</v>
      </c>
    </row>
    <row r="70" spans="1:1" x14ac:dyDescent="0.3">
      <c r="A70" s="7">
        <f>VLOOKUP(VLOOKUP([1]Inventory!L72,[1]Calc!$C$2:$D$4,2),Discount_Codes,2,0)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Ei Ei Nyein Chan</cp:lastModifiedBy>
  <dcterms:created xsi:type="dcterms:W3CDTF">2017-07-31T08:42:08Z</dcterms:created>
  <dcterms:modified xsi:type="dcterms:W3CDTF">2023-11-09T17:59:11Z</dcterms:modified>
</cp:coreProperties>
</file>