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achieve" sheetId="5" r:id="rId1"/>
    <sheet name="!任务" sheetId="7" r:id="rId2"/>
    <sheet name="! 数据源" sheetId="6" r:id="rId3"/>
  </sheets>
  <definedNames>
    <definedName name="_xlnm._FilterDatabase" localSheetId="0" hidden="1">achieve!$A$2:$I$3</definedName>
    <definedName name="售出类型0">'! 数据源'!$A$2:$A$25</definedName>
    <definedName name="升级类型1">'! 数据源'!$B$2:$B$25</definedName>
    <definedName name="累积获取2">'! 数据源'!$C$2:$C$25</definedName>
    <definedName name="累积消费3">'! 数据源'!$D$2:$D$25</definedName>
    <definedName name="时间类型4">'! 数据源'!$E$2:$E$25</definedName>
    <definedName name="视频类型5">'! 数据源'!$F$2:$F$25</definedName>
    <definedName name="星级类型6">'! 数据源'!$G$2:$G$25</definedName>
    <definedName name="_xlnm._FilterDatabase" localSheetId="1" hidden="1">'!任务'!$A$2:$M$3</definedName>
  </definedNames>
  <calcPr calcId="144525"/>
</workbook>
</file>

<file path=xl/sharedStrings.xml><?xml version="1.0" encoding="utf-8"?>
<sst xmlns="http://schemas.openxmlformats.org/spreadsheetml/2006/main" count="364" uniqueCount="166">
  <si>
    <t>成就ID</t>
  </si>
  <si>
    <t>类型ID</t>
  </si>
  <si>
    <t>名称key</t>
  </si>
  <si>
    <t>描述内容key</t>
  </si>
  <si>
    <t>完成奖励
金币</t>
  </si>
  <si>
    <t>完成奖励钻石</t>
  </si>
  <si>
    <t>目标值</t>
  </si>
  <si>
    <t>对比ID</t>
  </si>
  <si>
    <t>类型描述
必填</t>
  </si>
  <si>
    <t>ID参数不可重复
上线后不可删除修改id
设置type subtype为-1废弃无用id</t>
  </si>
  <si>
    <t>二选一</t>
  </si>
  <si>
    <t>必填</t>
  </si>
  <si>
    <t>金钱，钻石等无类型id的必须填写0</t>
  </si>
  <si>
    <t>文本输出汇总</t>
  </si>
  <si>
    <t>id</t>
  </si>
  <si>
    <t>type</t>
  </si>
  <si>
    <t>name</t>
  </si>
  <si>
    <t>des</t>
  </si>
  <si>
    <t>gold</t>
  </si>
  <si>
    <t>diamond</t>
  </si>
  <si>
    <t>goal</t>
  </si>
  <si>
    <t>subid#[]</t>
  </si>
  <si>
    <t>text164</t>
  </si>
  <si>
    <t>售出类型0</t>
  </si>
  <si>
    <t>汉堡</t>
  </si>
  <si>
    <t>服务出众</t>
  </si>
  <si>
    <t>text165</t>
  </si>
  <si>
    <t>时间类型4</t>
  </si>
  <si>
    <t>时间</t>
  </si>
  <si>
    <t>初次体验</t>
  </si>
  <si>
    <t>text166</t>
  </si>
  <si>
    <t>星级类型6</t>
  </si>
  <si>
    <t>汉堡店</t>
  </si>
  <si>
    <t>勤能补拙</t>
  </si>
  <si>
    <t>text167</t>
  </si>
  <si>
    <t>升级类型1</t>
  </si>
  <si>
    <t>设备</t>
  </si>
  <si>
    <t>追加投资</t>
  </si>
  <si>
    <t>text168</t>
  </si>
  <si>
    <t>饮料</t>
  </si>
  <si>
    <t>逐渐畅销</t>
  </si>
  <si>
    <t>text169</t>
  </si>
  <si>
    <t>累积获取2</t>
  </si>
  <si>
    <t>金币</t>
  </si>
  <si>
    <t>财富积累</t>
  </si>
  <si>
    <t>text170</t>
  </si>
  <si>
    <t>视频类型5</t>
  </si>
  <si>
    <t>视频</t>
  </si>
  <si>
    <t>第一次尝试</t>
  </si>
  <si>
    <t>text171</t>
  </si>
  <si>
    <t>钻石</t>
  </si>
  <si>
    <t>步入中产</t>
  </si>
  <si>
    <t>text172</t>
  </si>
  <si>
    <t>有点意思</t>
  </si>
  <si>
    <t>text173</t>
  </si>
  <si>
    <t>食材</t>
  </si>
  <si>
    <t>食品升级</t>
  </si>
  <si>
    <t>text174</t>
  </si>
  <si>
    <t>鸡腿</t>
  </si>
  <si>
    <t>四家秘制</t>
  </si>
  <si>
    <t>text175</t>
  </si>
  <si>
    <t>资金持有</t>
  </si>
  <si>
    <t>text176</t>
  </si>
  <si>
    <t>汉堡达人</t>
  </si>
  <si>
    <t>text177</t>
  </si>
  <si>
    <t>主打产品</t>
  </si>
  <si>
    <t>text178</t>
  </si>
  <si>
    <t>道具</t>
  </si>
  <si>
    <t>完美收集</t>
  </si>
  <si>
    <t>text179</t>
  </si>
  <si>
    <t>完美经营</t>
  </si>
  <si>
    <t>text180</t>
  </si>
  <si>
    <t>激发兴趣</t>
  </si>
  <si>
    <t>text181</t>
  </si>
  <si>
    <t>累积消费3</t>
  </si>
  <si>
    <t>出手阔绰</t>
  </si>
  <si>
    <t>text182</t>
  </si>
  <si>
    <t>工艺提升</t>
  </si>
  <si>
    <t>text183</t>
  </si>
  <si>
    <t>良好习惯</t>
  </si>
  <si>
    <t>text184</t>
  </si>
  <si>
    <t>财富惊人</t>
  </si>
  <si>
    <t xml:space="preserve">  </t>
  </si>
  <si>
    <t>text185</t>
  </si>
  <si>
    <t>资产大亨</t>
  </si>
  <si>
    <t>text186</t>
  </si>
  <si>
    <t>独门配方</t>
  </si>
  <si>
    <t>text187</t>
  </si>
  <si>
    <t>顶级达人</t>
  </si>
  <si>
    <t>text188</t>
  </si>
  <si>
    <t>初次尝试</t>
  </si>
  <si>
    <t>text189</t>
  </si>
  <si>
    <t>视频达人</t>
  </si>
  <si>
    <t>text190</t>
  </si>
  <si>
    <t>品质饮食</t>
  </si>
  <si>
    <t>text191</t>
  </si>
  <si>
    <t>顶级富豪</t>
  </si>
  <si>
    <t>text192</t>
  </si>
  <si>
    <t>停不下来</t>
  </si>
  <si>
    <t>text 193</t>
  </si>
  <si>
    <t>略有资产</t>
  </si>
  <si>
    <t xml:space="preserve">   </t>
  </si>
  <si>
    <t>默认显示</t>
  </si>
  <si>
    <t>跳转ID
完成本项后需要跳转的id</t>
  </si>
  <si>
    <t xml:space="preserve">
1显示
0不显示</t>
  </si>
  <si>
    <t>show</t>
  </si>
  <si>
    <t>Jid</t>
  </si>
  <si>
    <t>待定</t>
  </si>
  <si>
    <t>合成</t>
  </si>
  <si>
    <t>主要类型</t>
  </si>
  <si>
    <t>子类型</t>
  </si>
  <si>
    <t>相应ID</t>
  </si>
  <si>
    <t>文本头部</t>
  </si>
  <si>
    <t>文本尾部</t>
  </si>
  <si>
    <t>1</t>
  </si>
  <si>
    <t>设备升级</t>
  </si>
  <si>
    <t>次</t>
  </si>
  <si>
    <t>text153</t>
  </si>
  <si>
    <t>0</t>
  </si>
  <si>
    <t>食材升级</t>
  </si>
  <si>
    <t>text154</t>
  </si>
  <si>
    <t>累积拥有</t>
  </si>
  <si>
    <t>枚金币</t>
  </si>
  <si>
    <t>text155</t>
  </si>
  <si>
    <t>颗钻石</t>
  </si>
  <si>
    <t>text156</t>
  </si>
  <si>
    <t>10001,10002,10003,10004,10005,10006</t>
  </si>
  <si>
    <t>个道具</t>
  </si>
  <si>
    <t>text157</t>
  </si>
  <si>
    <t>累积消费</t>
  </si>
  <si>
    <t>text158</t>
  </si>
  <si>
    <t>text159</t>
  </si>
  <si>
    <t>累积使用</t>
  </si>
  <si>
    <t>text160</t>
  </si>
  <si>
    <t>连续玩游戏</t>
  </si>
  <si>
    <t>分钟</t>
  </si>
  <si>
    <t>text161</t>
  </si>
  <si>
    <t>参数为分钟，程序计时</t>
  </si>
  <si>
    <t>观看</t>
  </si>
  <si>
    <t>次视频</t>
  </si>
  <si>
    <t>text162</t>
  </si>
  <si>
    <t>汉堡店收集</t>
  </si>
  <si>
    <t>颗星</t>
  </si>
  <si>
    <t>text163</t>
  </si>
  <si>
    <t>2</t>
  </si>
  <si>
    <t>待定收集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</si>
  <si>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</si>
  <si>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</si>
  <si>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</si>
  <si>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</si>
  <si>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</si>
  <si>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</si>
  <si>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</si>
  <si>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</si>
  <si>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</si>
  <si>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</si>
  <si>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4001,4004,4005,4007</t>
  </si>
  <si>
    <t>售出</t>
  </si>
  <si>
    <t>份汉堡</t>
  </si>
  <si>
    <t>text150</t>
  </si>
  <si>
    <t>1012</t>
  </si>
  <si>
    <t>杯饮料</t>
  </si>
  <si>
    <t>text151</t>
  </si>
  <si>
    <t>1011</t>
  </si>
  <si>
    <t>盒鸡腿</t>
  </si>
  <si>
    <t>text152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</si>
</sst>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name val="宋体"/>
      <charset val="134"/>
    </font>
    <font>
      <sz val="12"/>
      <color theme="1" tint="0.14987640003662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0" borderId="9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5" fillId="24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7"/>
  <sheetViews>
    <sheetView tabSelected="1" topLeftCell="A10" workbookViewId="0">
      <selection activeCell="A25" sqref="A25"/>
    </sheetView>
  </sheetViews>
  <sheetFormatPr defaultColWidth="9" defaultRowHeight="14.25"/>
  <cols>
    <col min="1" max="1" width="13.5" customWidth="1"/>
    <col min="2" max="2" width="10.5" style="1" customWidth="1"/>
    <col min="3" max="3" width="8.875" customWidth="1"/>
    <col min="4" max="4" width="9.75" customWidth="1"/>
    <col min="5" max="5" width="9.375" customWidth="1"/>
    <col min="6" max="6" width="8.875" customWidth="1"/>
    <col min="7" max="8" width="7.25" customWidth="1"/>
    <col min="9" max="9" width="23.75" customWidth="1"/>
    <col min="10" max="11" width="13.625" style="1" customWidth="1"/>
    <col min="12" max="12" width="44.25" customWidth="1"/>
    <col min="13" max="13" width="12.625" customWidth="1"/>
    <col min="14" max="14" width="48.375" customWidth="1"/>
  </cols>
  <sheetData>
    <row r="1" ht="29" customHeight="1" spans="1:11">
      <c r="A1" s="16" t="s">
        <v>0</v>
      </c>
      <c r="B1" s="18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8" t="s">
        <v>6</v>
      </c>
      <c r="H1" s="29"/>
      <c r="I1" s="16" t="s">
        <v>7</v>
      </c>
      <c r="J1" s="19" t="s">
        <v>8</v>
      </c>
      <c r="K1" s="19"/>
    </row>
    <row r="2" ht="63" customHeight="1" spans="1:12">
      <c r="A2" s="17" t="s">
        <v>9</v>
      </c>
      <c r="B2" s="18"/>
      <c r="C2" s="1"/>
      <c r="D2" s="1"/>
      <c r="E2" s="6" t="s">
        <v>10</v>
      </c>
      <c r="F2" s="6"/>
      <c r="G2" s="30" t="s">
        <v>11</v>
      </c>
      <c r="H2" s="1"/>
      <c r="I2" s="16" t="s">
        <v>12</v>
      </c>
      <c r="J2" s="21"/>
      <c r="K2" s="22"/>
      <c r="L2" s="1" t="s">
        <v>13</v>
      </c>
    </row>
    <row r="3" s="15" customFormat="1" spans="1:11">
      <c r="A3" s="4" t="s">
        <v>14</v>
      </c>
      <c r="B3" s="23" t="s">
        <v>15</v>
      </c>
      <c r="C3" s="26" t="s">
        <v>16</v>
      </c>
      <c r="D3" s="27" t="s">
        <v>17</v>
      </c>
      <c r="E3" s="4" t="s">
        <v>18</v>
      </c>
      <c r="F3" s="4" t="s">
        <v>19</v>
      </c>
      <c r="G3" s="4" t="s">
        <v>20</v>
      </c>
      <c r="H3" s="24"/>
      <c r="I3" s="4" t="s">
        <v>21</v>
      </c>
      <c r="J3" s="24"/>
      <c r="K3" s="25"/>
    </row>
    <row r="4" spans="1:13">
      <c r="A4" s="1">
        <v>1</v>
      </c>
      <c r="B4" s="1">
        <f t="shared" ref="B4:B25" si="0">IF(ISBLANK(J4),"",VALUE(MID(J4,5,1)))</f>
        <v>0</v>
      </c>
      <c r="C4" t="s">
        <v>22</v>
      </c>
      <c r="D4" s="1" t="str">
        <f>VLOOKUP(J4&amp;K4,'! 数据源'!$H$6:$N$37,7,FALSE)</f>
        <v>text150</v>
      </c>
      <c r="E4" s="1">
        <v>0</v>
      </c>
      <c r="F4" s="1">
        <v>1</v>
      </c>
      <c r="G4" s="1">
        <v>20</v>
      </c>
      <c r="H4" s="1"/>
      <c r="I4" s="1" t="str">
        <f>VLOOKUP(J4&amp;K4,'! 数据源'!$H$6:$N$37,4,FALSE)</f>
        <v>4001,4004,4005,4007</v>
      </c>
      <c r="J4" s="1" t="s">
        <v>23</v>
      </c>
      <c r="K4" s="1" t="s">
        <v>24</v>
      </c>
      <c r="L4" s="1" t="str">
        <f>VLOOKUP(J4&amp;K4,'! 数据源'!$H$6:$N$37,5,FALSE)&amp;IF(ISBLANK(G4),"《需要输入目标值》",G4)&amp;VLOOKUP(J4&amp;K4,'! 数据源'!$H$6:$N$37,6,FALSE)</f>
        <v>售出20份汉堡</v>
      </c>
      <c r="M4" s="1" t="s">
        <v>25</v>
      </c>
    </row>
    <row r="5" spans="1:13">
      <c r="A5" s="1">
        <v>2</v>
      </c>
      <c r="B5" s="1">
        <f t="shared" si="0"/>
        <v>4</v>
      </c>
      <c r="C5" t="s">
        <v>26</v>
      </c>
      <c r="D5" s="1" t="str">
        <f>VLOOKUP(J5&amp;K5,'! 数据源'!$H$6:$N$37,7,FALSE)</f>
        <v>text161</v>
      </c>
      <c r="E5" s="1">
        <v>0</v>
      </c>
      <c r="F5" s="1">
        <v>1</v>
      </c>
      <c r="G5" s="1">
        <v>15</v>
      </c>
      <c r="H5" s="1"/>
      <c r="I5" s="1" t="str">
        <f>VLOOKUP(J5&amp;K5,'! 数据源'!$H$6:$N$37,4,FALSE)</f>
        <v>0</v>
      </c>
      <c r="J5" s="1" t="s">
        <v>27</v>
      </c>
      <c r="K5" s="1" t="s">
        <v>28</v>
      </c>
      <c r="L5" s="1" t="str">
        <f>VLOOKUP(J5&amp;K5,'! 数据源'!$H$6:$N$37,5,FALSE)&amp;IF(ISBLANK(G5),"《需要输入目标值》",G5)&amp;VLOOKUP(J5&amp;K5,'! 数据源'!$H$6:$N$37,6,FALSE)</f>
        <v>连续玩游戏15分钟</v>
      </c>
      <c r="M5" s="1" t="s">
        <v>29</v>
      </c>
    </row>
    <row r="6" spans="1:13">
      <c r="A6" s="1">
        <v>3</v>
      </c>
      <c r="B6" s="1">
        <f t="shared" si="0"/>
        <v>6</v>
      </c>
      <c r="C6" t="s">
        <v>30</v>
      </c>
      <c r="D6" s="1" t="str">
        <f>VLOOKUP(J6&amp;K6,'! 数据源'!$H$6:$N$37,7,FALSE)</f>
        <v>text163</v>
      </c>
      <c r="E6" s="1">
        <v>0</v>
      </c>
      <c r="F6" s="1">
        <v>2</v>
      </c>
      <c r="G6" s="1">
        <v>30</v>
      </c>
      <c r="H6" s="1"/>
      <c r="I6" s="1" t="str">
        <f>VLOOKUP(J6&amp;K6,'! 数据源'!$H$6:$N$37,4,FALSE)</f>
        <v>1</v>
      </c>
      <c r="J6" s="1" t="s">
        <v>31</v>
      </c>
      <c r="K6" s="1" t="s">
        <v>32</v>
      </c>
      <c r="L6" s="1" t="str">
        <f>VLOOKUP(J6&amp;K6,'! 数据源'!$H$6:$N$37,5,FALSE)&amp;IF(ISBLANK(G6),"《需要输入目标值》",G6)&amp;VLOOKUP(J6&amp;K6,'! 数据源'!$H$6:$N$37,6,FALSE)</f>
        <v>汉堡店收集30颗星</v>
      </c>
      <c r="M6" s="1" t="s">
        <v>33</v>
      </c>
    </row>
    <row r="7" spans="1:13">
      <c r="A7" s="1">
        <v>4</v>
      </c>
      <c r="B7" s="1">
        <f t="shared" si="0"/>
        <v>1</v>
      </c>
      <c r="C7" t="s">
        <v>34</v>
      </c>
      <c r="D7" s="1" t="str">
        <f>VLOOKUP(J7&amp;K7,'! 数据源'!$H$6:$N$37,7,FALSE)</f>
        <v>text153</v>
      </c>
      <c r="E7" s="1">
        <v>0</v>
      </c>
      <c r="F7" s="1">
        <v>1</v>
      </c>
      <c r="G7" s="1">
        <v>3</v>
      </c>
      <c r="H7" s="1"/>
      <c r="I7" s="1" t="str">
        <f>VLOOKUP(J7&amp;K7,'! 数据源'!$H$6:$N$37,4,FALSE)</f>
        <v>1</v>
      </c>
      <c r="J7" s="1" t="s">
        <v>35</v>
      </c>
      <c r="K7" s="1" t="s">
        <v>36</v>
      </c>
      <c r="L7" s="1" t="str">
        <f>VLOOKUP(J7&amp;K7,'! 数据源'!$H$6:$N$37,5,FALSE)&amp;IF(ISBLANK(G7),"《需要输入目标值》",G7)&amp;VLOOKUP(J7&amp;K7,'! 数据源'!$H$6:$N$37,6,FALSE)</f>
        <v>设备升级3次</v>
      </c>
      <c r="M7" s="1" t="s">
        <v>37</v>
      </c>
    </row>
    <row r="8" spans="1:13">
      <c r="A8" s="1">
        <v>5</v>
      </c>
      <c r="B8" s="1">
        <f t="shared" si="0"/>
        <v>0</v>
      </c>
      <c r="C8" t="s">
        <v>38</v>
      </c>
      <c r="D8" s="1" t="str">
        <f>VLOOKUP(J8&amp;K8,'! 数据源'!$H$6:$N$37,7,FALSE)</f>
        <v>text151</v>
      </c>
      <c r="E8" s="1">
        <v>0</v>
      </c>
      <c r="F8" s="1">
        <v>1</v>
      </c>
      <c r="G8" s="1">
        <v>80</v>
      </c>
      <c r="H8" s="1"/>
      <c r="I8" s="1" t="str">
        <f>VLOOKUP(J8&amp;K8,'! 数据源'!$H$6:$N$37,4,FALSE)</f>
        <v>1012</v>
      </c>
      <c r="J8" s="1" t="s">
        <v>23</v>
      </c>
      <c r="K8" s="1" t="s">
        <v>39</v>
      </c>
      <c r="L8" s="1" t="str">
        <f>VLOOKUP(J8&amp;K8,'! 数据源'!$H$6:$N$37,5,FALSE)&amp;IF(ISBLANK(G8),"《需要输入目标值》",G8)&amp;VLOOKUP(J8&amp;K8,'! 数据源'!$H$6:$N$37,6,FALSE)</f>
        <v>售出80杯饮料</v>
      </c>
      <c r="M8" s="1" t="s">
        <v>40</v>
      </c>
    </row>
    <row r="9" spans="1:13">
      <c r="A9" s="1">
        <v>6</v>
      </c>
      <c r="B9" s="1">
        <f t="shared" si="0"/>
        <v>2</v>
      </c>
      <c r="C9" t="s">
        <v>41</v>
      </c>
      <c r="D9" s="1" t="str">
        <f>VLOOKUP(J9&amp;K9,'! 数据源'!$H$6:$N$37,7,FALSE)</f>
        <v>text155</v>
      </c>
      <c r="E9" s="1">
        <v>0</v>
      </c>
      <c r="F9" s="1">
        <v>1</v>
      </c>
      <c r="G9" s="1">
        <v>1000</v>
      </c>
      <c r="H9" s="1"/>
      <c r="I9" s="1" t="str">
        <f>VLOOKUP(J9&amp;K9,'! 数据源'!$H$6:$N$37,4,FALSE)</f>
        <v>0</v>
      </c>
      <c r="J9" s="1" t="s">
        <v>42</v>
      </c>
      <c r="K9" s="1" t="s">
        <v>43</v>
      </c>
      <c r="L9" s="1" t="str">
        <f>VLOOKUP(J9&amp;K9,'! 数据源'!$H$6:$N$37,5,FALSE)&amp;IF(ISBLANK(G9),"《需要输入目标值》",G9)&amp;VLOOKUP(J9&amp;K9,'! 数据源'!$H$6:$N$37,6,FALSE)</f>
        <v>累积拥有1000枚金币</v>
      </c>
      <c r="M9" s="1" t="s">
        <v>44</v>
      </c>
    </row>
    <row r="10" spans="1:13">
      <c r="A10" s="1">
        <v>7</v>
      </c>
      <c r="B10" s="1">
        <f t="shared" si="0"/>
        <v>5</v>
      </c>
      <c r="C10" t="s">
        <v>45</v>
      </c>
      <c r="D10" s="1" t="str">
        <f>VLOOKUP(J10&amp;K10,'! 数据源'!$H$6:$N$37,7,FALSE)</f>
        <v>text162</v>
      </c>
      <c r="E10" s="1">
        <v>0</v>
      </c>
      <c r="F10" s="1">
        <v>1</v>
      </c>
      <c r="G10" s="1">
        <v>3</v>
      </c>
      <c r="H10" s="1"/>
      <c r="I10" s="1" t="str">
        <f>VLOOKUP(J10&amp;K10,'! 数据源'!$H$6:$N$37,4,FALSE)</f>
        <v>0</v>
      </c>
      <c r="J10" s="1" t="s">
        <v>46</v>
      </c>
      <c r="K10" s="1" t="s">
        <v>47</v>
      </c>
      <c r="L10" s="1" t="str">
        <f>VLOOKUP(J10&amp;K10,'! 数据源'!$H$6:$N$37,5,FALSE)&amp;IF(ISBLANK(G10),"《需要输入目标值》",G10)&amp;VLOOKUP(J10&amp;K10,'! 数据源'!$H$6:$N$37,6,FALSE)</f>
        <v>观看3次视频</v>
      </c>
      <c r="M10" s="1" t="s">
        <v>48</v>
      </c>
    </row>
    <row r="11" spans="1:13">
      <c r="A11" s="1">
        <v>8</v>
      </c>
      <c r="B11" s="1">
        <f t="shared" si="0"/>
        <v>2</v>
      </c>
      <c r="C11" t="s">
        <v>49</v>
      </c>
      <c r="D11" s="1" t="str">
        <f>VLOOKUP(J11&amp;K11,'! 数据源'!$H$6:$N$37,7,FALSE)</f>
        <v>text156</v>
      </c>
      <c r="E11" s="1">
        <v>0</v>
      </c>
      <c r="F11" s="1">
        <v>1</v>
      </c>
      <c r="G11" s="1">
        <v>30</v>
      </c>
      <c r="H11" s="1"/>
      <c r="I11" s="1" t="str">
        <f>VLOOKUP(J11&amp;K11,'! 数据源'!$H$6:$N$37,4,FALSE)</f>
        <v>1</v>
      </c>
      <c r="J11" s="1" t="s">
        <v>42</v>
      </c>
      <c r="K11" s="1" t="s">
        <v>50</v>
      </c>
      <c r="L11" s="1" t="str">
        <f>VLOOKUP(J11&amp;K11,'! 数据源'!$H$6:$N$37,5,FALSE)&amp;IF(ISBLANK(G11),"《需要输入目标值》",G11)&amp;VLOOKUP(J11&amp;K11,'! 数据源'!$H$6:$N$37,6,FALSE)</f>
        <v>累积拥有30颗钻石</v>
      </c>
      <c r="M11" s="1" t="s">
        <v>51</v>
      </c>
    </row>
    <row r="12" spans="1:13">
      <c r="A12" s="1">
        <v>9</v>
      </c>
      <c r="B12" s="1">
        <f t="shared" si="0"/>
        <v>4</v>
      </c>
      <c r="C12" t="s">
        <v>52</v>
      </c>
      <c r="D12" s="1" t="str">
        <f>VLOOKUP(J12&amp;K12,'! 数据源'!$H$6:$N$37,7,FALSE)</f>
        <v>text161</v>
      </c>
      <c r="E12" s="1">
        <v>0</v>
      </c>
      <c r="F12" s="1">
        <v>2</v>
      </c>
      <c r="G12" s="1">
        <v>30</v>
      </c>
      <c r="H12" s="1"/>
      <c r="I12" s="1" t="str">
        <f>VLOOKUP(J12&amp;K12,'! 数据源'!$H$6:$N$37,4,FALSE)</f>
        <v>0</v>
      </c>
      <c r="J12" s="1" t="s">
        <v>27</v>
      </c>
      <c r="K12" s="1" t="s">
        <v>28</v>
      </c>
      <c r="L12" s="1" t="str">
        <f>VLOOKUP(J12&amp;K12,'! 数据源'!$H$6:$N$37,5,FALSE)&amp;IF(ISBLANK(G12),"《需要输入目标值》",G12)&amp;VLOOKUP(J12&amp;K12,'! 数据源'!$H$6:$N$37,6,FALSE)</f>
        <v>连续玩游戏30分钟</v>
      </c>
      <c r="M12" s="1" t="s">
        <v>53</v>
      </c>
    </row>
    <row r="13" spans="1:13">
      <c r="A13" s="1">
        <v>10</v>
      </c>
      <c r="B13" s="1">
        <f t="shared" si="0"/>
        <v>1</v>
      </c>
      <c r="C13" t="s">
        <v>54</v>
      </c>
      <c r="D13" s="1" t="str">
        <f>VLOOKUP(J13&amp;K13,'! 数据源'!$H$6:$N$37,7,FALSE)</f>
        <v>text154</v>
      </c>
      <c r="E13" s="1">
        <v>0</v>
      </c>
      <c r="F13" s="1">
        <v>1</v>
      </c>
      <c r="G13" s="1">
        <v>3</v>
      </c>
      <c r="H13" s="1"/>
      <c r="I13" s="1" t="str">
        <f>VLOOKUP(J13&amp;K13,'! 数据源'!$H$6:$N$37,4,FALSE)</f>
        <v>0</v>
      </c>
      <c r="J13" s="1" t="s">
        <v>35</v>
      </c>
      <c r="K13" s="1" t="s">
        <v>55</v>
      </c>
      <c r="L13" s="1" t="str">
        <f>VLOOKUP(J13&amp;K13,'! 数据源'!$H$6:$N$37,5,FALSE)&amp;IF(ISBLANK(G13),"《需要输入目标值》",G13)&amp;VLOOKUP(J13&amp;K13,'! 数据源'!$H$6:$N$37,6,FALSE)</f>
        <v>食材升级3次</v>
      </c>
      <c r="M13" s="1" t="s">
        <v>56</v>
      </c>
    </row>
    <row r="14" spans="1:13">
      <c r="A14" s="1">
        <v>11</v>
      </c>
      <c r="B14" s="1">
        <f t="shared" si="0"/>
        <v>0</v>
      </c>
      <c r="C14" t="s">
        <v>57</v>
      </c>
      <c r="D14" s="1" t="str">
        <f>VLOOKUP(J14&amp;K14,'! 数据源'!$H$6:$N$37,7,FALSE)</f>
        <v>text152</v>
      </c>
      <c r="E14" s="1">
        <v>0</v>
      </c>
      <c r="F14" s="1">
        <v>1</v>
      </c>
      <c r="G14" s="1">
        <v>50</v>
      </c>
      <c r="H14" s="1"/>
      <c r="I14" s="1" t="str">
        <f>VLOOKUP(J14&amp;K14,'! 数据源'!$H$6:$N$37,4,FALSE)</f>
        <v>1011</v>
      </c>
      <c r="J14" s="1" t="s">
        <v>23</v>
      </c>
      <c r="K14" s="1" t="s">
        <v>58</v>
      </c>
      <c r="L14" s="1" t="str">
        <f>VLOOKUP(J14&amp;K14,'! 数据源'!$H$6:$N$37,5,FALSE)&amp;IF(ISBLANK(G14),"《需要输入目标值》",G14)&amp;VLOOKUP(J14&amp;K14,'! 数据源'!$H$6:$N$37,6,FALSE)</f>
        <v>售出50盒鸡腿</v>
      </c>
      <c r="M14" s="1" t="s">
        <v>59</v>
      </c>
    </row>
    <row r="15" spans="1:13">
      <c r="A15" s="1">
        <v>12</v>
      </c>
      <c r="B15" s="1">
        <f t="shared" si="0"/>
        <v>2</v>
      </c>
      <c r="C15" t="s">
        <v>60</v>
      </c>
      <c r="D15" s="1" t="str">
        <f>VLOOKUP(J15&amp;K15,'! 数据源'!$H$6:$N$37,7,FALSE)</f>
        <v>text155</v>
      </c>
      <c r="E15" s="1">
        <v>0</v>
      </c>
      <c r="F15" s="1">
        <v>5</v>
      </c>
      <c r="G15" s="1">
        <v>18000</v>
      </c>
      <c r="H15" s="1"/>
      <c r="I15" s="1" t="str">
        <f>VLOOKUP(J15&amp;K15,'! 数据源'!$H$6:$N$37,4,FALSE)</f>
        <v>0</v>
      </c>
      <c r="J15" s="1" t="s">
        <v>42</v>
      </c>
      <c r="K15" s="1" t="s">
        <v>43</v>
      </c>
      <c r="L15" s="1" t="str">
        <f>VLOOKUP(J15&amp;K15,'! 数据源'!$H$6:$N$37,5,FALSE)&amp;IF(ISBLANK(G15),"《需要输入目标值》",G15)&amp;VLOOKUP(J15&amp;K15,'! 数据源'!$H$6:$N$37,6,FALSE)</f>
        <v>累积拥有18000枚金币</v>
      </c>
      <c r="M15" s="1" t="s">
        <v>61</v>
      </c>
    </row>
    <row r="16" spans="1:13">
      <c r="A16" s="1">
        <v>13</v>
      </c>
      <c r="B16" s="1">
        <f t="shared" si="0"/>
        <v>0</v>
      </c>
      <c r="C16" t="s">
        <v>62</v>
      </c>
      <c r="D16" s="1" t="str">
        <f>VLOOKUP(J16&amp;K16,'! 数据源'!$H$6:$N$37,7,FALSE)</f>
        <v>text150</v>
      </c>
      <c r="E16" s="1">
        <v>0</v>
      </c>
      <c r="F16" s="1">
        <v>2</v>
      </c>
      <c r="G16" s="1">
        <v>1000</v>
      </c>
      <c r="H16" s="1"/>
      <c r="I16" s="1" t="str">
        <f>VLOOKUP(J16&amp;K16,'! 数据源'!$H$6:$N$37,4,FALSE)</f>
        <v>4001,4004,4005,4007</v>
      </c>
      <c r="J16" s="1" t="s">
        <v>23</v>
      </c>
      <c r="K16" s="1" t="s">
        <v>24</v>
      </c>
      <c r="L16" s="1" t="str">
        <f>VLOOKUP(J16&amp;K16,'! 数据源'!$H$6:$N$37,5,FALSE)&amp;IF(ISBLANK(G16),"《需要输入目标值》",G16)&amp;VLOOKUP(J16&amp;K16,'! 数据源'!$H$6:$N$37,6,FALSE)</f>
        <v>售出1000份汉堡</v>
      </c>
      <c r="M16" s="1" t="s">
        <v>63</v>
      </c>
    </row>
    <row r="17" spans="1:13">
      <c r="A17" s="1">
        <v>14</v>
      </c>
      <c r="B17" s="1">
        <f t="shared" si="0"/>
        <v>0</v>
      </c>
      <c r="C17" t="s">
        <v>64</v>
      </c>
      <c r="D17" s="1" t="str">
        <f>VLOOKUP(J17&amp;K17,'! 数据源'!$H$6:$N$37,7,FALSE)</f>
        <v>text151</v>
      </c>
      <c r="E17" s="1">
        <v>0</v>
      </c>
      <c r="F17" s="1">
        <v>2</v>
      </c>
      <c r="G17" s="1">
        <v>1000</v>
      </c>
      <c r="H17" s="1"/>
      <c r="I17" s="1" t="str">
        <f>VLOOKUP(J17&amp;K17,'! 数据源'!$H$6:$N$37,4,FALSE)</f>
        <v>1012</v>
      </c>
      <c r="J17" s="1" t="s">
        <v>23</v>
      </c>
      <c r="K17" s="1" t="s">
        <v>39</v>
      </c>
      <c r="L17" s="1" t="str">
        <f>VLOOKUP(J17&amp;K17,'! 数据源'!$H$6:$N$37,5,FALSE)&amp;IF(ISBLANK(G17),"《需要输入目标值》",G17)&amp;VLOOKUP(J17&amp;K17,'! 数据源'!$H$6:$N$37,6,FALSE)</f>
        <v>售出1000杯饮料</v>
      </c>
      <c r="M17" s="1" t="s">
        <v>65</v>
      </c>
    </row>
    <row r="18" spans="1:13">
      <c r="A18" s="1">
        <v>15</v>
      </c>
      <c r="B18" s="1">
        <f t="shared" si="0"/>
        <v>2</v>
      </c>
      <c r="C18" t="s">
        <v>66</v>
      </c>
      <c r="D18" s="1" t="str">
        <f>VLOOKUP(J18&amp;K18,'! 数据源'!$H$6:$N$37,7,FALSE)</f>
        <v>text157</v>
      </c>
      <c r="E18" s="1">
        <v>0</v>
      </c>
      <c r="F18" s="1">
        <v>5</v>
      </c>
      <c r="G18" s="1">
        <v>50</v>
      </c>
      <c r="H18" s="1"/>
      <c r="I18" s="1" t="str">
        <f>VLOOKUP(J18&amp;K18,'! 数据源'!$H$6:$N$37,4,FALSE)</f>
        <v>10001,10002,10003,10004,10005,10006</v>
      </c>
      <c r="J18" s="1" t="s">
        <v>42</v>
      </c>
      <c r="K18" s="1" t="s">
        <v>67</v>
      </c>
      <c r="L18" s="1" t="str">
        <f>VLOOKUP(J18&amp;K18,'! 数据源'!$H$6:$N$37,5,FALSE)&amp;IF(ISBLANK(G18),"《需要输入目标值》",G18)&amp;VLOOKUP(J18&amp;K18,'! 数据源'!$H$6:$N$37,6,FALSE)</f>
        <v>累积拥有50个道具</v>
      </c>
      <c r="M18" s="1" t="s">
        <v>68</v>
      </c>
    </row>
    <row r="19" spans="1:13">
      <c r="A19" s="1">
        <v>16</v>
      </c>
      <c r="B19" s="1">
        <f t="shared" si="0"/>
        <v>6</v>
      </c>
      <c r="C19" t="s">
        <v>69</v>
      </c>
      <c r="D19" s="1" t="str">
        <f>VLOOKUP(J19&amp;K19,'! 数据源'!$H$6:$N$37,7,FALSE)</f>
        <v>text163</v>
      </c>
      <c r="E19" s="1">
        <v>0</v>
      </c>
      <c r="F19" s="1">
        <v>5</v>
      </c>
      <c r="G19" s="1">
        <v>45</v>
      </c>
      <c r="H19" s="1"/>
      <c r="I19" s="1" t="str">
        <f>VLOOKUP(J19&amp;K19,'! 数据源'!$H$6:$N$37,4,FALSE)</f>
        <v>1</v>
      </c>
      <c r="J19" s="1" t="s">
        <v>31</v>
      </c>
      <c r="K19" s="1" t="s">
        <v>32</v>
      </c>
      <c r="L19" s="1" t="str">
        <f>VLOOKUP(J19&amp;K19,'! 数据源'!$H$6:$N$37,5,FALSE)&amp;IF(ISBLANK(G19),"《需要输入目标值》",G19)&amp;VLOOKUP(J19&amp;K19,'! 数据源'!$H$6:$N$37,6,FALSE)</f>
        <v>汉堡店收集45颗星</v>
      </c>
      <c r="M19" s="1" t="s">
        <v>70</v>
      </c>
    </row>
    <row r="20" spans="1:13">
      <c r="A20" s="1">
        <v>17</v>
      </c>
      <c r="B20" s="1">
        <f t="shared" si="0"/>
        <v>4</v>
      </c>
      <c r="C20" t="s">
        <v>71</v>
      </c>
      <c r="D20" s="1" t="str">
        <f>VLOOKUP(J20&amp;K20,'! 数据源'!$H$6:$N$37,7,FALSE)</f>
        <v>text161</v>
      </c>
      <c r="E20" s="1">
        <v>0</v>
      </c>
      <c r="F20" s="1">
        <v>5</v>
      </c>
      <c r="G20" s="1">
        <v>60</v>
      </c>
      <c r="H20" s="1"/>
      <c r="I20" s="1" t="str">
        <f>VLOOKUP(J20&amp;K20,'! 数据源'!$H$6:$N$37,4,FALSE)</f>
        <v>0</v>
      </c>
      <c r="J20" s="1" t="s">
        <v>27</v>
      </c>
      <c r="K20" s="1" t="s">
        <v>28</v>
      </c>
      <c r="L20" s="1" t="str">
        <f>VLOOKUP(J20&amp;K20,'! 数据源'!$H$6:$N$37,5,FALSE)&amp;IF(ISBLANK(G20),"《需要输入目标值》",G20)&amp;VLOOKUP(J20&amp;K20,'! 数据源'!$H$6:$N$37,6,FALSE)</f>
        <v>连续玩游戏60分钟</v>
      </c>
      <c r="M20" s="1" t="s">
        <v>72</v>
      </c>
    </row>
    <row r="21" spans="1:13">
      <c r="A21" s="1">
        <v>18</v>
      </c>
      <c r="B21" s="1">
        <f t="shared" si="0"/>
        <v>3</v>
      </c>
      <c r="C21" t="s">
        <v>73</v>
      </c>
      <c r="D21" s="1" t="str">
        <f>VLOOKUP(J21&amp;K21,'! 数据源'!$H$6:$N$37,7,FALSE)</f>
        <v>text159</v>
      </c>
      <c r="E21" s="1">
        <v>0</v>
      </c>
      <c r="F21" s="1">
        <v>5</v>
      </c>
      <c r="G21" s="1">
        <v>100</v>
      </c>
      <c r="H21" s="1"/>
      <c r="I21" s="1" t="str">
        <f>VLOOKUP(J21&amp;K21,'! 数据源'!$H$6:$N$37,4,FALSE)</f>
        <v>1</v>
      </c>
      <c r="J21" s="1" t="s">
        <v>74</v>
      </c>
      <c r="K21" s="1" t="s">
        <v>50</v>
      </c>
      <c r="L21" s="1" t="str">
        <f>VLOOKUP(J21&amp;K21,'! 数据源'!$H$6:$N$37,5,FALSE)&amp;IF(ISBLANK(G21),"《需要输入目标值》",G21)&amp;VLOOKUP(J21&amp;K21,'! 数据源'!$H$6:$N$37,6,FALSE)</f>
        <v>累积消费100颗钻石</v>
      </c>
      <c r="M21" s="1" t="s">
        <v>75</v>
      </c>
    </row>
    <row r="22" spans="1:13">
      <c r="A22" s="1">
        <v>19</v>
      </c>
      <c r="B22" s="1">
        <f t="shared" si="0"/>
        <v>1</v>
      </c>
      <c r="C22" t="s">
        <v>76</v>
      </c>
      <c r="D22" s="1" t="str">
        <f>VLOOKUP(J22&amp;K22,'! 数据源'!$H$6:$N$37,7,FALSE)</f>
        <v>text153</v>
      </c>
      <c r="E22" s="1">
        <v>0</v>
      </c>
      <c r="F22" s="1">
        <v>5</v>
      </c>
      <c r="G22" s="1">
        <v>20</v>
      </c>
      <c r="H22" s="1"/>
      <c r="I22" s="1" t="str">
        <f>VLOOKUP(J22&amp;K22,'! 数据源'!$H$6:$N$37,4,FALSE)</f>
        <v>1</v>
      </c>
      <c r="J22" s="1" t="s">
        <v>35</v>
      </c>
      <c r="K22" s="1" t="s">
        <v>36</v>
      </c>
      <c r="L22" s="1" t="str">
        <f>VLOOKUP(J22&amp;K22,'! 数据源'!$H$6:$N$37,5,FALSE)&amp;IF(ISBLANK(G22),"《需要输入目标值》",G22)&amp;VLOOKUP(J22&amp;K22,'! 数据源'!$H$6:$N$37,6,FALSE)</f>
        <v>设备升级20次</v>
      </c>
      <c r="M22" s="1" t="s">
        <v>77</v>
      </c>
    </row>
    <row r="23" spans="1:13">
      <c r="A23" s="1">
        <v>20</v>
      </c>
      <c r="B23" s="1">
        <f t="shared" si="0"/>
        <v>5</v>
      </c>
      <c r="C23" t="s">
        <v>78</v>
      </c>
      <c r="D23" s="1" t="str">
        <f>VLOOKUP(J23&amp;K23,'! 数据源'!$H$6:$N$37,7,FALSE)</f>
        <v>text162</v>
      </c>
      <c r="E23" s="1">
        <v>0</v>
      </c>
      <c r="F23" s="1">
        <v>1</v>
      </c>
      <c r="G23" s="1">
        <v>10</v>
      </c>
      <c r="H23" s="1"/>
      <c r="I23" s="1" t="str">
        <f>VLOOKUP(J23&amp;K23,'! 数据源'!$H$6:$N$37,4,FALSE)</f>
        <v>0</v>
      </c>
      <c r="J23" s="1" t="s">
        <v>46</v>
      </c>
      <c r="K23" s="1" t="s">
        <v>47</v>
      </c>
      <c r="L23" s="1" t="str">
        <f>VLOOKUP(J23&amp;K23,'! 数据源'!$H$6:$N$37,5,FALSE)&amp;IF(ISBLANK(G23),"《需要输入目标值》",G23)&amp;VLOOKUP(J23&amp;K23,'! 数据源'!$H$6:$N$37,6,FALSE)</f>
        <v>观看10次视频</v>
      </c>
      <c r="M23" s="1" t="s">
        <v>79</v>
      </c>
    </row>
    <row r="24" spans="1:13">
      <c r="A24" s="1">
        <v>21</v>
      </c>
      <c r="B24" s="1">
        <f t="shared" si="0"/>
        <v>3</v>
      </c>
      <c r="C24" t="s">
        <v>80</v>
      </c>
      <c r="D24" s="1" t="str">
        <f>VLOOKUP(J24&amp;K24,'! 数据源'!$H$6:$N$37,7,FALSE)</f>
        <v>text158</v>
      </c>
      <c r="E24" s="1">
        <v>0</v>
      </c>
      <c r="F24" s="1">
        <v>1</v>
      </c>
      <c r="G24" s="1">
        <v>10000</v>
      </c>
      <c r="H24" s="1"/>
      <c r="I24" s="1" t="str">
        <f>VLOOKUP(J24&amp;K24,'! 数据源'!$H$6:$N$37,4,FALSE)</f>
        <v>0</v>
      </c>
      <c r="J24" s="1" t="s">
        <v>74</v>
      </c>
      <c r="K24" s="1" t="s">
        <v>43</v>
      </c>
      <c r="L24" s="1" t="str">
        <f>VLOOKUP(J24&amp;K24,'! 数据源'!$H$6:$N$37,5,FALSE)&amp;IF(ISBLANK(G24),"《需要输入目标值》",G24)&amp;VLOOKUP(J24&amp;K24,'! 数据源'!$H$6:$N$37,6,FALSE)</f>
        <v>累积消费10000枚金币</v>
      </c>
      <c r="M24" s="1" t="s">
        <v>81</v>
      </c>
    </row>
    <row r="25" spans="1:13">
      <c r="A25" s="1" t="s">
        <v>82</v>
      </c>
      <c r="D25" s="1"/>
      <c r="E25" s="1"/>
      <c r="F25" s="1"/>
      <c r="G25" s="1"/>
      <c r="H25" s="1"/>
      <c r="I25" s="1"/>
      <c r="L25" s="1"/>
      <c r="M25" s="1"/>
    </row>
    <row r="26" spans="1:13">
      <c r="A26" s="1">
        <v>22</v>
      </c>
      <c r="B26" s="1">
        <f>IF(ISBLANK(J26),"",VALUE(MID(J26,5,1)))</f>
        <v>2</v>
      </c>
      <c r="C26" t="s">
        <v>83</v>
      </c>
      <c r="D26" s="1" t="str">
        <f>VLOOKUP(J26&amp;K26,'! 数据源'!$H$6:$N$37,7,FALSE)</f>
        <v>text156</v>
      </c>
      <c r="E26" s="1">
        <v>0</v>
      </c>
      <c r="F26" s="1">
        <v>5</v>
      </c>
      <c r="G26" s="1">
        <v>500</v>
      </c>
      <c r="H26" s="1"/>
      <c r="I26" s="1" t="str">
        <f>VLOOKUP(J26&amp;K26,'! 数据源'!$H$6:$N$37,4,FALSE)</f>
        <v>1</v>
      </c>
      <c r="J26" s="1" t="s">
        <v>42</v>
      </c>
      <c r="K26" s="1" t="s">
        <v>50</v>
      </c>
      <c r="L26" s="1" t="str">
        <f>VLOOKUP(J26&amp;K26,'! 数据源'!$H$6:$N$37,5,FALSE)&amp;IF(ISBLANK(G26),"《需要输入目标值》",G26)&amp;VLOOKUP(J26&amp;K26,'! 数据源'!$H$6:$N$37,6,FALSE)</f>
        <v>累积拥有500颗钻石</v>
      </c>
      <c r="M26" s="1" t="s">
        <v>84</v>
      </c>
    </row>
    <row r="27" spans="1:13">
      <c r="A27" s="1">
        <v>23</v>
      </c>
      <c r="B27" s="1">
        <f t="shared" ref="B27:B34" si="1">IF(ISBLANK(J27),"",VALUE(MID(J27,5,1)))</f>
        <v>0</v>
      </c>
      <c r="C27" t="s">
        <v>85</v>
      </c>
      <c r="D27" s="1" t="str">
        <f>VLOOKUP(J27&amp;K27,'! 数据源'!$H$6:$N$37,7,FALSE)</f>
        <v>text150</v>
      </c>
      <c r="E27" s="1">
        <v>0</v>
      </c>
      <c r="F27" s="1">
        <v>1</v>
      </c>
      <c r="G27" s="1">
        <v>200</v>
      </c>
      <c r="H27" s="1"/>
      <c r="I27" s="1" t="str">
        <f>VLOOKUP(J27&amp;K27,'! 数据源'!$H$6:$N$37,4,FALSE)</f>
        <v>4001,4004,4005,4007</v>
      </c>
      <c r="J27" s="1" t="s">
        <v>23</v>
      </c>
      <c r="K27" s="1" t="s">
        <v>24</v>
      </c>
      <c r="L27" s="1" t="str">
        <f>VLOOKUP(J27&amp;K27,'! 数据源'!$H$6:$N$37,5,FALSE)&amp;IF(ISBLANK(G27),"《需要输入目标值》",G27)&amp;VLOOKUP(J27&amp;K27,'! 数据源'!$H$6:$N$37,6,FALSE)</f>
        <v>售出200份汉堡</v>
      </c>
      <c r="M27" s="1" t="s">
        <v>86</v>
      </c>
    </row>
    <row r="28" spans="1:13">
      <c r="A28" s="1">
        <v>24</v>
      </c>
      <c r="B28" s="1">
        <f t="shared" si="1"/>
        <v>2</v>
      </c>
      <c r="C28" t="s">
        <v>87</v>
      </c>
      <c r="D28" s="1" t="str">
        <f>VLOOKUP(J28&amp;K28,'! 数据源'!$H$6:$N$37,7,FALSE)</f>
        <v>text157</v>
      </c>
      <c r="E28" s="1">
        <v>0</v>
      </c>
      <c r="F28" s="1">
        <v>5</v>
      </c>
      <c r="G28" s="1">
        <v>100</v>
      </c>
      <c r="H28" s="1"/>
      <c r="I28" s="1" t="str">
        <f>VLOOKUP(J28&amp;K28,'! 数据源'!$H$6:$N$37,4,FALSE)</f>
        <v>10001,10002,10003,10004,10005,10006</v>
      </c>
      <c r="J28" s="1" t="s">
        <v>42</v>
      </c>
      <c r="K28" s="1" t="s">
        <v>67</v>
      </c>
      <c r="L28" s="1" t="str">
        <f>VLOOKUP(J28&amp;K28,'! 数据源'!$H$6:$N$37,5,FALSE)&amp;IF(ISBLANK(G28),"《需要输入目标值》",G28)&amp;VLOOKUP(J28&amp;K28,'! 数据源'!$H$6:$N$37,6,FALSE)</f>
        <v>累积拥有100个道具</v>
      </c>
      <c r="M28" s="1" t="s">
        <v>88</v>
      </c>
    </row>
    <row r="29" spans="1:13">
      <c r="A29" s="1">
        <v>25</v>
      </c>
      <c r="B29" s="1">
        <f t="shared" si="1"/>
        <v>3</v>
      </c>
      <c r="C29" t="s">
        <v>89</v>
      </c>
      <c r="D29" s="1" t="str">
        <f>VLOOKUP(J29&amp;K29,'! 数据源'!$H$6:$N$37,7,FALSE)</f>
        <v>text160</v>
      </c>
      <c r="E29" s="1">
        <v>0</v>
      </c>
      <c r="F29" s="1">
        <v>5</v>
      </c>
      <c r="G29" s="1">
        <v>10</v>
      </c>
      <c r="H29" s="1"/>
      <c r="I29" s="1" t="str">
        <f>VLOOKUP(J29&amp;K29,'! 数据源'!$H$6:$N$37,4,FALSE)</f>
        <v>10001,10002,10003,10004,10005,10006</v>
      </c>
      <c r="J29" s="1" t="s">
        <v>74</v>
      </c>
      <c r="K29" s="1" t="s">
        <v>67</v>
      </c>
      <c r="L29" s="1" t="str">
        <f>VLOOKUP(J29&amp;K29,'! 数据源'!$H$6:$N$37,5,FALSE)&amp;IF(ISBLANK(G29),"《需要输入目标值》",G29)&amp;VLOOKUP(J29&amp;K29,'! 数据源'!$H$6:$N$37,6,FALSE)</f>
        <v>累积使用10个道具</v>
      </c>
      <c r="M29" s="1" t="s">
        <v>90</v>
      </c>
    </row>
    <row r="30" spans="1:13">
      <c r="A30" s="1">
        <v>26</v>
      </c>
      <c r="B30" s="1">
        <f t="shared" si="1"/>
        <v>5</v>
      </c>
      <c r="C30" t="s">
        <v>91</v>
      </c>
      <c r="D30" s="1" t="str">
        <f>VLOOKUP(J30&amp;K30,'! 数据源'!$H$6:$N$37,7,FALSE)</f>
        <v>text162</v>
      </c>
      <c r="E30" s="1">
        <v>0</v>
      </c>
      <c r="F30" s="1">
        <v>10</v>
      </c>
      <c r="G30" s="1">
        <v>100</v>
      </c>
      <c r="H30" s="1"/>
      <c r="I30" s="1" t="str">
        <f>VLOOKUP(J30&amp;K30,'! 数据源'!$H$6:$N$37,4,FALSE)</f>
        <v>0</v>
      </c>
      <c r="J30" s="1" t="s">
        <v>46</v>
      </c>
      <c r="K30" s="1" t="s">
        <v>47</v>
      </c>
      <c r="L30" s="1" t="str">
        <f>VLOOKUP(J30&amp;K30,'! 数据源'!$H$6:$N$37,5,FALSE)&amp;IF(ISBLANK(G30),"《需要输入目标值》",G30)&amp;VLOOKUP(J30&amp;K30,'! 数据源'!$H$6:$N$37,6,FALSE)</f>
        <v>观看100次视频</v>
      </c>
      <c r="M30" s="1" t="s">
        <v>92</v>
      </c>
    </row>
    <row r="31" spans="1:13">
      <c r="A31" s="1">
        <v>27</v>
      </c>
      <c r="B31" s="1">
        <f t="shared" si="1"/>
        <v>1</v>
      </c>
      <c r="C31" t="s">
        <v>93</v>
      </c>
      <c r="D31" s="1" t="str">
        <f>VLOOKUP(J31&amp;K31,'! 数据源'!$H$6:$N$37,7,FALSE)</f>
        <v>text154</v>
      </c>
      <c r="E31" s="1">
        <v>0</v>
      </c>
      <c r="F31" s="1">
        <v>5</v>
      </c>
      <c r="G31" s="1">
        <v>50</v>
      </c>
      <c r="H31" s="1"/>
      <c r="I31" s="1" t="str">
        <f>VLOOKUP(J31&amp;K31,'! 数据源'!$H$6:$N$37,4,FALSE)</f>
        <v>0</v>
      </c>
      <c r="J31" s="1" t="s">
        <v>35</v>
      </c>
      <c r="K31" s="1" t="s">
        <v>55</v>
      </c>
      <c r="L31" s="1" t="str">
        <f>VLOOKUP(J31&amp;K31,'! 数据源'!$H$6:$N$37,5,FALSE)&amp;IF(ISBLANK(G31),"《需要输入目标值》",G31)&amp;VLOOKUP(J31&amp;K31,'! 数据源'!$H$6:$N$37,6,FALSE)</f>
        <v>食材升级50次</v>
      </c>
      <c r="M31" s="1" t="s">
        <v>94</v>
      </c>
    </row>
    <row r="32" spans="1:13">
      <c r="A32" s="1">
        <v>28</v>
      </c>
      <c r="B32" s="1">
        <f t="shared" si="1"/>
        <v>2</v>
      </c>
      <c r="C32" t="s">
        <v>95</v>
      </c>
      <c r="D32" s="1" t="str">
        <f>VLOOKUP(J32&amp;K32,'! 数据源'!$H$6:$N$37,7,FALSE)</f>
        <v>text156</v>
      </c>
      <c r="E32" s="1">
        <v>0</v>
      </c>
      <c r="F32" s="1">
        <v>10</v>
      </c>
      <c r="G32" s="1">
        <v>9000</v>
      </c>
      <c r="H32" s="1"/>
      <c r="I32" s="1" t="str">
        <f>VLOOKUP(J32&amp;K32,'! 数据源'!$H$6:$N$37,4,FALSE)</f>
        <v>1</v>
      </c>
      <c r="J32" s="1" t="s">
        <v>42</v>
      </c>
      <c r="K32" s="1" t="s">
        <v>50</v>
      </c>
      <c r="L32" s="1" t="str">
        <f>VLOOKUP(J32&amp;K32,'! 数据源'!$H$6:$N$37,5,FALSE)&amp;IF(ISBLANK(G32),"《需要输入目标值》",G32)&amp;VLOOKUP(J32&amp;K32,'! 数据源'!$H$6:$N$37,6,FALSE)</f>
        <v>累积拥有9000颗钻石</v>
      </c>
      <c r="M32" s="1" t="s">
        <v>96</v>
      </c>
    </row>
    <row r="33" spans="1:13">
      <c r="A33" s="1">
        <v>29</v>
      </c>
      <c r="B33" s="1">
        <f t="shared" si="1"/>
        <v>4</v>
      </c>
      <c r="C33" t="s">
        <v>97</v>
      </c>
      <c r="D33" s="1" t="str">
        <f>VLOOKUP(J33&amp;K33,'! 数据源'!$H$6:$N$37,7,FALSE)</f>
        <v>text161</v>
      </c>
      <c r="E33" s="1">
        <v>0</v>
      </c>
      <c r="F33" s="1">
        <v>5</v>
      </c>
      <c r="G33" s="1">
        <v>180</v>
      </c>
      <c r="H33" s="1"/>
      <c r="I33" s="1" t="str">
        <f>VLOOKUP(J33&amp;K33,'! 数据源'!$H$6:$N$37,4,FALSE)</f>
        <v>0</v>
      </c>
      <c r="J33" s="1" t="s">
        <v>27</v>
      </c>
      <c r="K33" s="1" t="s">
        <v>28</v>
      </c>
      <c r="L33" s="1" t="str">
        <f>VLOOKUP(J33&amp;K33,'! 数据源'!$H$6:$N$37,5,FALSE)&amp;IF(ISBLANK(G33),"《需要输入目标值》",G33)&amp;VLOOKUP(J33&amp;K33,'! 数据源'!$H$6:$N$37,6,FALSE)</f>
        <v>连续玩游戏180分钟</v>
      </c>
      <c r="M33" s="1" t="s">
        <v>98</v>
      </c>
    </row>
    <row r="34" spans="1:13">
      <c r="A34" s="1">
        <v>30</v>
      </c>
      <c r="B34" s="1">
        <f t="shared" si="1"/>
        <v>2</v>
      </c>
      <c r="C34" t="s">
        <v>99</v>
      </c>
      <c r="D34" s="1" t="str">
        <f>VLOOKUP(J34&amp;K34,'! 数据源'!$H$6:$N$37,7,FALSE)</f>
        <v>text155</v>
      </c>
      <c r="E34" s="1">
        <v>0</v>
      </c>
      <c r="F34" s="1">
        <v>10</v>
      </c>
      <c r="G34" s="1">
        <v>100000</v>
      </c>
      <c r="H34" s="1"/>
      <c r="I34" s="1" t="str">
        <f>VLOOKUP(J34&amp;K34,'! 数据源'!$H$6:$N$37,4,FALSE)</f>
        <v>0</v>
      </c>
      <c r="J34" s="1" t="s">
        <v>42</v>
      </c>
      <c r="K34" s="1" t="s">
        <v>43</v>
      </c>
      <c r="L34" s="1" t="str">
        <f>VLOOKUP(J34&amp;K34,'! 数据源'!$H$6:$N$37,5,FALSE)&amp;IF(ISBLANK(G34),"《需要输入目标值》",G34)&amp;VLOOKUP(J34&amp;K34,'! 数据源'!$H$6:$N$37,6,FALSE)</f>
        <v>累积拥有100000枚金币</v>
      </c>
      <c r="M34" s="1" t="s">
        <v>100</v>
      </c>
    </row>
    <row r="35" spans="1:13">
      <c r="A35" s="31" t="s">
        <v>82</v>
      </c>
      <c r="B35" s="1" t="str">
        <f>IF(ISBLANK(J35),"",VALUE(MID(J35,1,1)))</f>
        <v/>
      </c>
      <c r="C35" s="1" t="s">
        <v>101</v>
      </c>
      <c r="D35" s="1"/>
      <c r="E35" s="1"/>
      <c r="F35" s="1"/>
      <c r="G35" s="1"/>
      <c r="H35" s="1"/>
      <c r="I35" s="1"/>
      <c r="L35" s="1"/>
      <c r="M35" s="1"/>
    </row>
    <row r="36" spans="2:13">
      <c r="B36" s="1" t="str">
        <f t="shared" ref="B35:B41" si="2">IF(ISBLANK(J36),"",VALUE(MID(J36,1,1)))</f>
        <v/>
      </c>
      <c r="C36" s="1"/>
      <c r="D36" s="1"/>
      <c r="E36" s="1"/>
      <c r="F36" s="1"/>
      <c r="G36" s="1"/>
      <c r="H36" s="1"/>
      <c r="I36" s="1"/>
      <c r="L36" s="1"/>
      <c r="M36" s="1"/>
    </row>
    <row r="37" spans="2:13">
      <c r="B37" s="1" t="str">
        <f t="shared" si="2"/>
        <v/>
      </c>
      <c r="C37" s="1"/>
      <c r="D37" s="1"/>
      <c r="E37" s="1"/>
      <c r="F37" s="1"/>
      <c r="G37" s="1"/>
      <c r="H37" s="1"/>
      <c r="I37" s="1"/>
      <c r="L37" s="1"/>
      <c r="M37" s="1"/>
    </row>
    <row r="38" spans="2:13">
      <c r="B38" s="1" t="str">
        <f t="shared" si="2"/>
        <v/>
      </c>
      <c r="C38" s="1"/>
      <c r="D38" s="1"/>
      <c r="E38" s="1"/>
      <c r="F38" s="1"/>
      <c r="G38" s="1"/>
      <c r="H38" s="1"/>
      <c r="I38" s="1"/>
      <c r="L38" s="1"/>
      <c r="M38" s="1"/>
    </row>
    <row r="39" spans="2:13">
      <c r="B39" s="1" t="str">
        <f t="shared" si="2"/>
        <v/>
      </c>
      <c r="C39" s="1"/>
      <c r="D39" s="1"/>
      <c r="E39" s="1"/>
      <c r="F39" s="1"/>
      <c r="G39" s="1"/>
      <c r="H39" s="1"/>
      <c r="I39" s="1"/>
      <c r="L39" s="1"/>
      <c r="M39" s="1"/>
    </row>
    <row r="40" spans="2:13">
      <c r="B40" s="1" t="str">
        <f t="shared" si="2"/>
        <v/>
      </c>
      <c r="C40" s="1"/>
      <c r="D40" s="1"/>
      <c r="E40" s="1"/>
      <c r="F40" s="1"/>
      <c r="G40" s="1"/>
      <c r="H40" s="1"/>
      <c r="I40" s="1"/>
      <c r="L40" s="1"/>
      <c r="M40" s="1"/>
    </row>
    <row r="41" spans="2:13">
      <c r="B41" s="1" t="str">
        <f t="shared" si="2"/>
        <v/>
      </c>
      <c r="C41" s="1"/>
      <c r="D41" s="1"/>
      <c r="E41" s="1"/>
      <c r="F41" s="1"/>
      <c r="G41" s="1"/>
      <c r="H41" s="1"/>
      <c r="I41" s="1"/>
      <c r="L41" s="1"/>
      <c r="M41" s="1"/>
    </row>
    <row r="42" spans="3:13">
      <c r="C42" s="1"/>
      <c r="D42" s="1"/>
      <c r="E42" s="1"/>
      <c r="F42" s="1"/>
      <c r="G42" s="1"/>
      <c r="H42" s="1"/>
      <c r="I42" s="1"/>
      <c r="L42" s="1"/>
      <c r="M42" s="1"/>
    </row>
    <row r="43" spans="3:13">
      <c r="C43" s="1"/>
      <c r="D43" s="1"/>
      <c r="E43" s="1"/>
      <c r="F43" s="1"/>
      <c r="G43" s="1"/>
      <c r="H43" s="1"/>
      <c r="I43" s="1"/>
      <c r="L43" s="1"/>
      <c r="M43" s="1"/>
    </row>
    <row r="44" spans="3:13">
      <c r="C44" s="1"/>
      <c r="D44" s="1"/>
      <c r="E44" s="1"/>
      <c r="F44" s="1"/>
      <c r="G44" s="1"/>
      <c r="H44" s="1"/>
      <c r="I44" s="1"/>
      <c r="L44" s="1"/>
      <c r="M44" s="1"/>
    </row>
    <row r="45" spans="3:13">
      <c r="C45" s="1"/>
      <c r="D45" s="1"/>
      <c r="E45" s="1"/>
      <c r="F45" s="1"/>
      <c r="G45" s="1"/>
      <c r="H45" s="1"/>
      <c r="I45" s="1"/>
      <c r="L45" s="1"/>
      <c r="M45" s="1"/>
    </row>
    <row r="46" spans="3:13">
      <c r="C46" s="1"/>
      <c r="D46" s="1"/>
      <c r="E46" s="1"/>
      <c r="F46" s="1"/>
      <c r="G46" s="1"/>
      <c r="H46" s="1"/>
      <c r="I46" s="1"/>
      <c r="L46" s="1"/>
      <c r="M46" s="1"/>
    </row>
    <row r="47" spans="3:13">
      <c r="C47" s="1"/>
      <c r="D47" s="1"/>
      <c r="E47" s="1"/>
      <c r="F47" s="1"/>
      <c r="G47" s="1"/>
      <c r="H47" s="1"/>
      <c r="I47" s="1"/>
      <c r="L47" s="1"/>
      <c r="M47" s="1"/>
    </row>
    <row r="48" spans="3:13">
      <c r="C48" s="1"/>
      <c r="D48" s="1"/>
      <c r="E48" s="1"/>
      <c r="F48" s="1"/>
      <c r="G48" s="1"/>
      <c r="H48" s="1"/>
      <c r="I48" s="1"/>
      <c r="L48" s="1"/>
      <c r="M48" s="1"/>
    </row>
    <row r="49" spans="3:13">
      <c r="C49" s="1"/>
      <c r="D49" s="1"/>
      <c r="E49" s="1"/>
      <c r="F49" s="1"/>
      <c r="G49" s="1"/>
      <c r="H49" s="1"/>
      <c r="I49" s="1"/>
      <c r="L49" s="1"/>
      <c r="M49" s="1"/>
    </row>
    <row r="50" spans="3:13">
      <c r="C50" s="1"/>
      <c r="D50" s="1"/>
      <c r="E50" s="1"/>
      <c r="F50" s="1"/>
      <c r="G50" s="1"/>
      <c r="H50" s="1"/>
      <c r="I50" s="1"/>
      <c r="L50" s="1"/>
      <c r="M50" s="1"/>
    </row>
    <row r="51" spans="3:13">
      <c r="C51" s="1"/>
      <c r="D51" s="1"/>
      <c r="E51" s="1"/>
      <c r="F51" s="1"/>
      <c r="G51" s="1"/>
      <c r="H51" s="1"/>
      <c r="I51" s="1"/>
      <c r="L51" s="1"/>
      <c r="M51" s="1"/>
    </row>
    <row r="52" spans="2:11">
      <c r="B52" s="1" t="str">
        <f t="shared" ref="B52:B64" si="3">IF(ISBLANK(J52),"",VALUE(MID(J52,1,1)))</f>
        <v/>
      </c>
      <c r="J52"/>
      <c r="K52"/>
    </row>
    <row r="53" spans="2:11">
      <c r="B53" s="1" t="str">
        <f t="shared" si="3"/>
        <v/>
      </c>
      <c r="J53"/>
      <c r="K53"/>
    </row>
    <row r="54" spans="2:11">
      <c r="B54" s="1" t="str">
        <f t="shared" si="3"/>
        <v/>
      </c>
      <c r="J54"/>
      <c r="K54"/>
    </row>
    <row r="55" spans="2:11">
      <c r="B55" s="1" t="str">
        <f t="shared" si="3"/>
        <v/>
      </c>
      <c r="J55"/>
      <c r="K55"/>
    </row>
    <row r="56" spans="2:11">
      <c r="B56" s="1" t="str">
        <f t="shared" si="3"/>
        <v/>
      </c>
      <c r="J56"/>
      <c r="K56"/>
    </row>
    <row r="57" spans="2:11">
      <c r="B57" s="1" t="str">
        <f t="shared" si="3"/>
        <v/>
      </c>
      <c r="J57"/>
      <c r="K57"/>
    </row>
    <row r="58" spans="2:11">
      <c r="B58" s="1" t="str">
        <f t="shared" si="3"/>
        <v/>
      </c>
      <c r="J58"/>
      <c r="K58"/>
    </row>
    <row r="59" spans="2:11">
      <c r="B59" s="1" t="str">
        <f t="shared" si="3"/>
        <v/>
      </c>
      <c r="J59"/>
      <c r="K59"/>
    </row>
    <row r="60" spans="2:11">
      <c r="B60" s="1" t="str">
        <f t="shared" si="3"/>
        <v/>
      </c>
      <c r="J60"/>
      <c r="K60"/>
    </row>
    <row r="61" spans="2:11">
      <c r="B61" s="1" t="str">
        <f t="shared" si="3"/>
        <v/>
      </c>
      <c r="J61"/>
      <c r="K61"/>
    </row>
    <row r="62" spans="2:11">
      <c r="B62" s="1" t="str">
        <f t="shared" si="3"/>
        <v/>
      </c>
      <c r="J62"/>
      <c r="K62"/>
    </row>
    <row r="63" spans="2:11">
      <c r="B63" s="1" t="str">
        <f t="shared" si="3"/>
        <v/>
      </c>
      <c r="J63"/>
      <c r="K63"/>
    </row>
    <row r="64" spans="2:11">
      <c r="B64" s="1" t="str">
        <f t="shared" si="3"/>
        <v/>
      </c>
      <c r="J64"/>
      <c r="K64"/>
    </row>
    <row r="65" spans="2:11">
      <c r="B65" s="1" t="str">
        <f t="shared" ref="B65:B67" si="4">IF(ISBLANK(J65),"",VALUE(MID(J65,1,1)))</f>
        <v/>
      </c>
      <c r="J65"/>
      <c r="K65"/>
    </row>
    <row r="66" spans="2:11">
      <c r="B66" s="1" t="str">
        <f t="shared" si="4"/>
        <v/>
      </c>
      <c r="J66"/>
      <c r="K66"/>
    </row>
    <row r="67" spans="2:11">
      <c r="B67" s="1" t="str">
        <f t="shared" si="4"/>
        <v/>
      </c>
      <c r="J67"/>
      <c r="K67"/>
    </row>
    <row r="68" spans="10:11">
      <c r="J68"/>
      <c r="K68"/>
    </row>
    <row r="69" spans="10:11">
      <c r="J69"/>
      <c r="K69"/>
    </row>
    <row r="70" spans="10:11">
      <c r="J70"/>
      <c r="K70"/>
    </row>
    <row r="71" spans="10:11">
      <c r="J71"/>
      <c r="K71"/>
    </row>
    <row r="72" spans="10:11">
      <c r="J72"/>
      <c r="K72"/>
    </row>
    <row r="73" spans="10:11">
      <c r="J73"/>
      <c r="K73"/>
    </row>
    <row r="74" spans="10:11">
      <c r="J74"/>
      <c r="K74"/>
    </row>
    <row r="75" spans="10:11">
      <c r="J75"/>
      <c r="K75"/>
    </row>
    <row r="76" spans="10:11">
      <c r="J76"/>
      <c r="K76"/>
    </row>
    <row r="77" spans="10:11">
      <c r="J77"/>
      <c r="K77"/>
    </row>
    <row r="78" spans="10:11">
      <c r="J78"/>
      <c r="K78"/>
    </row>
    <row r="79" spans="10:11">
      <c r="J79"/>
      <c r="K79"/>
    </row>
    <row r="80" spans="10:11">
      <c r="J80"/>
      <c r="K80"/>
    </row>
    <row r="81" spans="10:11">
      <c r="J81"/>
      <c r="K81"/>
    </row>
    <row r="82" spans="10:11">
      <c r="J82"/>
      <c r="K82"/>
    </row>
    <row r="83" spans="10:11">
      <c r="J83"/>
      <c r="K83"/>
    </row>
    <row r="84" spans="10:11">
      <c r="J84"/>
      <c r="K84"/>
    </row>
    <row r="85" spans="10:11">
      <c r="J85"/>
      <c r="K85"/>
    </row>
    <row r="86" spans="10:11">
      <c r="J86"/>
      <c r="K86"/>
    </row>
    <row r="87" spans="10:11">
      <c r="J87"/>
      <c r="K87"/>
    </row>
    <row r="88" spans="10:11">
      <c r="J88"/>
      <c r="K88"/>
    </row>
    <row r="89" spans="10:11">
      <c r="J89"/>
      <c r="K89"/>
    </row>
    <row r="90" spans="10:11">
      <c r="J90"/>
      <c r="K90"/>
    </row>
    <row r="91" spans="10:11">
      <c r="J91"/>
      <c r="K91"/>
    </row>
    <row r="92" spans="10:11">
      <c r="J92"/>
      <c r="K92"/>
    </row>
    <row r="93" spans="10:11">
      <c r="J93"/>
      <c r="K93"/>
    </row>
    <row r="94" spans="10:11">
      <c r="J94"/>
      <c r="K94"/>
    </row>
    <row r="95" spans="10:11">
      <c r="J95"/>
      <c r="K95"/>
    </row>
    <row r="96" spans="10:11">
      <c r="J96"/>
      <c r="K96"/>
    </row>
    <row r="97" spans="10:11">
      <c r="J97"/>
      <c r="K97"/>
    </row>
  </sheetData>
  <mergeCells count="2">
    <mergeCell ref="E2:F2"/>
    <mergeCell ref="J1:J2"/>
  </mergeCells>
  <conditionalFormatting sqref="G4:G34">
    <cfRule type="expression" dxfId="0" priority="2">
      <formula>IF(ISNUMBER(FIND("目标值",L4)),TRUE,FALSE)</formula>
    </cfRule>
  </conditionalFormatting>
  <dataValidations count="3">
    <dataValidation type="list" allowBlank="1" showInputMessage="1" showErrorMessage="1" sqref="J4 J5 J6 J10 J11 J12 J13 J14 J15 J16 J17 J18 J19 J20 J21 J22 J23 J24 J25 J26 J27 J28 J29 J30 J31 J32 J33 J34 J1:J3 J7:J9 J35:J1048576">
      <formula1>'! 数据源'!$A$1:$G$1</formula1>
    </dataValidation>
    <dataValidation type="list" allowBlank="1" showInputMessage="1" showErrorMessage="1" sqref="K4 K5 K6 K10 K11 K12 K13 K14 K15 K16 K17 K18 K19 K20 K21 K22 K23 K24 K25 K26 K27 K28 K29 K30 K31 K32 K33 K34 K7:K9">
      <formula1>INDIRECT(J4)</formula1>
    </dataValidation>
    <dataValidation allowBlank="1" showInputMessage="1" showErrorMessage="1" sqref="K1:K3 K35:K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selection activeCell="E7" sqref="E7"/>
    </sheetView>
  </sheetViews>
  <sheetFormatPr defaultColWidth="9" defaultRowHeight="14.25"/>
  <cols>
    <col min="1" max="1" width="13.5" customWidth="1"/>
    <col min="2" max="2" width="8.875" customWidth="1"/>
    <col min="3" max="3" width="7.5" customWidth="1"/>
    <col min="4" max="4" width="10.5" style="1" customWidth="1"/>
    <col min="5" max="6" width="13.625" style="1" customWidth="1"/>
    <col min="7" max="7" width="8.875" customWidth="1"/>
    <col min="8" max="8" width="9.75" customWidth="1"/>
    <col min="9" max="9" width="9.375" customWidth="1"/>
    <col min="10" max="10" width="8.875" customWidth="1"/>
    <col min="11" max="12" width="7.25" customWidth="1"/>
    <col min="13" max="13" width="23.75" customWidth="1"/>
    <col min="14" max="14" width="44.25" customWidth="1"/>
    <col min="16" max="16" width="48.375" customWidth="1"/>
  </cols>
  <sheetData>
    <row r="1" ht="29" customHeight="1" spans="1:13">
      <c r="A1" s="16" t="s">
        <v>0</v>
      </c>
      <c r="B1" s="1" t="s">
        <v>102</v>
      </c>
      <c r="C1" s="17" t="s">
        <v>103</v>
      </c>
      <c r="D1" s="18" t="s">
        <v>1</v>
      </c>
      <c r="E1" s="19" t="s">
        <v>8</v>
      </c>
      <c r="F1" s="19"/>
      <c r="G1" s="16" t="s">
        <v>2</v>
      </c>
      <c r="H1" s="16" t="s">
        <v>3</v>
      </c>
      <c r="I1" s="16" t="s">
        <v>4</v>
      </c>
      <c r="J1" s="16" t="s">
        <v>5</v>
      </c>
      <c r="K1" s="28" t="s">
        <v>6</v>
      </c>
      <c r="L1" s="29"/>
      <c r="M1" s="16" t="s">
        <v>7</v>
      </c>
    </row>
    <row r="2" ht="63" customHeight="1" spans="1:14">
      <c r="A2" s="17" t="s">
        <v>9</v>
      </c>
      <c r="B2" s="20" t="s">
        <v>104</v>
      </c>
      <c r="C2" s="17"/>
      <c r="D2" s="18"/>
      <c r="E2" s="21"/>
      <c r="F2" s="22"/>
      <c r="G2" s="1"/>
      <c r="H2" s="1"/>
      <c r="I2" s="6" t="s">
        <v>10</v>
      </c>
      <c r="J2" s="6"/>
      <c r="K2" s="30" t="s">
        <v>11</v>
      </c>
      <c r="L2" s="1"/>
      <c r="M2" s="16" t="s">
        <v>12</v>
      </c>
      <c r="N2" s="1" t="s">
        <v>13</v>
      </c>
    </row>
    <row r="3" s="15" customFormat="1" spans="1:13">
      <c r="A3" s="4" t="s">
        <v>14</v>
      </c>
      <c r="B3" s="4" t="s">
        <v>105</v>
      </c>
      <c r="C3" s="4" t="s">
        <v>106</v>
      </c>
      <c r="D3" s="23" t="s">
        <v>15</v>
      </c>
      <c r="E3" s="24"/>
      <c r="F3" s="25"/>
      <c r="G3" s="26" t="s">
        <v>16</v>
      </c>
      <c r="H3" s="27" t="s">
        <v>17</v>
      </c>
      <c r="I3" s="4" t="s">
        <v>18</v>
      </c>
      <c r="J3" s="4" t="s">
        <v>19</v>
      </c>
      <c r="K3" s="4" t="s">
        <v>20</v>
      </c>
      <c r="L3" s="24"/>
      <c r="M3" s="4" t="s">
        <v>21</v>
      </c>
    </row>
    <row r="4" spans="1:14">
      <c r="A4" s="1">
        <v>1</v>
      </c>
      <c r="B4" s="1">
        <v>1</v>
      </c>
      <c r="C4" s="1">
        <v>2</v>
      </c>
      <c r="D4" s="1">
        <f t="shared" ref="D4:D13" si="0">IF(ISBLANK(E4),"",VALUE(MID(E4,5,1)))</f>
        <v>0</v>
      </c>
      <c r="E4" s="1" t="s">
        <v>23</v>
      </c>
      <c r="F4" s="1" t="s">
        <v>24</v>
      </c>
      <c r="G4" s="1"/>
      <c r="H4" s="1" t="str">
        <f>VLOOKUP(E4&amp;F4,'! 数据源'!$H$6:$N$37,7,FALSE)</f>
        <v>text150</v>
      </c>
      <c r="I4" s="1">
        <v>0</v>
      </c>
      <c r="J4" s="1">
        <v>1</v>
      </c>
      <c r="K4" s="1">
        <v>50</v>
      </c>
      <c r="L4" s="1"/>
      <c r="M4" s="1" t="str">
        <f>VLOOKUP(E4&amp;F4,'! 数据源'!$H$6:$N$37,4,FALSE)</f>
        <v>4001,4004,4005,4007</v>
      </c>
      <c r="N4" s="1" t="str">
        <f>VLOOKUP(E4&amp;F4,'! 数据源'!$H$6:$N$37,5,FALSE)&amp;IF(ISBLANK(K4),"《需要输入目标值》",K4)&amp;VLOOKUP(E4&amp;F4,'! 数据源'!$H$6:$N$37,6,FALSE)</f>
        <v>售出50份汉堡</v>
      </c>
    </row>
    <row r="5" spans="1:15">
      <c r="A5" s="1">
        <v>2</v>
      </c>
      <c r="B5" s="1"/>
      <c r="C5" s="1">
        <v>3</v>
      </c>
      <c r="D5" s="1" t="str">
        <f t="shared" si="0"/>
        <v/>
      </c>
      <c r="G5" s="1"/>
      <c r="H5" s="1">
        <f>VLOOKUP(E5&amp;F5,'! 数据源'!$H$6:$N$37,7,FALSE)</f>
        <v>0</v>
      </c>
      <c r="I5" s="1">
        <v>0</v>
      </c>
      <c r="J5" s="1">
        <v>1</v>
      </c>
      <c r="K5" s="1"/>
      <c r="L5" s="1"/>
      <c r="M5" s="1">
        <f>VLOOKUP(E5&amp;F5,'! 数据源'!$H$6:$N$37,4,FALSE)</f>
        <v>0</v>
      </c>
      <c r="N5" s="1" t="str">
        <f>VLOOKUP(E5&amp;F5,'! 数据源'!$H$6:$N$37,5,FALSE)&amp;IF(ISBLANK(K5),"《需要输入目标值》",K5)&amp;VLOOKUP(E5&amp;F5,'! 数据源'!$H$6:$N$37,6,FALSE)</f>
        <v>《需要输入目标值》</v>
      </c>
      <c r="O5" s="1"/>
    </row>
    <row r="6" spans="1:15">
      <c r="A6" s="1">
        <v>3</v>
      </c>
      <c r="B6" s="1"/>
      <c r="C6" s="1">
        <v>4</v>
      </c>
      <c r="D6" s="1" t="str">
        <f t="shared" si="0"/>
        <v/>
      </c>
      <c r="G6" s="1"/>
      <c r="H6" s="1">
        <f>VLOOKUP(E6&amp;F6,'! 数据源'!$H$6:$N$37,7,FALSE)</f>
        <v>0</v>
      </c>
      <c r="I6" s="1">
        <v>0</v>
      </c>
      <c r="J6" s="1">
        <v>1</v>
      </c>
      <c r="K6" s="1"/>
      <c r="L6" s="1"/>
      <c r="M6" s="1">
        <f>VLOOKUP(E6&amp;F6,'! 数据源'!$H$6:$N$37,4,FALSE)</f>
        <v>0</v>
      </c>
      <c r="N6" s="1" t="str">
        <f>VLOOKUP(E6&amp;F6,'! 数据源'!$H$6:$N$37,5,FALSE)&amp;IF(ISBLANK(K6),"《需要输入目标值》",K6)&amp;VLOOKUP(E6&amp;F6,'! 数据源'!$H$6:$N$37,6,FALSE)</f>
        <v>《需要输入目标值》</v>
      </c>
      <c r="O6" s="1"/>
    </row>
    <row r="7" spans="1:15">
      <c r="A7" s="1">
        <v>4</v>
      </c>
      <c r="B7" s="1"/>
      <c r="C7" s="1">
        <v>5</v>
      </c>
      <c r="D7" s="1" t="str">
        <f t="shared" si="0"/>
        <v/>
      </c>
      <c r="G7" s="1"/>
      <c r="H7" s="1">
        <f>VLOOKUP(E7&amp;F7,'! 数据源'!$H$6:$N$37,7,FALSE)</f>
        <v>0</v>
      </c>
      <c r="I7" s="1">
        <v>0</v>
      </c>
      <c r="J7" s="1">
        <v>1</v>
      </c>
      <c r="K7" s="1"/>
      <c r="L7" s="1"/>
      <c r="M7" s="1">
        <f>VLOOKUP(E7&amp;F7,'! 数据源'!$H$6:$N$37,4,FALSE)</f>
        <v>0</v>
      </c>
      <c r="N7" s="1" t="str">
        <f>VLOOKUP(E7&amp;F7,'! 数据源'!$H$6:$N$37,5,FALSE)&amp;IF(ISBLANK(K7),"《需要输入目标值》",K7)&amp;VLOOKUP(E7&amp;F7,'! 数据源'!$H$6:$N$37,6,FALSE)</f>
        <v>《需要输入目标值》</v>
      </c>
      <c r="O7" s="1"/>
    </row>
    <row r="8" spans="1:15">
      <c r="A8" s="1">
        <v>5</v>
      </c>
      <c r="B8" s="1"/>
      <c r="C8" s="1">
        <v>6</v>
      </c>
      <c r="D8" s="1" t="str">
        <f t="shared" si="0"/>
        <v/>
      </c>
      <c r="G8" s="1"/>
      <c r="H8" s="1">
        <f>VLOOKUP(E8&amp;F8,'! 数据源'!$H$6:$N$37,7,FALSE)</f>
        <v>0</v>
      </c>
      <c r="I8" s="1">
        <v>0</v>
      </c>
      <c r="J8" s="1">
        <v>1</v>
      </c>
      <c r="K8" s="1"/>
      <c r="L8" s="1"/>
      <c r="M8" s="1">
        <f>VLOOKUP(E8&amp;F8,'! 数据源'!$H$6:$N$37,4,FALSE)</f>
        <v>0</v>
      </c>
      <c r="N8" s="1" t="str">
        <f>VLOOKUP(E8&amp;F8,'! 数据源'!$H$6:$N$37,5,FALSE)&amp;IF(ISBLANK(K8),"《需要输入目标值》",K8)&amp;VLOOKUP(E8&amp;F8,'! 数据源'!$H$6:$N$37,6,FALSE)</f>
        <v>《需要输入目标值》</v>
      </c>
      <c r="O8" s="1"/>
    </row>
    <row r="9" spans="1:15">
      <c r="A9" s="1">
        <v>6</v>
      </c>
      <c r="B9" s="1"/>
      <c r="C9" s="1">
        <v>7</v>
      </c>
      <c r="D9" s="1" t="str">
        <f t="shared" si="0"/>
        <v/>
      </c>
      <c r="G9" s="1"/>
      <c r="H9" s="1">
        <f>VLOOKUP(E9&amp;F9,'! 数据源'!$H$6:$N$37,7,FALSE)</f>
        <v>0</v>
      </c>
      <c r="I9" s="1">
        <v>0</v>
      </c>
      <c r="J9" s="1">
        <v>1</v>
      </c>
      <c r="K9" s="1"/>
      <c r="L9" s="1"/>
      <c r="M9" s="1">
        <f>VLOOKUP(E9&amp;F9,'! 数据源'!$H$6:$N$37,4,FALSE)</f>
        <v>0</v>
      </c>
      <c r="N9" s="1" t="str">
        <f>VLOOKUP(E9&amp;F9,'! 数据源'!$H$6:$N$37,5,FALSE)&amp;IF(ISBLANK(K9),"《需要输入目标值》",K9)&amp;VLOOKUP(E9&amp;F9,'! 数据源'!$H$6:$N$37,6,FALSE)</f>
        <v>《需要输入目标值》</v>
      </c>
      <c r="O9" s="1"/>
    </row>
    <row r="10" spans="1:15">
      <c r="A10" s="1">
        <v>7</v>
      </c>
      <c r="B10" s="1"/>
      <c r="C10" s="1">
        <v>8</v>
      </c>
      <c r="D10" s="1" t="str">
        <f t="shared" si="0"/>
        <v/>
      </c>
      <c r="G10" s="1"/>
      <c r="H10" s="1">
        <f>VLOOKUP(E10&amp;F10,'! 数据源'!$H$6:$N$37,7,FALSE)</f>
        <v>0</v>
      </c>
      <c r="I10" s="1">
        <v>0</v>
      </c>
      <c r="J10" s="1">
        <v>1</v>
      </c>
      <c r="K10" s="1"/>
      <c r="L10" s="1"/>
      <c r="M10" s="1">
        <f>VLOOKUP(E10&amp;F10,'! 数据源'!$H$6:$N$37,4,FALSE)</f>
        <v>0</v>
      </c>
      <c r="N10" s="1" t="str">
        <f>VLOOKUP(E10&amp;F10,'! 数据源'!$H$6:$N$37,5,FALSE)&amp;IF(ISBLANK(K10),"《需要输入目标值》",K10)&amp;VLOOKUP(E10&amp;F10,'! 数据源'!$H$6:$N$37,6,FALSE)</f>
        <v>《需要输入目标值》</v>
      </c>
      <c r="O10" s="1"/>
    </row>
    <row r="11" spans="1:15">
      <c r="A11" s="1">
        <v>8</v>
      </c>
      <c r="B11" s="1"/>
      <c r="C11" s="1">
        <v>9</v>
      </c>
      <c r="D11" s="1" t="str">
        <f t="shared" si="0"/>
        <v/>
      </c>
      <c r="G11" s="1"/>
      <c r="H11" s="1">
        <f>VLOOKUP(E11&amp;F11,'! 数据源'!$H$6:$N$37,7,FALSE)</f>
        <v>0</v>
      </c>
      <c r="I11" s="1">
        <v>0</v>
      </c>
      <c r="J11" s="1">
        <v>1</v>
      </c>
      <c r="K11" s="1"/>
      <c r="L11" s="1"/>
      <c r="M11" s="1">
        <f>VLOOKUP(E11&amp;F11,'! 数据源'!$H$6:$N$37,4,FALSE)</f>
        <v>0</v>
      </c>
      <c r="N11" s="1" t="str">
        <f>VLOOKUP(E11&amp;F11,'! 数据源'!$H$6:$N$37,5,FALSE)&amp;IF(ISBLANK(K11),"《需要输入目标值》",K11)&amp;VLOOKUP(E11&amp;F11,'! 数据源'!$H$6:$N$37,6,FALSE)</f>
        <v>《需要输入目标值》</v>
      </c>
      <c r="O11" s="1"/>
    </row>
    <row r="12" spans="1:15">
      <c r="A12" s="1">
        <v>9</v>
      </c>
      <c r="B12" s="1"/>
      <c r="C12" s="1">
        <v>10</v>
      </c>
      <c r="D12" s="1" t="str">
        <f t="shared" si="0"/>
        <v/>
      </c>
      <c r="G12" s="1"/>
      <c r="H12" s="1">
        <f>VLOOKUP(E12&amp;F12,'! 数据源'!$H$6:$N$37,7,FALSE)</f>
        <v>0</v>
      </c>
      <c r="I12" s="1">
        <v>0</v>
      </c>
      <c r="J12" s="1">
        <v>1</v>
      </c>
      <c r="K12" s="1"/>
      <c r="L12" s="1"/>
      <c r="M12" s="1">
        <f>VLOOKUP(E12&amp;F12,'! 数据源'!$H$6:$N$37,4,FALSE)</f>
        <v>0</v>
      </c>
      <c r="N12" s="1" t="str">
        <f>VLOOKUP(E12&amp;F12,'! 数据源'!$H$6:$N$37,5,FALSE)&amp;IF(ISBLANK(K12),"《需要输入目标值》",K12)&amp;VLOOKUP(E12&amp;F12,'! 数据源'!$H$6:$N$37,6,FALSE)</f>
        <v>《需要输入目标值》</v>
      </c>
      <c r="O12" s="1"/>
    </row>
    <row r="13" spans="1:15">
      <c r="A13" s="1">
        <v>10</v>
      </c>
      <c r="B13" s="1"/>
      <c r="C13" s="1">
        <v>-1</v>
      </c>
      <c r="D13" s="1" t="str">
        <f t="shared" si="0"/>
        <v/>
      </c>
      <c r="G13" s="1"/>
      <c r="H13" s="1">
        <f>VLOOKUP(E13&amp;F13,'! 数据源'!$H$6:$N$37,7,FALSE)</f>
        <v>0</v>
      </c>
      <c r="I13" s="1">
        <v>0</v>
      </c>
      <c r="J13" s="1">
        <v>1</v>
      </c>
      <c r="K13" s="1"/>
      <c r="L13" s="1"/>
      <c r="M13" s="1">
        <f>VLOOKUP(E13&amp;F13,'! 数据源'!$H$6:$N$37,4,FALSE)</f>
        <v>0</v>
      </c>
      <c r="N13" s="1" t="str">
        <f>VLOOKUP(E13&amp;F13,'! 数据源'!$H$6:$N$37,5,FALSE)&amp;IF(ISBLANK(K13),"《需要输入目标值》",K13)&amp;VLOOKUP(E13&amp;F13,'! 数据源'!$H$6:$N$37,6,FALSE)</f>
        <v>《需要输入目标值》</v>
      </c>
      <c r="O13" s="1"/>
    </row>
    <row r="14" spans="1:15">
      <c r="A14" s="1"/>
      <c r="B14" s="1"/>
      <c r="C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>
        <v>500</v>
      </c>
      <c r="B15" s="1">
        <v>1</v>
      </c>
      <c r="C15" s="1">
        <v>501</v>
      </c>
      <c r="D15" s="1" t="str">
        <f t="shared" ref="D15:D25" si="1">IF(ISBLANK(E15),"",VALUE(MID(E15,5,1)))</f>
        <v/>
      </c>
      <c r="G15" s="1"/>
      <c r="H15" s="1">
        <f>VLOOKUP(E15&amp;F15,'! 数据源'!$H$6:$N$37,7,FALSE)</f>
        <v>0</v>
      </c>
      <c r="I15" s="1">
        <v>0</v>
      </c>
      <c r="J15" s="1">
        <v>1</v>
      </c>
      <c r="K15" s="1"/>
      <c r="L15" s="1"/>
      <c r="M15" s="1">
        <f>VLOOKUP(E15&amp;F15,'! 数据源'!$H$6:$N$37,4,FALSE)</f>
        <v>0</v>
      </c>
      <c r="N15" s="1" t="str">
        <f>VLOOKUP(E15&amp;F15,'! 数据源'!$H$6:$N$37,5,FALSE)&amp;IF(ISBLANK(K15),"《需要输入目标值》",K15)&amp;VLOOKUP(E15&amp;F15,'! 数据源'!$H$6:$N$37,6,FALSE)</f>
        <v>《需要输入目标值》</v>
      </c>
      <c r="O15" s="1"/>
    </row>
    <row r="16" spans="1:15">
      <c r="A16" s="1">
        <v>501</v>
      </c>
      <c r="B16" s="1"/>
      <c r="C16" s="1">
        <v>502</v>
      </c>
      <c r="D16" s="1" t="str">
        <f t="shared" si="1"/>
        <v/>
      </c>
      <c r="G16" s="1"/>
      <c r="H16" s="1">
        <f>VLOOKUP(E16&amp;F16,'! 数据源'!$H$6:$N$37,7,FALSE)</f>
        <v>0</v>
      </c>
      <c r="I16" s="1">
        <v>0</v>
      </c>
      <c r="J16" s="1">
        <v>1</v>
      </c>
      <c r="K16" s="1"/>
      <c r="L16" s="1"/>
      <c r="M16" s="1">
        <f>VLOOKUP(E16&amp;F16,'! 数据源'!$H$6:$N$37,4,FALSE)</f>
        <v>0</v>
      </c>
      <c r="N16" s="1" t="str">
        <f>VLOOKUP(E16&amp;F16,'! 数据源'!$H$6:$N$37,5,FALSE)&amp;IF(ISBLANK(K16),"《需要输入目标值》",K16)&amp;VLOOKUP(E16&amp;F16,'! 数据源'!$H$6:$N$37,6,FALSE)</f>
        <v>《需要输入目标值》</v>
      </c>
      <c r="O16" s="1"/>
    </row>
    <row r="17" spans="1:15">
      <c r="A17" s="1">
        <v>502</v>
      </c>
      <c r="B17" s="1"/>
      <c r="C17" s="1">
        <v>503</v>
      </c>
      <c r="D17" s="1" t="str">
        <f t="shared" si="1"/>
        <v/>
      </c>
      <c r="G17" s="1"/>
      <c r="H17" s="1">
        <f>VLOOKUP(E17&amp;F17,'! 数据源'!$H$6:$N$37,7,FALSE)</f>
        <v>0</v>
      </c>
      <c r="I17" s="1">
        <v>0</v>
      </c>
      <c r="J17" s="1">
        <v>1</v>
      </c>
      <c r="K17" s="1"/>
      <c r="L17" s="1"/>
      <c r="M17" s="1">
        <f>VLOOKUP(E17&amp;F17,'! 数据源'!$H$6:$N$37,4,FALSE)</f>
        <v>0</v>
      </c>
      <c r="N17" s="1" t="str">
        <f>VLOOKUP(E17&amp;F17,'! 数据源'!$H$6:$N$37,5,FALSE)&amp;IF(ISBLANK(K17),"《需要输入目标值》",K17)&amp;VLOOKUP(E17&amp;F17,'! 数据源'!$H$6:$N$37,6,FALSE)</f>
        <v>《需要输入目标值》</v>
      </c>
      <c r="O17" s="1"/>
    </row>
    <row r="18" spans="1:15">
      <c r="A18" s="1">
        <v>503</v>
      </c>
      <c r="B18" s="1"/>
      <c r="C18" s="1">
        <v>504</v>
      </c>
      <c r="D18" s="1" t="str">
        <f t="shared" si="1"/>
        <v/>
      </c>
      <c r="G18" s="1"/>
      <c r="H18" s="1">
        <f>VLOOKUP(E18&amp;F18,'! 数据源'!$H$6:$N$37,7,FALSE)</f>
        <v>0</v>
      </c>
      <c r="I18" s="1">
        <v>0</v>
      </c>
      <c r="J18" s="1">
        <v>1</v>
      </c>
      <c r="K18" s="1"/>
      <c r="L18" s="1"/>
      <c r="M18" s="1">
        <f>VLOOKUP(E18&amp;F18,'! 数据源'!$H$6:$N$37,4,FALSE)</f>
        <v>0</v>
      </c>
      <c r="N18" s="1" t="str">
        <f>VLOOKUP(E18&amp;F18,'! 数据源'!$H$6:$N$37,5,FALSE)&amp;IF(ISBLANK(K18),"《需要输入目标值》",K18)&amp;VLOOKUP(E18&amp;F18,'! 数据源'!$H$6:$N$37,6,FALSE)</f>
        <v>《需要输入目标值》</v>
      </c>
      <c r="O18" s="1"/>
    </row>
    <row r="19" spans="1:15">
      <c r="A19" s="1">
        <v>504</v>
      </c>
      <c r="B19" s="1"/>
      <c r="C19" s="1">
        <v>505</v>
      </c>
      <c r="D19" s="1" t="str">
        <f t="shared" si="1"/>
        <v/>
      </c>
      <c r="G19" s="1"/>
      <c r="H19" s="1">
        <f>VLOOKUP(E19&amp;F19,'! 数据源'!$H$6:$N$37,7,FALSE)</f>
        <v>0</v>
      </c>
      <c r="I19" s="1">
        <v>0</v>
      </c>
      <c r="J19" s="1">
        <v>1</v>
      </c>
      <c r="K19" s="1"/>
      <c r="L19" s="1"/>
      <c r="M19" s="1">
        <f>VLOOKUP(E19&amp;F19,'! 数据源'!$H$6:$N$37,4,FALSE)</f>
        <v>0</v>
      </c>
      <c r="N19" s="1" t="str">
        <f>VLOOKUP(E19&amp;F19,'! 数据源'!$H$6:$N$37,5,FALSE)&amp;IF(ISBLANK(K19),"《需要输入目标值》",K19)&amp;VLOOKUP(E19&amp;F19,'! 数据源'!$H$6:$N$37,6,FALSE)</f>
        <v>《需要输入目标值》</v>
      </c>
      <c r="O19" s="1"/>
    </row>
    <row r="20" spans="1:15">
      <c r="A20" s="1">
        <v>505</v>
      </c>
      <c r="B20" s="1"/>
      <c r="C20" s="1">
        <v>506</v>
      </c>
      <c r="D20" s="1" t="str">
        <f t="shared" si="1"/>
        <v/>
      </c>
      <c r="G20" s="1"/>
      <c r="H20" s="1">
        <f>VLOOKUP(E20&amp;F20,'! 数据源'!$H$6:$N$37,7,FALSE)</f>
        <v>0</v>
      </c>
      <c r="I20" s="1">
        <v>0</v>
      </c>
      <c r="J20" s="1">
        <v>1</v>
      </c>
      <c r="K20" s="1"/>
      <c r="L20" s="1"/>
      <c r="M20" s="1">
        <f>VLOOKUP(E20&amp;F20,'! 数据源'!$H$6:$N$37,4,FALSE)</f>
        <v>0</v>
      </c>
      <c r="N20" s="1" t="str">
        <f>VLOOKUP(E20&amp;F20,'! 数据源'!$H$6:$N$37,5,FALSE)&amp;IF(ISBLANK(K20),"《需要输入目标值》",K20)&amp;VLOOKUP(E20&amp;F20,'! 数据源'!$H$6:$N$37,6,FALSE)</f>
        <v>《需要输入目标值》</v>
      </c>
      <c r="O20" s="1"/>
    </row>
    <row r="21" spans="1:15">
      <c r="A21" s="1">
        <v>506</v>
      </c>
      <c r="B21" s="1"/>
      <c r="C21" s="1">
        <v>507</v>
      </c>
      <c r="D21" s="1" t="str">
        <f t="shared" si="1"/>
        <v/>
      </c>
      <c r="G21" s="1"/>
      <c r="H21" s="1">
        <f>VLOOKUP(E21&amp;F21,'! 数据源'!$H$6:$N$37,7,FALSE)</f>
        <v>0</v>
      </c>
      <c r="I21" s="1">
        <v>0</v>
      </c>
      <c r="J21" s="1">
        <v>1</v>
      </c>
      <c r="K21" s="1"/>
      <c r="L21" s="1"/>
      <c r="M21" s="1">
        <f>VLOOKUP(E21&amp;F21,'! 数据源'!$H$6:$N$37,4,FALSE)</f>
        <v>0</v>
      </c>
      <c r="N21" s="1" t="str">
        <f>VLOOKUP(E21&amp;F21,'! 数据源'!$H$6:$N$37,5,FALSE)&amp;IF(ISBLANK(K21),"《需要输入目标值》",K21)&amp;VLOOKUP(E21&amp;F21,'! 数据源'!$H$6:$N$37,6,FALSE)</f>
        <v>《需要输入目标值》</v>
      </c>
      <c r="O21" s="1"/>
    </row>
    <row r="22" spans="1:15">
      <c r="A22" s="1">
        <v>507</v>
      </c>
      <c r="C22" s="1">
        <v>508</v>
      </c>
      <c r="D22" s="1" t="str">
        <f t="shared" si="1"/>
        <v/>
      </c>
      <c r="G22" s="1"/>
      <c r="H22" s="1">
        <f>VLOOKUP(E22&amp;F22,'! 数据源'!$H$6:$N$37,7,FALSE)</f>
        <v>0</v>
      </c>
      <c r="I22" s="1">
        <v>0</v>
      </c>
      <c r="J22" s="1">
        <v>1</v>
      </c>
      <c r="K22" s="1"/>
      <c r="L22" s="1"/>
      <c r="M22" s="1">
        <f>VLOOKUP(E22&amp;F22,'! 数据源'!$H$6:$N$37,4,FALSE)</f>
        <v>0</v>
      </c>
      <c r="N22" s="1" t="str">
        <f>VLOOKUP(E22&amp;F22,'! 数据源'!$H$6:$N$37,5,FALSE)&amp;IF(ISBLANK(K22),"《需要输入目标值》",K22)&amp;VLOOKUP(E22&amp;F22,'! 数据源'!$H$6:$N$37,6,FALSE)</f>
        <v>《需要输入目标值》</v>
      </c>
      <c r="O22" s="1"/>
    </row>
    <row r="23" spans="1:15">
      <c r="A23" s="1">
        <v>508</v>
      </c>
      <c r="B23" s="1"/>
      <c r="C23" s="1">
        <v>509</v>
      </c>
      <c r="D23" s="1" t="str">
        <f t="shared" si="1"/>
        <v/>
      </c>
      <c r="G23" s="1"/>
      <c r="H23" s="1">
        <f>VLOOKUP(E23&amp;F23,'! 数据源'!$H$6:$N$37,7,FALSE)</f>
        <v>0</v>
      </c>
      <c r="I23" s="1">
        <v>0</v>
      </c>
      <c r="J23" s="1">
        <v>1</v>
      </c>
      <c r="K23" s="1"/>
      <c r="L23" s="1"/>
      <c r="M23" s="1">
        <f>VLOOKUP(E23&amp;F23,'! 数据源'!$H$6:$N$37,4,FALSE)</f>
        <v>0</v>
      </c>
      <c r="N23" s="1" t="str">
        <f>VLOOKUP(E23&amp;F23,'! 数据源'!$H$6:$N$37,5,FALSE)&amp;IF(ISBLANK(K23),"《需要输入目标值》",K23)&amp;VLOOKUP(E23&amp;F23,'! 数据源'!$H$6:$N$37,6,FALSE)</f>
        <v>《需要输入目标值》</v>
      </c>
      <c r="O23" s="1"/>
    </row>
    <row r="24" spans="1:15">
      <c r="A24" s="1">
        <v>509</v>
      </c>
      <c r="B24" s="1"/>
      <c r="C24" s="1">
        <v>510</v>
      </c>
      <c r="D24" s="1" t="str">
        <f t="shared" si="1"/>
        <v/>
      </c>
      <c r="G24" s="1"/>
      <c r="H24" s="1">
        <f>VLOOKUP(E24&amp;F24,'! 数据源'!$H$6:$N$37,7,FALSE)</f>
        <v>0</v>
      </c>
      <c r="I24" s="1">
        <v>0</v>
      </c>
      <c r="J24" s="1">
        <v>1</v>
      </c>
      <c r="K24" s="1"/>
      <c r="L24" s="1"/>
      <c r="M24" s="1">
        <f>VLOOKUP(E24&amp;F24,'! 数据源'!$H$6:$N$37,4,FALSE)</f>
        <v>0</v>
      </c>
      <c r="N24" s="1" t="str">
        <f>VLOOKUP(E24&amp;F24,'! 数据源'!$H$6:$N$37,5,FALSE)&amp;IF(ISBLANK(K24),"《需要输入目标值》",K24)&amp;VLOOKUP(E24&amp;F24,'! 数据源'!$H$6:$N$37,6,FALSE)</f>
        <v>《需要输入目标值》</v>
      </c>
      <c r="O24" s="1"/>
    </row>
    <row r="25" spans="1:15">
      <c r="A25" s="1">
        <v>510</v>
      </c>
      <c r="B25" s="1"/>
      <c r="C25" s="1">
        <v>-1</v>
      </c>
      <c r="D25" s="1" t="str">
        <f t="shared" si="1"/>
        <v/>
      </c>
      <c r="G25" s="1"/>
      <c r="H25" s="1">
        <f>VLOOKUP(E25&amp;F25,'! 数据源'!$H$6:$N$37,7,FALSE)</f>
        <v>0</v>
      </c>
      <c r="I25" s="1">
        <v>0</v>
      </c>
      <c r="J25" s="1">
        <v>1</v>
      </c>
      <c r="K25" s="1"/>
      <c r="L25" s="1"/>
      <c r="M25" s="1">
        <f>VLOOKUP(E25&amp;F25,'! 数据源'!$H$6:$N$37,4,FALSE)</f>
        <v>0</v>
      </c>
      <c r="N25" s="1" t="str">
        <f>VLOOKUP(E25&amp;F25,'! 数据源'!$H$6:$N$37,5,FALSE)&amp;IF(ISBLANK(K25),"《需要输入目标值》",K25)&amp;VLOOKUP(E25&amp;F25,'! 数据源'!$H$6:$N$37,6,FALSE)</f>
        <v>《需要输入目标值》</v>
      </c>
      <c r="O25" s="1"/>
    </row>
    <row r="26" spans="1:15">
      <c r="A26" s="1"/>
      <c r="B26" s="1"/>
      <c r="C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>
        <v>1000</v>
      </c>
      <c r="B27" s="1">
        <v>1</v>
      </c>
      <c r="C27" s="1">
        <v>1001</v>
      </c>
      <c r="D27" s="1" t="str">
        <f t="shared" ref="D27:D37" si="2">IF(ISBLANK(E27),"",VALUE(MID(E27,5,1)))</f>
        <v/>
      </c>
      <c r="G27" s="1"/>
      <c r="H27" s="1">
        <f>VLOOKUP(E27&amp;F27,'! 数据源'!$H$6:$N$37,7,FALSE)</f>
        <v>0</v>
      </c>
      <c r="I27" s="1">
        <v>0</v>
      </c>
      <c r="J27" s="1">
        <v>1</v>
      </c>
      <c r="K27" s="1"/>
      <c r="L27" s="1"/>
      <c r="M27" s="1">
        <f>VLOOKUP(E27&amp;F27,'! 数据源'!$H$6:$N$37,4,FALSE)</f>
        <v>0</v>
      </c>
      <c r="N27" s="1" t="str">
        <f>VLOOKUP(E27&amp;F27,'! 数据源'!$H$6:$N$37,5,FALSE)&amp;IF(ISBLANK(K27),"《需要输入目标值》",K27)&amp;VLOOKUP(E27&amp;F27,'! 数据源'!$H$6:$N$37,6,FALSE)</f>
        <v>《需要输入目标值》</v>
      </c>
      <c r="O27" s="1"/>
    </row>
    <row r="28" spans="1:15">
      <c r="A28" s="1">
        <v>1001</v>
      </c>
      <c r="B28" s="1"/>
      <c r="C28" s="1">
        <v>1002</v>
      </c>
      <c r="D28" s="1" t="str">
        <f t="shared" si="2"/>
        <v/>
      </c>
      <c r="G28" s="1"/>
      <c r="H28" s="1">
        <f>VLOOKUP(E28&amp;F28,'! 数据源'!$H$6:$N$37,7,FALSE)</f>
        <v>0</v>
      </c>
      <c r="I28" s="1">
        <v>0</v>
      </c>
      <c r="J28" s="1">
        <v>1</v>
      </c>
      <c r="K28" s="1"/>
      <c r="L28" s="1"/>
      <c r="M28" s="1">
        <f>VLOOKUP(E28&amp;F28,'! 数据源'!$H$6:$N$37,4,FALSE)</f>
        <v>0</v>
      </c>
      <c r="N28" s="1" t="str">
        <f>VLOOKUP(E28&amp;F28,'! 数据源'!$H$6:$N$37,5,FALSE)&amp;IF(ISBLANK(K28),"《需要输入目标值》",K28)&amp;VLOOKUP(E28&amp;F28,'! 数据源'!$H$6:$N$37,6,FALSE)</f>
        <v>《需要输入目标值》</v>
      </c>
      <c r="O28" s="1"/>
    </row>
    <row r="29" spans="1:15">
      <c r="A29" s="1">
        <v>1002</v>
      </c>
      <c r="B29" s="1"/>
      <c r="C29" s="1">
        <v>1003</v>
      </c>
      <c r="D29" s="1" t="str">
        <f t="shared" si="2"/>
        <v/>
      </c>
      <c r="G29" s="1"/>
      <c r="H29" s="1">
        <f>VLOOKUP(E29&amp;F29,'! 数据源'!$H$6:$N$37,7,FALSE)</f>
        <v>0</v>
      </c>
      <c r="I29" s="1">
        <v>0</v>
      </c>
      <c r="J29" s="1">
        <v>1</v>
      </c>
      <c r="K29" s="1"/>
      <c r="L29" s="1"/>
      <c r="M29" s="1">
        <f>VLOOKUP(E29&amp;F29,'! 数据源'!$H$6:$N$37,4,FALSE)</f>
        <v>0</v>
      </c>
      <c r="N29" s="1" t="str">
        <f>VLOOKUP(E29&amp;F29,'! 数据源'!$H$6:$N$37,5,FALSE)&amp;IF(ISBLANK(K29),"《需要输入目标值》",K29)&amp;VLOOKUP(E29&amp;F29,'! 数据源'!$H$6:$N$37,6,FALSE)</f>
        <v>《需要输入目标值》</v>
      </c>
      <c r="O29" s="1"/>
    </row>
    <row r="30" spans="1:15">
      <c r="A30" s="1">
        <v>1003</v>
      </c>
      <c r="B30" s="1"/>
      <c r="C30" s="1">
        <v>1004</v>
      </c>
      <c r="D30" s="1" t="str">
        <f t="shared" si="2"/>
        <v/>
      </c>
      <c r="G30" s="1"/>
      <c r="H30" s="1">
        <f>VLOOKUP(E30&amp;F30,'! 数据源'!$H$6:$N$37,7,FALSE)</f>
        <v>0</v>
      </c>
      <c r="I30" s="1">
        <v>0</v>
      </c>
      <c r="J30" s="1">
        <v>1</v>
      </c>
      <c r="K30" s="1"/>
      <c r="L30" s="1"/>
      <c r="M30" s="1">
        <f>VLOOKUP(E30&amp;F30,'! 数据源'!$H$6:$N$37,4,FALSE)</f>
        <v>0</v>
      </c>
      <c r="N30" s="1" t="str">
        <f>VLOOKUP(E30&amp;F30,'! 数据源'!$H$6:$N$37,5,FALSE)&amp;IF(ISBLANK(K30),"《需要输入目标值》",K30)&amp;VLOOKUP(E30&amp;F30,'! 数据源'!$H$6:$N$37,6,FALSE)</f>
        <v>《需要输入目标值》</v>
      </c>
      <c r="O30" s="1"/>
    </row>
    <row r="31" spans="1:15">
      <c r="A31" s="1">
        <v>1004</v>
      </c>
      <c r="B31" s="1"/>
      <c r="C31" s="1">
        <v>1005</v>
      </c>
      <c r="D31" s="1" t="str">
        <f t="shared" si="2"/>
        <v/>
      </c>
      <c r="G31" s="1"/>
      <c r="H31" s="1">
        <f>VLOOKUP(E31&amp;F31,'! 数据源'!$H$6:$N$37,7,FALSE)</f>
        <v>0</v>
      </c>
      <c r="I31" s="1">
        <v>0</v>
      </c>
      <c r="J31" s="1">
        <v>1</v>
      </c>
      <c r="K31" s="1"/>
      <c r="L31" s="1"/>
      <c r="M31" s="1">
        <f>VLOOKUP(E31&amp;F31,'! 数据源'!$H$6:$N$37,4,FALSE)</f>
        <v>0</v>
      </c>
      <c r="N31" s="1" t="str">
        <f>VLOOKUP(E31&amp;F31,'! 数据源'!$H$6:$N$37,5,FALSE)&amp;IF(ISBLANK(K31),"《需要输入目标值》",K31)&amp;VLOOKUP(E31&amp;F31,'! 数据源'!$H$6:$N$37,6,FALSE)</f>
        <v>《需要输入目标值》</v>
      </c>
      <c r="O31" s="1"/>
    </row>
    <row r="32" spans="1:15">
      <c r="A32" s="1">
        <v>1005</v>
      </c>
      <c r="B32" s="1"/>
      <c r="C32" s="1">
        <v>1006</v>
      </c>
      <c r="D32" s="1" t="str">
        <f t="shared" si="2"/>
        <v/>
      </c>
      <c r="G32" s="1"/>
      <c r="H32" s="1">
        <f>VLOOKUP(E32&amp;F32,'! 数据源'!$H$6:$N$37,7,FALSE)</f>
        <v>0</v>
      </c>
      <c r="I32" s="1">
        <v>0</v>
      </c>
      <c r="J32" s="1">
        <v>1</v>
      </c>
      <c r="K32" s="1"/>
      <c r="L32" s="1"/>
      <c r="M32" s="1">
        <f>VLOOKUP(E32&amp;F32,'! 数据源'!$H$6:$N$37,4,FALSE)</f>
        <v>0</v>
      </c>
      <c r="N32" s="1" t="str">
        <f>VLOOKUP(E32&amp;F32,'! 数据源'!$H$6:$N$37,5,FALSE)&amp;IF(ISBLANK(K32),"《需要输入目标值》",K32)&amp;VLOOKUP(E32&amp;F32,'! 数据源'!$H$6:$N$37,6,FALSE)</f>
        <v>《需要输入目标值》</v>
      </c>
      <c r="O32" s="1"/>
    </row>
    <row r="33" spans="1:15">
      <c r="A33" s="1">
        <v>1006</v>
      </c>
      <c r="B33" s="1"/>
      <c r="C33" s="1">
        <v>1007</v>
      </c>
      <c r="D33" s="1" t="str">
        <f t="shared" si="2"/>
        <v/>
      </c>
      <c r="G33" s="1"/>
      <c r="H33" s="1">
        <f>VLOOKUP(E33&amp;F33,'! 数据源'!$H$6:$N$37,7,FALSE)</f>
        <v>0</v>
      </c>
      <c r="I33" s="1">
        <v>0</v>
      </c>
      <c r="J33" s="1">
        <v>1</v>
      </c>
      <c r="K33" s="1"/>
      <c r="L33" s="1"/>
      <c r="M33" s="1">
        <f>VLOOKUP(E33&amp;F33,'! 数据源'!$H$6:$N$37,4,FALSE)</f>
        <v>0</v>
      </c>
      <c r="N33" s="1" t="str">
        <f>VLOOKUP(E33&amp;F33,'! 数据源'!$H$6:$N$37,5,FALSE)&amp;IF(ISBLANK(K33),"《需要输入目标值》",K33)&amp;VLOOKUP(E33&amp;F33,'! 数据源'!$H$6:$N$37,6,FALSE)</f>
        <v>《需要输入目标值》</v>
      </c>
      <c r="O33" s="1"/>
    </row>
    <row r="34" spans="1:15">
      <c r="A34" s="1">
        <v>1007</v>
      </c>
      <c r="B34" s="1"/>
      <c r="C34" s="1">
        <v>1008</v>
      </c>
      <c r="D34" s="1" t="str">
        <f t="shared" si="2"/>
        <v/>
      </c>
      <c r="G34" s="1"/>
      <c r="H34" s="1">
        <f>VLOOKUP(E34&amp;F34,'! 数据源'!$H$6:$N$37,7,FALSE)</f>
        <v>0</v>
      </c>
      <c r="I34" s="1">
        <v>0</v>
      </c>
      <c r="J34" s="1">
        <v>1</v>
      </c>
      <c r="K34" s="1"/>
      <c r="L34" s="1"/>
      <c r="M34" s="1">
        <f>VLOOKUP(E34&amp;F34,'! 数据源'!$H$6:$N$37,4,FALSE)</f>
        <v>0</v>
      </c>
      <c r="N34" s="1" t="str">
        <f>VLOOKUP(E34&amp;F34,'! 数据源'!$H$6:$N$37,5,FALSE)&amp;IF(ISBLANK(K34),"《需要输入目标值》",K34)&amp;VLOOKUP(E34&amp;F34,'! 数据源'!$H$6:$N$37,6,FALSE)</f>
        <v>《需要输入目标值》</v>
      </c>
      <c r="O34" s="1"/>
    </row>
    <row r="35" spans="1:15">
      <c r="A35" s="1">
        <v>1008</v>
      </c>
      <c r="C35" s="1">
        <v>1009</v>
      </c>
      <c r="D35" s="1" t="str">
        <f t="shared" si="2"/>
        <v/>
      </c>
      <c r="G35" s="1"/>
      <c r="H35" s="1">
        <f>VLOOKUP(E35&amp;F35,'! 数据源'!$H$6:$N$37,7,FALSE)</f>
        <v>0</v>
      </c>
      <c r="I35" s="1">
        <v>0</v>
      </c>
      <c r="J35" s="1">
        <v>1</v>
      </c>
      <c r="K35" s="1"/>
      <c r="L35" s="1"/>
      <c r="M35" s="1">
        <f>VLOOKUP(E35&amp;F35,'! 数据源'!$H$6:$N$37,4,FALSE)</f>
        <v>0</v>
      </c>
      <c r="N35" s="1" t="str">
        <f>VLOOKUP(E35&amp;F35,'! 数据源'!$H$6:$N$37,5,FALSE)&amp;IF(ISBLANK(K35),"《需要输入目标值》",K35)&amp;VLOOKUP(E35&amp;F35,'! 数据源'!$H$6:$N$37,6,FALSE)</f>
        <v>《需要输入目标值》</v>
      </c>
      <c r="O35" s="1"/>
    </row>
    <row r="36" spans="1:15">
      <c r="A36" s="1">
        <v>1009</v>
      </c>
      <c r="C36" s="1">
        <v>1010</v>
      </c>
      <c r="D36" s="1" t="str">
        <f t="shared" si="2"/>
        <v/>
      </c>
      <c r="G36" s="1"/>
      <c r="H36" s="1">
        <f>VLOOKUP(E36&amp;F36,'! 数据源'!$H$6:$N$37,7,FALSE)</f>
        <v>0</v>
      </c>
      <c r="I36" s="1">
        <v>0</v>
      </c>
      <c r="J36" s="1">
        <v>1</v>
      </c>
      <c r="K36" s="1"/>
      <c r="L36" s="1"/>
      <c r="M36" s="1">
        <f>VLOOKUP(E36&amp;F36,'! 数据源'!$H$6:$N$37,4,FALSE)</f>
        <v>0</v>
      </c>
      <c r="N36" s="1" t="str">
        <f>VLOOKUP(E36&amp;F36,'! 数据源'!$H$6:$N$37,5,FALSE)&amp;IF(ISBLANK(K36),"《需要输入目标值》",K36)&amp;VLOOKUP(E36&amp;F36,'! 数据源'!$H$6:$N$37,6,FALSE)</f>
        <v>《需要输入目标值》</v>
      </c>
      <c r="O36" s="1"/>
    </row>
    <row r="37" spans="1:15">
      <c r="A37" s="1">
        <v>1010</v>
      </c>
      <c r="C37">
        <v>-1</v>
      </c>
      <c r="D37" s="1" t="str">
        <f t="shared" si="2"/>
        <v/>
      </c>
      <c r="G37" s="1"/>
      <c r="H37" s="1">
        <f>VLOOKUP(E37&amp;F37,'! 数据源'!$H$6:$N$37,7,FALSE)</f>
        <v>0</v>
      </c>
      <c r="I37" s="1">
        <v>0</v>
      </c>
      <c r="J37" s="1">
        <v>1</v>
      </c>
      <c r="K37" s="1"/>
      <c r="L37" s="1"/>
      <c r="M37" s="1">
        <f>VLOOKUP(E37&amp;F37,'! 数据源'!$H$6:$N$37,4,FALSE)</f>
        <v>0</v>
      </c>
      <c r="N37" s="1" t="str">
        <f>VLOOKUP(E37&amp;F37,'! 数据源'!$H$6:$N$37,5,FALSE)&amp;IF(ISBLANK(K37),"《需要输入目标值》",K37)&amp;VLOOKUP(E37&amp;F37,'! 数据源'!$H$6:$N$37,6,FALSE)</f>
        <v>《需要输入目标值》</v>
      </c>
      <c r="O37" s="1"/>
    </row>
    <row r="38" spans="4:15">
      <c r="D38" s="1" t="str">
        <f t="shared" ref="D38:D44" si="3">IF(ISBLANK(E38),"",VALUE(MID(E38,1,1)))</f>
        <v/>
      </c>
      <c r="G38" s="1"/>
      <c r="H38" s="1"/>
      <c r="I38" s="1"/>
      <c r="J38" s="1"/>
      <c r="K38" s="1"/>
      <c r="L38" s="1"/>
      <c r="M38" s="1"/>
      <c r="N38" s="1"/>
      <c r="O38" s="1"/>
    </row>
    <row r="39" spans="4:15">
      <c r="D39" s="1" t="str">
        <f t="shared" si="3"/>
        <v/>
      </c>
      <c r="G39" s="1"/>
      <c r="H39" s="1"/>
      <c r="I39" s="1"/>
      <c r="J39" s="1"/>
      <c r="K39" s="1"/>
      <c r="L39" s="1"/>
      <c r="M39" s="1"/>
      <c r="N39" s="1"/>
      <c r="O39" s="1"/>
    </row>
    <row r="40" spans="4:15">
      <c r="D40" s="1" t="str">
        <f t="shared" si="3"/>
        <v/>
      </c>
      <c r="G40" s="1"/>
      <c r="H40" s="1"/>
      <c r="I40" s="1"/>
      <c r="J40" s="1"/>
      <c r="K40" s="1"/>
      <c r="L40" s="1"/>
      <c r="M40" s="1"/>
      <c r="N40" s="1"/>
      <c r="O40" s="1"/>
    </row>
    <row r="41" spans="4:15">
      <c r="D41" s="1" t="str">
        <f t="shared" si="3"/>
        <v/>
      </c>
      <c r="G41" s="1"/>
      <c r="H41" s="1"/>
      <c r="I41" s="1"/>
      <c r="J41" s="1"/>
      <c r="K41" s="1"/>
      <c r="L41" s="1"/>
      <c r="M41" s="1"/>
      <c r="N41" s="1"/>
      <c r="O41" s="1"/>
    </row>
    <row r="42" spans="4:15">
      <c r="D42" s="1" t="str">
        <f t="shared" si="3"/>
        <v/>
      </c>
      <c r="G42" s="1"/>
      <c r="H42" s="1"/>
      <c r="I42" s="1"/>
      <c r="J42" s="1"/>
      <c r="K42" s="1"/>
      <c r="L42" s="1"/>
      <c r="M42" s="1"/>
      <c r="N42" s="1"/>
      <c r="O42" s="1"/>
    </row>
    <row r="43" spans="4:15">
      <c r="D43" s="1" t="str">
        <f t="shared" si="3"/>
        <v/>
      </c>
      <c r="G43" s="1"/>
      <c r="H43" s="1"/>
      <c r="I43" s="1"/>
      <c r="J43" s="1"/>
      <c r="K43" s="1"/>
      <c r="L43" s="1"/>
      <c r="M43" s="1"/>
      <c r="N43" s="1"/>
      <c r="O43" s="1"/>
    </row>
    <row r="44" spans="4:15">
      <c r="D44" s="1" t="str">
        <f t="shared" si="3"/>
        <v/>
      </c>
      <c r="G44" s="1"/>
      <c r="H44" s="1"/>
      <c r="I44" s="1"/>
      <c r="J44" s="1"/>
      <c r="K44" s="1"/>
      <c r="L44" s="1"/>
      <c r="M44" s="1"/>
      <c r="N44" s="1"/>
      <c r="O44" s="1"/>
    </row>
    <row r="45" spans="7:15">
      <c r="G45" s="1"/>
      <c r="H45" s="1"/>
      <c r="I45" s="1"/>
      <c r="J45" s="1"/>
      <c r="K45" s="1"/>
      <c r="L45" s="1"/>
      <c r="M45" s="1"/>
      <c r="N45" s="1"/>
      <c r="O45" s="1"/>
    </row>
    <row r="46" spans="7:15">
      <c r="G46" s="1"/>
      <c r="H46" s="1"/>
      <c r="I46" s="1"/>
      <c r="J46" s="1"/>
      <c r="K46" s="1"/>
      <c r="L46" s="1"/>
      <c r="M46" s="1"/>
      <c r="N46" s="1"/>
      <c r="O46" s="1"/>
    </row>
    <row r="47" spans="7:15">
      <c r="G47" s="1"/>
      <c r="H47" s="1"/>
      <c r="I47" s="1"/>
      <c r="J47" s="1"/>
      <c r="K47" s="1"/>
      <c r="L47" s="1"/>
      <c r="M47" s="1"/>
      <c r="N47" s="1"/>
      <c r="O47" s="1"/>
    </row>
    <row r="48" spans="7:15">
      <c r="G48" s="1"/>
      <c r="H48" s="1"/>
      <c r="I48" s="1"/>
      <c r="J48" s="1"/>
      <c r="K48" s="1"/>
      <c r="L48" s="1"/>
      <c r="M48" s="1"/>
      <c r="N48" s="1"/>
      <c r="O48" s="1"/>
    </row>
    <row r="49" spans="7:15">
      <c r="G49" s="1"/>
      <c r="H49" s="1"/>
      <c r="I49" s="1"/>
      <c r="J49" s="1"/>
      <c r="K49" s="1"/>
      <c r="L49" s="1"/>
      <c r="M49" s="1"/>
      <c r="N49" s="1"/>
      <c r="O49" s="1"/>
    </row>
    <row r="50" spans="7:15">
      <c r="G50" s="1"/>
      <c r="H50" s="1"/>
      <c r="I50" s="1"/>
      <c r="J50" s="1"/>
      <c r="K50" s="1"/>
      <c r="L50" s="1"/>
      <c r="M50" s="1"/>
      <c r="N50" s="1"/>
      <c r="O50" s="1"/>
    </row>
    <row r="51" spans="7:15">
      <c r="G51" s="1"/>
      <c r="H51" s="1"/>
      <c r="I51" s="1"/>
      <c r="J51" s="1"/>
      <c r="K51" s="1"/>
      <c r="L51" s="1"/>
      <c r="M51" s="1"/>
      <c r="N51" s="1"/>
      <c r="O51" s="1"/>
    </row>
    <row r="52" spans="7:15">
      <c r="G52" s="1"/>
      <c r="H52" s="1"/>
      <c r="I52" s="1"/>
      <c r="J52" s="1"/>
      <c r="K52" s="1"/>
      <c r="L52" s="1"/>
      <c r="M52" s="1"/>
      <c r="N52" s="1"/>
      <c r="O52" s="1"/>
    </row>
    <row r="53" spans="7:15">
      <c r="G53" s="1"/>
      <c r="H53" s="1"/>
      <c r="I53" s="1"/>
      <c r="J53" s="1"/>
      <c r="K53" s="1"/>
      <c r="L53" s="1"/>
      <c r="M53" s="1"/>
      <c r="N53" s="1"/>
      <c r="O53" s="1"/>
    </row>
    <row r="54" spans="7:15">
      <c r="G54" s="1"/>
      <c r="H54" s="1"/>
      <c r="I54" s="1"/>
      <c r="J54" s="1"/>
      <c r="K54" s="1"/>
      <c r="L54" s="1"/>
      <c r="M54" s="1"/>
      <c r="N54" s="1"/>
      <c r="O54" s="1"/>
    </row>
    <row r="55" spans="4:6">
      <c r="D55" s="1" t="str">
        <f t="shared" ref="D55:D70" si="4">IF(ISBLANK(E55),"",VALUE(MID(E55,1,1)))</f>
        <v/>
      </c>
      <c r="E55"/>
      <c r="F55"/>
    </row>
    <row r="56" spans="4:6">
      <c r="D56" s="1" t="str">
        <f t="shared" si="4"/>
        <v/>
      </c>
      <c r="E56"/>
      <c r="F56"/>
    </row>
    <row r="57" spans="4:6">
      <c r="D57" s="1" t="str">
        <f t="shared" si="4"/>
        <v/>
      </c>
      <c r="E57"/>
      <c r="F57"/>
    </row>
    <row r="58" spans="4:6">
      <c r="D58" s="1" t="str">
        <f t="shared" si="4"/>
        <v/>
      </c>
      <c r="E58"/>
      <c r="F58"/>
    </row>
    <row r="59" spans="4:6">
      <c r="D59" s="1" t="str">
        <f t="shared" si="4"/>
        <v/>
      </c>
      <c r="E59"/>
      <c r="F59"/>
    </row>
    <row r="60" spans="4:6">
      <c r="D60" s="1" t="str">
        <f t="shared" si="4"/>
        <v/>
      </c>
      <c r="E60"/>
      <c r="F60"/>
    </row>
    <row r="61" spans="4:6">
      <c r="D61" s="1" t="str">
        <f t="shared" si="4"/>
        <v/>
      </c>
      <c r="E61"/>
      <c r="F61"/>
    </row>
    <row r="62" spans="4:6">
      <c r="D62" s="1" t="str">
        <f t="shared" si="4"/>
        <v/>
      </c>
      <c r="E62"/>
      <c r="F62"/>
    </row>
    <row r="63" spans="4:6">
      <c r="D63" s="1" t="str">
        <f t="shared" si="4"/>
        <v/>
      </c>
      <c r="E63"/>
      <c r="F63"/>
    </row>
    <row r="64" spans="4:6">
      <c r="D64" s="1" t="str">
        <f t="shared" si="4"/>
        <v/>
      </c>
      <c r="E64"/>
      <c r="F64"/>
    </row>
    <row r="65" spans="4:6">
      <c r="D65" s="1" t="str">
        <f t="shared" si="4"/>
        <v/>
      </c>
      <c r="E65"/>
      <c r="F65"/>
    </row>
    <row r="66" spans="4:6">
      <c r="D66" s="1" t="str">
        <f t="shared" si="4"/>
        <v/>
      </c>
      <c r="E66"/>
      <c r="F66"/>
    </row>
    <row r="67" spans="4:6">
      <c r="D67" s="1" t="str">
        <f t="shared" si="4"/>
        <v/>
      </c>
      <c r="E67"/>
      <c r="F67"/>
    </row>
    <row r="68" spans="4:6">
      <c r="D68" s="1" t="str">
        <f t="shared" si="4"/>
        <v/>
      </c>
      <c r="E68"/>
      <c r="F68"/>
    </row>
    <row r="69" spans="4:6">
      <c r="D69" s="1" t="str">
        <f t="shared" si="4"/>
        <v/>
      </c>
      <c r="E69"/>
      <c r="F69"/>
    </row>
    <row r="70" spans="4:6">
      <c r="D70" s="1" t="str">
        <f t="shared" si="4"/>
        <v/>
      </c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</sheetData>
  <mergeCells count="3">
    <mergeCell ref="I2:J2"/>
    <mergeCell ref="C1:C2"/>
    <mergeCell ref="E1:E2"/>
  </mergeCells>
  <conditionalFormatting sqref="K4:K13 K15:K25 K27:K37">
    <cfRule type="expression" dxfId="0" priority="1">
      <formula>IF(ISNUMBER(FIND("目标值",N4)),TRUE,FALSE)</formula>
    </cfRule>
  </conditionalFormatting>
  <dataValidations count="3">
    <dataValidation type="list" allowBlank="1" showInputMessage="1" showErrorMessage="1" sqref="E4 E1:E3 E5:E13 E15:E25 E27:E37 E38:E1048576">
      <formula1>'! 数据源'!$A$1:$G$1</formula1>
    </dataValidation>
    <dataValidation type="list" allowBlank="1" showInputMessage="1" showErrorMessage="1" sqref="F4 F20 F25 F5:F13 F15:F19 F21:F24 F27:F28 F29:F37">
      <formula1>INDIRECT(E4)</formula1>
    </dataValidation>
    <dataValidation allowBlank="1" showInputMessage="1" showErrorMessage="1" sqref="F1:F3 F38:F1048576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6"/>
  <sheetViews>
    <sheetView showGridLines="0" topLeftCell="A4" workbookViewId="0">
      <selection activeCell="O26" sqref="O26"/>
    </sheetView>
  </sheetViews>
  <sheetFormatPr defaultColWidth="9" defaultRowHeight="14.25"/>
  <cols>
    <col min="1" max="1" width="10.25" customWidth="1"/>
    <col min="2" max="2" width="9.375" customWidth="1"/>
    <col min="3" max="3" width="10" style="1" customWidth="1"/>
    <col min="4" max="4" width="9.75" style="1" customWidth="1"/>
    <col min="5" max="5" width="9.875" style="2" customWidth="1"/>
    <col min="6" max="6" width="10.125" style="3" customWidth="1"/>
    <col min="7" max="7" width="10" style="3" customWidth="1"/>
    <col min="8" max="8" width="17.25" style="3" customWidth="1"/>
    <col min="9" max="9" width="10.875" style="2" customWidth="1"/>
    <col min="10" max="10" width="7" style="1" customWidth="1"/>
    <col min="11" max="11" width="41.75" style="1" customWidth="1"/>
    <col min="12" max="12" width="9.75" style="1" customWidth="1"/>
    <col min="13" max="13" width="8.75" style="1" customWidth="1"/>
    <col min="14" max="14" width="12" style="1" customWidth="1"/>
    <col min="15" max="15" width="26.5" style="1" customWidth="1"/>
    <col min="16" max="16" width="12.625" style="1" customWidth="1"/>
    <col min="17" max="17" width="10.375" style="1" customWidth="1"/>
    <col min="18" max="18" width="9.375" style="1" customWidth="1"/>
    <col min="19" max="19" width="9.625" style="1" customWidth="1"/>
    <col min="20" max="20" width="7.375" style="1" customWidth="1"/>
    <col min="21" max="21" width="11.875" style="1" customWidth="1"/>
    <col min="22" max="22" width="9.375" style="1" customWidth="1"/>
    <col min="23" max="23" width="12.625" style="1" customWidth="1"/>
    <col min="24" max="24" width="9" style="1"/>
    <col min="25" max="25" width="13.75" style="1" customWidth="1"/>
    <col min="26" max="26" width="7.375" style="1" customWidth="1"/>
    <col min="27" max="27" width="39.375" style="1" customWidth="1"/>
    <col min="28" max="29" width="9.375" style="1" customWidth="1"/>
    <col min="30" max="30" width="12.625" style="1" customWidth="1"/>
    <col min="31" max="31" width="9" style="1"/>
    <col min="32" max="32" width="9.375" style="1" customWidth="1"/>
    <col min="33" max="34" width="7.375" style="1" customWidth="1"/>
    <col min="35" max="35" width="11.5" style="1" customWidth="1"/>
    <col min="36" max="36" width="9.375" style="1" customWidth="1"/>
    <col min="37" max="37" width="12.625" style="1" customWidth="1"/>
    <col min="38" max="38" width="9" style="1"/>
    <col min="39" max="39" width="9.375" style="1" customWidth="1"/>
    <col min="40" max="41" width="7.375" style="1" customWidth="1"/>
    <col min="42" max="43" width="9.375" style="1" customWidth="1"/>
    <col min="44" max="44" width="12.625" style="1" customWidth="1"/>
    <col min="45" max="45" width="9" style="1"/>
    <col min="46" max="46" width="9.375" style="1" customWidth="1"/>
    <col min="47" max="48" width="7.375" style="1" customWidth="1"/>
    <col min="49" max="49" width="11.5" style="1" customWidth="1"/>
    <col min="50" max="50" width="9.375" style="1" customWidth="1"/>
    <col min="51" max="51" width="12.625" style="1" customWidth="1"/>
    <col min="52" max="16384" width="9" style="1"/>
  </cols>
  <sheetData>
    <row r="1" spans="1:8">
      <c r="A1" s="4" t="s">
        <v>23</v>
      </c>
      <c r="B1" s="4" t="s">
        <v>35</v>
      </c>
      <c r="C1" s="4" t="s">
        <v>42</v>
      </c>
      <c r="D1" s="4" t="s">
        <v>74</v>
      </c>
      <c r="E1" s="4" t="s">
        <v>27</v>
      </c>
      <c r="F1" s="4" t="s">
        <v>46</v>
      </c>
      <c r="G1" s="4" t="s">
        <v>31</v>
      </c>
      <c r="H1" s="5"/>
    </row>
    <row r="2" spans="1:8">
      <c r="A2" s="6" t="s">
        <v>24</v>
      </c>
      <c r="B2" s="6" t="s">
        <v>36</v>
      </c>
      <c r="C2" s="6" t="s">
        <v>43</v>
      </c>
      <c r="D2" s="6" t="s">
        <v>43</v>
      </c>
      <c r="E2" s="6" t="s">
        <v>28</v>
      </c>
      <c r="F2" s="6" t="s">
        <v>47</v>
      </c>
      <c r="G2" s="6" t="s">
        <v>32</v>
      </c>
      <c r="H2" s="1"/>
    </row>
    <row r="3" spans="1:44">
      <c r="A3" s="6" t="s">
        <v>39</v>
      </c>
      <c r="B3" s="6" t="s">
        <v>55</v>
      </c>
      <c r="C3" s="6" t="s">
        <v>50</v>
      </c>
      <c r="D3" s="6" t="s">
        <v>50</v>
      </c>
      <c r="G3" s="6" t="s">
        <v>107</v>
      </c>
      <c r="AO3" s="2"/>
      <c r="AP3" s="3"/>
      <c r="AQ3" s="3"/>
      <c r="AR3" s="2"/>
    </row>
    <row r="4" spans="1:7">
      <c r="A4" s="6" t="s">
        <v>58</v>
      </c>
      <c r="C4" s="7" t="s">
        <v>67</v>
      </c>
      <c r="D4" s="7" t="s">
        <v>67</v>
      </c>
      <c r="G4" s="6" t="s">
        <v>107</v>
      </c>
    </row>
    <row r="5" spans="7:14">
      <c r="G5" s="6" t="s">
        <v>107</v>
      </c>
      <c r="H5" s="4" t="s">
        <v>108</v>
      </c>
      <c r="I5" s="4" t="s">
        <v>109</v>
      </c>
      <c r="J5" s="4" t="s">
        <v>110</v>
      </c>
      <c r="K5" s="9" t="s">
        <v>111</v>
      </c>
      <c r="L5" s="9" t="s">
        <v>112</v>
      </c>
      <c r="M5" s="9" t="s">
        <v>113</v>
      </c>
      <c r="N5" s="9" t="s">
        <v>3</v>
      </c>
    </row>
    <row r="6" spans="7:14">
      <c r="G6" s="6" t="s">
        <v>107</v>
      </c>
      <c r="H6" s="8" t="str">
        <f>I6&amp;J6</f>
        <v>升级类型1设备</v>
      </c>
      <c r="I6" s="10" t="s">
        <v>35</v>
      </c>
      <c r="J6" s="6" t="s">
        <v>36</v>
      </c>
      <c r="K6" s="11" t="s">
        <v>114</v>
      </c>
      <c r="L6" s="8" t="s">
        <v>115</v>
      </c>
      <c r="M6" s="8" t="s">
        <v>116</v>
      </c>
      <c r="N6" s="12" t="s">
        <v>117</v>
      </c>
    </row>
    <row r="7" spans="7:14">
      <c r="G7" s="6" t="s">
        <v>107</v>
      </c>
      <c r="H7" s="8" t="str">
        <f t="shared" ref="H7:H25" si="0">I7&amp;J7</f>
        <v>升级类型1食材</v>
      </c>
      <c r="I7" s="10" t="s">
        <v>35</v>
      </c>
      <c r="J7" s="6" t="s">
        <v>55</v>
      </c>
      <c r="K7" s="11" t="s">
        <v>118</v>
      </c>
      <c r="L7" s="8" t="s">
        <v>119</v>
      </c>
      <c r="M7" s="8" t="s">
        <v>116</v>
      </c>
      <c r="N7" s="12" t="s">
        <v>120</v>
      </c>
    </row>
    <row r="8" spans="7:14">
      <c r="G8" s="6" t="s">
        <v>107</v>
      </c>
      <c r="H8" s="3" t="str">
        <f t="shared" si="0"/>
        <v/>
      </c>
      <c r="I8" s="1"/>
      <c r="K8" s="13"/>
      <c r="L8" s="3"/>
      <c r="M8" s="3"/>
      <c r="N8" s="2"/>
    </row>
    <row r="9" spans="7:14">
      <c r="G9" s="6" t="s">
        <v>107</v>
      </c>
      <c r="H9" s="8" t="str">
        <f t="shared" si="0"/>
        <v>累积获取2金币</v>
      </c>
      <c r="I9" s="10" t="s">
        <v>42</v>
      </c>
      <c r="J9" s="6" t="s">
        <v>43</v>
      </c>
      <c r="K9" s="11" t="s">
        <v>118</v>
      </c>
      <c r="L9" s="8" t="s">
        <v>121</v>
      </c>
      <c r="M9" s="8" t="s">
        <v>122</v>
      </c>
      <c r="N9" s="12" t="s">
        <v>123</v>
      </c>
    </row>
    <row r="10" spans="7:14">
      <c r="G10" s="6" t="s">
        <v>107</v>
      </c>
      <c r="H10" s="8" t="str">
        <f t="shared" si="0"/>
        <v>累积获取2钻石</v>
      </c>
      <c r="I10" s="10" t="s">
        <v>42</v>
      </c>
      <c r="J10" s="6" t="s">
        <v>50</v>
      </c>
      <c r="K10" s="11" t="s">
        <v>114</v>
      </c>
      <c r="L10" s="8" t="s">
        <v>121</v>
      </c>
      <c r="M10" s="8" t="s">
        <v>124</v>
      </c>
      <c r="N10" s="12" t="s">
        <v>125</v>
      </c>
    </row>
    <row r="11" spans="7:21">
      <c r="G11" s="6" t="s">
        <v>107</v>
      </c>
      <c r="H11" s="8" t="str">
        <f t="shared" si="0"/>
        <v>累积获取2道具</v>
      </c>
      <c r="I11" s="10" t="s">
        <v>42</v>
      </c>
      <c r="J11" s="7" t="s">
        <v>67</v>
      </c>
      <c r="K11" s="11" t="s">
        <v>126</v>
      </c>
      <c r="L11" s="8" t="s">
        <v>121</v>
      </c>
      <c r="M11" s="7" t="s">
        <v>127</v>
      </c>
      <c r="N11" s="12" t="s">
        <v>128</v>
      </c>
      <c r="R11" s="2"/>
      <c r="S11" s="3"/>
      <c r="T11" s="3"/>
      <c r="U11" s="2"/>
    </row>
    <row r="12" spans="7:11">
      <c r="G12" s="6" t="s">
        <v>107</v>
      </c>
      <c r="H12" s="3" t="str">
        <f t="shared" si="0"/>
        <v/>
      </c>
      <c r="K12" s="14"/>
    </row>
    <row r="13" spans="7:14">
      <c r="G13" s="6" t="s">
        <v>107</v>
      </c>
      <c r="H13" s="8" t="str">
        <f t="shared" si="0"/>
        <v>累积消费3金币</v>
      </c>
      <c r="I13" s="10" t="s">
        <v>74</v>
      </c>
      <c r="J13" s="6" t="s">
        <v>43</v>
      </c>
      <c r="K13" s="11" t="s">
        <v>118</v>
      </c>
      <c r="L13" s="8" t="s">
        <v>129</v>
      </c>
      <c r="M13" s="8" t="s">
        <v>122</v>
      </c>
      <c r="N13" s="12" t="s">
        <v>130</v>
      </c>
    </row>
    <row r="14" spans="8:14">
      <c r="H14" s="8" t="str">
        <f t="shared" si="0"/>
        <v>累积消费3钻石</v>
      </c>
      <c r="I14" s="10" t="s">
        <v>74</v>
      </c>
      <c r="J14" s="6" t="s">
        <v>50</v>
      </c>
      <c r="K14" s="11" t="s">
        <v>114</v>
      </c>
      <c r="L14" s="8" t="s">
        <v>129</v>
      </c>
      <c r="M14" s="8" t="s">
        <v>124</v>
      </c>
      <c r="N14" s="12" t="s">
        <v>131</v>
      </c>
    </row>
    <row r="15" spans="8:14">
      <c r="H15" s="8" t="str">
        <f t="shared" si="0"/>
        <v>累积消费3道具</v>
      </c>
      <c r="I15" s="10" t="s">
        <v>74</v>
      </c>
      <c r="J15" s="7" t="s">
        <v>67</v>
      </c>
      <c r="K15" s="11" t="s">
        <v>126</v>
      </c>
      <c r="L15" s="8" t="s">
        <v>132</v>
      </c>
      <c r="M15" s="7" t="s">
        <v>127</v>
      </c>
      <c r="N15" s="12" t="s">
        <v>133</v>
      </c>
    </row>
    <row r="16" spans="8:11">
      <c r="H16" s="3" t="str">
        <f t="shared" si="0"/>
        <v/>
      </c>
      <c r="K16" s="14"/>
    </row>
    <row r="17" spans="8:15">
      <c r="H17" s="8" t="str">
        <f t="shared" si="0"/>
        <v>时间类型4时间</v>
      </c>
      <c r="I17" s="10" t="s">
        <v>27</v>
      </c>
      <c r="J17" s="6" t="s">
        <v>28</v>
      </c>
      <c r="K17" s="11" t="s">
        <v>118</v>
      </c>
      <c r="L17" s="8" t="s">
        <v>134</v>
      </c>
      <c r="M17" s="8" t="s">
        <v>135</v>
      </c>
      <c r="N17" s="12" t="s">
        <v>136</v>
      </c>
      <c r="O17" s="1" t="s">
        <v>137</v>
      </c>
    </row>
    <row r="18" spans="8:11">
      <c r="H18" s="3" t="str">
        <f t="shared" si="0"/>
        <v/>
      </c>
      <c r="K18" s="14"/>
    </row>
    <row r="19" spans="8:14">
      <c r="H19" s="8" t="str">
        <f t="shared" si="0"/>
        <v>视频类型5视频</v>
      </c>
      <c r="I19" s="10" t="s">
        <v>46</v>
      </c>
      <c r="J19" s="6" t="s">
        <v>47</v>
      </c>
      <c r="K19" s="11" t="s">
        <v>118</v>
      </c>
      <c r="L19" s="8" t="s">
        <v>138</v>
      </c>
      <c r="M19" s="8" t="s">
        <v>139</v>
      </c>
      <c r="N19" s="12" t="s">
        <v>140</v>
      </c>
    </row>
    <row r="20" spans="8:14">
      <c r="H20" s="3" t="str">
        <f t="shared" si="0"/>
        <v/>
      </c>
      <c r="I20" s="1"/>
      <c r="K20" s="13"/>
      <c r="L20" s="3"/>
      <c r="M20" s="3"/>
      <c r="N20" s="2"/>
    </row>
    <row r="21" spans="8:14">
      <c r="H21" s="8" t="str">
        <f t="shared" si="0"/>
        <v>星级类型6汉堡店</v>
      </c>
      <c r="I21" s="10" t="s">
        <v>31</v>
      </c>
      <c r="J21" s="6" t="s">
        <v>32</v>
      </c>
      <c r="K21" s="11" t="s">
        <v>114</v>
      </c>
      <c r="L21" s="8" t="s">
        <v>141</v>
      </c>
      <c r="M21" s="8" t="s">
        <v>142</v>
      </c>
      <c r="N21" s="12" t="s">
        <v>143</v>
      </c>
    </row>
    <row r="22" spans="8:14">
      <c r="H22" s="8" t="str">
        <f t="shared" ref="H22:H32" si="1">I22&amp;J22</f>
        <v>星级类型6待定</v>
      </c>
      <c r="I22" s="10" t="s">
        <v>31</v>
      </c>
      <c r="J22" s="6" t="s">
        <v>107</v>
      </c>
      <c r="K22" s="11" t="s">
        <v>144</v>
      </c>
      <c r="L22" s="8" t="s">
        <v>145</v>
      </c>
      <c r="M22" s="8" t="s">
        <v>142</v>
      </c>
      <c r="N22" s="12" t="s">
        <v>107</v>
      </c>
    </row>
    <row r="23" spans="8:14">
      <c r="H23" s="8" t="str">
        <f t="shared" si="1"/>
        <v>星级类型6待定</v>
      </c>
      <c r="I23" s="10" t="s">
        <v>31</v>
      </c>
      <c r="J23" s="6" t="s">
        <v>107</v>
      </c>
      <c r="K23" s="11" t="s">
        <v>146</v>
      </c>
      <c r="L23" s="8" t="s">
        <v>145</v>
      </c>
      <c r="M23" s="8" t="s">
        <v>142</v>
      </c>
      <c r="N23" s="12" t="s">
        <v>107</v>
      </c>
    </row>
    <row r="24" spans="8:21">
      <c r="H24" s="8" t="str">
        <f t="shared" si="1"/>
        <v>星级类型6待定</v>
      </c>
      <c r="I24" s="10" t="s">
        <v>31</v>
      </c>
      <c r="J24" s="6" t="s">
        <v>107</v>
      </c>
      <c r="K24" s="11" t="s">
        <v>147</v>
      </c>
      <c r="L24" s="8" t="s">
        <v>145</v>
      </c>
      <c r="M24" s="8" t="s">
        <v>142</v>
      </c>
      <c r="N24" s="12" t="s">
        <v>107</v>
      </c>
      <c r="R24" s="2"/>
      <c r="S24" s="3"/>
      <c r="T24" s="3"/>
      <c r="U24" s="2"/>
    </row>
    <row r="25" spans="8:14">
      <c r="H25" s="8" t="str">
        <f t="shared" si="1"/>
        <v>星级类型6待定</v>
      </c>
      <c r="I25" s="10" t="s">
        <v>31</v>
      </c>
      <c r="J25" s="6" t="s">
        <v>107</v>
      </c>
      <c r="K25" s="11" t="s">
        <v>148</v>
      </c>
      <c r="L25" s="8" t="s">
        <v>145</v>
      </c>
      <c r="M25" s="8" t="s">
        <v>142</v>
      </c>
      <c r="N25" s="12" t="s">
        <v>107</v>
      </c>
    </row>
    <row r="26" spans="8:14">
      <c r="H26" s="8" t="str">
        <f t="shared" si="1"/>
        <v>星级类型6待定</v>
      </c>
      <c r="I26" s="10" t="s">
        <v>31</v>
      </c>
      <c r="J26" s="6" t="s">
        <v>107</v>
      </c>
      <c r="K26" s="11" t="s">
        <v>149</v>
      </c>
      <c r="L26" s="8" t="s">
        <v>145</v>
      </c>
      <c r="M26" s="8" t="s">
        <v>142</v>
      </c>
      <c r="N26" s="12" t="s">
        <v>107</v>
      </c>
    </row>
    <row r="27" spans="8:14">
      <c r="H27" s="8" t="str">
        <f t="shared" si="1"/>
        <v>星级类型6待定</v>
      </c>
      <c r="I27" s="10" t="s">
        <v>31</v>
      </c>
      <c r="J27" s="6" t="s">
        <v>107</v>
      </c>
      <c r="K27" s="11" t="s">
        <v>150</v>
      </c>
      <c r="L27" s="8" t="s">
        <v>145</v>
      </c>
      <c r="M27" s="8" t="s">
        <v>142</v>
      </c>
      <c r="N27" s="12" t="s">
        <v>107</v>
      </c>
    </row>
    <row r="28" spans="8:14">
      <c r="H28" s="8" t="str">
        <f t="shared" si="1"/>
        <v>星级类型6待定</v>
      </c>
      <c r="I28" s="10" t="s">
        <v>31</v>
      </c>
      <c r="J28" s="6" t="s">
        <v>107</v>
      </c>
      <c r="K28" s="11" t="s">
        <v>151</v>
      </c>
      <c r="L28" s="8" t="s">
        <v>145</v>
      </c>
      <c r="M28" s="8" t="s">
        <v>142</v>
      </c>
      <c r="N28" s="12" t="s">
        <v>107</v>
      </c>
    </row>
    <row r="29" spans="8:14">
      <c r="H29" s="8" t="str">
        <f t="shared" si="1"/>
        <v>星级类型6待定</v>
      </c>
      <c r="I29" s="10" t="s">
        <v>31</v>
      </c>
      <c r="J29" s="6" t="s">
        <v>107</v>
      </c>
      <c r="K29" s="11" t="s">
        <v>152</v>
      </c>
      <c r="L29" s="8" t="s">
        <v>145</v>
      </c>
      <c r="M29" s="8" t="s">
        <v>142</v>
      </c>
      <c r="N29" s="12" t="s">
        <v>107</v>
      </c>
    </row>
    <row r="30" spans="8:14">
      <c r="H30" s="8" t="str">
        <f t="shared" si="1"/>
        <v>星级类型6待定</v>
      </c>
      <c r="I30" s="10" t="s">
        <v>31</v>
      </c>
      <c r="J30" s="6" t="s">
        <v>107</v>
      </c>
      <c r="K30" s="11" t="s">
        <v>153</v>
      </c>
      <c r="L30" s="8" t="s">
        <v>145</v>
      </c>
      <c r="M30" s="8" t="s">
        <v>142</v>
      </c>
      <c r="N30" s="12" t="s">
        <v>107</v>
      </c>
    </row>
    <row r="31" spans="8:14">
      <c r="H31" s="8" t="str">
        <f t="shared" si="1"/>
        <v>星级类型6待定</v>
      </c>
      <c r="I31" s="10" t="s">
        <v>31</v>
      </c>
      <c r="J31" s="6" t="s">
        <v>107</v>
      </c>
      <c r="K31" s="11" t="s">
        <v>154</v>
      </c>
      <c r="L31" s="8" t="s">
        <v>145</v>
      </c>
      <c r="M31" s="8" t="s">
        <v>142</v>
      </c>
      <c r="N31" s="12" t="s">
        <v>107</v>
      </c>
    </row>
    <row r="32" spans="8:14">
      <c r="H32" s="8" t="str">
        <f t="shared" si="1"/>
        <v>星级类型6待定</v>
      </c>
      <c r="I32" s="10" t="s">
        <v>31</v>
      </c>
      <c r="J32" s="6" t="s">
        <v>107</v>
      </c>
      <c r="K32" s="11" t="s">
        <v>155</v>
      </c>
      <c r="L32" s="8" t="s">
        <v>145</v>
      </c>
      <c r="M32" s="8" t="s">
        <v>142</v>
      </c>
      <c r="N32" s="12" t="s">
        <v>107</v>
      </c>
    </row>
    <row r="34" spans="8:14">
      <c r="H34" s="8" t="str">
        <f>I34&amp;J34</f>
        <v>售出类型0汉堡</v>
      </c>
      <c r="I34" s="10" t="s">
        <v>23</v>
      </c>
      <c r="J34" s="6" t="s">
        <v>24</v>
      </c>
      <c r="K34" s="11" t="s">
        <v>156</v>
      </c>
      <c r="L34" s="8" t="s">
        <v>157</v>
      </c>
      <c r="M34" s="8" t="s">
        <v>158</v>
      </c>
      <c r="N34" s="12" t="s">
        <v>159</v>
      </c>
    </row>
    <row r="35" spans="8:14">
      <c r="H35" s="8" t="str">
        <f>I35&amp;J35</f>
        <v>售出类型0饮料</v>
      </c>
      <c r="I35" s="10" t="s">
        <v>23</v>
      </c>
      <c r="J35" s="6" t="s">
        <v>39</v>
      </c>
      <c r="K35" s="11" t="s">
        <v>160</v>
      </c>
      <c r="L35" s="8" t="s">
        <v>157</v>
      </c>
      <c r="M35" s="8" t="s">
        <v>161</v>
      </c>
      <c r="N35" s="12" t="s">
        <v>162</v>
      </c>
    </row>
    <row r="36" spans="8:14">
      <c r="H36" s="8" t="str">
        <f>I36&amp;J36</f>
        <v>售出类型0鸡腿</v>
      </c>
      <c r="I36" s="10" t="s">
        <v>23</v>
      </c>
      <c r="J36" s="6" t="s">
        <v>58</v>
      </c>
      <c r="K36" s="11" t="s">
        <v>163</v>
      </c>
      <c r="L36" s="8" t="s">
        <v>157</v>
      </c>
      <c r="M36" s="8" t="s">
        <v>164</v>
      </c>
      <c r="N36" s="12" t="s">
        <v>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achieve</vt:lpstr>
      <vt:lpstr>!任务</vt:lpstr>
      <vt:lpstr>! 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dongliang</dc:creator>
  <cp:lastModifiedBy>'</cp:lastModifiedBy>
  <dcterms:created xsi:type="dcterms:W3CDTF">2016-02-24T10:31:00Z</dcterms:created>
  <dcterms:modified xsi:type="dcterms:W3CDTF">2020-03-21T03:47:39Z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