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kolt.sharepoint.com/sites/Tarifikacijos-O365G/Shared Documents/Šablonai/"/>
    </mc:Choice>
  </mc:AlternateContent>
  <xr:revisionPtr revIDLastSave="859" documentId="13_ncr:1_{ECB231EE-9138-413C-BC27-3A61CA41F91F}" xr6:coauthVersionLast="47" xr6:coauthVersionMax="47" xr10:uidLastSave="{3113B698-5E85-4E8A-BCF6-C18B814A3782}"/>
  <bookViews>
    <workbookView xWindow="-110" yWindow="-110" windowWidth="25820" windowHeight="15620" xr2:uid="{00000000-000D-0000-FFFF-FFFF00000000}"/>
  </bookViews>
  <sheets>
    <sheet name="VK3 forma" sheetId="1" r:id="rId1"/>
    <sheet name="VK4 forma" sheetId="2" r:id="rId2"/>
    <sheet name="Duomenys" sheetId="3" r:id="rId3"/>
  </sheets>
  <definedNames>
    <definedName name="_xlnm.Print_Area" localSheetId="0">'VK3 forma'!$A$3:$P$65</definedName>
    <definedName name="_xlnm.Print_Area" localSheetId="1">'VK4 forma'!$A$1:$P$65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2" l="1"/>
  <c r="N32" i="2"/>
  <c r="N33" i="2"/>
  <c r="N21" i="2"/>
  <c r="N20" i="2"/>
  <c r="N21" i="1"/>
  <c r="N20" i="1"/>
  <c r="N33" i="1"/>
  <c r="N51" i="2"/>
  <c r="N45" i="2"/>
  <c r="N38" i="2"/>
  <c r="N39" i="2"/>
  <c r="N32" i="1"/>
  <c r="N38" i="1"/>
  <c r="N39" i="1" s="1"/>
  <c r="N45" i="1"/>
  <c r="N51" i="1"/>
  <c r="M49" i="2" a="1"/>
  <c r="M49" i="2" s="1"/>
  <c r="M50" i="2" a="1"/>
  <c r="M50" i="2" s="1"/>
  <c r="M43" i="2" a="1"/>
  <c r="M43" i="2" s="1"/>
  <c r="M44" i="2" a="1"/>
  <c r="M44" i="2" s="1"/>
  <c r="M36" i="2" a="1"/>
  <c r="M36" i="2" s="1"/>
  <c r="M37" i="2" a="1"/>
  <c r="M37" i="2" s="1"/>
  <c r="M49" i="1" a="1"/>
  <c r="M49" i="1" s="1"/>
  <c r="M50" i="1" a="1"/>
  <c r="M50" i="1" s="1"/>
  <c r="M43" i="1" a="1"/>
  <c r="M43" i="1" s="1"/>
  <c r="M44" i="1" a="1"/>
  <c r="M44" i="1" s="1"/>
  <c r="E55" i="1"/>
  <c r="G55" i="1"/>
  <c r="M36" i="1" a="1"/>
  <c r="M36" i="1" s="1"/>
  <c r="M37" i="1" a="1"/>
  <c r="M37" i="1" s="1"/>
  <c r="N18" i="1"/>
  <c r="N19" i="1" s="1"/>
  <c r="A55" i="1" s="1"/>
  <c r="N31" i="2"/>
  <c r="N18" i="2"/>
  <c r="N31" i="1"/>
  <c r="L58" i="2" l="1"/>
  <c r="G55" i="2"/>
  <c r="E55" i="2"/>
  <c r="P33" i="2"/>
  <c r="P21" i="2"/>
  <c r="P20" i="2"/>
  <c r="M55" i="2" s="1"/>
  <c r="O55" i="2" l="1"/>
  <c r="C55" i="2"/>
  <c r="P33" i="1" l="1"/>
  <c r="P21" i="1"/>
  <c r="O55" i="1" s="1"/>
  <c r="P20" i="1"/>
  <c r="M55" i="1" s="1"/>
  <c r="J11" i="1" l="1"/>
  <c r="O11" i="1" s="1"/>
  <c r="C55" i="1" l="1"/>
  <c r="I55" i="1" s="1"/>
  <c r="K55" i="1" s="1"/>
  <c r="A55" i="2" l="1"/>
  <c r="I55" i="2" s="1"/>
  <c r="K55" i="2" s="1"/>
  <c r="J11" i="2"/>
  <c r="O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Rita Martišienė</author>
  </authors>
  <commentList>
    <comment ref="L15" authorId="0" shapeId="0" xr:uid="{7669B3B3-8CEB-45A9-9AF4-C8B4DF0563D3}">
      <text>
        <r>
          <rPr>
            <sz val="9"/>
            <color indexed="81"/>
            <rFont val="Tahoma"/>
            <family val="2"/>
            <charset val="186"/>
          </rPr>
          <t>Vadovavimas studijų baigiamajam darbui,  baigiamojo egzamino konsultacijos, darbas kvalifikavimo komisijoje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Rita Martišienė</author>
  </authors>
  <commentList>
    <comment ref="L15" authorId="0" shapeId="0" xr:uid="{190996A0-925D-4A60-8802-D8F646C18F3E}">
      <text>
        <r>
          <rPr>
            <sz val="9"/>
            <color indexed="81"/>
            <rFont val="Tahoma"/>
            <family val="2"/>
            <charset val="186"/>
          </rPr>
          <t>Vadovavimas studijų baigiamajam darbui,  baigiamojo egzamino konsultacijos, darbas kvalifikavimo komisijoje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<sst xmlns="http://schemas.openxmlformats.org/spreadsheetml/2006/main" count="365" uniqueCount="117">
  <si>
    <t>PATVIRTINTA
Vilniaus kolegijos direktoriaus 
2021 m. balandžio     d. įsakymu Nr. V-</t>
  </si>
  <si>
    <t>TVIRTINU</t>
  </si>
  <si>
    <t>Dekanas</t>
  </si>
  <si>
    <t>Romanas Tumasonis</t>
  </si>
  <si>
    <t>VILNIAUS KOLEGIJA</t>
  </si>
  <si>
    <t>Fakultetas</t>
  </si>
  <si>
    <t>Elektronikos ir informatikos</t>
  </si>
  <si>
    <t>Katedra</t>
  </si>
  <si>
    <t>Programinės įrangos</t>
  </si>
  <si>
    <t>Dėstytojas</t>
  </si>
  <si>
    <t>Marius Gžegoževskis</t>
  </si>
  <si>
    <t>Pareigos</t>
  </si>
  <si>
    <t>lektorius</t>
  </si>
  <si>
    <t>PAB</t>
  </si>
  <si>
    <t>Etato dalis</t>
  </si>
  <si>
    <t>Bendras val. sk.</t>
  </si>
  <si>
    <t>DĖSTYTOJO ETATINIO DARBO KRŪVIO APSKAITOS KORTELĖ</t>
  </si>
  <si>
    <t>2022/2023 m.m.</t>
  </si>
  <si>
    <t>I. KONTAKTINIS DARBAS</t>
  </si>
  <si>
    <t>Eil. Nr.</t>
  </si>
  <si>
    <t>Dalykas</t>
  </si>
  <si>
    <t>Grupė</t>
  </si>
  <si>
    <t>Studentų skaičius</t>
  </si>
  <si>
    <t>Semestras</t>
  </si>
  <si>
    <t>Paskaitos (val.)</t>
  </si>
  <si>
    <t>Praktikumai</t>
  </si>
  <si>
    <t>Nuotolinės</t>
  </si>
  <si>
    <t>Egzaminas (projekto gynimas) (val.)</t>
  </si>
  <si>
    <t>Kita (val.)</t>
  </si>
  <si>
    <t>Konsultacijos (val.)</t>
  </si>
  <si>
    <t>Iš viso (val.)</t>
  </si>
  <si>
    <t>Pastabos</t>
  </si>
  <si>
    <t>Valandos</t>
  </si>
  <si>
    <t>Pogrupių skaičius</t>
  </si>
  <si>
    <t>Paskaitos</t>
  </si>
  <si>
    <t>Nr</t>
  </si>
  <si>
    <t>StudSk</t>
  </si>
  <si>
    <t>Pogrupiai</t>
  </si>
  <si>
    <t>PaskNuotolis</t>
  </si>
  <si>
    <t>PraktNuotolis</t>
  </si>
  <si>
    <t>Egzaminas</t>
  </si>
  <si>
    <t>Kita</t>
  </si>
  <si>
    <t>Konsultacijos</t>
  </si>
  <si>
    <t>Viso</t>
  </si>
  <si>
    <t>Papildomas</t>
  </si>
  <si>
    <t>Iš viso val.</t>
  </si>
  <si>
    <t>Iš jų srautais</t>
  </si>
  <si>
    <t xml:space="preserve">Etato dalis - </t>
  </si>
  <si>
    <t>Iš jų užsienio kalba</t>
  </si>
  <si>
    <t>Pastaba: etato dalis apskaičiuojama dėstymo srautais arba užsienio kalba valandas padalinus iš 1520 val.</t>
  </si>
  <si>
    <t>II. NEKONTAKTINIS DARBAS</t>
  </si>
  <si>
    <t>1. Nekontaktinis darbas su studentais</t>
  </si>
  <si>
    <t>Studentų darbų tikrinimas (val.)</t>
  </si>
  <si>
    <t>Tarpiniai atsiskaitymai</t>
  </si>
  <si>
    <t>Savarankiški namų darbai</t>
  </si>
  <si>
    <t>Praktikos ataskaitos</t>
  </si>
  <si>
    <t>Nuotolinis mokymas</t>
  </si>
  <si>
    <t>Kursiniai darbai</t>
  </si>
  <si>
    <t xml:space="preserve">Egzaminas (projekto gynimas) (val.) </t>
  </si>
  <si>
    <t>Skaičius</t>
  </si>
  <si>
    <t>Savarankiski</t>
  </si>
  <si>
    <t>PraktikosAtsakaitos</t>
  </si>
  <si>
    <t>NuotolinisMokymasis</t>
  </si>
  <si>
    <t>KursinaiDarbai</t>
  </si>
  <si>
    <t>1. Iš viso</t>
  </si>
  <si>
    <t>2. Kitas nekontaktinis darbas (pasirengimas dėstyti, metodinė veikla, dalyvavimas studijų programų kokybės užtikrinimo veikloje, studijų populiarinimas)</t>
  </si>
  <si>
    <t>Veikla</t>
  </si>
  <si>
    <t>a</t>
  </si>
  <si>
    <t>b</t>
  </si>
  <si>
    <t>c</t>
  </si>
  <si>
    <t>d</t>
  </si>
  <si>
    <t>e</t>
  </si>
  <si>
    <t>f</t>
  </si>
  <si>
    <t>a2</t>
  </si>
  <si>
    <t>b3</t>
  </si>
  <si>
    <t>c4</t>
  </si>
  <si>
    <t>a5</t>
  </si>
  <si>
    <t>Max</t>
  </si>
  <si>
    <t>Val.</t>
  </si>
  <si>
    <t>Papil</t>
  </si>
  <si>
    <t>33.1. darbui katedros posėdžiuose, kituose Kolegijos darbuotojų posėdžiuose - iki 30 val.</t>
  </si>
  <si>
    <t>2. Iš viso</t>
  </si>
  <si>
    <t>Iš viso</t>
  </si>
  <si>
    <t>III. TMTEP VYKDYMAS, MENO TAIKOMOJI VEIKLA, PROFESIONALIOJO MENO VEIKLA, ŠIOS VEIKLOS REZULTATŲ SKELBIMAS IR VIEŠINIMAS</t>
  </si>
  <si>
    <t>33.5. socialinių projektų organizavimui ir vykdymui - iki 100 val.</t>
  </si>
  <si>
    <t>IV. KOMPETENCIJŲ TOBULINIMAS IR ORGANIZACINĖ VEIKLA</t>
  </si>
  <si>
    <t>33.2. darbui Kolegijos direktoriaus, fakulteto dekano sudarytose darbo grupėse - iki 20 val.</t>
  </si>
  <si>
    <r>
      <t xml:space="preserve">Valandų skaičius </t>
    </r>
    <r>
      <rPr>
        <sz val="12"/>
        <rFont val="Times New Roman"/>
        <family val="1"/>
        <charset val="186"/>
      </rPr>
      <t>(pagal veiklas)</t>
    </r>
  </si>
  <si>
    <t>Etatų skaičius</t>
  </si>
  <si>
    <t>I.</t>
  </si>
  <si>
    <t xml:space="preserve">II. </t>
  </si>
  <si>
    <t>III.</t>
  </si>
  <si>
    <t>IV.</t>
  </si>
  <si>
    <t>Tame tarpe etato dalis, dėstant srautu</t>
  </si>
  <si>
    <t>Tame tarpe etato dalis, dėstant užsienio kalba</t>
  </si>
  <si>
    <t>Su darbo krūviu susipažinau</t>
  </si>
  <si>
    <t>(dėstytojo parašas)</t>
  </si>
  <si>
    <t>(vardas, pavardė)</t>
  </si>
  <si>
    <t>Katedros vedėja</t>
  </si>
  <si>
    <t>dr. Laura Gžegoževskė</t>
  </si>
  <si>
    <t>(parašas)</t>
  </si>
  <si>
    <t>Prodekanė</t>
  </si>
  <si>
    <t>dr. Loreta Savulionienė</t>
  </si>
  <si>
    <t>DĖSTYTOJO PAPILDOMO DARBO APSKAITOS KORTELĖ</t>
  </si>
  <si>
    <t>StudentuSk</t>
  </si>
  <si>
    <t xml:space="preserve">Paskaitos </t>
  </si>
  <si>
    <t>PogrupiuSk</t>
  </si>
  <si>
    <t>PaskaitosNuot</t>
  </si>
  <si>
    <t>PraktikumaiNuot</t>
  </si>
  <si>
    <t>SavarankiskiDarbai</t>
  </si>
  <si>
    <t>PraktikosAtaskaitos</t>
  </si>
  <si>
    <t>KursiniaiDarbai</t>
  </si>
  <si>
    <t>Nekontaktas 2.</t>
  </si>
  <si>
    <t>33.3. vadovavimui studentų mokslinei draugijai - iki 30 val.</t>
  </si>
  <si>
    <t>33.4. studentų grupių kuravimui, renginių, išvykų, ekskursijų, parodų, mugių ir kitų veiklų, nesusijusių su studijų procesu, studentams organizavimas) - iki 30 val.</t>
  </si>
  <si>
    <t>33.6.1. užsakomųjų projektų (veiklų) paieškai - iki 10 val.</t>
  </si>
  <si>
    <t>33.6.2. projektų paraiškų rengimui - iki 50 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</si>
</sst>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S\r;[Red]\-#,##0\ \S\r"/>
    <numFmt numFmtId="165" formatCode="#,##0\ \E\N;[Red]\-#,##0\ \E\N"/>
    <numFmt numFmtId="166" formatCode="0\ &quot;Sr&quot;"/>
  </numFmts>
  <fonts count="29">
    <font>
      <sz val="12"/>
      <color theme="1"/>
      <name val="Times New Roman"/>
      <family val="2"/>
      <charset val="186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sz val="10"/>
      <name val="Times New Roman"/>
      <family val="1"/>
    </font>
    <font>
      <b/>
      <sz val="10"/>
      <name val="Times New Roman"/>
      <family val="1"/>
      <charset val="186"/>
    </font>
    <font>
      <sz val="12"/>
      <name val="Times New Roman"/>
      <family val="1"/>
    </font>
    <font>
      <sz val="10"/>
      <color theme="1"/>
      <name val="Times New Roman"/>
      <family val="1"/>
      <charset val="186"/>
    </font>
    <font>
      <b/>
      <sz val="14"/>
      <name val="Times New Roman"/>
      <family val="1"/>
      <charset val="186"/>
    </font>
    <font>
      <sz val="10"/>
      <name val="TimesLT"/>
      <family val="1"/>
    </font>
    <font>
      <sz val="10"/>
      <name val="Arial"/>
      <family val="2"/>
    </font>
    <font>
      <b/>
      <sz val="9"/>
      <name val="Times New Roman"/>
      <family val="1"/>
      <charset val="186"/>
    </font>
    <font>
      <sz val="11"/>
      <name val="Times New Roman"/>
      <family val="1"/>
      <charset val="186"/>
    </font>
    <font>
      <b/>
      <sz val="12"/>
      <name val="Times New Roman Baltic"/>
      <family val="1"/>
      <charset val="186"/>
    </font>
    <font>
      <sz val="9"/>
      <name val="Times New Roman"/>
      <family val="1"/>
    </font>
    <font>
      <sz val="9"/>
      <color indexed="81"/>
      <name val="Tahoma"/>
      <family val="2"/>
      <charset val="186"/>
    </font>
    <font>
      <sz val="9"/>
      <name val="Times New Roman"/>
      <family val="1"/>
      <charset val="186"/>
    </font>
    <font>
      <i/>
      <sz val="10"/>
      <name val="Times New Roman"/>
      <family val="1"/>
      <charset val="186"/>
    </font>
    <font>
      <sz val="11"/>
      <color theme="1"/>
      <name val="Times New Roman"/>
      <family val="1"/>
      <charset val="186"/>
    </font>
    <font>
      <b/>
      <sz val="8"/>
      <color rgb="FF232629"/>
      <name val="Segoe UI"/>
      <family val="2"/>
    </font>
    <font>
      <sz val="12"/>
      <color theme="0" tint="-4.9989318521683403E-2"/>
      <name val="Times New Roman"/>
      <family val="2"/>
      <charset val="186"/>
    </font>
    <font>
      <b/>
      <sz val="12"/>
      <color theme="0" tint="-4.9989318521683403E-2"/>
      <name val="Times New Roman"/>
      <family val="1"/>
    </font>
    <font>
      <b/>
      <sz val="12"/>
      <color theme="1" tint="0.249977111117893"/>
      <name val="Times New Roman"/>
      <family val="1"/>
    </font>
    <font>
      <sz val="12"/>
      <color theme="1" tint="0.249977111117893"/>
      <name val="Times New Roman"/>
      <family val="2"/>
      <charset val="186"/>
    </font>
    <font>
      <b/>
      <sz val="12"/>
      <color theme="1" tint="0.249977111117893"/>
      <name val="Times New Roman"/>
      <family val="1"/>
      <charset val="186"/>
    </font>
    <font>
      <sz val="12"/>
      <color theme="1" tint="0.249977111117893"/>
      <name val="Times New Roman"/>
      <family val="1"/>
    </font>
    <font>
      <b/>
      <sz val="12"/>
      <color rgb="FF595959"/>
      <name val="Times New Roman"/>
      <family val="1"/>
    </font>
    <font>
      <b/>
      <sz val="12"/>
      <color rgb="FFF2F2F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0" fillId="0" borderId="0">
      <protection hidden="1"/>
    </xf>
    <xf numFmtId="0" fontId="11" fillId="0" borderId="0"/>
  </cellStyleXfs>
  <cellXfs count="220">
    <xf numFmtId="0" fontId="0" fillId="0" borderId="0" xfId="0"/>
    <xf numFmtId="0" fontId="2" fillId="0" borderId="0" xfId="1" applyFont="1" applyAlignment="1" applyProtection="1">
      <alignment horizontal="center"/>
      <protection locked="0"/>
    </xf>
    <xf numFmtId="0" fontId="2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0" borderId="5" xfId="1" applyFont="1" applyBorder="1" applyAlignment="1" applyProtection="1">
      <alignment horizontal="center"/>
      <protection locked="0"/>
    </xf>
    <xf numFmtId="164" fontId="3" fillId="0" borderId="5" xfId="1" applyNumberFormat="1" applyFont="1" applyBorder="1" applyAlignment="1" applyProtection="1">
      <alignment horizontal="center"/>
      <protection locked="0"/>
    </xf>
    <xf numFmtId="165" fontId="3" fillId="0" borderId="5" xfId="1" applyNumberFormat="1" applyFont="1" applyBorder="1" applyAlignment="1" applyProtection="1">
      <alignment horizontal="center"/>
      <protection locked="0"/>
    </xf>
    <xf numFmtId="0" fontId="4" fillId="0" borderId="0" xfId="1" applyFont="1" applyAlignment="1" applyProtection="1">
      <alignment horizontal="right"/>
      <protection locked="0"/>
    </xf>
    <xf numFmtId="165" fontId="3" fillId="0" borderId="0" xfId="1" applyNumberFormat="1" applyFont="1" applyAlignment="1" applyProtection="1">
      <alignment horizontal="center"/>
      <protection locked="0"/>
    </xf>
    <xf numFmtId="0" fontId="6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7" fillId="0" borderId="0" xfId="1" applyFont="1" applyAlignment="1" applyProtection="1">
      <alignment horizontal="left"/>
      <protection locked="0"/>
    </xf>
    <xf numFmtId="165" fontId="2" fillId="0" borderId="5" xfId="1" applyNumberFormat="1" applyFont="1" applyBorder="1" applyAlignment="1" applyProtection="1">
      <alignment horizontal="center" vertical="top"/>
      <protection locked="0"/>
    </xf>
    <xf numFmtId="0" fontId="9" fillId="0" borderId="11" xfId="1" applyFont="1" applyBorder="1" applyAlignment="1" applyProtection="1">
      <alignment horizontal="right"/>
      <protection locked="0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wrapText="1"/>
      <protection locked="0"/>
    </xf>
    <xf numFmtId="0" fontId="2" fillId="0" borderId="0" xfId="1" applyFont="1" applyAlignment="1" applyProtection="1">
      <alignment horizontal="center" wrapText="1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5" fillId="0" borderId="5" xfId="3" applyFont="1" applyBorder="1" applyAlignment="1" applyProtection="1">
      <alignment vertical="center" wrapText="1"/>
      <protection locked="0"/>
    </xf>
    <xf numFmtId="0" fontId="5" fillId="0" borderId="5" xfId="3" applyFont="1" applyBorder="1" applyAlignment="1" applyProtection="1">
      <alignment horizontal="center" vertical="center" wrapText="1"/>
      <protection locked="0"/>
    </xf>
    <xf numFmtId="0" fontId="2" fillId="0" borderId="5" xfId="1" applyFont="1" applyBorder="1" applyAlignment="1" applyProtection="1">
      <alignment horizontal="left" vertical="center"/>
      <protection locked="0"/>
    </xf>
    <xf numFmtId="0" fontId="5" fillId="0" borderId="5" xfId="3" applyFont="1" applyBorder="1" applyAlignment="1" applyProtection="1">
      <alignment horizontal="center"/>
      <protection locked="0"/>
    </xf>
    <xf numFmtId="0" fontId="3" fillId="0" borderId="0" xfId="3" applyFont="1" applyAlignment="1" applyProtection="1">
      <alignment horizontal="left" wrapText="1"/>
      <protection locked="0"/>
    </xf>
    <xf numFmtId="0" fontId="13" fillId="0" borderId="0" xfId="3" applyFont="1" applyAlignment="1" applyProtection="1">
      <alignment wrapText="1"/>
      <protection locked="0"/>
    </xf>
    <xf numFmtId="0" fontId="5" fillId="0" borderId="5" xfId="3" applyFont="1" applyBorder="1" applyAlignment="1" applyProtection="1">
      <alignment horizontal="center" textRotation="90"/>
      <protection locked="0"/>
    </xf>
    <xf numFmtId="0" fontId="17" fillId="0" borderId="5" xfId="1" applyFont="1" applyBorder="1" applyProtection="1">
      <protection locked="0"/>
    </xf>
    <xf numFmtId="0" fontId="3" fillId="0" borderId="0" xfId="1" applyFont="1" applyAlignment="1" applyProtection="1">
      <alignment vertical="center"/>
      <protection locked="0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/>
    </xf>
    <xf numFmtId="166" fontId="5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165" fontId="2" fillId="0" borderId="5" xfId="1" applyNumberFormat="1" applyFont="1" applyBorder="1" applyAlignment="1" applyProtection="1">
      <alignment horizontal="center" vertical="center"/>
      <protection locked="0"/>
    </xf>
    <xf numFmtId="0" fontId="17" fillId="0" borderId="5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vertical="center"/>
      <protection locked="0"/>
    </xf>
    <xf numFmtId="0" fontId="19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top"/>
    </xf>
    <xf numFmtId="0" fontId="5" fillId="0" borderId="7" xfId="3" applyFont="1" applyBorder="1" applyAlignment="1" applyProtection="1">
      <alignment horizontal="center" textRotation="90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5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textRotation="90" wrapText="1"/>
      <protection locked="0"/>
    </xf>
    <xf numFmtId="0" fontId="2" fillId="0" borderId="5" xfId="1" applyFont="1" applyBorder="1" applyAlignment="1" applyProtection="1">
      <alignment horizontal="center" textRotation="90"/>
      <protection locked="0"/>
    </xf>
    <xf numFmtId="0" fontId="2" fillId="0" borderId="5" xfId="1" quotePrefix="1" applyFont="1" applyBorder="1" applyAlignment="1" applyProtection="1">
      <alignment horizontal="center" textRotation="90"/>
      <protection locked="0"/>
    </xf>
    <xf numFmtId="0" fontId="2" fillId="0" borderId="8" xfId="1" applyFont="1" applyBorder="1" applyAlignment="1" applyProtection="1">
      <alignment horizontal="center" textRotation="90" wrapText="1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 textRotation="90" wrapText="1"/>
      <protection locked="0"/>
    </xf>
    <xf numFmtId="0" fontId="8" fillId="0" borderId="5" xfId="0" applyFont="1" applyBorder="1" applyAlignment="1">
      <alignment horizontal="center" textRotation="90" wrapText="1"/>
    </xf>
    <xf numFmtId="0" fontId="2" fillId="0" borderId="1" xfId="1" applyFont="1" applyBorder="1" applyAlignment="1" applyProtection="1">
      <alignment horizontal="center" textRotation="90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10" xfId="1" applyFont="1" applyBorder="1" applyAlignment="1" applyProtection="1">
      <alignment horizontal="center" textRotation="90"/>
      <protection locked="0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vertical="center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vertical="center"/>
      <protection locked="0"/>
    </xf>
    <xf numFmtId="0" fontId="5" fillId="0" borderId="3" xfId="1" applyFont="1" applyBorder="1" applyAlignment="1" applyProtection="1">
      <alignment horizontal="center" vertical="center" wrapText="1"/>
      <protection locked="0"/>
    </xf>
    <xf numFmtId="0" fontId="2" fillId="0" borderId="11" xfId="1" applyFont="1" applyBorder="1" applyAlignment="1" applyProtection="1">
      <alignment horizontal="center" textRotation="90" wrapText="1"/>
      <protection locked="0"/>
    </xf>
    <xf numFmtId="0" fontId="2" fillId="0" borderId="3" xfId="1" applyFont="1" applyBorder="1" applyAlignment="1" applyProtection="1">
      <alignment horizontal="center" textRotation="90"/>
      <protection locked="0"/>
    </xf>
    <xf numFmtId="0" fontId="5" fillId="0" borderId="3" xfId="3" applyFont="1" applyBorder="1" applyAlignment="1" applyProtection="1">
      <alignment horizontal="center" textRotation="90"/>
      <protection locked="0"/>
    </xf>
    <xf numFmtId="0" fontId="3" fillId="0" borderId="8" xfId="1" applyFont="1" applyBorder="1" applyAlignment="1" applyProtection="1">
      <alignment horizontal="center"/>
      <protection locked="0"/>
    </xf>
    <xf numFmtId="0" fontId="0" fillId="0" borderId="13" xfId="0" applyBorder="1"/>
    <xf numFmtId="0" fontId="20" fillId="0" borderId="0" xfId="0" applyFont="1"/>
    <xf numFmtId="0" fontId="2" fillId="0" borderId="0" xfId="1" applyFont="1" applyAlignment="1" applyProtection="1">
      <alignment horizontal="centerContinuous"/>
      <protection locked="0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Continuous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14" xfId="0" applyBorder="1" applyAlignment="1">
      <alignment horizontal="centerContinuous" vertical="top" wrapText="1"/>
    </xf>
    <xf numFmtId="0" fontId="0" fillId="0" borderId="14" xfId="0" applyBorder="1" applyAlignment="1">
      <alignment horizontal="centerContinuous" vertical="top"/>
    </xf>
    <xf numFmtId="0" fontId="0" fillId="0" borderId="6" xfId="0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/>
    </xf>
    <xf numFmtId="0" fontId="0" fillId="0" borderId="5" xfId="1" applyFont="1" applyBorder="1" applyAlignment="1" applyProtection="1">
      <alignment horizontal="center"/>
      <protection locked="0"/>
    </xf>
    <xf numFmtId="1" fontId="0" fillId="0" borderId="5" xfId="1" applyNumberFormat="1" applyFont="1" applyBorder="1" applyAlignment="1">
      <alignment horizontal="center" vertical="center"/>
    </xf>
    <xf numFmtId="1" fontId="0" fillId="2" borderId="5" xfId="1" applyNumberFormat="1" applyFont="1" applyFill="1" applyBorder="1" applyAlignment="1" applyProtection="1">
      <alignment horizontal="center"/>
      <protection locked="0"/>
    </xf>
    <xf numFmtId="0" fontId="0" fillId="0" borderId="5" xfId="3" applyFont="1" applyBorder="1" applyAlignment="1">
      <alignment horizontal="center"/>
    </xf>
    <xf numFmtId="0" fontId="3" fillId="0" borderId="11" xfId="1" applyFont="1" applyBorder="1" applyAlignment="1" applyProtection="1">
      <alignment horizontal="center"/>
      <protection locked="0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Continuous" vertical="top" wrapText="1"/>
    </xf>
    <xf numFmtId="0" fontId="0" fillId="4" borderId="14" xfId="0" applyFill="1" applyBorder="1" applyAlignment="1">
      <alignment horizontal="centerContinuous" vertical="top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4" borderId="7" xfId="0" applyFill="1" applyBorder="1" applyAlignment="1">
      <alignment horizontal="centerContinuous" wrapText="1"/>
    </xf>
    <xf numFmtId="0" fontId="21" fillId="3" borderId="11" xfId="0" applyFont="1" applyFill="1" applyBorder="1"/>
    <xf numFmtId="0" fontId="21" fillId="3" borderId="10" xfId="0" applyFont="1" applyFill="1" applyBorder="1"/>
    <xf numFmtId="0" fontId="0" fillId="4" borderId="5" xfId="0" applyFill="1" applyBorder="1" applyAlignment="1">
      <alignment horizontal="centerContinuous" vertical="top" wrapText="1"/>
    </xf>
    <xf numFmtId="0" fontId="0" fillId="4" borderId="15" xfId="0" applyFill="1" applyBorder="1"/>
    <xf numFmtId="0" fontId="0" fillId="4" borderId="13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12" xfId="0" applyFill="1" applyBorder="1"/>
    <xf numFmtId="0" fontId="0" fillId="0" borderId="15" xfId="0" applyBorder="1" applyAlignment="1">
      <alignment horizontal="centerContinuous" wrapText="1"/>
    </xf>
    <xf numFmtId="0" fontId="0" fillId="0" borderId="13" xfId="0" applyBorder="1" applyAlignment="1">
      <alignment horizontal="centerContinuous"/>
    </xf>
    <xf numFmtId="0" fontId="0" fillId="0" borderId="1" xfId="0" applyBorder="1" applyAlignment="1">
      <alignment horizontal="centerContinuous" wrapText="1"/>
    </xf>
    <xf numFmtId="0" fontId="0" fillId="0" borderId="3" xfId="0" applyBorder="1" applyAlignment="1">
      <alignment horizontal="centerContinuous"/>
    </xf>
    <xf numFmtId="0" fontId="0" fillId="0" borderId="1" xfId="0" applyBorder="1"/>
    <xf numFmtId="0" fontId="0" fillId="0" borderId="3" xfId="0" applyBorder="1"/>
    <xf numFmtId="0" fontId="22" fillId="3" borderId="2" xfId="0" applyFont="1" applyFill="1" applyBorder="1" applyAlignment="1">
      <alignment horizontal="centerContinuous" wrapText="1"/>
    </xf>
    <xf numFmtId="0" fontId="22" fillId="3" borderId="3" xfId="0" applyFont="1" applyFill="1" applyBorder="1"/>
    <xf numFmtId="0" fontId="22" fillId="3" borderId="2" xfId="0" applyFont="1" applyFill="1" applyBorder="1"/>
    <xf numFmtId="0" fontId="23" fillId="3" borderId="11" xfId="0" applyFont="1" applyFill="1" applyBorder="1"/>
    <xf numFmtId="0" fontId="23" fillId="3" borderId="1" xfId="0" applyFont="1" applyFill="1" applyBorder="1"/>
    <xf numFmtId="0" fontId="23" fillId="3" borderId="5" xfId="0" applyFont="1" applyFill="1" applyBorder="1"/>
    <xf numFmtId="0" fontId="23" fillId="3" borderId="1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Continuous" wrapText="1"/>
    </xf>
    <xf numFmtId="0" fontId="23" fillId="3" borderId="5" xfId="0" applyFont="1" applyFill="1" applyBorder="1" applyAlignment="1">
      <alignment horizontal="centerContinuous" wrapText="1"/>
    </xf>
    <xf numFmtId="0" fontId="23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left" wrapText="1"/>
    </xf>
    <xf numFmtId="0" fontId="23" fillId="3" borderId="5" xfId="0" applyFont="1" applyFill="1" applyBorder="1" applyAlignment="1">
      <alignment horizontal="center"/>
    </xf>
    <xf numFmtId="0" fontId="23" fillId="3" borderId="2" xfId="0" applyFont="1" applyFill="1" applyBorder="1" applyAlignment="1">
      <alignment wrapText="1"/>
    </xf>
    <xf numFmtId="0" fontId="24" fillId="3" borderId="10" xfId="0" applyFont="1" applyFill="1" applyBorder="1"/>
    <xf numFmtId="0" fontId="24" fillId="3" borderId="12" xfId="0" applyFont="1" applyFill="1" applyBorder="1"/>
    <xf numFmtId="0" fontId="24" fillId="3" borderId="8" xfId="0" applyFont="1" applyFill="1" applyBorder="1"/>
    <xf numFmtId="0" fontId="24" fillId="3" borderId="0" xfId="0" applyFont="1" applyFill="1"/>
    <xf numFmtId="0" fontId="24" fillId="3" borderId="15" xfId="0" applyFont="1" applyFill="1" applyBorder="1"/>
    <xf numFmtId="0" fontId="26" fillId="3" borderId="10" xfId="0" applyFont="1" applyFill="1" applyBorder="1"/>
    <xf numFmtId="0" fontId="26" fillId="3" borderId="12" xfId="0" applyFont="1" applyFill="1" applyBorder="1"/>
    <xf numFmtId="0" fontId="24" fillId="3" borderId="13" xfId="0" applyFont="1" applyFill="1" applyBorder="1"/>
    <xf numFmtId="0" fontId="4" fillId="3" borderId="0" xfId="1" applyFont="1" applyFill="1" applyAlignment="1" applyProtection="1">
      <alignment horizontal="right"/>
      <protection locked="0"/>
    </xf>
    <xf numFmtId="0" fontId="3" fillId="3" borderId="0" xfId="1" applyFont="1" applyFill="1" applyAlignment="1" applyProtection="1">
      <alignment horizontal="right" vertical="top"/>
      <protection locked="0"/>
    </xf>
    <xf numFmtId="0" fontId="3" fillId="3" borderId="0" xfId="1" applyFont="1" applyFill="1" applyAlignment="1" applyProtection="1">
      <alignment horizontal="right"/>
      <protection locked="0"/>
    </xf>
    <xf numFmtId="0" fontId="2" fillId="3" borderId="7" xfId="1" applyFont="1" applyFill="1" applyBorder="1" applyAlignment="1" applyProtection="1">
      <alignment horizontal="center" textRotation="90" wrapText="1"/>
      <protection locked="0"/>
    </xf>
    <xf numFmtId="0" fontId="2" fillId="3" borderId="7" xfId="1" applyFont="1" applyFill="1" applyBorder="1" applyAlignment="1" applyProtection="1">
      <alignment horizontal="center" textRotation="90"/>
      <protection locked="0"/>
    </xf>
    <xf numFmtId="0" fontId="5" fillId="3" borderId="7" xfId="3" applyFont="1" applyFill="1" applyBorder="1" applyAlignment="1" applyProtection="1">
      <alignment horizontal="center" textRotation="90"/>
      <protection locked="0"/>
    </xf>
    <xf numFmtId="0" fontId="14" fillId="3" borderId="5" xfId="0" applyFont="1" applyFill="1" applyBorder="1" applyProtection="1">
      <protection locked="0"/>
    </xf>
    <xf numFmtId="0" fontId="14" fillId="3" borderId="5" xfId="0" applyFont="1" applyFill="1" applyBorder="1" applyAlignment="1" applyProtection="1">
      <alignment vertical="center"/>
      <protection locked="0"/>
    </xf>
    <xf numFmtId="0" fontId="5" fillId="3" borderId="5" xfId="3" applyFont="1" applyFill="1" applyBorder="1" applyAlignment="1" applyProtection="1">
      <alignment horizontal="center" textRotation="90"/>
      <protection locked="0"/>
    </xf>
    <xf numFmtId="165" fontId="0" fillId="0" borderId="5" xfId="1" applyNumberFormat="1" applyFont="1" applyBorder="1" applyAlignment="1" applyProtection="1">
      <alignment horizontal="center"/>
      <protection locked="0"/>
    </xf>
    <xf numFmtId="0" fontId="28" fillId="3" borderId="3" xfId="0" applyFont="1" applyFill="1" applyBorder="1" applyAlignment="1">
      <alignment horizontal="centerContinuous" wrapText="1"/>
    </xf>
    <xf numFmtId="0" fontId="28" fillId="3" borderId="3" xfId="0" applyFont="1" applyFill="1" applyBorder="1"/>
    <xf numFmtId="0" fontId="0" fillId="0" borderId="5" xfId="1" applyFont="1" applyBorder="1" applyAlignment="1">
      <alignment horizontal="center" vertical="center"/>
    </xf>
    <xf numFmtId="0" fontId="4" fillId="3" borderId="5" xfId="1" applyFont="1" applyFill="1" applyBorder="1" applyAlignment="1" applyProtection="1">
      <alignment horizontal="center" vertical="center"/>
      <protection locked="0"/>
    </xf>
    <xf numFmtId="0" fontId="4" fillId="0" borderId="10" xfId="1" applyFont="1" applyBorder="1" applyAlignment="1" applyProtection="1">
      <alignment horizontal="right"/>
      <protection locked="0"/>
    </xf>
    <xf numFmtId="0" fontId="4" fillId="0" borderId="8" xfId="1" applyFont="1" applyBorder="1" applyAlignment="1" applyProtection="1">
      <alignment horizontal="right"/>
      <protection locked="0"/>
    </xf>
    <xf numFmtId="0" fontId="2" fillId="0" borderId="12" xfId="1" applyFont="1" applyBorder="1" applyAlignment="1" applyProtection="1">
      <alignment horizontal="center"/>
      <protection locked="0"/>
    </xf>
    <xf numFmtId="0" fontId="2" fillId="0" borderId="10" xfId="1" applyFont="1" applyBorder="1" applyAlignment="1" applyProtection="1">
      <alignment horizontal="center"/>
      <protection locked="0"/>
    </xf>
    <xf numFmtId="0" fontId="4" fillId="0" borderId="5" xfId="1" applyFont="1" applyBorder="1" applyAlignment="1" applyProtection="1">
      <alignment horizontal="center"/>
      <protection locked="0"/>
    </xf>
    <xf numFmtId="0" fontId="12" fillId="3" borderId="5" xfId="1" applyFont="1" applyFill="1" applyBorder="1" applyAlignment="1" applyProtection="1">
      <alignment horizontal="center" vertical="center" wrapText="1"/>
      <protection locked="0"/>
    </xf>
    <xf numFmtId="0" fontId="23" fillId="3" borderId="14" xfId="1" applyFont="1" applyFill="1" applyBorder="1" applyAlignment="1" applyProtection="1">
      <alignment horizontal="center" vertical="center" wrapText="1"/>
      <protection locked="0"/>
    </xf>
    <xf numFmtId="0" fontId="23" fillId="3" borderId="7" xfId="1" applyFont="1" applyFill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right" vertical="center"/>
      <protection locked="0"/>
    </xf>
    <xf numFmtId="0" fontId="23" fillId="3" borderId="9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" fillId="3" borderId="5" xfId="1" applyFont="1" applyFill="1" applyBorder="1" applyAlignment="1" applyProtection="1">
      <alignment horizontal="center" vertical="center"/>
      <protection locked="0"/>
    </xf>
    <xf numFmtId="0" fontId="2" fillId="3" borderId="7" xfId="1" applyFont="1" applyFill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2" fillId="0" borderId="3" xfId="1" applyFont="1" applyBorder="1" applyAlignment="1" applyProtection="1">
      <alignment horizontal="center"/>
      <protection locked="0"/>
    </xf>
    <xf numFmtId="0" fontId="15" fillId="3" borderId="5" xfId="3" applyFont="1" applyFill="1" applyBorder="1" applyAlignment="1" applyProtection="1">
      <alignment horizontal="center" vertical="center" wrapText="1"/>
      <protection locked="0"/>
    </xf>
    <xf numFmtId="0" fontId="4" fillId="0" borderId="3" xfId="1" applyFont="1" applyBorder="1" applyAlignment="1" applyProtection="1">
      <alignment horizontal="right"/>
      <protection locked="0"/>
    </xf>
    <xf numFmtId="0" fontId="4" fillId="0" borderId="5" xfId="1" applyFont="1" applyBorder="1" applyAlignment="1" applyProtection="1">
      <alignment horizontal="right"/>
      <protection locked="0"/>
    </xf>
    <xf numFmtId="0" fontId="2" fillId="3" borderId="7" xfId="1" applyFont="1" applyFill="1" applyBorder="1" applyAlignment="1" applyProtection="1">
      <alignment horizontal="center" textRotation="90" wrapText="1"/>
      <protection locked="0"/>
    </xf>
    <xf numFmtId="0" fontId="2" fillId="3" borderId="14" xfId="1" applyFont="1" applyFill="1" applyBorder="1" applyAlignment="1" applyProtection="1">
      <alignment horizontal="center" textRotation="90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2" fillId="3" borderId="6" xfId="1" applyFont="1" applyFill="1" applyBorder="1" applyAlignment="1" applyProtection="1">
      <alignment horizontal="center" vertical="center"/>
      <protection locked="0"/>
    </xf>
    <xf numFmtId="0" fontId="2" fillId="0" borderId="0" xfId="3" applyFont="1" applyAlignment="1" applyProtection="1">
      <alignment horizontal="left" wrapText="1"/>
      <protection locked="0"/>
    </xf>
    <xf numFmtId="0" fontId="3" fillId="0" borderId="11" xfId="1" applyFont="1" applyBorder="1" applyAlignment="1" applyProtection="1">
      <alignment horizontal="center"/>
      <protection locked="0"/>
    </xf>
    <xf numFmtId="0" fontId="3" fillId="3" borderId="0" xfId="1" applyFont="1" applyFill="1" applyAlignment="1" applyProtection="1">
      <alignment horizontal="left" vertical="top"/>
      <protection locked="0"/>
    </xf>
    <xf numFmtId="0" fontId="3" fillId="3" borderId="0" xfId="1" applyFont="1" applyFill="1" applyAlignment="1" applyProtection="1">
      <alignment horizontal="left"/>
      <protection locked="0"/>
    </xf>
    <xf numFmtId="0" fontId="3" fillId="3" borderId="11" xfId="1" applyFont="1" applyFill="1" applyBorder="1" applyAlignment="1" applyProtection="1">
      <alignment horizontal="left"/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Alignment="1" applyProtection="1">
      <alignment horizontal="center" vertical="top" wrapText="1"/>
      <protection locked="0"/>
    </xf>
    <xf numFmtId="0" fontId="3" fillId="3" borderId="11" xfId="1" applyFont="1" applyFill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18" fillId="0" borderId="0" xfId="1" applyFont="1" applyAlignment="1" applyProtection="1">
      <alignment horizontal="left"/>
      <protection locked="0"/>
    </xf>
    <xf numFmtId="0" fontId="2" fillId="0" borderId="5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center" wrapText="1"/>
      <protection locked="0"/>
    </xf>
    <xf numFmtId="0" fontId="3" fillId="0" borderId="0" xfId="1" applyFont="1" applyAlignment="1" applyProtection="1">
      <alignment horizontal="left" vertical="top" wrapText="1"/>
      <protection locked="0"/>
    </xf>
    <xf numFmtId="14" fontId="2" fillId="0" borderId="0" xfId="1" applyNumberFormat="1" applyFont="1" applyAlignment="1" applyProtection="1">
      <alignment horizontal="left"/>
      <protection locked="0"/>
    </xf>
    <xf numFmtId="0" fontId="4" fillId="0" borderId="1" xfId="1" applyFont="1" applyBorder="1" applyAlignment="1" applyProtection="1">
      <alignment horizontal="right"/>
      <protection locked="0"/>
    </xf>
    <xf numFmtId="0" fontId="4" fillId="0" borderId="2" xfId="1" applyFont="1" applyBorder="1" applyAlignment="1" applyProtection="1">
      <alignment horizontal="right"/>
      <protection locked="0"/>
    </xf>
    <xf numFmtId="0" fontId="2" fillId="3" borderId="5" xfId="1" applyFont="1" applyFill="1" applyBorder="1" applyAlignment="1" applyProtection="1">
      <alignment horizontal="center" textRotation="90" wrapText="1"/>
      <protection locked="0"/>
    </xf>
    <xf numFmtId="0" fontId="23" fillId="3" borderId="1" xfId="1" applyFont="1" applyFill="1" applyBorder="1" applyAlignment="1" applyProtection="1">
      <alignment horizontal="center" vertical="center"/>
      <protection locked="0"/>
    </xf>
    <xf numFmtId="0" fontId="23" fillId="3" borderId="2" xfId="1" applyFont="1" applyFill="1" applyBorder="1" applyAlignment="1" applyProtection="1">
      <alignment horizontal="center" vertical="center"/>
      <protection locked="0"/>
    </xf>
    <xf numFmtId="0" fontId="23" fillId="3" borderId="3" xfId="1" applyFont="1" applyFill="1" applyBorder="1" applyAlignment="1" applyProtection="1">
      <alignment horizontal="center" vertical="center"/>
      <protection locked="0"/>
    </xf>
    <xf numFmtId="0" fontId="3" fillId="3" borderId="4" xfId="1" applyFont="1" applyFill="1" applyBorder="1" applyAlignment="1" applyProtection="1">
      <alignment horizontal="center"/>
      <protection locked="0"/>
    </xf>
    <xf numFmtId="0" fontId="23" fillId="3" borderId="5" xfId="1" applyFont="1" applyFill="1" applyBorder="1" applyAlignment="1" applyProtection="1">
      <alignment horizontal="center" vertical="center"/>
      <protection locked="0"/>
    </xf>
    <xf numFmtId="0" fontId="2" fillId="3" borderId="5" xfId="1" applyFont="1" applyFill="1" applyBorder="1" applyAlignment="1" applyProtection="1">
      <alignment horizontal="center" vertical="center" wrapText="1"/>
      <protection locked="0"/>
    </xf>
    <xf numFmtId="0" fontId="2" fillId="3" borderId="7" xfId="1" applyFont="1" applyFill="1" applyBorder="1" applyAlignment="1" applyProtection="1">
      <alignment horizontal="center" vertical="center" wrapText="1"/>
      <protection locked="0"/>
    </xf>
    <xf numFmtId="0" fontId="2" fillId="3" borderId="5" xfId="1" applyFont="1" applyFill="1" applyBorder="1" applyAlignment="1" applyProtection="1">
      <alignment horizontal="center" textRotation="90"/>
      <protection locked="0"/>
    </xf>
    <xf numFmtId="0" fontId="2" fillId="3" borderId="7" xfId="1" applyFont="1" applyFill="1" applyBorder="1" applyAlignment="1" applyProtection="1">
      <alignment horizontal="center" textRotation="90"/>
      <protection locked="0"/>
    </xf>
    <xf numFmtId="0" fontId="2" fillId="3" borderId="9" xfId="1" applyFont="1" applyFill="1" applyBorder="1" applyAlignment="1" applyProtection="1">
      <alignment horizontal="center" vertical="center" wrapText="1"/>
      <protection locked="0"/>
    </xf>
    <xf numFmtId="0" fontId="2" fillId="3" borderId="6" xfId="1" applyFont="1" applyFill="1" applyBorder="1" applyAlignment="1" applyProtection="1">
      <alignment horizontal="center" vertical="center" wrapText="1"/>
      <protection locked="0"/>
    </xf>
    <xf numFmtId="0" fontId="2" fillId="3" borderId="9" xfId="1" applyFont="1" applyFill="1" applyBorder="1" applyAlignment="1" applyProtection="1">
      <alignment horizontal="center" textRotation="90" wrapText="1"/>
      <protection locked="0"/>
    </xf>
    <xf numFmtId="0" fontId="2" fillId="3" borderId="15" xfId="1" applyFont="1" applyFill="1" applyBorder="1" applyAlignment="1" applyProtection="1">
      <alignment horizontal="center" textRotation="90" wrapText="1"/>
      <protection locked="0"/>
    </xf>
    <xf numFmtId="0" fontId="2" fillId="3" borderId="7" xfId="1" quotePrefix="1" applyFont="1" applyFill="1" applyBorder="1" applyAlignment="1" applyProtection="1">
      <alignment horizontal="center" textRotation="90"/>
      <protection locked="0"/>
    </xf>
    <xf numFmtId="0" fontId="7" fillId="0" borderId="0" xfId="1" applyFont="1" applyAlignment="1" applyProtection="1">
      <alignment horizontal="left"/>
      <protection locked="0"/>
    </xf>
    <xf numFmtId="0" fontId="23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/>
    </xf>
    <xf numFmtId="0" fontId="5" fillId="3" borderId="5" xfId="1" applyFont="1" applyFill="1" applyBorder="1" applyAlignment="1" applyProtection="1">
      <alignment horizontal="center" vertical="center" wrapText="1"/>
      <protection locked="0"/>
    </xf>
    <xf numFmtId="0" fontId="5" fillId="3" borderId="7" xfId="1" applyFont="1" applyFill="1" applyBorder="1" applyAlignment="1" applyProtection="1">
      <alignment horizontal="center" vertical="center" wrapText="1"/>
      <protection locked="0"/>
    </xf>
    <xf numFmtId="0" fontId="8" fillId="3" borderId="5" xfId="0" applyFont="1" applyFill="1" applyBorder="1" applyAlignment="1">
      <alignment horizontal="center" textRotation="90" wrapText="1"/>
    </xf>
    <xf numFmtId="0" fontId="8" fillId="3" borderId="7" xfId="0" applyFont="1" applyFill="1" applyBorder="1" applyAlignment="1">
      <alignment horizontal="center" textRotation="90" wrapText="1"/>
    </xf>
    <xf numFmtId="0" fontId="2" fillId="3" borderId="1" xfId="1" applyFont="1" applyFill="1" applyBorder="1" applyAlignment="1" applyProtection="1">
      <alignment horizontal="center" textRotation="90"/>
      <protection locked="0"/>
    </xf>
    <xf numFmtId="0" fontId="2" fillId="3" borderId="9" xfId="1" applyFont="1" applyFill="1" applyBorder="1" applyAlignment="1" applyProtection="1">
      <alignment horizontal="center" textRotation="90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6" xfId="1" applyFont="1" applyFill="1" applyBorder="1" applyAlignment="1" applyProtection="1">
      <alignment horizontal="center" textRotation="90"/>
      <protection locked="0"/>
    </xf>
    <xf numFmtId="0" fontId="2" fillId="3" borderId="13" xfId="1" applyFont="1" applyFill="1" applyBorder="1" applyAlignment="1" applyProtection="1">
      <alignment horizontal="center" textRotation="90"/>
      <protection locked="0"/>
    </xf>
    <xf numFmtId="0" fontId="3" fillId="2" borderId="11" xfId="1" applyFont="1" applyFill="1" applyBorder="1" applyAlignment="1" applyProtection="1">
      <alignment horizontal="center"/>
      <protection locked="0"/>
    </xf>
    <xf numFmtId="0" fontId="7" fillId="3" borderId="4" xfId="1" applyFont="1" applyFill="1" applyBorder="1" applyAlignment="1" applyProtection="1">
      <alignment horizontal="center"/>
      <protection locked="0"/>
    </xf>
    <xf numFmtId="0" fontId="27" fillId="3" borderId="1" xfId="0" applyFont="1" applyFill="1" applyBorder="1" applyAlignment="1">
      <alignment horizontal="left" vertical="center"/>
    </xf>
    <xf numFmtId="0" fontId="27" fillId="3" borderId="2" xfId="0" applyFont="1" applyFill="1" applyBorder="1" applyAlignment="1">
      <alignment horizontal="left" vertical="center"/>
    </xf>
    <xf numFmtId="0" fontId="27" fillId="3" borderId="3" xfId="0" applyFont="1" applyFill="1" applyBorder="1" applyAlignment="1">
      <alignment horizontal="left" vertical="center"/>
    </xf>
    <xf numFmtId="0" fontId="2" fillId="3" borderId="10" xfId="1" applyFont="1" applyFill="1" applyBorder="1" applyAlignment="1" applyProtection="1">
      <alignment horizontal="center" textRotation="90"/>
      <protection locked="0"/>
    </xf>
    <xf numFmtId="0" fontId="2" fillId="3" borderId="8" xfId="1" applyFont="1" applyFill="1" applyBorder="1" applyAlignment="1" applyProtection="1">
      <alignment horizontal="center" textRotation="90" wrapText="1"/>
      <protection locked="0"/>
    </xf>
    <xf numFmtId="0" fontId="25" fillId="3" borderId="9" xfId="0" applyFont="1" applyFill="1" applyBorder="1" applyAlignment="1">
      <alignment horizontal="left" vertical="center" wrapText="1"/>
    </xf>
    <xf numFmtId="0" fontId="25" fillId="3" borderId="4" xfId="0" applyFont="1" applyFill="1" applyBorder="1" applyAlignment="1">
      <alignment horizontal="left" vertical="center" wrapText="1"/>
    </xf>
    <xf numFmtId="0" fontId="25" fillId="3" borderId="6" xfId="0" applyFont="1" applyFill="1" applyBorder="1" applyAlignment="1">
      <alignment horizontal="left" vertical="center" wrapText="1"/>
    </xf>
    <xf numFmtId="1" fontId="2" fillId="0" borderId="5" xfId="1" applyNumberFormat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  <protection locked="0"/>
    </xf>
    <xf numFmtId="0" fontId="2" fillId="2" borderId="5" xfId="1" applyFont="1" applyFill="1" applyBorder="1" applyAlignment="1" applyProtection="1">
      <alignment horizontal="center"/>
      <protection locked="0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</cellStyles>
  <dxfs count="181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charset val="186"/>
        <scheme val="none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Continuous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2"/>
        <charset val="186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5" formatCode="#,##0\ \E\N;[Red]\-#,##0\ \E\N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1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Continuous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Continuous" vertical="bottom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family val="1"/>
      </font>
      <fill>
        <patternFill patternType="solid">
          <fgColor indexed="64"/>
          <bgColor theme="0" tint="-4.9989318521683403E-2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Continuous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ont>
        <b/>
        <family val="1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charset val="186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37</xdr:row>
      <xdr:rowOff>9525</xdr:rowOff>
    </xdr:from>
    <xdr:to>
      <xdr:col>1</xdr:col>
      <xdr:colOff>9525</xdr:colOff>
      <xdr:row>37</xdr:row>
      <xdr:rowOff>257175</xdr:rowOff>
    </xdr:to>
    <xdr:sp macro="" textlink="">
      <xdr:nvSpPr>
        <xdr:cNvPr id="8" name="Rounded Rectangle 1">
          <a:extLst>
            <a:ext uri="{FF2B5EF4-FFF2-40B4-BE49-F238E27FC236}">
              <a16:creationId xmlns:a16="http://schemas.microsoft.com/office/drawing/2014/main" id="{CDCB7608-9741-41A3-A797-219D144CAB4A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2aWtvbHQtbXkuc2hhcmVwb2ludC5jb20vOnU6L2cvcGVyc29uYWwvdGFyaWZpa2FjaWphX2FkX3Zpa29fbHQvRVlkSk5MS2lhWGRFZ0x3X05EenNKNk1CQkNBdlNWSlZ3YjQ0dmpzeUgyeVI2QQ&quot;}"/>
            </a:ext>
          </a:extLst>
        </xdr:cNvPr>
        <xdr:cNvSpPr/>
      </xdr:nvSpPr>
      <xdr:spPr>
        <a:xfrm>
          <a:off x="9525" y="8591550"/>
          <a:ext cx="238125" cy="247650"/>
        </a:xfrm>
        <a:prstGeom prst="round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800">
              <a:solidFill>
                <a:schemeClr val="bg1">
                  <a:lumMod val="50000"/>
                </a:schemeClr>
              </a:solidFill>
              <a:latin typeface="+mn-lt"/>
              <a:ea typeface="+mn-lt"/>
              <a:cs typeface="+mn-lt"/>
            </a:rPr>
            <a:t>+ įterpti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20208B-E136-4574-9DFA-22A992419E9A}" name="TarifikacijaKontaktas" displayName="TarifikacijaKontaktas" ref="A17:P18" totalsRowShown="0" headerRowBorderDxfId="180" totalsRowBorderDxfId="179">
  <autoFilter ref="A17:P18" xr:uid="{1D20208B-E136-4574-9DFA-22A992419E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841B0931-46F6-4251-87A1-0A7D32A401D2}" name="Nr" dataDxfId="178" dataCellStyle="Normal 3"/>
    <tableColumn id="2" xr3:uid="{4A5EA3CE-7946-4794-8526-965948BB717F}" name="Dalykas" dataDxfId="177" dataCellStyle="Normal 3"/>
    <tableColumn id="3" xr3:uid="{81264398-6B90-4086-98CC-F6CAE897B905}" name="Grupė" dataDxfId="176" dataCellStyle="Normal 3 2"/>
    <tableColumn id="4" xr3:uid="{C3E1450B-BE32-4759-8A9D-A814F5E07F2D}" name="StudSk" dataDxfId="175" dataCellStyle="Normal 3 2"/>
    <tableColumn id="5" xr3:uid="{3F0666C5-F03C-4A53-A1C8-E5D595BA43A1}" name="Semestras" dataDxfId="174"/>
    <tableColumn id="6" xr3:uid="{5AFA65C0-60A4-4F10-A62B-F692A4B43D36}" name="Paskaitos"/>
    <tableColumn id="7" xr3:uid="{DA2936CD-8E4B-4B50-90DB-70753DE09275}" name="Valandos" dataDxfId="173"/>
    <tableColumn id="8" xr3:uid="{7B35AE2A-9195-4F9A-8BE2-F86E1420DFEF}" name="Pogrupiai" dataDxfId="172"/>
    <tableColumn id="9" xr3:uid="{E8C90FBB-0ACE-4B4C-B559-6B272FC0C220}" name="PaskNuotolis" dataDxfId="171"/>
    <tableColumn id="10" xr3:uid="{F99D4DDE-87D8-4179-9BF5-213E0DE871FA}" name="PraktNuotolis" dataDxfId="170"/>
    <tableColumn id="11" xr3:uid="{57BC9CD2-680E-4A0D-9982-2C024229AE6F}" name="Egzaminas" dataDxfId="169"/>
    <tableColumn id="12" xr3:uid="{B54C1A9A-F448-4403-8379-167703E6D070}" name="Kita" dataDxfId="168"/>
    <tableColumn id="13" xr3:uid="{9B7D3A8E-B20D-4B85-830F-29B7F138D777}" name="Konsultacijos" dataDxfId="167"/>
    <tableColumn id="14" xr3:uid="{B17AF98B-2B24-4611-A51E-014F21160382}" name="Viso" dataDxfId="166" dataCellStyle="Normal 3">
      <calculatedColumnFormula>SUM(TarifikacijaKontaktas[[#This Row],[Paskaitos]]+TarifikacijaKontaktas[[#This Row],[Valandos]]*TarifikacijaKontaktas[[#This Row],[Pogrupiai]]+TarifikacijaKontaktas[[#This Row],[PaskNuotolis]]+TarifikacijaKontaktas[[#This Row],[PraktNuotolis]]*TarifikacijaKontaktas[[#This Row],[Pogrupiai]]+TarifikacijaKontaktas[[#This Row],[Egzaminas]]+TarifikacijaKontaktas[[#This Row],[Kita]]+TarifikacijaKontaktas[[#This Row],[Konsultacijos]])</calculatedColumnFormula>
    </tableColumn>
    <tableColumn id="15" xr3:uid="{21B1FF2A-F4DB-4185-B6A6-4631922C80BC}" name="Pastabos" dataDxfId="165" dataCellStyle="Normal 3"/>
    <tableColumn id="16" xr3:uid="{48B1D30E-C632-46D3-B40E-F114CAB53FEA}" name="Papildomas" dataDxfId="164" dataCellStyle="Normal 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46A814-5893-46D0-AADA-2B3917F30310}" name="TarifikacijaNekontaktinis" displayName="TarifikacijaNekontaktinis" ref="A30:P31" totalsRowShown="0" headerRowBorderDxfId="162" tableBorderDxfId="163" totalsRowBorderDxfId="161">
  <autoFilter ref="A30:P31" xr:uid="{F646A814-5893-46D0-AADA-2B3917F303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F528C8DA-188A-46AF-9C8E-5EBAD04D67C3}" name="Nr" dataDxfId="160" dataCellStyle="Normal 3"/>
    <tableColumn id="2" xr3:uid="{B5443CAC-A8E6-4E41-86A1-40104FE2A19D}" name="Dalykas" dataDxfId="159" dataCellStyle="Normal 3"/>
    <tableColumn id="3" xr3:uid="{454E88C9-C248-48F1-9329-F1CF23796D89}" name="Grupė" dataDxfId="158" dataCellStyle="Normal 3 2"/>
    <tableColumn id="4" xr3:uid="{B9C463D2-3A34-4D38-9EDA-8FBE39760BE0}" name="StudSk" dataDxfId="157" dataCellStyle="Normal 3 2"/>
    <tableColumn id="5" xr3:uid="{4F47393C-2FE5-4B66-8A88-E46A313FAAC0}" name="Semestras" dataDxfId="156"/>
    <tableColumn id="6" xr3:uid="{A4C8B606-D299-4129-A4A9-99D4EE1AF19E}" name="Skaičius" dataDxfId="155" dataCellStyle="Normal 3 2"/>
    <tableColumn id="7" xr3:uid="{69CDC6C7-B306-42C5-9049-BC090A56E642}" name="Valandos" dataDxfId="154" dataCellStyle="Normal 3"/>
    <tableColumn id="8" xr3:uid="{71FC2AC9-059A-4C70-9B93-584825447C13}" name="Savarankiski" dataDxfId="153" dataCellStyle="Normal 3"/>
    <tableColumn id="9" xr3:uid="{C4026EAD-E771-4359-9BAA-FFB794093B2D}" name="PraktikosAtsakaitos" dataDxfId="152" dataCellStyle="Normal 3"/>
    <tableColumn id="10" xr3:uid="{3CE9FD3B-8DDC-4EC8-AA6F-DCDE10E53C1B}" name="NuotolinisMokymasis" dataDxfId="151" dataCellStyle="Normal 3 2"/>
    <tableColumn id="11" xr3:uid="{AABA10A2-2FF1-4B12-B060-BB0FD6C4A8DF}" name="KursinaiDarbai" dataDxfId="150" dataCellStyle="Normal 3 2"/>
    <tableColumn id="12" xr3:uid="{B1A06570-DE95-49B8-ADBC-89F2B57C1FD0}" name="Egzaminas" dataDxfId="149" dataCellStyle="Normal 3 2"/>
    <tableColumn id="13" xr3:uid="{F6B111E8-D659-471A-9239-58B4775AF2C6}" name="Kita" dataDxfId="148" dataCellStyle="Normal 3 2"/>
    <tableColumn id="14" xr3:uid="{DD61B5CC-C34F-48DD-99BF-4522A57D3A66}" name="Viso" dataDxfId="147" dataCellStyle="Normal 3 2">
      <calculatedColumnFormula>SUM(G31:M31)</calculatedColumnFormula>
    </tableColumn>
    <tableColumn id="15" xr3:uid="{00696F9A-A697-4FB3-815B-5F4CF2009832}" name="Pastabos" dataDxfId="146" dataCellStyle="Normal 3"/>
    <tableColumn id="16" xr3:uid="{610F0CFF-7F3A-40F1-BC30-F1F90DE044FD}" name="Papildomas" dataDxfId="145" dataCellStyle="Normal 3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EEE4A2-D2C4-48A1-BE31-B5FD17CA79E2}" name="TarifikacijaKompetencijos" displayName="TarifikacijaKompetencijos" ref="A48:P50" insertRowShift="1" totalsRowShown="0" headerRowDxfId="144" tableBorderDxfId="143">
  <autoFilter ref="A48:P50" xr:uid="{A6EEE4A2-D2C4-48A1-BE31-B5FD17CA79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F06FC09-CFFE-484B-8034-24AC602CB6CD}" name="Eil. Nr." dataDxfId="142"/>
    <tableColumn id="2" xr3:uid="{91BFC9FF-7156-456B-889F-B8714EFC9957}" name="Veikla" dataDxfId="141"/>
    <tableColumn id="3" xr3:uid="{E6D9BDB6-5F8F-43EA-82A0-F83495CB303A}" name="a" dataDxfId="140"/>
    <tableColumn id="4" xr3:uid="{C5174B33-A2AC-453D-A393-098CBB8D78E4}" name="b" dataDxfId="139"/>
    <tableColumn id="5" xr3:uid="{BFCAE517-4127-45FF-A829-F71ECBD3D56F}" name="c" dataDxfId="138"/>
    <tableColumn id="6" xr3:uid="{94447E07-E6A5-462E-9DDB-E07B45849F58}" name="d" dataDxfId="137"/>
    <tableColumn id="7" xr3:uid="{87B54B6A-6B4B-445B-A6FA-C119501FE97F}" name="e" dataDxfId="136"/>
    <tableColumn id="8" xr3:uid="{607C9A2F-9C5A-4969-950B-389DD3CD71C1}" name="f" dataDxfId="135"/>
    <tableColumn id="9" xr3:uid="{41AA7FCB-DB56-42ED-8AFB-ED40D7D66900}" name="a2" dataDxfId="134"/>
    <tableColumn id="10" xr3:uid="{D91A40D0-6380-4886-B3BC-02D89D98610F}" name="b3" dataDxfId="133"/>
    <tableColumn id="11" xr3:uid="{E4BD4055-82CE-4100-B2FA-92F9F26B36A3}" name="c4" dataDxfId="132"/>
    <tableColumn id="12" xr3:uid="{E5703EB3-DACE-42AE-AFC5-BE37065BDE56}" name="a5" dataDxfId="131"/>
    <tableColumn id="13" xr3:uid="{4FFFD6FE-4F16-4AE3-BF67-8B0D3D77C1C4}" name="Max" dataDxfId="130">
      <calculatedColumnFormula array="1">LOOKUP(10^6,1*MID(TarifikacijaKompetencijos[[#This Row],[Veikla]],MIN(FIND({0,1,2,3,4,5,6,7,8,9},TarifikacijaKompetencijos[[#This Row],[Veikla]]&amp;"0123456789",FIND("iki"," "&amp;TarifikacijaKompetencijos[[#This Row],[Veikla]]&amp;" "))),{2,3,4,5,6}))</calculatedColumnFormula>
    </tableColumn>
    <tableColumn id="14" xr3:uid="{A1CE075C-DE1B-45E4-8B0D-4114C0BAB122}" name="Val." dataDxfId="129"/>
    <tableColumn id="15" xr3:uid="{717D3D58-8722-4DBC-9393-EE480786EAC9}" name="Pastabos"/>
    <tableColumn id="16" xr3:uid="{4E71C3DE-FE63-4296-88AC-A2A854D87937}" name="Papil" dataDxfId="1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DA9FD68-80FA-45DB-B0B2-CBC2410A1F4B}" name="TarifikacijaMenas" displayName="TarifikacijaMenas" ref="A42:P44" totalsRowShown="0" headerRowDxfId="127" tableBorderDxfId="126">
  <autoFilter ref="A42:P44" xr:uid="{CDA9FD68-80FA-45DB-B0B2-CBC2410A1F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B98D372-28A6-4B17-90FA-2E029BC9D2EC}" name="Eil. Nr." dataDxfId="125"/>
    <tableColumn id="2" xr3:uid="{6D1E640C-5EBD-4C59-ABCC-489AD46E50A7}" name="Veikla" dataDxfId="124"/>
    <tableColumn id="3" xr3:uid="{B54B6CBE-A674-408B-A60D-F3D09D91231D}" name="a" dataDxfId="123"/>
    <tableColumn id="4" xr3:uid="{FD7B7F0A-2F60-43D1-9B1A-9029314FC1EB}" name="b" dataDxfId="122"/>
    <tableColumn id="5" xr3:uid="{23805D97-0D03-4AA7-A9F3-586C25DBA980}" name="c" dataDxfId="121"/>
    <tableColumn id="6" xr3:uid="{0C647E6A-95BF-43C9-BEEB-B05B3C8573A2}" name="d" dataDxfId="120"/>
    <tableColumn id="7" xr3:uid="{752BE091-0C85-45B9-9729-37FC866EB105}" name="e" dataDxfId="119"/>
    <tableColumn id="8" xr3:uid="{BA7DB973-CEED-4F96-9084-1D9AA1BA773B}" name="f" dataDxfId="118"/>
    <tableColumn id="9" xr3:uid="{95B194F7-C534-4154-B503-E9CDC05A05A2}" name="a2" dataDxfId="117"/>
    <tableColumn id="10" xr3:uid="{D0DF5DD4-DEB0-4E81-A27B-3F81FAE670A8}" name="b3" dataDxfId="116"/>
    <tableColumn id="11" xr3:uid="{FBD01600-60A6-405A-AA84-C096A5E64F55}" name="c4" dataDxfId="115"/>
    <tableColumn id="12" xr3:uid="{F9A95BEC-49A0-4FA3-A1E9-7F62008F9898}" name="a5" dataDxfId="114"/>
    <tableColumn id="13" xr3:uid="{587FDE84-AE9E-4D15-86D2-F1D386B9294B}" name="Max" dataDxfId="113">
      <calculatedColumnFormula array="1">LOOKUP(10^6,1*MID(TarifikacijaMenas[[#This Row],[Veikla]],MIN(FIND({0,1,2,3,4,5,6,7,8,9},TarifikacijaMenas[[#This Row],[Veikla]]&amp;"0123456789",FIND("iki"," "&amp;TarifikacijaMenas[[#This Row],[Veikla]]&amp;" "))),{2,3,4,5,6}))</calculatedColumnFormula>
    </tableColumn>
    <tableColumn id="14" xr3:uid="{DD6E7609-3936-4BA3-BCA6-67596292B848}" name="Val." dataDxfId="112"/>
    <tableColumn id="15" xr3:uid="{C6DFDC09-2CC4-4C58-9939-09251AF11DA5}" name="Pastabos" dataDxfId="111"/>
    <tableColumn id="16" xr3:uid="{D16A826A-E146-4A49-A42C-B2C4EE08FA98}" name="Papil" dataDxfId="1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CCFCEC-BAAC-4E0A-AA16-C665C55C82FB}" name="TarifikacijaPasirengimas" displayName="TarifikacijaPasirengimas" ref="A35:P37" totalsRowShown="0" headerRowDxfId="109" headerRowBorderDxfId="107" tableBorderDxfId="108" totalsRowBorderDxfId="106">
  <autoFilter ref="A35:P37" xr:uid="{05CCFCEC-BAAC-4E0A-AA16-C665C55C82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4FCE575-A8D3-40E5-9899-872B1FDC9553}" name="Eil. Nr." dataDxfId="105"/>
    <tableColumn id="2" xr3:uid="{8A96C01A-2018-4D18-A9AD-33DA2F22E8DA}" name="Veikla" dataDxfId="104"/>
    <tableColumn id="3" xr3:uid="{DA8A1126-D75B-40D0-A7B5-65984DF12DA2}" name="a" dataDxfId="103"/>
    <tableColumn id="4" xr3:uid="{2A509130-2CE2-484D-9E15-CD8760C8C4A9}" name="b" dataDxfId="102"/>
    <tableColumn id="5" xr3:uid="{7911559C-156B-4CF0-8FAF-D6442561C87E}" name="c" dataDxfId="101"/>
    <tableColumn id="6" xr3:uid="{A89CA9A6-FA73-4531-A21A-57AA8C45493B}" name="d" dataDxfId="100"/>
    <tableColumn id="7" xr3:uid="{8CCC69E6-A7D2-40A5-874E-BE76022ECE1F}" name="e" dataDxfId="99"/>
    <tableColumn id="8" xr3:uid="{C7B66F30-A1E1-4DF1-ABD3-380037A38B36}" name="f" dataDxfId="98"/>
    <tableColumn id="9" xr3:uid="{BCC75434-49D5-4E3C-8665-3FEAE0E0FF9A}" name="a2" dataDxfId="97"/>
    <tableColumn id="10" xr3:uid="{295ADC43-9D38-4B73-B2F5-4D56F26A02BB}" name="b3" dataDxfId="96"/>
    <tableColumn id="11" xr3:uid="{323E90FA-019D-4A16-B550-ED90F7D005B3}" name="c4" dataDxfId="95"/>
    <tableColumn id="12" xr3:uid="{2E56F30F-E669-4D54-BBA4-6ACA47F7DB1D}" name="a5" dataDxfId="94"/>
    <tableColumn id="13" xr3:uid="{3BF39BB1-A5A5-4243-95CF-979131C10E96}" name="Max" dataDxfId="93">
      <calculatedColumnFormula array="1">LOOKUP(10^6,1*MID(TarifikacijaPasirengimas[[#This Row],[Veikla]],MIN(FIND({0,1,2,3,4,5,6,7,8,9},TarifikacijaPasirengimas[[#This Row],[Veikla]]&amp;"0123456789",FIND("iki"," "&amp;TarifikacijaPasirengimas[[#This Row],[Veikla]]&amp;" "))),{2,3,4,5,6}))</calculatedColumnFormula>
    </tableColumn>
    <tableColumn id="14" xr3:uid="{B2560F06-EE2B-470B-9875-0505EED68D90}" name="Val." dataDxfId="92"/>
    <tableColumn id="15" xr3:uid="{E8CBC4A2-0C7E-459B-92AF-6B394821A154}" name="Pastabos" dataDxfId="91"/>
    <tableColumn id="16" xr3:uid="{C549FACA-5263-4F6F-8100-68141694364F}" name="Papil" dataDxfId="9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E721D7-32DF-4B88-A1DE-3A60EFA4D4D8}" name="PapildomaKontaktas" displayName="PapildomaKontaktas" ref="A17:P18" totalsRowShown="0" headerRowBorderDxfId="88" tableBorderDxfId="89" totalsRowBorderDxfId="87">
  <autoFilter ref="A17:P18" xr:uid="{FDE721D7-32DF-4B88-A1DE-3A60EFA4D4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9496FCA-7E5D-4F54-B111-5CD09B8DA51A}" name="Nr" dataDxfId="86" dataCellStyle="Normal 3"/>
    <tableColumn id="2" xr3:uid="{7DF369D2-4A6E-408A-A561-D62BAC0231A4}" name="Dalykas" dataDxfId="85"/>
    <tableColumn id="3" xr3:uid="{7EC7DD56-D2A7-41A9-867D-4A3E70708341}" name="Grupė" dataDxfId="84"/>
    <tableColumn id="4" xr3:uid="{F6E14C32-0880-46AD-8EDC-8144AD47F5BA}" name="StudentuSk" dataDxfId="83"/>
    <tableColumn id="5" xr3:uid="{4EE53755-6ACF-43DC-A7CD-BFEA895B6A3C}" name="Semestras" dataDxfId="82"/>
    <tableColumn id="6" xr3:uid="{1F461D09-5B55-4D68-B817-29A80BFCD4B0}" name="Paskaitos " dataDxfId="81"/>
    <tableColumn id="7" xr3:uid="{2044A237-A1A4-4D1C-A46F-57A2D975B189}" name="Valandos" dataDxfId="80"/>
    <tableColumn id="8" xr3:uid="{AF0C0FAA-5510-406C-98D5-A2985FE2E066}" name="PogrupiuSk" dataDxfId="79"/>
    <tableColumn id="9" xr3:uid="{9F4361E7-E922-46B0-930B-2D7E2EA6730F}" name="PaskaitosNuot" dataDxfId="78"/>
    <tableColumn id="10" xr3:uid="{BF936730-59B9-401E-AA17-93B2ED55963B}" name="PraktikumaiNuot" dataDxfId="77"/>
    <tableColumn id="11" xr3:uid="{6364A726-9828-44FA-9B8B-F9349F3569AB}" name="Egzaminas" dataDxfId="76"/>
    <tableColumn id="12" xr3:uid="{A0BF3012-C6CB-4670-963C-D5DF5DB8B3D0}" name="Kita" dataDxfId="75"/>
    <tableColumn id="13" xr3:uid="{1EEB4EF4-F7FE-4892-AFE1-4E629173AF09}" name="Konsultacijos" dataDxfId="74"/>
    <tableColumn id="14" xr3:uid="{669C57A7-9E58-490D-B45F-38DA4F39E195}" name="Viso" dataDxfId="73" dataCellStyle="Normal 3">
      <calculatedColumnFormula>F18+G18*H18+SUM(I18:M18)</calculatedColumnFormula>
    </tableColumn>
    <tableColumn id="15" xr3:uid="{2FD471A9-916E-4AFC-9AD0-8B0E935BDD7E}" name="Pastabos" dataDxfId="72" dataCellStyle="Normal 3"/>
    <tableColumn id="16" xr3:uid="{A2AA8072-0248-43E1-8377-CE580357579B}" name="Papildomas" dataDxfId="71" dataCellStyle="Normal 3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113F7A-22CC-4049-9ADB-3E481F56298C}" name="PapildomaNekontaktinis" displayName="PapildomaNekontaktinis" ref="A30:P31" totalsRowShown="0" tableBorderDxfId="70">
  <autoFilter ref="A30:P31" xr:uid="{10113F7A-22CC-4049-9ADB-3E481F5629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EAF912FE-30D3-4D2D-84E4-86B794B6C0F3}" name="Nr" dataDxfId="69" dataCellStyle="Normal 3"/>
    <tableColumn id="2" xr3:uid="{6826082D-8DD1-48EE-AC3D-C67A24BC7CB1}" name="Dalykas" dataDxfId="68"/>
    <tableColumn id="3" xr3:uid="{25D1FBEA-FD68-4D46-88DA-F02AF2A75508}" name="Grupė" dataDxfId="67"/>
    <tableColumn id="4" xr3:uid="{CA84B417-4E35-4ED9-BDAA-D6E5BE1B939E}" name="StudentuSk" dataDxfId="66"/>
    <tableColumn id="5" xr3:uid="{64B75754-87E2-45B5-99EA-05CD996901EB}" name="Semestras"/>
    <tableColumn id="6" xr3:uid="{A9AE931C-B7AD-4DAF-9CD8-FBCA21F01FD7}" name="Skaičius" dataDxfId="65"/>
    <tableColumn id="7" xr3:uid="{DBD9C95E-68EB-49AB-84C9-85F5DA9C3AD3}" name="Valandos" dataDxfId="64"/>
    <tableColumn id="8" xr3:uid="{DCA5F112-7FF1-4517-BE43-8CC9A7624FC8}" name="SavarankiskiDarbai" dataDxfId="63"/>
    <tableColumn id="9" xr3:uid="{FDB5C2D6-8131-4734-8426-06BA3C0A1C30}" name="PraktikosAtaskaitos" dataDxfId="62"/>
    <tableColumn id="10" xr3:uid="{AA7C2538-E53B-48F6-B0D0-5BCACF1DDF48}" name="NuotolinisMokymasis" dataDxfId="61"/>
    <tableColumn id="11" xr3:uid="{B4AD50D2-4631-43BA-8788-D4803271D0C1}" name="KursiniaiDarbai" dataDxfId="60"/>
    <tableColumn id="12" xr3:uid="{BCF23345-CFDC-4532-A7A8-B258CBC15C1D}" name="Egzaminas" dataDxfId="59"/>
    <tableColumn id="13" xr3:uid="{4F107A71-5494-4C68-B655-D2BD56152153}" name="Kita"/>
    <tableColumn id="14" xr3:uid="{ED946FD3-B755-4343-B39C-70220B5D1184}" name="Viso">
      <calculatedColumnFormula>SUM(G31:M31)</calculatedColumnFormula>
    </tableColumn>
    <tableColumn id="15" xr3:uid="{46AC3151-7138-4739-8396-0DDE12663829}" name="Pastabos" dataDxfId="58" dataCellStyle="Normal 3"/>
    <tableColumn id="16" xr3:uid="{82454B54-3FC9-4504-915A-2EC4425CECE0}" name="Papildomas" dataDxfId="57" dataCellStyle="Normal 3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EA65377-11E1-4494-AD98-4B464E1C0703}" name="PapildomaPasirengimas" displayName="PapildomaPasirengimas" ref="A35:P37" insertRowShift="1" totalsRowShown="0" headerRowDxfId="56" dataDxfId="55" tableBorderDxfId="54">
  <autoFilter ref="A35:P37" xr:uid="{EEA65377-11E1-4494-AD98-4B464E1C07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A6975DF1-EC46-44A6-BB5D-174A2E8EB305}" name="Eil. Nr." dataDxfId="53"/>
    <tableColumn id="2" xr3:uid="{5B923F76-5251-4AA3-900F-E10E9F023333}" name="Veikla" dataDxfId="52"/>
    <tableColumn id="3" xr3:uid="{0F548D30-1635-4BDA-9B29-3AD862166D68}" name="a" dataDxfId="51"/>
    <tableColumn id="4" xr3:uid="{946A6F33-16E4-4D13-B45B-F1614620E51C}" name="b" dataDxfId="50"/>
    <tableColumn id="5" xr3:uid="{E8864FC7-4E95-4B71-BB1C-B574707E4EB9}" name="c" dataDxfId="49"/>
    <tableColumn id="6" xr3:uid="{BFD48CA3-BA96-4134-9DAB-6797DD33CD33}" name="d" dataDxfId="48"/>
    <tableColumn id="7" xr3:uid="{185B9636-71E8-4036-8815-2AEE5132A691}" name="e" dataDxfId="47"/>
    <tableColumn id="8" xr3:uid="{45A64C93-A80C-42BD-8700-8F9EFEABE026}" name="f" dataDxfId="46"/>
    <tableColumn id="9" xr3:uid="{A1D2BD9F-F505-4788-8EEC-71C6EA0E70A0}" name="a2" dataDxfId="45"/>
    <tableColumn id="10" xr3:uid="{136946B6-8C9C-429B-940F-015A7C2381D5}" name="b3" dataDxfId="44"/>
    <tableColumn id="11" xr3:uid="{C2F20A95-A352-492E-8531-61DD046B97CF}" name="c4" dataDxfId="43"/>
    <tableColumn id="12" xr3:uid="{B2B5C6BB-5445-447E-AB78-E34751462F95}" name="a5" dataDxfId="42"/>
    <tableColumn id="13" xr3:uid="{C620A255-3DBA-41C7-9F30-FEB2B43653F1}" name="Max" dataDxfId="41">
      <calculatedColumnFormula array="1">LOOKUP(10^6,1*MID(PapildomaPasirengimas[[#This Row],[Veikla]],MIN(FIND({0,1,2,3,4,5,6,7,8,9},PapildomaPasirengimas[[#This Row],[Veikla]]&amp;"0123456789",FIND("iki"," "&amp;PapildomaPasirengimas[[#This Row],[Veikla]]&amp;" "))),{2,3,4,5,6}))</calculatedColumnFormula>
    </tableColumn>
    <tableColumn id="14" xr3:uid="{2212A30E-C087-49F9-B7C7-50A9EBFE84DE}" name="Val." dataDxfId="40"/>
    <tableColumn id="15" xr3:uid="{9B179AE9-B837-4A08-BBCA-715EBE844C5B}" name="Pastabos" dataDxfId="39"/>
    <tableColumn id="16" xr3:uid="{AD733B98-4AC7-4483-AF83-5945057D93BC}" name="Papil" dataDxfId="3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2C7A709-596E-4AF7-9E24-C86693021081}" name="PapildomaKompetencijos" displayName="PapildomaKompetencijos" ref="A48:P50" totalsRowShown="0" headerRowDxfId="37" dataDxfId="36" tableBorderDxfId="35">
  <autoFilter ref="A48:P50" xr:uid="{D2C7A709-596E-4AF7-9E24-C866930210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3BA0BA64-98E5-49C2-98FC-B547314D7C9E}" name="Eil. Nr." dataDxfId="34"/>
    <tableColumn id="2" xr3:uid="{55EAC6CD-9A44-4524-8C1F-469A67D2F7D0}" name="Veikla" dataDxfId="33"/>
    <tableColumn id="3" xr3:uid="{F4647C28-654C-4D92-A1FA-42C56ADC46F5}" name="a" dataDxfId="32"/>
    <tableColumn id="4" xr3:uid="{66EC7E22-72AD-4DF7-9732-C3F5140B74C6}" name="b" dataDxfId="31"/>
    <tableColumn id="5" xr3:uid="{B803D96A-355D-4D0E-B105-6C2B052D8529}" name="c" dataDxfId="30"/>
    <tableColumn id="6" xr3:uid="{9F4FA9E4-4E26-4309-BE69-7A4278D4C649}" name="d" dataDxfId="29"/>
    <tableColumn id="7" xr3:uid="{999F81B3-DAAC-41BD-82DB-66388902330D}" name="e" dataDxfId="28"/>
    <tableColumn id="8" xr3:uid="{BF79BF91-3EA8-4999-B4CC-FC3A6C3C5B96}" name="f" dataDxfId="27"/>
    <tableColumn id="9" xr3:uid="{CC0626E4-CA42-45C6-974B-9FFB4082B169}" name="a2" dataDxfId="26"/>
    <tableColumn id="10" xr3:uid="{CCA42592-BC08-4F7F-B0EE-BD6CCD73FE5B}" name="b3" dataDxfId="25"/>
    <tableColumn id="11" xr3:uid="{E087EBFD-0AF3-4BBB-B299-0F147F604BD8}" name="c4" dataDxfId="24"/>
    <tableColumn id="12" xr3:uid="{7F8D61D5-8587-42C2-B8EC-28959F9067BD}" name="a5" dataDxfId="23"/>
    <tableColumn id="13" xr3:uid="{73AA679E-05F2-4B98-B325-7CF2F25A3C9F}" name="Max" dataDxfId="22">
      <calculatedColumnFormula array="1">LOOKUP(10^6,1*MID(PapildomaKompetencijos[[#This Row],[Veikla]],MIN(FIND({0,1,2,3,4,5,6,7,8,9},PapildomaKompetencijos[[#This Row],[Veikla]]&amp;"0123456789",FIND("iki"," "&amp;PapildomaKompetencijos[[#This Row],[Veikla]]&amp;" "))),{2,3,4,5,6}))</calculatedColumnFormula>
    </tableColumn>
    <tableColumn id="14" xr3:uid="{43E03B04-D975-4F76-A158-B5E100ED2F55}" name="Val." dataDxfId="21"/>
    <tableColumn id="15" xr3:uid="{718D786C-534E-41E9-A9E3-DF11808FFDAB}" name="Pastabos" dataDxfId="20"/>
    <tableColumn id="16" xr3:uid="{37B27BBF-B3C9-4D7C-93CD-263C6DADD6B0}" name="Papil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84A6B09-0734-4DC0-B9F0-F43FDE19C831}" name="PapildomaMenas" displayName="PapildomaMenas" ref="A42:P44" totalsRowShown="0" headerRowDxfId="18" dataDxfId="17" tableBorderDxfId="16">
  <autoFilter ref="A42:P44" xr:uid="{084A6B09-0734-4DC0-B9F0-F43FDE19C8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6F3F51D-C523-40A5-9372-3E4EA3A3FF6D}" name="Eil. Nr." dataDxfId="15"/>
    <tableColumn id="2" xr3:uid="{92EDCC4A-928F-429F-BEDF-4AA19BB3A373}" name="Veikla" dataDxfId="14"/>
    <tableColumn id="3" xr3:uid="{22299CAA-8BAE-46BA-ADE5-18E1F6B9D985}" name="a" dataDxfId="13"/>
    <tableColumn id="4" xr3:uid="{8A307665-6925-4AF7-913C-8F5305EE26FA}" name="b" dataDxfId="12"/>
    <tableColumn id="5" xr3:uid="{133D7089-C781-4404-8B20-AB227DEB33B1}" name="c" dataDxfId="11"/>
    <tableColumn id="6" xr3:uid="{E62161EA-5C8D-47AE-9819-E5D46707661B}" name="d" dataDxfId="10"/>
    <tableColumn id="7" xr3:uid="{3E714FCE-6ABB-4B69-831F-1EF8B5FCDACD}" name="e" dataDxfId="9"/>
    <tableColumn id="8" xr3:uid="{C3CB0500-8955-4855-8588-16E944A34467}" name="f" dataDxfId="8"/>
    <tableColumn id="9" xr3:uid="{76A8EAF5-1681-4547-9344-5741ED22E20E}" name="a2" dataDxfId="7"/>
    <tableColumn id="10" xr3:uid="{6815A6CA-2240-49AA-AA43-B7A8EC216DCF}" name="b3" dataDxfId="6"/>
    <tableColumn id="11" xr3:uid="{A3F216AD-C554-46ED-B6E5-97A0512BDB0D}" name="c4" dataDxfId="5"/>
    <tableColumn id="12" xr3:uid="{EFE58702-0D2F-4C26-9A7D-E02FE13220F4}" name="a5" dataDxfId="4"/>
    <tableColumn id="13" xr3:uid="{347E5014-F324-4DE6-8932-3BEB34FFF2E9}" name="Max" dataDxfId="3">
      <calculatedColumnFormula array="1">LOOKUP(10^6,1*MID(PapildomaMenas[[#This Row],[Veikla]],MIN(FIND({0,1,2,3,4,5,6,7,8,9},PapildomaMenas[[#This Row],[Veikla]]&amp;"0123456789",FIND("iki"," "&amp;PapildomaMenas[[#This Row],[Veikla]]&amp;" "))),{2,3,4,5,6}))</calculatedColumnFormula>
    </tableColumn>
    <tableColumn id="14" xr3:uid="{B9EA8B9C-687F-49C3-A48A-DF2BAE38322E}" name="Val." dataDxfId="2"/>
    <tableColumn id="15" xr3:uid="{25EEDF12-24A4-4D2D-BD45-D89BCE0B7BC8}" name="Pastabos" dataDxfId="1"/>
    <tableColumn id="16" xr3:uid="{8EA0F8F7-9B09-4C76-BA79-A85C8709C867}" name="Pap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showZeros="0" tabSelected="1" topLeftCell="A4" zoomScaleNormal="100" workbookViewId="0">
      <selection activeCell="R34" sqref="R34"/>
    </sheetView>
  </sheetViews>
  <sheetFormatPr defaultRowHeight="12.95"/>
  <cols>
    <col min="1" max="1" width="3.375" style="1" customWidth="1"/>
    <col min="2" max="2" width="24.125" style="2" customWidth="1"/>
    <col min="3" max="3" width="9.5" style="2" customWidth="1"/>
    <col min="4" max="5" width="5" style="2" customWidth="1"/>
    <col min="6" max="10" width="4.75" style="2" customWidth="1"/>
    <col min="11" max="11" width="5.375" style="2" customWidth="1"/>
    <col min="12" max="13" width="4.75" style="2" customWidth="1"/>
    <col min="14" max="14" width="6.875" style="2" customWidth="1"/>
    <col min="15" max="15" width="10.125" style="2" customWidth="1"/>
    <col min="16" max="16" width="6.875" style="2" customWidth="1"/>
    <col min="17" max="17" width="11.875" style="2" customWidth="1"/>
    <col min="18" max="18" width="17" style="2" customWidth="1"/>
    <col min="19" max="248" width="9" style="2"/>
    <col min="249" max="249" width="0.125" style="2" customWidth="1"/>
    <col min="250" max="250" width="3.375" style="2" bestFit="1" customWidth="1"/>
    <col min="251" max="251" width="19.125" style="2" customWidth="1"/>
    <col min="252" max="252" width="2.875" style="2" customWidth="1"/>
    <col min="253" max="253" width="3.125" style="2" bestFit="1" customWidth="1"/>
    <col min="254" max="254" width="4" style="2" customWidth="1"/>
    <col min="255" max="255" width="4.125" style="2" customWidth="1"/>
    <col min="256" max="256" width="5.125" style="2" customWidth="1"/>
    <col min="257" max="257" width="3.625" style="2" bestFit="1" customWidth="1"/>
    <col min="258" max="258" width="5.375" style="2" bestFit="1" customWidth="1"/>
    <col min="259" max="259" width="5" style="2" customWidth="1"/>
    <col min="260" max="260" width="5.5" style="2" customWidth="1"/>
    <col min="261" max="261" width="5.875" style="2" customWidth="1"/>
    <col min="262" max="262" width="4.375" style="2" customWidth="1"/>
    <col min="263" max="263" width="6" style="2" customWidth="1"/>
    <col min="264" max="264" width="5.125" style="2" bestFit="1" customWidth="1"/>
    <col min="265" max="267" width="3.125" style="2" bestFit="1" customWidth="1"/>
    <col min="268" max="268" width="4.875" style="2" customWidth="1"/>
    <col min="269" max="269" width="5.375" style="2" customWidth="1"/>
    <col min="270" max="504" width="9" style="2"/>
    <col min="505" max="505" width="0.125" style="2" customWidth="1"/>
    <col min="506" max="506" width="3.375" style="2" bestFit="1" customWidth="1"/>
    <col min="507" max="507" width="19.125" style="2" customWidth="1"/>
    <col min="508" max="508" width="2.875" style="2" customWidth="1"/>
    <col min="509" max="509" width="3.125" style="2" bestFit="1" customWidth="1"/>
    <col min="510" max="510" width="4" style="2" customWidth="1"/>
    <col min="511" max="511" width="4.125" style="2" customWidth="1"/>
    <col min="512" max="512" width="5.125" style="2" customWidth="1"/>
    <col min="513" max="513" width="3.625" style="2" bestFit="1" customWidth="1"/>
    <col min="514" max="514" width="5.375" style="2" bestFit="1" customWidth="1"/>
    <col min="515" max="515" width="5" style="2" customWidth="1"/>
    <col min="516" max="516" width="5.5" style="2" customWidth="1"/>
    <col min="517" max="517" width="5.875" style="2" customWidth="1"/>
    <col min="518" max="518" width="4.375" style="2" customWidth="1"/>
    <col min="519" max="519" width="6" style="2" customWidth="1"/>
    <col min="520" max="520" width="5.125" style="2" bestFit="1" customWidth="1"/>
    <col min="521" max="523" width="3.125" style="2" bestFit="1" customWidth="1"/>
    <col min="524" max="524" width="4.875" style="2" customWidth="1"/>
    <col min="525" max="525" width="5.375" style="2" customWidth="1"/>
    <col min="526" max="760" width="9" style="2"/>
    <col min="761" max="761" width="0.125" style="2" customWidth="1"/>
    <col min="762" max="762" width="3.375" style="2" bestFit="1" customWidth="1"/>
    <col min="763" max="763" width="19.125" style="2" customWidth="1"/>
    <col min="764" max="764" width="2.875" style="2" customWidth="1"/>
    <col min="765" max="765" width="3.125" style="2" bestFit="1" customWidth="1"/>
    <col min="766" max="766" width="4" style="2" customWidth="1"/>
    <col min="767" max="767" width="4.125" style="2" customWidth="1"/>
    <col min="768" max="768" width="5.125" style="2" customWidth="1"/>
    <col min="769" max="769" width="3.625" style="2" bestFit="1" customWidth="1"/>
    <col min="770" max="770" width="5.375" style="2" bestFit="1" customWidth="1"/>
    <col min="771" max="771" width="5" style="2" customWidth="1"/>
    <col min="772" max="772" width="5.5" style="2" customWidth="1"/>
    <col min="773" max="773" width="5.875" style="2" customWidth="1"/>
    <col min="774" max="774" width="4.375" style="2" customWidth="1"/>
    <col min="775" max="775" width="6" style="2" customWidth="1"/>
    <col min="776" max="776" width="5.125" style="2" bestFit="1" customWidth="1"/>
    <col min="777" max="779" width="3.125" style="2" bestFit="1" customWidth="1"/>
    <col min="780" max="780" width="4.875" style="2" customWidth="1"/>
    <col min="781" max="781" width="5.375" style="2" customWidth="1"/>
    <col min="782" max="1016" width="9" style="2"/>
    <col min="1017" max="1017" width="0.125" style="2" customWidth="1"/>
    <col min="1018" max="1018" width="3.375" style="2" bestFit="1" customWidth="1"/>
    <col min="1019" max="1019" width="19.125" style="2" customWidth="1"/>
    <col min="1020" max="1020" width="2.875" style="2" customWidth="1"/>
    <col min="1021" max="1021" width="3.125" style="2" bestFit="1" customWidth="1"/>
    <col min="1022" max="1022" width="4" style="2" customWidth="1"/>
    <col min="1023" max="1023" width="4.125" style="2" customWidth="1"/>
    <col min="1024" max="1024" width="5.125" style="2" customWidth="1"/>
    <col min="1025" max="1025" width="3.625" style="2" bestFit="1" customWidth="1"/>
    <col min="1026" max="1026" width="5.375" style="2" bestFit="1" customWidth="1"/>
    <col min="1027" max="1027" width="5" style="2" customWidth="1"/>
    <col min="1028" max="1028" width="5.5" style="2" customWidth="1"/>
    <col min="1029" max="1029" width="5.875" style="2" customWidth="1"/>
    <col min="1030" max="1030" width="4.375" style="2" customWidth="1"/>
    <col min="1031" max="1031" width="6" style="2" customWidth="1"/>
    <col min="1032" max="1032" width="5.125" style="2" bestFit="1" customWidth="1"/>
    <col min="1033" max="1035" width="3.125" style="2" bestFit="1" customWidth="1"/>
    <col min="1036" max="1036" width="4.875" style="2" customWidth="1"/>
    <col min="1037" max="1037" width="5.375" style="2" customWidth="1"/>
    <col min="1038" max="1272" width="9" style="2"/>
    <col min="1273" max="1273" width="0.125" style="2" customWidth="1"/>
    <col min="1274" max="1274" width="3.375" style="2" bestFit="1" customWidth="1"/>
    <col min="1275" max="1275" width="19.125" style="2" customWidth="1"/>
    <col min="1276" max="1276" width="2.875" style="2" customWidth="1"/>
    <col min="1277" max="1277" width="3.125" style="2" bestFit="1" customWidth="1"/>
    <col min="1278" max="1278" width="4" style="2" customWidth="1"/>
    <col min="1279" max="1279" width="4.125" style="2" customWidth="1"/>
    <col min="1280" max="1280" width="5.125" style="2" customWidth="1"/>
    <col min="1281" max="1281" width="3.625" style="2" bestFit="1" customWidth="1"/>
    <col min="1282" max="1282" width="5.375" style="2" bestFit="1" customWidth="1"/>
    <col min="1283" max="1283" width="5" style="2" customWidth="1"/>
    <col min="1284" max="1284" width="5.5" style="2" customWidth="1"/>
    <col min="1285" max="1285" width="5.875" style="2" customWidth="1"/>
    <col min="1286" max="1286" width="4.375" style="2" customWidth="1"/>
    <col min="1287" max="1287" width="6" style="2" customWidth="1"/>
    <col min="1288" max="1288" width="5.125" style="2" bestFit="1" customWidth="1"/>
    <col min="1289" max="1291" width="3.125" style="2" bestFit="1" customWidth="1"/>
    <col min="1292" max="1292" width="4.875" style="2" customWidth="1"/>
    <col min="1293" max="1293" width="5.375" style="2" customWidth="1"/>
    <col min="1294" max="1528" width="9" style="2"/>
    <col min="1529" max="1529" width="0.125" style="2" customWidth="1"/>
    <col min="1530" max="1530" width="3.375" style="2" bestFit="1" customWidth="1"/>
    <col min="1531" max="1531" width="19.125" style="2" customWidth="1"/>
    <col min="1532" max="1532" width="2.875" style="2" customWidth="1"/>
    <col min="1533" max="1533" width="3.125" style="2" bestFit="1" customWidth="1"/>
    <col min="1534" max="1534" width="4" style="2" customWidth="1"/>
    <col min="1535" max="1535" width="4.125" style="2" customWidth="1"/>
    <col min="1536" max="1536" width="5.125" style="2" customWidth="1"/>
    <col min="1537" max="1537" width="3.625" style="2" bestFit="1" customWidth="1"/>
    <col min="1538" max="1538" width="5.375" style="2" bestFit="1" customWidth="1"/>
    <col min="1539" max="1539" width="5" style="2" customWidth="1"/>
    <col min="1540" max="1540" width="5.5" style="2" customWidth="1"/>
    <col min="1541" max="1541" width="5.875" style="2" customWidth="1"/>
    <col min="1542" max="1542" width="4.375" style="2" customWidth="1"/>
    <col min="1543" max="1543" width="6" style="2" customWidth="1"/>
    <col min="1544" max="1544" width="5.125" style="2" bestFit="1" customWidth="1"/>
    <col min="1545" max="1547" width="3.125" style="2" bestFit="1" customWidth="1"/>
    <col min="1548" max="1548" width="4.875" style="2" customWidth="1"/>
    <col min="1549" max="1549" width="5.375" style="2" customWidth="1"/>
    <col min="1550" max="1784" width="9" style="2"/>
    <col min="1785" max="1785" width="0.125" style="2" customWidth="1"/>
    <col min="1786" max="1786" width="3.375" style="2" bestFit="1" customWidth="1"/>
    <col min="1787" max="1787" width="19.125" style="2" customWidth="1"/>
    <col min="1788" max="1788" width="2.875" style="2" customWidth="1"/>
    <col min="1789" max="1789" width="3.125" style="2" bestFit="1" customWidth="1"/>
    <col min="1790" max="1790" width="4" style="2" customWidth="1"/>
    <col min="1791" max="1791" width="4.125" style="2" customWidth="1"/>
    <col min="1792" max="1792" width="5.125" style="2" customWidth="1"/>
    <col min="1793" max="1793" width="3.625" style="2" bestFit="1" customWidth="1"/>
    <col min="1794" max="1794" width="5.375" style="2" bestFit="1" customWidth="1"/>
    <col min="1795" max="1795" width="5" style="2" customWidth="1"/>
    <col min="1796" max="1796" width="5.5" style="2" customWidth="1"/>
    <col min="1797" max="1797" width="5.875" style="2" customWidth="1"/>
    <col min="1798" max="1798" width="4.375" style="2" customWidth="1"/>
    <col min="1799" max="1799" width="6" style="2" customWidth="1"/>
    <col min="1800" max="1800" width="5.125" style="2" bestFit="1" customWidth="1"/>
    <col min="1801" max="1803" width="3.125" style="2" bestFit="1" customWidth="1"/>
    <col min="1804" max="1804" width="4.875" style="2" customWidth="1"/>
    <col min="1805" max="1805" width="5.375" style="2" customWidth="1"/>
    <col min="1806" max="2040" width="9" style="2"/>
    <col min="2041" max="2041" width="0.125" style="2" customWidth="1"/>
    <col min="2042" max="2042" width="3.375" style="2" bestFit="1" customWidth="1"/>
    <col min="2043" max="2043" width="19.125" style="2" customWidth="1"/>
    <col min="2044" max="2044" width="2.875" style="2" customWidth="1"/>
    <col min="2045" max="2045" width="3.125" style="2" bestFit="1" customWidth="1"/>
    <col min="2046" max="2046" width="4" style="2" customWidth="1"/>
    <col min="2047" max="2047" width="4.125" style="2" customWidth="1"/>
    <col min="2048" max="2048" width="5.125" style="2" customWidth="1"/>
    <col min="2049" max="2049" width="3.625" style="2" bestFit="1" customWidth="1"/>
    <col min="2050" max="2050" width="5.375" style="2" bestFit="1" customWidth="1"/>
    <col min="2051" max="2051" width="5" style="2" customWidth="1"/>
    <col min="2052" max="2052" width="5.5" style="2" customWidth="1"/>
    <col min="2053" max="2053" width="5.875" style="2" customWidth="1"/>
    <col min="2054" max="2054" width="4.375" style="2" customWidth="1"/>
    <col min="2055" max="2055" width="6" style="2" customWidth="1"/>
    <col min="2056" max="2056" width="5.125" style="2" bestFit="1" customWidth="1"/>
    <col min="2057" max="2059" width="3.125" style="2" bestFit="1" customWidth="1"/>
    <col min="2060" max="2060" width="4.875" style="2" customWidth="1"/>
    <col min="2061" max="2061" width="5.375" style="2" customWidth="1"/>
    <col min="2062" max="2296" width="9" style="2"/>
    <col min="2297" max="2297" width="0.125" style="2" customWidth="1"/>
    <col min="2298" max="2298" width="3.375" style="2" bestFit="1" customWidth="1"/>
    <col min="2299" max="2299" width="19.125" style="2" customWidth="1"/>
    <col min="2300" max="2300" width="2.875" style="2" customWidth="1"/>
    <col min="2301" max="2301" width="3.125" style="2" bestFit="1" customWidth="1"/>
    <col min="2302" max="2302" width="4" style="2" customWidth="1"/>
    <col min="2303" max="2303" width="4.125" style="2" customWidth="1"/>
    <col min="2304" max="2304" width="5.125" style="2" customWidth="1"/>
    <col min="2305" max="2305" width="3.625" style="2" bestFit="1" customWidth="1"/>
    <col min="2306" max="2306" width="5.375" style="2" bestFit="1" customWidth="1"/>
    <col min="2307" max="2307" width="5" style="2" customWidth="1"/>
    <col min="2308" max="2308" width="5.5" style="2" customWidth="1"/>
    <col min="2309" max="2309" width="5.875" style="2" customWidth="1"/>
    <col min="2310" max="2310" width="4.375" style="2" customWidth="1"/>
    <col min="2311" max="2311" width="6" style="2" customWidth="1"/>
    <col min="2312" max="2312" width="5.125" style="2" bestFit="1" customWidth="1"/>
    <col min="2313" max="2315" width="3.125" style="2" bestFit="1" customWidth="1"/>
    <col min="2316" max="2316" width="4.875" style="2" customWidth="1"/>
    <col min="2317" max="2317" width="5.375" style="2" customWidth="1"/>
    <col min="2318" max="2552" width="9" style="2"/>
    <col min="2553" max="2553" width="0.125" style="2" customWidth="1"/>
    <col min="2554" max="2554" width="3.375" style="2" bestFit="1" customWidth="1"/>
    <col min="2555" max="2555" width="19.125" style="2" customWidth="1"/>
    <col min="2556" max="2556" width="2.875" style="2" customWidth="1"/>
    <col min="2557" max="2557" width="3.125" style="2" bestFit="1" customWidth="1"/>
    <col min="2558" max="2558" width="4" style="2" customWidth="1"/>
    <col min="2559" max="2559" width="4.125" style="2" customWidth="1"/>
    <col min="2560" max="2560" width="5.125" style="2" customWidth="1"/>
    <col min="2561" max="2561" width="3.625" style="2" bestFit="1" customWidth="1"/>
    <col min="2562" max="2562" width="5.375" style="2" bestFit="1" customWidth="1"/>
    <col min="2563" max="2563" width="5" style="2" customWidth="1"/>
    <col min="2564" max="2564" width="5.5" style="2" customWidth="1"/>
    <col min="2565" max="2565" width="5.875" style="2" customWidth="1"/>
    <col min="2566" max="2566" width="4.375" style="2" customWidth="1"/>
    <col min="2567" max="2567" width="6" style="2" customWidth="1"/>
    <col min="2568" max="2568" width="5.125" style="2" bestFit="1" customWidth="1"/>
    <col min="2569" max="2571" width="3.125" style="2" bestFit="1" customWidth="1"/>
    <col min="2572" max="2572" width="4.875" style="2" customWidth="1"/>
    <col min="2573" max="2573" width="5.375" style="2" customWidth="1"/>
    <col min="2574" max="2808" width="9" style="2"/>
    <col min="2809" max="2809" width="0.125" style="2" customWidth="1"/>
    <col min="2810" max="2810" width="3.375" style="2" bestFit="1" customWidth="1"/>
    <col min="2811" max="2811" width="19.125" style="2" customWidth="1"/>
    <col min="2812" max="2812" width="2.875" style="2" customWidth="1"/>
    <col min="2813" max="2813" width="3.125" style="2" bestFit="1" customWidth="1"/>
    <col min="2814" max="2814" width="4" style="2" customWidth="1"/>
    <col min="2815" max="2815" width="4.125" style="2" customWidth="1"/>
    <col min="2816" max="2816" width="5.125" style="2" customWidth="1"/>
    <col min="2817" max="2817" width="3.625" style="2" bestFit="1" customWidth="1"/>
    <col min="2818" max="2818" width="5.375" style="2" bestFit="1" customWidth="1"/>
    <col min="2819" max="2819" width="5" style="2" customWidth="1"/>
    <col min="2820" max="2820" width="5.5" style="2" customWidth="1"/>
    <col min="2821" max="2821" width="5.875" style="2" customWidth="1"/>
    <col min="2822" max="2822" width="4.375" style="2" customWidth="1"/>
    <col min="2823" max="2823" width="6" style="2" customWidth="1"/>
    <col min="2824" max="2824" width="5.125" style="2" bestFit="1" customWidth="1"/>
    <col min="2825" max="2827" width="3.125" style="2" bestFit="1" customWidth="1"/>
    <col min="2828" max="2828" width="4.875" style="2" customWidth="1"/>
    <col min="2829" max="2829" width="5.375" style="2" customWidth="1"/>
    <col min="2830" max="3064" width="9" style="2"/>
    <col min="3065" max="3065" width="0.125" style="2" customWidth="1"/>
    <col min="3066" max="3066" width="3.375" style="2" bestFit="1" customWidth="1"/>
    <col min="3067" max="3067" width="19.125" style="2" customWidth="1"/>
    <col min="3068" max="3068" width="2.875" style="2" customWidth="1"/>
    <col min="3069" max="3069" width="3.125" style="2" bestFit="1" customWidth="1"/>
    <col min="3070" max="3070" width="4" style="2" customWidth="1"/>
    <col min="3071" max="3071" width="4.125" style="2" customWidth="1"/>
    <col min="3072" max="3072" width="5.125" style="2" customWidth="1"/>
    <col min="3073" max="3073" width="3.625" style="2" bestFit="1" customWidth="1"/>
    <col min="3074" max="3074" width="5.375" style="2" bestFit="1" customWidth="1"/>
    <col min="3075" max="3075" width="5" style="2" customWidth="1"/>
    <col min="3076" max="3076" width="5.5" style="2" customWidth="1"/>
    <col min="3077" max="3077" width="5.875" style="2" customWidth="1"/>
    <col min="3078" max="3078" width="4.375" style="2" customWidth="1"/>
    <col min="3079" max="3079" width="6" style="2" customWidth="1"/>
    <col min="3080" max="3080" width="5.125" style="2" bestFit="1" customWidth="1"/>
    <col min="3081" max="3083" width="3.125" style="2" bestFit="1" customWidth="1"/>
    <col min="3084" max="3084" width="4.875" style="2" customWidth="1"/>
    <col min="3085" max="3085" width="5.375" style="2" customWidth="1"/>
    <col min="3086" max="3320" width="9" style="2"/>
    <col min="3321" max="3321" width="0.125" style="2" customWidth="1"/>
    <col min="3322" max="3322" width="3.375" style="2" bestFit="1" customWidth="1"/>
    <col min="3323" max="3323" width="19.125" style="2" customWidth="1"/>
    <col min="3324" max="3324" width="2.875" style="2" customWidth="1"/>
    <col min="3325" max="3325" width="3.125" style="2" bestFit="1" customWidth="1"/>
    <col min="3326" max="3326" width="4" style="2" customWidth="1"/>
    <col min="3327" max="3327" width="4.125" style="2" customWidth="1"/>
    <col min="3328" max="3328" width="5.125" style="2" customWidth="1"/>
    <col min="3329" max="3329" width="3.625" style="2" bestFit="1" customWidth="1"/>
    <col min="3330" max="3330" width="5.375" style="2" bestFit="1" customWidth="1"/>
    <col min="3331" max="3331" width="5" style="2" customWidth="1"/>
    <col min="3332" max="3332" width="5.5" style="2" customWidth="1"/>
    <col min="3333" max="3333" width="5.875" style="2" customWidth="1"/>
    <col min="3334" max="3334" width="4.375" style="2" customWidth="1"/>
    <col min="3335" max="3335" width="6" style="2" customWidth="1"/>
    <col min="3336" max="3336" width="5.125" style="2" bestFit="1" customWidth="1"/>
    <col min="3337" max="3339" width="3.125" style="2" bestFit="1" customWidth="1"/>
    <col min="3340" max="3340" width="4.875" style="2" customWidth="1"/>
    <col min="3341" max="3341" width="5.375" style="2" customWidth="1"/>
    <col min="3342" max="3576" width="9" style="2"/>
    <col min="3577" max="3577" width="0.125" style="2" customWidth="1"/>
    <col min="3578" max="3578" width="3.375" style="2" bestFit="1" customWidth="1"/>
    <col min="3579" max="3579" width="19.125" style="2" customWidth="1"/>
    <col min="3580" max="3580" width="2.875" style="2" customWidth="1"/>
    <col min="3581" max="3581" width="3.125" style="2" bestFit="1" customWidth="1"/>
    <col min="3582" max="3582" width="4" style="2" customWidth="1"/>
    <col min="3583" max="3583" width="4.125" style="2" customWidth="1"/>
    <col min="3584" max="3584" width="5.125" style="2" customWidth="1"/>
    <col min="3585" max="3585" width="3.625" style="2" bestFit="1" customWidth="1"/>
    <col min="3586" max="3586" width="5.375" style="2" bestFit="1" customWidth="1"/>
    <col min="3587" max="3587" width="5" style="2" customWidth="1"/>
    <col min="3588" max="3588" width="5.5" style="2" customWidth="1"/>
    <col min="3589" max="3589" width="5.875" style="2" customWidth="1"/>
    <col min="3590" max="3590" width="4.375" style="2" customWidth="1"/>
    <col min="3591" max="3591" width="6" style="2" customWidth="1"/>
    <col min="3592" max="3592" width="5.125" style="2" bestFit="1" customWidth="1"/>
    <col min="3593" max="3595" width="3.125" style="2" bestFit="1" customWidth="1"/>
    <col min="3596" max="3596" width="4.875" style="2" customWidth="1"/>
    <col min="3597" max="3597" width="5.375" style="2" customWidth="1"/>
    <col min="3598" max="3832" width="9" style="2"/>
    <col min="3833" max="3833" width="0.125" style="2" customWidth="1"/>
    <col min="3834" max="3834" width="3.375" style="2" bestFit="1" customWidth="1"/>
    <col min="3835" max="3835" width="19.125" style="2" customWidth="1"/>
    <col min="3836" max="3836" width="2.875" style="2" customWidth="1"/>
    <col min="3837" max="3837" width="3.125" style="2" bestFit="1" customWidth="1"/>
    <col min="3838" max="3838" width="4" style="2" customWidth="1"/>
    <col min="3839" max="3839" width="4.125" style="2" customWidth="1"/>
    <col min="3840" max="3840" width="5.125" style="2" customWidth="1"/>
    <col min="3841" max="3841" width="3.625" style="2" bestFit="1" customWidth="1"/>
    <col min="3842" max="3842" width="5.375" style="2" bestFit="1" customWidth="1"/>
    <col min="3843" max="3843" width="5" style="2" customWidth="1"/>
    <col min="3844" max="3844" width="5.5" style="2" customWidth="1"/>
    <col min="3845" max="3845" width="5.875" style="2" customWidth="1"/>
    <col min="3846" max="3846" width="4.375" style="2" customWidth="1"/>
    <col min="3847" max="3847" width="6" style="2" customWidth="1"/>
    <col min="3848" max="3848" width="5.125" style="2" bestFit="1" customWidth="1"/>
    <col min="3849" max="3851" width="3.125" style="2" bestFit="1" customWidth="1"/>
    <col min="3852" max="3852" width="4.875" style="2" customWidth="1"/>
    <col min="3853" max="3853" width="5.375" style="2" customWidth="1"/>
    <col min="3854" max="4088" width="9" style="2"/>
    <col min="4089" max="4089" width="0.125" style="2" customWidth="1"/>
    <col min="4090" max="4090" width="3.375" style="2" bestFit="1" customWidth="1"/>
    <col min="4091" max="4091" width="19.125" style="2" customWidth="1"/>
    <col min="4092" max="4092" width="2.875" style="2" customWidth="1"/>
    <col min="4093" max="4093" width="3.125" style="2" bestFit="1" customWidth="1"/>
    <col min="4094" max="4094" width="4" style="2" customWidth="1"/>
    <col min="4095" max="4095" width="4.125" style="2" customWidth="1"/>
    <col min="4096" max="4096" width="5.125" style="2" customWidth="1"/>
    <col min="4097" max="4097" width="3.625" style="2" bestFit="1" customWidth="1"/>
    <col min="4098" max="4098" width="5.375" style="2" bestFit="1" customWidth="1"/>
    <col min="4099" max="4099" width="5" style="2" customWidth="1"/>
    <col min="4100" max="4100" width="5.5" style="2" customWidth="1"/>
    <col min="4101" max="4101" width="5.875" style="2" customWidth="1"/>
    <col min="4102" max="4102" width="4.375" style="2" customWidth="1"/>
    <col min="4103" max="4103" width="6" style="2" customWidth="1"/>
    <col min="4104" max="4104" width="5.125" style="2" bestFit="1" customWidth="1"/>
    <col min="4105" max="4107" width="3.125" style="2" bestFit="1" customWidth="1"/>
    <col min="4108" max="4108" width="4.875" style="2" customWidth="1"/>
    <col min="4109" max="4109" width="5.375" style="2" customWidth="1"/>
    <col min="4110" max="4344" width="9" style="2"/>
    <col min="4345" max="4345" width="0.125" style="2" customWidth="1"/>
    <col min="4346" max="4346" width="3.375" style="2" bestFit="1" customWidth="1"/>
    <col min="4347" max="4347" width="19.125" style="2" customWidth="1"/>
    <col min="4348" max="4348" width="2.875" style="2" customWidth="1"/>
    <col min="4349" max="4349" width="3.125" style="2" bestFit="1" customWidth="1"/>
    <col min="4350" max="4350" width="4" style="2" customWidth="1"/>
    <col min="4351" max="4351" width="4.125" style="2" customWidth="1"/>
    <col min="4352" max="4352" width="5.125" style="2" customWidth="1"/>
    <col min="4353" max="4353" width="3.625" style="2" bestFit="1" customWidth="1"/>
    <col min="4354" max="4354" width="5.375" style="2" bestFit="1" customWidth="1"/>
    <col min="4355" max="4355" width="5" style="2" customWidth="1"/>
    <col min="4356" max="4356" width="5.5" style="2" customWidth="1"/>
    <col min="4357" max="4357" width="5.875" style="2" customWidth="1"/>
    <col min="4358" max="4358" width="4.375" style="2" customWidth="1"/>
    <col min="4359" max="4359" width="6" style="2" customWidth="1"/>
    <col min="4360" max="4360" width="5.125" style="2" bestFit="1" customWidth="1"/>
    <col min="4361" max="4363" width="3.125" style="2" bestFit="1" customWidth="1"/>
    <col min="4364" max="4364" width="4.875" style="2" customWidth="1"/>
    <col min="4365" max="4365" width="5.375" style="2" customWidth="1"/>
    <col min="4366" max="4600" width="9" style="2"/>
    <col min="4601" max="4601" width="0.125" style="2" customWidth="1"/>
    <col min="4602" max="4602" width="3.375" style="2" bestFit="1" customWidth="1"/>
    <col min="4603" max="4603" width="19.125" style="2" customWidth="1"/>
    <col min="4604" max="4604" width="2.875" style="2" customWidth="1"/>
    <col min="4605" max="4605" width="3.125" style="2" bestFit="1" customWidth="1"/>
    <col min="4606" max="4606" width="4" style="2" customWidth="1"/>
    <col min="4607" max="4607" width="4.125" style="2" customWidth="1"/>
    <col min="4608" max="4608" width="5.125" style="2" customWidth="1"/>
    <col min="4609" max="4609" width="3.625" style="2" bestFit="1" customWidth="1"/>
    <col min="4610" max="4610" width="5.375" style="2" bestFit="1" customWidth="1"/>
    <col min="4611" max="4611" width="5" style="2" customWidth="1"/>
    <col min="4612" max="4612" width="5.5" style="2" customWidth="1"/>
    <col min="4613" max="4613" width="5.875" style="2" customWidth="1"/>
    <col min="4614" max="4614" width="4.375" style="2" customWidth="1"/>
    <col min="4615" max="4615" width="6" style="2" customWidth="1"/>
    <col min="4616" max="4616" width="5.125" style="2" bestFit="1" customWidth="1"/>
    <col min="4617" max="4619" width="3.125" style="2" bestFit="1" customWidth="1"/>
    <col min="4620" max="4620" width="4.875" style="2" customWidth="1"/>
    <col min="4621" max="4621" width="5.375" style="2" customWidth="1"/>
    <col min="4622" max="4856" width="9" style="2"/>
    <col min="4857" max="4857" width="0.125" style="2" customWidth="1"/>
    <col min="4858" max="4858" width="3.375" style="2" bestFit="1" customWidth="1"/>
    <col min="4859" max="4859" width="19.125" style="2" customWidth="1"/>
    <col min="4860" max="4860" width="2.875" style="2" customWidth="1"/>
    <col min="4861" max="4861" width="3.125" style="2" bestFit="1" customWidth="1"/>
    <col min="4862" max="4862" width="4" style="2" customWidth="1"/>
    <col min="4863" max="4863" width="4.125" style="2" customWidth="1"/>
    <col min="4864" max="4864" width="5.125" style="2" customWidth="1"/>
    <col min="4865" max="4865" width="3.625" style="2" bestFit="1" customWidth="1"/>
    <col min="4866" max="4866" width="5.375" style="2" bestFit="1" customWidth="1"/>
    <col min="4867" max="4867" width="5" style="2" customWidth="1"/>
    <col min="4868" max="4868" width="5.5" style="2" customWidth="1"/>
    <col min="4869" max="4869" width="5.875" style="2" customWidth="1"/>
    <col min="4870" max="4870" width="4.375" style="2" customWidth="1"/>
    <col min="4871" max="4871" width="6" style="2" customWidth="1"/>
    <col min="4872" max="4872" width="5.125" style="2" bestFit="1" customWidth="1"/>
    <col min="4873" max="4875" width="3.125" style="2" bestFit="1" customWidth="1"/>
    <col min="4876" max="4876" width="4.875" style="2" customWidth="1"/>
    <col min="4877" max="4877" width="5.375" style="2" customWidth="1"/>
    <col min="4878" max="5112" width="9" style="2"/>
    <col min="5113" max="5113" width="0.125" style="2" customWidth="1"/>
    <col min="5114" max="5114" width="3.375" style="2" bestFit="1" customWidth="1"/>
    <col min="5115" max="5115" width="19.125" style="2" customWidth="1"/>
    <col min="5116" max="5116" width="2.875" style="2" customWidth="1"/>
    <col min="5117" max="5117" width="3.125" style="2" bestFit="1" customWidth="1"/>
    <col min="5118" max="5118" width="4" style="2" customWidth="1"/>
    <col min="5119" max="5119" width="4.125" style="2" customWidth="1"/>
    <col min="5120" max="5120" width="5.125" style="2" customWidth="1"/>
    <col min="5121" max="5121" width="3.625" style="2" bestFit="1" customWidth="1"/>
    <col min="5122" max="5122" width="5.375" style="2" bestFit="1" customWidth="1"/>
    <col min="5123" max="5123" width="5" style="2" customWidth="1"/>
    <col min="5124" max="5124" width="5.5" style="2" customWidth="1"/>
    <col min="5125" max="5125" width="5.875" style="2" customWidth="1"/>
    <col min="5126" max="5126" width="4.375" style="2" customWidth="1"/>
    <col min="5127" max="5127" width="6" style="2" customWidth="1"/>
    <col min="5128" max="5128" width="5.125" style="2" bestFit="1" customWidth="1"/>
    <col min="5129" max="5131" width="3.125" style="2" bestFit="1" customWidth="1"/>
    <col min="5132" max="5132" width="4.875" style="2" customWidth="1"/>
    <col min="5133" max="5133" width="5.375" style="2" customWidth="1"/>
    <col min="5134" max="5368" width="9" style="2"/>
    <col min="5369" max="5369" width="0.125" style="2" customWidth="1"/>
    <col min="5370" max="5370" width="3.375" style="2" bestFit="1" customWidth="1"/>
    <col min="5371" max="5371" width="19.125" style="2" customWidth="1"/>
    <col min="5372" max="5372" width="2.875" style="2" customWidth="1"/>
    <col min="5373" max="5373" width="3.125" style="2" bestFit="1" customWidth="1"/>
    <col min="5374" max="5374" width="4" style="2" customWidth="1"/>
    <col min="5375" max="5375" width="4.125" style="2" customWidth="1"/>
    <col min="5376" max="5376" width="5.125" style="2" customWidth="1"/>
    <col min="5377" max="5377" width="3.625" style="2" bestFit="1" customWidth="1"/>
    <col min="5378" max="5378" width="5.375" style="2" bestFit="1" customWidth="1"/>
    <col min="5379" max="5379" width="5" style="2" customWidth="1"/>
    <col min="5380" max="5380" width="5.5" style="2" customWidth="1"/>
    <col min="5381" max="5381" width="5.875" style="2" customWidth="1"/>
    <col min="5382" max="5382" width="4.375" style="2" customWidth="1"/>
    <col min="5383" max="5383" width="6" style="2" customWidth="1"/>
    <col min="5384" max="5384" width="5.125" style="2" bestFit="1" customWidth="1"/>
    <col min="5385" max="5387" width="3.125" style="2" bestFit="1" customWidth="1"/>
    <col min="5388" max="5388" width="4.875" style="2" customWidth="1"/>
    <col min="5389" max="5389" width="5.375" style="2" customWidth="1"/>
    <col min="5390" max="5624" width="9" style="2"/>
    <col min="5625" max="5625" width="0.125" style="2" customWidth="1"/>
    <col min="5626" max="5626" width="3.375" style="2" bestFit="1" customWidth="1"/>
    <col min="5627" max="5627" width="19.125" style="2" customWidth="1"/>
    <col min="5628" max="5628" width="2.875" style="2" customWidth="1"/>
    <col min="5629" max="5629" width="3.125" style="2" bestFit="1" customWidth="1"/>
    <col min="5630" max="5630" width="4" style="2" customWidth="1"/>
    <col min="5631" max="5631" width="4.125" style="2" customWidth="1"/>
    <col min="5632" max="5632" width="5.125" style="2" customWidth="1"/>
    <col min="5633" max="5633" width="3.625" style="2" bestFit="1" customWidth="1"/>
    <col min="5634" max="5634" width="5.375" style="2" bestFit="1" customWidth="1"/>
    <col min="5635" max="5635" width="5" style="2" customWidth="1"/>
    <col min="5636" max="5636" width="5.5" style="2" customWidth="1"/>
    <col min="5637" max="5637" width="5.875" style="2" customWidth="1"/>
    <col min="5638" max="5638" width="4.375" style="2" customWidth="1"/>
    <col min="5639" max="5639" width="6" style="2" customWidth="1"/>
    <col min="5640" max="5640" width="5.125" style="2" bestFit="1" customWidth="1"/>
    <col min="5641" max="5643" width="3.125" style="2" bestFit="1" customWidth="1"/>
    <col min="5644" max="5644" width="4.875" style="2" customWidth="1"/>
    <col min="5645" max="5645" width="5.375" style="2" customWidth="1"/>
    <col min="5646" max="5880" width="9" style="2"/>
    <col min="5881" max="5881" width="0.125" style="2" customWidth="1"/>
    <col min="5882" max="5882" width="3.375" style="2" bestFit="1" customWidth="1"/>
    <col min="5883" max="5883" width="19.125" style="2" customWidth="1"/>
    <col min="5884" max="5884" width="2.875" style="2" customWidth="1"/>
    <col min="5885" max="5885" width="3.125" style="2" bestFit="1" customWidth="1"/>
    <col min="5886" max="5886" width="4" style="2" customWidth="1"/>
    <col min="5887" max="5887" width="4.125" style="2" customWidth="1"/>
    <col min="5888" max="5888" width="5.125" style="2" customWidth="1"/>
    <col min="5889" max="5889" width="3.625" style="2" bestFit="1" customWidth="1"/>
    <col min="5890" max="5890" width="5.375" style="2" bestFit="1" customWidth="1"/>
    <col min="5891" max="5891" width="5" style="2" customWidth="1"/>
    <col min="5892" max="5892" width="5.5" style="2" customWidth="1"/>
    <col min="5893" max="5893" width="5.875" style="2" customWidth="1"/>
    <col min="5894" max="5894" width="4.375" style="2" customWidth="1"/>
    <col min="5895" max="5895" width="6" style="2" customWidth="1"/>
    <col min="5896" max="5896" width="5.125" style="2" bestFit="1" customWidth="1"/>
    <col min="5897" max="5899" width="3.125" style="2" bestFit="1" customWidth="1"/>
    <col min="5900" max="5900" width="4.875" style="2" customWidth="1"/>
    <col min="5901" max="5901" width="5.375" style="2" customWidth="1"/>
    <col min="5902" max="6136" width="9" style="2"/>
    <col min="6137" max="6137" width="0.125" style="2" customWidth="1"/>
    <col min="6138" max="6138" width="3.375" style="2" bestFit="1" customWidth="1"/>
    <col min="6139" max="6139" width="19.125" style="2" customWidth="1"/>
    <col min="6140" max="6140" width="2.875" style="2" customWidth="1"/>
    <col min="6141" max="6141" width="3.125" style="2" bestFit="1" customWidth="1"/>
    <col min="6142" max="6142" width="4" style="2" customWidth="1"/>
    <col min="6143" max="6143" width="4.125" style="2" customWidth="1"/>
    <col min="6144" max="6144" width="5.125" style="2" customWidth="1"/>
    <col min="6145" max="6145" width="3.625" style="2" bestFit="1" customWidth="1"/>
    <col min="6146" max="6146" width="5.375" style="2" bestFit="1" customWidth="1"/>
    <col min="6147" max="6147" width="5" style="2" customWidth="1"/>
    <col min="6148" max="6148" width="5.5" style="2" customWidth="1"/>
    <col min="6149" max="6149" width="5.875" style="2" customWidth="1"/>
    <col min="6150" max="6150" width="4.375" style="2" customWidth="1"/>
    <col min="6151" max="6151" width="6" style="2" customWidth="1"/>
    <col min="6152" max="6152" width="5.125" style="2" bestFit="1" customWidth="1"/>
    <col min="6153" max="6155" width="3.125" style="2" bestFit="1" customWidth="1"/>
    <col min="6156" max="6156" width="4.875" style="2" customWidth="1"/>
    <col min="6157" max="6157" width="5.375" style="2" customWidth="1"/>
    <col min="6158" max="6392" width="9" style="2"/>
    <col min="6393" max="6393" width="0.125" style="2" customWidth="1"/>
    <col min="6394" max="6394" width="3.375" style="2" bestFit="1" customWidth="1"/>
    <col min="6395" max="6395" width="19.125" style="2" customWidth="1"/>
    <col min="6396" max="6396" width="2.875" style="2" customWidth="1"/>
    <col min="6397" max="6397" width="3.125" style="2" bestFit="1" customWidth="1"/>
    <col min="6398" max="6398" width="4" style="2" customWidth="1"/>
    <col min="6399" max="6399" width="4.125" style="2" customWidth="1"/>
    <col min="6400" max="6400" width="5.125" style="2" customWidth="1"/>
    <col min="6401" max="6401" width="3.625" style="2" bestFit="1" customWidth="1"/>
    <col min="6402" max="6402" width="5.375" style="2" bestFit="1" customWidth="1"/>
    <col min="6403" max="6403" width="5" style="2" customWidth="1"/>
    <col min="6404" max="6404" width="5.5" style="2" customWidth="1"/>
    <col min="6405" max="6405" width="5.875" style="2" customWidth="1"/>
    <col min="6406" max="6406" width="4.375" style="2" customWidth="1"/>
    <col min="6407" max="6407" width="6" style="2" customWidth="1"/>
    <col min="6408" max="6408" width="5.125" style="2" bestFit="1" customWidth="1"/>
    <col min="6409" max="6411" width="3.125" style="2" bestFit="1" customWidth="1"/>
    <col min="6412" max="6412" width="4.875" style="2" customWidth="1"/>
    <col min="6413" max="6413" width="5.375" style="2" customWidth="1"/>
    <col min="6414" max="6648" width="9" style="2"/>
    <col min="6649" max="6649" width="0.125" style="2" customWidth="1"/>
    <col min="6650" max="6650" width="3.375" style="2" bestFit="1" customWidth="1"/>
    <col min="6651" max="6651" width="19.125" style="2" customWidth="1"/>
    <col min="6652" max="6652" width="2.875" style="2" customWidth="1"/>
    <col min="6653" max="6653" width="3.125" style="2" bestFit="1" customWidth="1"/>
    <col min="6654" max="6654" width="4" style="2" customWidth="1"/>
    <col min="6655" max="6655" width="4.125" style="2" customWidth="1"/>
    <col min="6656" max="6656" width="5.125" style="2" customWidth="1"/>
    <col min="6657" max="6657" width="3.625" style="2" bestFit="1" customWidth="1"/>
    <col min="6658" max="6658" width="5.375" style="2" bestFit="1" customWidth="1"/>
    <col min="6659" max="6659" width="5" style="2" customWidth="1"/>
    <col min="6660" max="6660" width="5.5" style="2" customWidth="1"/>
    <col min="6661" max="6661" width="5.875" style="2" customWidth="1"/>
    <col min="6662" max="6662" width="4.375" style="2" customWidth="1"/>
    <col min="6663" max="6663" width="6" style="2" customWidth="1"/>
    <col min="6664" max="6664" width="5.125" style="2" bestFit="1" customWidth="1"/>
    <col min="6665" max="6667" width="3.125" style="2" bestFit="1" customWidth="1"/>
    <col min="6668" max="6668" width="4.875" style="2" customWidth="1"/>
    <col min="6669" max="6669" width="5.375" style="2" customWidth="1"/>
    <col min="6670" max="6904" width="9" style="2"/>
    <col min="6905" max="6905" width="0.125" style="2" customWidth="1"/>
    <col min="6906" max="6906" width="3.375" style="2" bestFit="1" customWidth="1"/>
    <col min="6907" max="6907" width="19.125" style="2" customWidth="1"/>
    <col min="6908" max="6908" width="2.875" style="2" customWidth="1"/>
    <col min="6909" max="6909" width="3.125" style="2" bestFit="1" customWidth="1"/>
    <col min="6910" max="6910" width="4" style="2" customWidth="1"/>
    <col min="6911" max="6911" width="4.125" style="2" customWidth="1"/>
    <col min="6912" max="6912" width="5.125" style="2" customWidth="1"/>
    <col min="6913" max="6913" width="3.625" style="2" bestFit="1" customWidth="1"/>
    <col min="6914" max="6914" width="5.375" style="2" bestFit="1" customWidth="1"/>
    <col min="6915" max="6915" width="5" style="2" customWidth="1"/>
    <col min="6916" max="6916" width="5.5" style="2" customWidth="1"/>
    <col min="6917" max="6917" width="5.875" style="2" customWidth="1"/>
    <col min="6918" max="6918" width="4.375" style="2" customWidth="1"/>
    <col min="6919" max="6919" width="6" style="2" customWidth="1"/>
    <col min="6920" max="6920" width="5.125" style="2" bestFit="1" customWidth="1"/>
    <col min="6921" max="6923" width="3.125" style="2" bestFit="1" customWidth="1"/>
    <col min="6924" max="6924" width="4.875" style="2" customWidth="1"/>
    <col min="6925" max="6925" width="5.375" style="2" customWidth="1"/>
    <col min="6926" max="7160" width="9" style="2"/>
    <col min="7161" max="7161" width="0.125" style="2" customWidth="1"/>
    <col min="7162" max="7162" width="3.375" style="2" bestFit="1" customWidth="1"/>
    <col min="7163" max="7163" width="19.125" style="2" customWidth="1"/>
    <col min="7164" max="7164" width="2.875" style="2" customWidth="1"/>
    <col min="7165" max="7165" width="3.125" style="2" bestFit="1" customWidth="1"/>
    <col min="7166" max="7166" width="4" style="2" customWidth="1"/>
    <col min="7167" max="7167" width="4.125" style="2" customWidth="1"/>
    <col min="7168" max="7168" width="5.125" style="2" customWidth="1"/>
    <col min="7169" max="7169" width="3.625" style="2" bestFit="1" customWidth="1"/>
    <col min="7170" max="7170" width="5.375" style="2" bestFit="1" customWidth="1"/>
    <col min="7171" max="7171" width="5" style="2" customWidth="1"/>
    <col min="7172" max="7172" width="5.5" style="2" customWidth="1"/>
    <col min="7173" max="7173" width="5.875" style="2" customWidth="1"/>
    <col min="7174" max="7174" width="4.375" style="2" customWidth="1"/>
    <col min="7175" max="7175" width="6" style="2" customWidth="1"/>
    <col min="7176" max="7176" width="5.125" style="2" bestFit="1" customWidth="1"/>
    <col min="7177" max="7179" width="3.125" style="2" bestFit="1" customWidth="1"/>
    <col min="7180" max="7180" width="4.875" style="2" customWidth="1"/>
    <col min="7181" max="7181" width="5.375" style="2" customWidth="1"/>
    <col min="7182" max="7416" width="9" style="2"/>
    <col min="7417" max="7417" width="0.125" style="2" customWidth="1"/>
    <col min="7418" max="7418" width="3.375" style="2" bestFit="1" customWidth="1"/>
    <col min="7419" max="7419" width="19.125" style="2" customWidth="1"/>
    <col min="7420" max="7420" width="2.875" style="2" customWidth="1"/>
    <col min="7421" max="7421" width="3.125" style="2" bestFit="1" customWidth="1"/>
    <col min="7422" max="7422" width="4" style="2" customWidth="1"/>
    <col min="7423" max="7423" width="4.125" style="2" customWidth="1"/>
    <col min="7424" max="7424" width="5.125" style="2" customWidth="1"/>
    <col min="7425" max="7425" width="3.625" style="2" bestFit="1" customWidth="1"/>
    <col min="7426" max="7426" width="5.375" style="2" bestFit="1" customWidth="1"/>
    <col min="7427" max="7427" width="5" style="2" customWidth="1"/>
    <col min="7428" max="7428" width="5.5" style="2" customWidth="1"/>
    <col min="7429" max="7429" width="5.875" style="2" customWidth="1"/>
    <col min="7430" max="7430" width="4.375" style="2" customWidth="1"/>
    <col min="7431" max="7431" width="6" style="2" customWidth="1"/>
    <col min="7432" max="7432" width="5.125" style="2" bestFit="1" customWidth="1"/>
    <col min="7433" max="7435" width="3.125" style="2" bestFit="1" customWidth="1"/>
    <col min="7436" max="7436" width="4.875" style="2" customWidth="1"/>
    <col min="7437" max="7437" width="5.375" style="2" customWidth="1"/>
    <col min="7438" max="7672" width="9" style="2"/>
    <col min="7673" max="7673" width="0.125" style="2" customWidth="1"/>
    <col min="7674" max="7674" width="3.375" style="2" bestFit="1" customWidth="1"/>
    <col min="7675" max="7675" width="19.125" style="2" customWidth="1"/>
    <col min="7676" max="7676" width="2.875" style="2" customWidth="1"/>
    <col min="7677" max="7677" width="3.125" style="2" bestFit="1" customWidth="1"/>
    <col min="7678" max="7678" width="4" style="2" customWidth="1"/>
    <col min="7679" max="7679" width="4.125" style="2" customWidth="1"/>
    <col min="7680" max="7680" width="5.125" style="2" customWidth="1"/>
    <col min="7681" max="7681" width="3.625" style="2" bestFit="1" customWidth="1"/>
    <col min="7682" max="7682" width="5.375" style="2" bestFit="1" customWidth="1"/>
    <col min="7683" max="7683" width="5" style="2" customWidth="1"/>
    <col min="7684" max="7684" width="5.5" style="2" customWidth="1"/>
    <col min="7685" max="7685" width="5.875" style="2" customWidth="1"/>
    <col min="7686" max="7686" width="4.375" style="2" customWidth="1"/>
    <col min="7687" max="7687" width="6" style="2" customWidth="1"/>
    <col min="7688" max="7688" width="5.125" style="2" bestFit="1" customWidth="1"/>
    <col min="7689" max="7691" width="3.125" style="2" bestFit="1" customWidth="1"/>
    <col min="7692" max="7692" width="4.875" style="2" customWidth="1"/>
    <col min="7693" max="7693" width="5.375" style="2" customWidth="1"/>
    <col min="7694" max="7928" width="9" style="2"/>
    <col min="7929" max="7929" width="0.125" style="2" customWidth="1"/>
    <col min="7930" max="7930" width="3.375" style="2" bestFit="1" customWidth="1"/>
    <col min="7931" max="7931" width="19.125" style="2" customWidth="1"/>
    <col min="7932" max="7932" width="2.875" style="2" customWidth="1"/>
    <col min="7933" max="7933" width="3.125" style="2" bestFit="1" customWidth="1"/>
    <col min="7934" max="7934" width="4" style="2" customWidth="1"/>
    <col min="7935" max="7935" width="4.125" style="2" customWidth="1"/>
    <col min="7936" max="7936" width="5.125" style="2" customWidth="1"/>
    <col min="7937" max="7937" width="3.625" style="2" bestFit="1" customWidth="1"/>
    <col min="7938" max="7938" width="5.375" style="2" bestFit="1" customWidth="1"/>
    <col min="7939" max="7939" width="5" style="2" customWidth="1"/>
    <col min="7940" max="7940" width="5.5" style="2" customWidth="1"/>
    <col min="7941" max="7941" width="5.875" style="2" customWidth="1"/>
    <col min="7942" max="7942" width="4.375" style="2" customWidth="1"/>
    <col min="7943" max="7943" width="6" style="2" customWidth="1"/>
    <col min="7944" max="7944" width="5.125" style="2" bestFit="1" customWidth="1"/>
    <col min="7945" max="7947" width="3.125" style="2" bestFit="1" customWidth="1"/>
    <col min="7948" max="7948" width="4.875" style="2" customWidth="1"/>
    <col min="7949" max="7949" width="5.375" style="2" customWidth="1"/>
    <col min="7950" max="8184" width="9" style="2"/>
    <col min="8185" max="8185" width="0.125" style="2" customWidth="1"/>
    <col min="8186" max="8186" width="3.375" style="2" bestFit="1" customWidth="1"/>
    <col min="8187" max="8187" width="19.125" style="2" customWidth="1"/>
    <col min="8188" max="8188" width="2.875" style="2" customWidth="1"/>
    <col min="8189" max="8189" width="3.125" style="2" bestFit="1" customWidth="1"/>
    <col min="8190" max="8190" width="4" style="2" customWidth="1"/>
    <col min="8191" max="8191" width="4.125" style="2" customWidth="1"/>
    <col min="8192" max="8192" width="5.125" style="2" customWidth="1"/>
    <col min="8193" max="8193" width="3.625" style="2" bestFit="1" customWidth="1"/>
    <col min="8194" max="8194" width="5.375" style="2" bestFit="1" customWidth="1"/>
    <col min="8195" max="8195" width="5" style="2" customWidth="1"/>
    <col min="8196" max="8196" width="5.5" style="2" customWidth="1"/>
    <col min="8197" max="8197" width="5.875" style="2" customWidth="1"/>
    <col min="8198" max="8198" width="4.375" style="2" customWidth="1"/>
    <col min="8199" max="8199" width="6" style="2" customWidth="1"/>
    <col min="8200" max="8200" width="5.125" style="2" bestFit="1" customWidth="1"/>
    <col min="8201" max="8203" width="3.125" style="2" bestFit="1" customWidth="1"/>
    <col min="8204" max="8204" width="4.875" style="2" customWidth="1"/>
    <col min="8205" max="8205" width="5.375" style="2" customWidth="1"/>
    <col min="8206" max="8440" width="9" style="2"/>
    <col min="8441" max="8441" width="0.125" style="2" customWidth="1"/>
    <col min="8442" max="8442" width="3.375" style="2" bestFit="1" customWidth="1"/>
    <col min="8443" max="8443" width="19.125" style="2" customWidth="1"/>
    <col min="8444" max="8444" width="2.875" style="2" customWidth="1"/>
    <col min="8445" max="8445" width="3.125" style="2" bestFit="1" customWidth="1"/>
    <col min="8446" max="8446" width="4" style="2" customWidth="1"/>
    <col min="8447" max="8447" width="4.125" style="2" customWidth="1"/>
    <col min="8448" max="8448" width="5.125" style="2" customWidth="1"/>
    <col min="8449" max="8449" width="3.625" style="2" bestFit="1" customWidth="1"/>
    <col min="8450" max="8450" width="5.375" style="2" bestFit="1" customWidth="1"/>
    <col min="8451" max="8451" width="5" style="2" customWidth="1"/>
    <col min="8452" max="8452" width="5.5" style="2" customWidth="1"/>
    <col min="8453" max="8453" width="5.875" style="2" customWidth="1"/>
    <col min="8454" max="8454" width="4.375" style="2" customWidth="1"/>
    <col min="8455" max="8455" width="6" style="2" customWidth="1"/>
    <col min="8456" max="8456" width="5.125" style="2" bestFit="1" customWidth="1"/>
    <col min="8457" max="8459" width="3.125" style="2" bestFit="1" customWidth="1"/>
    <col min="8460" max="8460" width="4.875" style="2" customWidth="1"/>
    <col min="8461" max="8461" width="5.375" style="2" customWidth="1"/>
    <col min="8462" max="8696" width="9" style="2"/>
    <col min="8697" max="8697" width="0.125" style="2" customWidth="1"/>
    <col min="8698" max="8698" width="3.375" style="2" bestFit="1" customWidth="1"/>
    <col min="8699" max="8699" width="19.125" style="2" customWidth="1"/>
    <col min="8700" max="8700" width="2.875" style="2" customWidth="1"/>
    <col min="8701" max="8701" width="3.125" style="2" bestFit="1" customWidth="1"/>
    <col min="8702" max="8702" width="4" style="2" customWidth="1"/>
    <col min="8703" max="8703" width="4.125" style="2" customWidth="1"/>
    <col min="8704" max="8704" width="5.125" style="2" customWidth="1"/>
    <col min="8705" max="8705" width="3.625" style="2" bestFit="1" customWidth="1"/>
    <col min="8706" max="8706" width="5.375" style="2" bestFit="1" customWidth="1"/>
    <col min="8707" max="8707" width="5" style="2" customWidth="1"/>
    <col min="8708" max="8708" width="5.5" style="2" customWidth="1"/>
    <col min="8709" max="8709" width="5.875" style="2" customWidth="1"/>
    <col min="8710" max="8710" width="4.375" style="2" customWidth="1"/>
    <col min="8711" max="8711" width="6" style="2" customWidth="1"/>
    <col min="8712" max="8712" width="5.125" style="2" bestFit="1" customWidth="1"/>
    <col min="8713" max="8715" width="3.125" style="2" bestFit="1" customWidth="1"/>
    <col min="8716" max="8716" width="4.875" style="2" customWidth="1"/>
    <col min="8717" max="8717" width="5.375" style="2" customWidth="1"/>
    <col min="8718" max="8952" width="9" style="2"/>
    <col min="8953" max="8953" width="0.125" style="2" customWidth="1"/>
    <col min="8954" max="8954" width="3.375" style="2" bestFit="1" customWidth="1"/>
    <col min="8955" max="8955" width="19.125" style="2" customWidth="1"/>
    <col min="8956" max="8956" width="2.875" style="2" customWidth="1"/>
    <col min="8957" max="8957" width="3.125" style="2" bestFit="1" customWidth="1"/>
    <col min="8958" max="8958" width="4" style="2" customWidth="1"/>
    <col min="8959" max="8959" width="4.125" style="2" customWidth="1"/>
    <col min="8960" max="8960" width="5.125" style="2" customWidth="1"/>
    <col min="8961" max="8961" width="3.625" style="2" bestFit="1" customWidth="1"/>
    <col min="8962" max="8962" width="5.375" style="2" bestFit="1" customWidth="1"/>
    <col min="8963" max="8963" width="5" style="2" customWidth="1"/>
    <col min="8964" max="8964" width="5.5" style="2" customWidth="1"/>
    <col min="8965" max="8965" width="5.875" style="2" customWidth="1"/>
    <col min="8966" max="8966" width="4.375" style="2" customWidth="1"/>
    <col min="8967" max="8967" width="6" style="2" customWidth="1"/>
    <col min="8968" max="8968" width="5.125" style="2" bestFit="1" customWidth="1"/>
    <col min="8969" max="8971" width="3.125" style="2" bestFit="1" customWidth="1"/>
    <col min="8972" max="8972" width="4.875" style="2" customWidth="1"/>
    <col min="8973" max="8973" width="5.375" style="2" customWidth="1"/>
    <col min="8974" max="9208" width="9" style="2"/>
    <col min="9209" max="9209" width="0.125" style="2" customWidth="1"/>
    <col min="9210" max="9210" width="3.375" style="2" bestFit="1" customWidth="1"/>
    <col min="9211" max="9211" width="19.125" style="2" customWidth="1"/>
    <col min="9212" max="9212" width="2.875" style="2" customWidth="1"/>
    <col min="9213" max="9213" width="3.125" style="2" bestFit="1" customWidth="1"/>
    <col min="9214" max="9214" width="4" style="2" customWidth="1"/>
    <col min="9215" max="9215" width="4.125" style="2" customWidth="1"/>
    <col min="9216" max="9216" width="5.125" style="2" customWidth="1"/>
    <col min="9217" max="9217" width="3.625" style="2" bestFit="1" customWidth="1"/>
    <col min="9218" max="9218" width="5.375" style="2" bestFit="1" customWidth="1"/>
    <col min="9219" max="9219" width="5" style="2" customWidth="1"/>
    <col min="9220" max="9220" width="5.5" style="2" customWidth="1"/>
    <col min="9221" max="9221" width="5.875" style="2" customWidth="1"/>
    <col min="9222" max="9222" width="4.375" style="2" customWidth="1"/>
    <col min="9223" max="9223" width="6" style="2" customWidth="1"/>
    <col min="9224" max="9224" width="5.125" style="2" bestFit="1" customWidth="1"/>
    <col min="9225" max="9227" width="3.125" style="2" bestFit="1" customWidth="1"/>
    <col min="9228" max="9228" width="4.875" style="2" customWidth="1"/>
    <col min="9229" max="9229" width="5.375" style="2" customWidth="1"/>
    <col min="9230" max="9464" width="9" style="2"/>
    <col min="9465" max="9465" width="0.125" style="2" customWidth="1"/>
    <col min="9466" max="9466" width="3.375" style="2" bestFit="1" customWidth="1"/>
    <col min="9467" max="9467" width="19.125" style="2" customWidth="1"/>
    <col min="9468" max="9468" width="2.875" style="2" customWidth="1"/>
    <col min="9469" max="9469" width="3.125" style="2" bestFit="1" customWidth="1"/>
    <col min="9470" max="9470" width="4" style="2" customWidth="1"/>
    <col min="9471" max="9471" width="4.125" style="2" customWidth="1"/>
    <col min="9472" max="9472" width="5.125" style="2" customWidth="1"/>
    <col min="9473" max="9473" width="3.625" style="2" bestFit="1" customWidth="1"/>
    <col min="9474" max="9474" width="5.375" style="2" bestFit="1" customWidth="1"/>
    <col min="9475" max="9475" width="5" style="2" customWidth="1"/>
    <col min="9476" max="9476" width="5.5" style="2" customWidth="1"/>
    <col min="9477" max="9477" width="5.875" style="2" customWidth="1"/>
    <col min="9478" max="9478" width="4.375" style="2" customWidth="1"/>
    <col min="9479" max="9479" width="6" style="2" customWidth="1"/>
    <col min="9480" max="9480" width="5.125" style="2" bestFit="1" customWidth="1"/>
    <col min="9481" max="9483" width="3.125" style="2" bestFit="1" customWidth="1"/>
    <col min="9484" max="9484" width="4.875" style="2" customWidth="1"/>
    <col min="9485" max="9485" width="5.375" style="2" customWidth="1"/>
    <col min="9486" max="9720" width="9" style="2"/>
    <col min="9721" max="9721" width="0.125" style="2" customWidth="1"/>
    <col min="9722" max="9722" width="3.375" style="2" bestFit="1" customWidth="1"/>
    <col min="9723" max="9723" width="19.125" style="2" customWidth="1"/>
    <col min="9724" max="9724" width="2.875" style="2" customWidth="1"/>
    <col min="9725" max="9725" width="3.125" style="2" bestFit="1" customWidth="1"/>
    <col min="9726" max="9726" width="4" style="2" customWidth="1"/>
    <col min="9727" max="9727" width="4.125" style="2" customWidth="1"/>
    <col min="9728" max="9728" width="5.125" style="2" customWidth="1"/>
    <col min="9729" max="9729" width="3.625" style="2" bestFit="1" customWidth="1"/>
    <col min="9730" max="9730" width="5.375" style="2" bestFit="1" customWidth="1"/>
    <col min="9731" max="9731" width="5" style="2" customWidth="1"/>
    <col min="9732" max="9732" width="5.5" style="2" customWidth="1"/>
    <col min="9733" max="9733" width="5.875" style="2" customWidth="1"/>
    <col min="9734" max="9734" width="4.375" style="2" customWidth="1"/>
    <col min="9735" max="9735" width="6" style="2" customWidth="1"/>
    <col min="9736" max="9736" width="5.125" style="2" bestFit="1" customWidth="1"/>
    <col min="9737" max="9739" width="3.125" style="2" bestFit="1" customWidth="1"/>
    <col min="9740" max="9740" width="4.875" style="2" customWidth="1"/>
    <col min="9741" max="9741" width="5.375" style="2" customWidth="1"/>
    <col min="9742" max="9976" width="9" style="2"/>
    <col min="9977" max="9977" width="0.125" style="2" customWidth="1"/>
    <col min="9978" max="9978" width="3.375" style="2" bestFit="1" customWidth="1"/>
    <col min="9979" max="9979" width="19.125" style="2" customWidth="1"/>
    <col min="9980" max="9980" width="2.875" style="2" customWidth="1"/>
    <col min="9981" max="9981" width="3.125" style="2" bestFit="1" customWidth="1"/>
    <col min="9982" max="9982" width="4" style="2" customWidth="1"/>
    <col min="9983" max="9983" width="4.125" style="2" customWidth="1"/>
    <col min="9984" max="9984" width="5.125" style="2" customWidth="1"/>
    <col min="9985" max="9985" width="3.625" style="2" bestFit="1" customWidth="1"/>
    <col min="9986" max="9986" width="5.375" style="2" bestFit="1" customWidth="1"/>
    <col min="9987" max="9987" width="5" style="2" customWidth="1"/>
    <col min="9988" max="9988" width="5.5" style="2" customWidth="1"/>
    <col min="9989" max="9989" width="5.875" style="2" customWidth="1"/>
    <col min="9990" max="9990" width="4.375" style="2" customWidth="1"/>
    <col min="9991" max="9991" width="6" style="2" customWidth="1"/>
    <col min="9992" max="9992" width="5.125" style="2" bestFit="1" customWidth="1"/>
    <col min="9993" max="9995" width="3.125" style="2" bestFit="1" customWidth="1"/>
    <col min="9996" max="9996" width="4.875" style="2" customWidth="1"/>
    <col min="9997" max="9997" width="5.375" style="2" customWidth="1"/>
    <col min="9998" max="10232" width="9" style="2"/>
    <col min="10233" max="10233" width="0.125" style="2" customWidth="1"/>
    <col min="10234" max="10234" width="3.375" style="2" bestFit="1" customWidth="1"/>
    <col min="10235" max="10235" width="19.125" style="2" customWidth="1"/>
    <col min="10236" max="10236" width="2.875" style="2" customWidth="1"/>
    <col min="10237" max="10237" width="3.125" style="2" bestFit="1" customWidth="1"/>
    <col min="10238" max="10238" width="4" style="2" customWidth="1"/>
    <col min="10239" max="10239" width="4.125" style="2" customWidth="1"/>
    <col min="10240" max="10240" width="5.125" style="2" customWidth="1"/>
    <col min="10241" max="10241" width="3.625" style="2" bestFit="1" customWidth="1"/>
    <col min="10242" max="10242" width="5.375" style="2" bestFit="1" customWidth="1"/>
    <col min="10243" max="10243" width="5" style="2" customWidth="1"/>
    <col min="10244" max="10244" width="5.5" style="2" customWidth="1"/>
    <col min="10245" max="10245" width="5.875" style="2" customWidth="1"/>
    <col min="10246" max="10246" width="4.375" style="2" customWidth="1"/>
    <col min="10247" max="10247" width="6" style="2" customWidth="1"/>
    <col min="10248" max="10248" width="5.125" style="2" bestFit="1" customWidth="1"/>
    <col min="10249" max="10251" width="3.125" style="2" bestFit="1" customWidth="1"/>
    <col min="10252" max="10252" width="4.875" style="2" customWidth="1"/>
    <col min="10253" max="10253" width="5.375" style="2" customWidth="1"/>
    <col min="10254" max="10488" width="9" style="2"/>
    <col min="10489" max="10489" width="0.125" style="2" customWidth="1"/>
    <col min="10490" max="10490" width="3.375" style="2" bestFit="1" customWidth="1"/>
    <col min="10491" max="10491" width="19.125" style="2" customWidth="1"/>
    <col min="10492" max="10492" width="2.875" style="2" customWidth="1"/>
    <col min="10493" max="10493" width="3.125" style="2" bestFit="1" customWidth="1"/>
    <col min="10494" max="10494" width="4" style="2" customWidth="1"/>
    <col min="10495" max="10495" width="4.125" style="2" customWidth="1"/>
    <col min="10496" max="10496" width="5.125" style="2" customWidth="1"/>
    <col min="10497" max="10497" width="3.625" style="2" bestFit="1" customWidth="1"/>
    <col min="10498" max="10498" width="5.375" style="2" bestFit="1" customWidth="1"/>
    <col min="10499" max="10499" width="5" style="2" customWidth="1"/>
    <col min="10500" max="10500" width="5.5" style="2" customWidth="1"/>
    <col min="10501" max="10501" width="5.875" style="2" customWidth="1"/>
    <col min="10502" max="10502" width="4.375" style="2" customWidth="1"/>
    <col min="10503" max="10503" width="6" style="2" customWidth="1"/>
    <col min="10504" max="10504" width="5.125" style="2" bestFit="1" customWidth="1"/>
    <col min="10505" max="10507" width="3.125" style="2" bestFit="1" customWidth="1"/>
    <col min="10508" max="10508" width="4.875" style="2" customWidth="1"/>
    <col min="10509" max="10509" width="5.375" style="2" customWidth="1"/>
    <col min="10510" max="10744" width="9" style="2"/>
    <col min="10745" max="10745" width="0.125" style="2" customWidth="1"/>
    <col min="10746" max="10746" width="3.375" style="2" bestFit="1" customWidth="1"/>
    <col min="10747" max="10747" width="19.125" style="2" customWidth="1"/>
    <col min="10748" max="10748" width="2.875" style="2" customWidth="1"/>
    <col min="10749" max="10749" width="3.125" style="2" bestFit="1" customWidth="1"/>
    <col min="10750" max="10750" width="4" style="2" customWidth="1"/>
    <col min="10751" max="10751" width="4.125" style="2" customWidth="1"/>
    <col min="10752" max="10752" width="5.125" style="2" customWidth="1"/>
    <col min="10753" max="10753" width="3.625" style="2" bestFit="1" customWidth="1"/>
    <col min="10754" max="10754" width="5.375" style="2" bestFit="1" customWidth="1"/>
    <col min="10755" max="10755" width="5" style="2" customWidth="1"/>
    <col min="10756" max="10756" width="5.5" style="2" customWidth="1"/>
    <col min="10757" max="10757" width="5.875" style="2" customWidth="1"/>
    <col min="10758" max="10758" width="4.375" style="2" customWidth="1"/>
    <col min="10759" max="10759" width="6" style="2" customWidth="1"/>
    <col min="10760" max="10760" width="5.125" style="2" bestFit="1" customWidth="1"/>
    <col min="10761" max="10763" width="3.125" style="2" bestFit="1" customWidth="1"/>
    <col min="10764" max="10764" width="4.875" style="2" customWidth="1"/>
    <col min="10765" max="10765" width="5.375" style="2" customWidth="1"/>
    <col min="10766" max="11000" width="9" style="2"/>
    <col min="11001" max="11001" width="0.125" style="2" customWidth="1"/>
    <col min="11002" max="11002" width="3.375" style="2" bestFit="1" customWidth="1"/>
    <col min="11003" max="11003" width="19.125" style="2" customWidth="1"/>
    <col min="11004" max="11004" width="2.875" style="2" customWidth="1"/>
    <col min="11005" max="11005" width="3.125" style="2" bestFit="1" customWidth="1"/>
    <col min="11006" max="11006" width="4" style="2" customWidth="1"/>
    <col min="11007" max="11007" width="4.125" style="2" customWidth="1"/>
    <col min="11008" max="11008" width="5.125" style="2" customWidth="1"/>
    <col min="11009" max="11009" width="3.625" style="2" bestFit="1" customWidth="1"/>
    <col min="11010" max="11010" width="5.375" style="2" bestFit="1" customWidth="1"/>
    <col min="11011" max="11011" width="5" style="2" customWidth="1"/>
    <col min="11012" max="11012" width="5.5" style="2" customWidth="1"/>
    <col min="11013" max="11013" width="5.875" style="2" customWidth="1"/>
    <col min="11014" max="11014" width="4.375" style="2" customWidth="1"/>
    <col min="11015" max="11015" width="6" style="2" customWidth="1"/>
    <col min="11016" max="11016" width="5.125" style="2" bestFit="1" customWidth="1"/>
    <col min="11017" max="11019" width="3.125" style="2" bestFit="1" customWidth="1"/>
    <col min="11020" max="11020" width="4.875" style="2" customWidth="1"/>
    <col min="11021" max="11021" width="5.375" style="2" customWidth="1"/>
    <col min="11022" max="11256" width="9" style="2"/>
    <col min="11257" max="11257" width="0.125" style="2" customWidth="1"/>
    <col min="11258" max="11258" width="3.375" style="2" bestFit="1" customWidth="1"/>
    <col min="11259" max="11259" width="19.125" style="2" customWidth="1"/>
    <col min="11260" max="11260" width="2.875" style="2" customWidth="1"/>
    <col min="11261" max="11261" width="3.125" style="2" bestFit="1" customWidth="1"/>
    <col min="11262" max="11262" width="4" style="2" customWidth="1"/>
    <col min="11263" max="11263" width="4.125" style="2" customWidth="1"/>
    <col min="11264" max="11264" width="5.125" style="2" customWidth="1"/>
    <col min="11265" max="11265" width="3.625" style="2" bestFit="1" customWidth="1"/>
    <col min="11266" max="11266" width="5.375" style="2" bestFit="1" customWidth="1"/>
    <col min="11267" max="11267" width="5" style="2" customWidth="1"/>
    <col min="11268" max="11268" width="5.5" style="2" customWidth="1"/>
    <col min="11269" max="11269" width="5.875" style="2" customWidth="1"/>
    <col min="11270" max="11270" width="4.375" style="2" customWidth="1"/>
    <col min="11271" max="11271" width="6" style="2" customWidth="1"/>
    <col min="11272" max="11272" width="5.125" style="2" bestFit="1" customWidth="1"/>
    <col min="11273" max="11275" width="3.125" style="2" bestFit="1" customWidth="1"/>
    <col min="11276" max="11276" width="4.875" style="2" customWidth="1"/>
    <col min="11277" max="11277" width="5.375" style="2" customWidth="1"/>
    <col min="11278" max="11512" width="9" style="2"/>
    <col min="11513" max="11513" width="0.125" style="2" customWidth="1"/>
    <col min="11514" max="11514" width="3.375" style="2" bestFit="1" customWidth="1"/>
    <col min="11515" max="11515" width="19.125" style="2" customWidth="1"/>
    <col min="11516" max="11516" width="2.875" style="2" customWidth="1"/>
    <col min="11517" max="11517" width="3.125" style="2" bestFit="1" customWidth="1"/>
    <col min="11518" max="11518" width="4" style="2" customWidth="1"/>
    <col min="11519" max="11519" width="4.125" style="2" customWidth="1"/>
    <col min="11520" max="11520" width="5.125" style="2" customWidth="1"/>
    <col min="11521" max="11521" width="3.625" style="2" bestFit="1" customWidth="1"/>
    <col min="11522" max="11522" width="5.375" style="2" bestFit="1" customWidth="1"/>
    <col min="11523" max="11523" width="5" style="2" customWidth="1"/>
    <col min="11524" max="11524" width="5.5" style="2" customWidth="1"/>
    <col min="11525" max="11525" width="5.875" style="2" customWidth="1"/>
    <col min="11526" max="11526" width="4.375" style="2" customWidth="1"/>
    <col min="11527" max="11527" width="6" style="2" customWidth="1"/>
    <col min="11528" max="11528" width="5.125" style="2" bestFit="1" customWidth="1"/>
    <col min="11529" max="11531" width="3.125" style="2" bestFit="1" customWidth="1"/>
    <col min="11532" max="11532" width="4.875" style="2" customWidth="1"/>
    <col min="11533" max="11533" width="5.375" style="2" customWidth="1"/>
    <col min="11534" max="11768" width="9" style="2"/>
    <col min="11769" max="11769" width="0.125" style="2" customWidth="1"/>
    <col min="11770" max="11770" width="3.375" style="2" bestFit="1" customWidth="1"/>
    <col min="11771" max="11771" width="19.125" style="2" customWidth="1"/>
    <col min="11772" max="11772" width="2.875" style="2" customWidth="1"/>
    <col min="11773" max="11773" width="3.125" style="2" bestFit="1" customWidth="1"/>
    <col min="11774" max="11774" width="4" style="2" customWidth="1"/>
    <col min="11775" max="11775" width="4.125" style="2" customWidth="1"/>
    <col min="11776" max="11776" width="5.125" style="2" customWidth="1"/>
    <col min="11777" max="11777" width="3.625" style="2" bestFit="1" customWidth="1"/>
    <col min="11778" max="11778" width="5.375" style="2" bestFit="1" customWidth="1"/>
    <col min="11779" max="11779" width="5" style="2" customWidth="1"/>
    <col min="11780" max="11780" width="5.5" style="2" customWidth="1"/>
    <col min="11781" max="11781" width="5.875" style="2" customWidth="1"/>
    <col min="11782" max="11782" width="4.375" style="2" customWidth="1"/>
    <col min="11783" max="11783" width="6" style="2" customWidth="1"/>
    <col min="11784" max="11784" width="5.125" style="2" bestFit="1" customWidth="1"/>
    <col min="11785" max="11787" width="3.125" style="2" bestFit="1" customWidth="1"/>
    <col min="11788" max="11788" width="4.875" style="2" customWidth="1"/>
    <col min="11789" max="11789" width="5.375" style="2" customWidth="1"/>
    <col min="11790" max="12024" width="9" style="2"/>
    <col min="12025" max="12025" width="0.125" style="2" customWidth="1"/>
    <col min="12026" max="12026" width="3.375" style="2" bestFit="1" customWidth="1"/>
    <col min="12027" max="12027" width="19.125" style="2" customWidth="1"/>
    <col min="12028" max="12028" width="2.875" style="2" customWidth="1"/>
    <col min="12029" max="12029" width="3.125" style="2" bestFit="1" customWidth="1"/>
    <col min="12030" max="12030" width="4" style="2" customWidth="1"/>
    <col min="12031" max="12031" width="4.125" style="2" customWidth="1"/>
    <col min="12032" max="12032" width="5.125" style="2" customWidth="1"/>
    <col min="12033" max="12033" width="3.625" style="2" bestFit="1" customWidth="1"/>
    <col min="12034" max="12034" width="5.375" style="2" bestFit="1" customWidth="1"/>
    <col min="12035" max="12035" width="5" style="2" customWidth="1"/>
    <col min="12036" max="12036" width="5.5" style="2" customWidth="1"/>
    <col min="12037" max="12037" width="5.875" style="2" customWidth="1"/>
    <col min="12038" max="12038" width="4.375" style="2" customWidth="1"/>
    <col min="12039" max="12039" width="6" style="2" customWidth="1"/>
    <col min="12040" max="12040" width="5.125" style="2" bestFit="1" customWidth="1"/>
    <col min="12041" max="12043" width="3.125" style="2" bestFit="1" customWidth="1"/>
    <col min="12044" max="12044" width="4.875" style="2" customWidth="1"/>
    <col min="12045" max="12045" width="5.375" style="2" customWidth="1"/>
    <col min="12046" max="12280" width="9" style="2"/>
    <col min="12281" max="12281" width="0.125" style="2" customWidth="1"/>
    <col min="12282" max="12282" width="3.375" style="2" bestFit="1" customWidth="1"/>
    <col min="12283" max="12283" width="19.125" style="2" customWidth="1"/>
    <col min="12284" max="12284" width="2.875" style="2" customWidth="1"/>
    <col min="12285" max="12285" width="3.125" style="2" bestFit="1" customWidth="1"/>
    <col min="12286" max="12286" width="4" style="2" customWidth="1"/>
    <col min="12287" max="12287" width="4.125" style="2" customWidth="1"/>
    <col min="12288" max="12288" width="5.125" style="2" customWidth="1"/>
    <col min="12289" max="12289" width="3.625" style="2" bestFit="1" customWidth="1"/>
    <col min="12290" max="12290" width="5.375" style="2" bestFit="1" customWidth="1"/>
    <col min="12291" max="12291" width="5" style="2" customWidth="1"/>
    <col min="12292" max="12292" width="5.5" style="2" customWidth="1"/>
    <col min="12293" max="12293" width="5.875" style="2" customWidth="1"/>
    <col min="12294" max="12294" width="4.375" style="2" customWidth="1"/>
    <col min="12295" max="12295" width="6" style="2" customWidth="1"/>
    <col min="12296" max="12296" width="5.125" style="2" bestFit="1" customWidth="1"/>
    <col min="12297" max="12299" width="3.125" style="2" bestFit="1" customWidth="1"/>
    <col min="12300" max="12300" width="4.875" style="2" customWidth="1"/>
    <col min="12301" max="12301" width="5.375" style="2" customWidth="1"/>
    <col min="12302" max="12536" width="9" style="2"/>
    <col min="12537" max="12537" width="0.125" style="2" customWidth="1"/>
    <col min="12538" max="12538" width="3.375" style="2" bestFit="1" customWidth="1"/>
    <col min="12539" max="12539" width="19.125" style="2" customWidth="1"/>
    <col min="12540" max="12540" width="2.875" style="2" customWidth="1"/>
    <col min="12541" max="12541" width="3.125" style="2" bestFit="1" customWidth="1"/>
    <col min="12542" max="12542" width="4" style="2" customWidth="1"/>
    <col min="12543" max="12543" width="4.125" style="2" customWidth="1"/>
    <col min="12544" max="12544" width="5.125" style="2" customWidth="1"/>
    <col min="12545" max="12545" width="3.625" style="2" bestFit="1" customWidth="1"/>
    <col min="12546" max="12546" width="5.375" style="2" bestFit="1" customWidth="1"/>
    <col min="12547" max="12547" width="5" style="2" customWidth="1"/>
    <col min="12548" max="12548" width="5.5" style="2" customWidth="1"/>
    <col min="12549" max="12549" width="5.875" style="2" customWidth="1"/>
    <col min="12550" max="12550" width="4.375" style="2" customWidth="1"/>
    <col min="12551" max="12551" width="6" style="2" customWidth="1"/>
    <col min="12552" max="12552" width="5.125" style="2" bestFit="1" customWidth="1"/>
    <col min="12553" max="12555" width="3.125" style="2" bestFit="1" customWidth="1"/>
    <col min="12556" max="12556" width="4.875" style="2" customWidth="1"/>
    <col min="12557" max="12557" width="5.375" style="2" customWidth="1"/>
    <col min="12558" max="12792" width="9" style="2"/>
    <col min="12793" max="12793" width="0.125" style="2" customWidth="1"/>
    <col min="12794" max="12794" width="3.375" style="2" bestFit="1" customWidth="1"/>
    <col min="12795" max="12795" width="19.125" style="2" customWidth="1"/>
    <col min="12796" max="12796" width="2.875" style="2" customWidth="1"/>
    <col min="12797" max="12797" width="3.125" style="2" bestFit="1" customWidth="1"/>
    <col min="12798" max="12798" width="4" style="2" customWidth="1"/>
    <col min="12799" max="12799" width="4.125" style="2" customWidth="1"/>
    <col min="12800" max="12800" width="5.125" style="2" customWidth="1"/>
    <col min="12801" max="12801" width="3.625" style="2" bestFit="1" customWidth="1"/>
    <col min="12802" max="12802" width="5.375" style="2" bestFit="1" customWidth="1"/>
    <col min="12803" max="12803" width="5" style="2" customWidth="1"/>
    <col min="12804" max="12804" width="5.5" style="2" customWidth="1"/>
    <col min="12805" max="12805" width="5.875" style="2" customWidth="1"/>
    <col min="12806" max="12806" width="4.375" style="2" customWidth="1"/>
    <col min="12807" max="12807" width="6" style="2" customWidth="1"/>
    <col min="12808" max="12808" width="5.125" style="2" bestFit="1" customWidth="1"/>
    <col min="12809" max="12811" width="3.125" style="2" bestFit="1" customWidth="1"/>
    <col min="12812" max="12812" width="4.875" style="2" customWidth="1"/>
    <col min="12813" max="12813" width="5.375" style="2" customWidth="1"/>
    <col min="12814" max="13048" width="9" style="2"/>
    <col min="13049" max="13049" width="0.125" style="2" customWidth="1"/>
    <col min="13050" max="13050" width="3.375" style="2" bestFit="1" customWidth="1"/>
    <col min="13051" max="13051" width="19.125" style="2" customWidth="1"/>
    <col min="13052" max="13052" width="2.875" style="2" customWidth="1"/>
    <col min="13053" max="13053" width="3.125" style="2" bestFit="1" customWidth="1"/>
    <col min="13054" max="13054" width="4" style="2" customWidth="1"/>
    <col min="13055" max="13055" width="4.125" style="2" customWidth="1"/>
    <col min="13056" max="13056" width="5.125" style="2" customWidth="1"/>
    <col min="13057" max="13057" width="3.625" style="2" bestFit="1" customWidth="1"/>
    <col min="13058" max="13058" width="5.375" style="2" bestFit="1" customWidth="1"/>
    <col min="13059" max="13059" width="5" style="2" customWidth="1"/>
    <col min="13060" max="13060" width="5.5" style="2" customWidth="1"/>
    <col min="13061" max="13061" width="5.875" style="2" customWidth="1"/>
    <col min="13062" max="13062" width="4.375" style="2" customWidth="1"/>
    <col min="13063" max="13063" width="6" style="2" customWidth="1"/>
    <col min="13064" max="13064" width="5.125" style="2" bestFit="1" customWidth="1"/>
    <col min="13065" max="13067" width="3.125" style="2" bestFit="1" customWidth="1"/>
    <col min="13068" max="13068" width="4.875" style="2" customWidth="1"/>
    <col min="13069" max="13069" width="5.375" style="2" customWidth="1"/>
    <col min="13070" max="13304" width="9" style="2"/>
    <col min="13305" max="13305" width="0.125" style="2" customWidth="1"/>
    <col min="13306" max="13306" width="3.375" style="2" bestFit="1" customWidth="1"/>
    <col min="13307" max="13307" width="19.125" style="2" customWidth="1"/>
    <col min="13308" max="13308" width="2.875" style="2" customWidth="1"/>
    <col min="13309" max="13309" width="3.125" style="2" bestFit="1" customWidth="1"/>
    <col min="13310" max="13310" width="4" style="2" customWidth="1"/>
    <col min="13311" max="13311" width="4.125" style="2" customWidth="1"/>
    <col min="13312" max="13312" width="5.125" style="2" customWidth="1"/>
    <col min="13313" max="13313" width="3.625" style="2" bestFit="1" customWidth="1"/>
    <col min="13314" max="13314" width="5.375" style="2" bestFit="1" customWidth="1"/>
    <col min="13315" max="13315" width="5" style="2" customWidth="1"/>
    <col min="13316" max="13316" width="5.5" style="2" customWidth="1"/>
    <col min="13317" max="13317" width="5.875" style="2" customWidth="1"/>
    <col min="13318" max="13318" width="4.375" style="2" customWidth="1"/>
    <col min="13319" max="13319" width="6" style="2" customWidth="1"/>
    <col min="13320" max="13320" width="5.125" style="2" bestFit="1" customWidth="1"/>
    <col min="13321" max="13323" width="3.125" style="2" bestFit="1" customWidth="1"/>
    <col min="13324" max="13324" width="4.875" style="2" customWidth="1"/>
    <col min="13325" max="13325" width="5.375" style="2" customWidth="1"/>
    <col min="13326" max="13560" width="9" style="2"/>
    <col min="13561" max="13561" width="0.125" style="2" customWidth="1"/>
    <col min="13562" max="13562" width="3.375" style="2" bestFit="1" customWidth="1"/>
    <col min="13563" max="13563" width="19.125" style="2" customWidth="1"/>
    <col min="13564" max="13564" width="2.875" style="2" customWidth="1"/>
    <col min="13565" max="13565" width="3.125" style="2" bestFit="1" customWidth="1"/>
    <col min="13566" max="13566" width="4" style="2" customWidth="1"/>
    <col min="13567" max="13567" width="4.125" style="2" customWidth="1"/>
    <col min="13568" max="13568" width="5.125" style="2" customWidth="1"/>
    <col min="13569" max="13569" width="3.625" style="2" bestFit="1" customWidth="1"/>
    <col min="13570" max="13570" width="5.375" style="2" bestFit="1" customWidth="1"/>
    <col min="13571" max="13571" width="5" style="2" customWidth="1"/>
    <col min="13572" max="13572" width="5.5" style="2" customWidth="1"/>
    <col min="13573" max="13573" width="5.875" style="2" customWidth="1"/>
    <col min="13574" max="13574" width="4.375" style="2" customWidth="1"/>
    <col min="13575" max="13575" width="6" style="2" customWidth="1"/>
    <col min="13576" max="13576" width="5.125" style="2" bestFit="1" customWidth="1"/>
    <col min="13577" max="13579" width="3.125" style="2" bestFit="1" customWidth="1"/>
    <col min="13580" max="13580" width="4.875" style="2" customWidth="1"/>
    <col min="13581" max="13581" width="5.375" style="2" customWidth="1"/>
    <col min="13582" max="13816" width="9" style="2"/>
    <col min="13817" max="13817" width="0.125" style="2" customWidth="1"/>
    <col min="13818" max="13818" width="3.375" style="2" bestFit="1" customWidth="1"/>
    <col min="13819" max="13819" width="19.125" style="2" customWidth="1"/>
    <col min="13820" max="13820" width="2.875" style="2" customWidth="1"/>
    <col min="13821" max="13821" width="3.125" style="2" bestFit="1" customWidth="1"/>
    <col min="13822" max="13822" width="4" style="2" customWidth="1"/>
    <col min="13823" max="13823" width="4.125" style="2" customWidth="1"/>
    <col min="13824" max="13824" width="5.125" style="2" customWidth="1"/>
    <col min="13825" max="13825" width="3.625" style="2" bestFit="1" customWidth="1"/>
    <col min="13826" max="13826" width="5.375" style="2" bestFit="1" customWidth="1"/>
    <col min="13827" max="13827" width="5" style="2" customWidth="1"/>
    <col min="13828" max="13828" width="5.5" style="2" customWidth="1"/>
    <col min="13829" max="13829" width="5.875" style="2" customWidth="1"/>
    <col min="13830" max="13830" width="4.375" style="2" customWidth="1"/>
    <col min="13831" max="13831" width="6" style="2" customWidth="1"/>
    <col min="13832" max="13832" width="5.125" style="2" bestFit="1" customWidth="1"/>
    <col min="13833" max="13835" width="3.125" style="2" bestFit="1" customWidth="1"/>
    <col min="13836" max="13836" width="4.875" style="2" customWidth="1"/>
    <col min="13837" max="13837" width="5.375" style="2" customWidth="1"/>
    <col min="13838" max="14072" width="9" style="2"/>
    <col min="14073" max="14073" width="0.125" style="2" customWidth="1"/>
    <col min="14074" max="14074" width="3.375" style="2" bestFit="1" customWidth="1"/>
    <col min="14075" max="14075" width="19.125" style="2" customWidth="1"/>
    <col min="14076" max="14076" width="2.875" style="2" customWidth="1"/>
    <col min="14077" max="14077" width="3.125" style="2" bestFit="1" customWidth="1"/>
    <col min="14078" max="14078" width="4" style="2" customWidth="1"/>
    <col min="14079" max="14079" width="4.125" style="2" customWidth="1"/>
    <col min="14080" max="14080" width="5.125" style="2" customWidth="1"/>
    <col min="14081" max="14081" width="3.625" style="2" bestFit="1" customWidth="1"/>
    <col min="14082" max="14082" width="5.375" style="2" bestFit="1" customWidth="1"/>
    <col min="14083" max="14083" width="5" style="2" customWidth="1"/>
    <col min="14084" max="14084" width="5.5" style="2" customWidth="1"/>
    <col min="14085" max="14085" width="5.875" style="2" customWidth="1"/>
    <col min="14086" max="14086" width="4.375" style="2" customWidth="1"/>
    <col min="14087" max="14087" width="6" style="2" customWidth="1"/>
    <col min="14088" max="14088" width="5.125" style="2" bestFit="1" customWidth="1"/>
    <col min="14089" max="14091" width="3.125" style="2" bestFit="1" customWidth="1"/>
    <col min="14092" max="14092" width="4.875" style="2" customWidth="1"/>
    <col min="14093" max="14093" width="5.375" style="2" customWidth="1"/>
    <col min="14094" max="14328" width="9" style="2"/>
    <col min="14329" max="14329" width="0.125" style="2" customWidth="1"/>
    <col min="14330" max="14330" width="3.375" style="2" bestFit="1" customWidth="1"/>
    <col min="14331" max="14331" width="19.125" style="2" customWidth="1"/>
    <col min="14332" max="14332" width="2.875" style="2" customWidth="1"/>
    <col min="14333" max="14333" width="3.125" style="2" bestFit="1" customWidth="1"/>
    <col min="14334" max="14334" width="4" style="2" customWidth="1"/>
    <col min="14335" max="14335" width="4.125" style="2" customWidth="1"/>
    <col min="14336" max="14336" width="5.125" style="2" customWidth="1"/>
    <col min="14337" max="14337" width="3.625" style="2" bestFit="1" customWidth="1"/>
    <col min="14338" max="14338" width="5.375" style="2" bestFit="1" customWidth="1"/>
    <col min="14339" max="14339" width="5" style="2" customWidth="1"/>
    <col min="14340" max="14340" width="5.5" style="2" customWidth="1"/>
    <col min="14341" max="14341" width="5.875" style="2" customWidth="1"/>
    <col min="14342" max="14342" width="4.375" style="2" customWidth="1"/>
    <col min="14343" max="14343" width="6" style="2" customWidth="1"/>
    <col min="14344" max="14344" width="5.125" style="2" bestFit="1" customWidth="1"/>
    <col min="14345" max="14347" width="3.125" style="2" bestFit="1" customWidth="1"/>
    <col min="14348" max="14348" width="4.875" style="2" customWidth="1"/>
    <col min="14349" max="14349" width="5.375" style="2" customWidth="1"/>
    <col min="14350" max="14584" width="9" style="2"/>
    <col min="14585" max="14585" width="0.125" style="2" customWidth="1"/>
    <col min="14586" max="14586" width="3.375" style="2" bestFit="1" customWidth="1"/>
    <col min="14587" max="14587" width="19.125" style="2" customWidth="1"/>
    <col min="14588" max="14588" width="2.875" style="2" customWidth="1"/>
    <col min="14589" max="14589" width="3.125" style="2" bestFit="1" customWidth="1"/>
    <col min="14590" max="14590" width="4" style="2" customWidth="1"/>
    <col min="14591" max="14591" width="4.125" style="2" customWidth="1"/>
    <col min="14592" max="14592" width="5.125" style="2" customWidth="1"/>
    <col min="14593" max="14593" width="3.625" style="2" bestFit="1" customWidth="1"/>
    <col min="14594" max="14594" width="5.375" style="2" bestFit="1" customWidth="1"/>
    <col min="14595" max="14595" width="5" style="2" customWidth="1"/>
    <col min="14596" max="14596" width="5.5" style="2" customWidth="1"/>
    <col min="14597" max="14597" width="5.875" style="2" customWidth="1"/>
    <col min="14598" max="14598" width="4.375" style="2" customWidth="1"/>
    <col min="14599" max="14599" width="6" style="2" customWidth="1"/>
    <col min="14600" max="14600" width="5.125" style="2" bestFit="1" customWidth="1"/>
    <col min="14601" max="14603" width="3.125" style="2" bestFit="1" customWidth="1"/>
    <col min="14604" max="14604" width="4.875" style="2" customWidth="1"/>
    <col min="14605" max="14605" width="5.375" style="2" customWidth="1"/>
    <col min="14606" max="14840" width="9" style="2"/>
    <col min="14841" max="14841" width="0.125" style="2" customWidth="1"/>
    <col min="14842" max="14842" width="3.375" style="2" bestFit="1" customWidth="1"/>
    <col min="14843" max="14843" width="19.125" style="2" customWidth="1"/>
    <col min="14844" max="14844" width="2.875" style="2" customWidth="1"/>
    <col min="14845" max="14845" width="3.125" style="2" bestFit="1" customWidth="1"/>
    <col min="14846" max="14846" width="4" style="2" customWidth="1"/>
    <col min="14847" max="14847" width="4.125" style="2" customWidth="1"/>
    <col min="14848" max="14848" width="5.125" style="2" customWidth="1"/>
    <col min="14849" max="14849" width="3.625" style="2" bestFit="1" customWidth="1"/>
    <col min="14850" max="14850" width="5.375" style="2" bestFit="1" customWidth="1"/>
    <col min="14851" max="14851" width="5" style="2" customWidth="1"/>
    <col min="14852" max="14852" width="5.5" style="2" customWidth="1"/>
    <col min="14853" max="14853" width="5.875" style="2" customWidth="1"/>
    <col min="14854" max="14854" width="4.375" style="2" customWidth="1"/>
    <col min="14855" max="14855" width="6" style="2" customWidth="1"/>
    <col min="14856" max="14856" width="5.125" style="2" bestFit="1" customWidth="1"/>
    <col min="14857" max="14859" width="3.125" style="2" bestFit="1" customWidth="1"/>
    <col min="14860" max="14860" width="4.875" style="2" customWidth="1"/>
    <col min="14861" max="14861" width="5.375" style="2" customWidth="1"/>
    <col min="14862" max="15096" width="9" style="2"/>
    <col min="15097" max="15097" width="0.125" style="2" customWidth="1"/>
    <col min="15098" max="15098" width="3.375" style="2" bestFit="1" customWidth="1"/>
    <col min="15099" max="15099" width="19.125" style="2" customWidth="1"/>
    <col min="15100" max="15100" width="2.875" style="2" customWidth="1"/>
    <col min="15101" max="15101" width="3.125" style="2" bestFit="1" customWidth="1"/>
    <col min="15102" max="15102" width="4" style="2" customWidth="1"/>
    <col min="15103" max="15103" width="4.125" style="2" customWidth="1"/>
    <col min="15104" max="15104" width="5.125" style="2" customWidth="1"/>
    <col min="15105" max="15105" width="3.625" style="2" bestFit="1" customWidth="1"/>
    <col min="15106" max="15106" width="5.375" style="2" bestFit="1" customWidth="1"/>
    <col min="15107" max="15107" width="5" style="2" customWidth="1"/>
    <col min="15108" max="15108" width="5.5" style="2" customWidth="1"/>
    <col min="15109" max="15109" width="5.875" style="2" customWidth="1"/>
    <col min="15110" max="15110" width="4.375" style="2" customWidth="1"/>
    <col min="15111" max="15111" width="6" style="2" customWidth="1"/>
    <col min="15112" max="15112" width="5.125" style="2" bestFit="1" customWidth="1"/>
    <col min="15113" max="15115" width="3.125" style="2" bestFit="1" customWidth="1"/>
    <col min="15116" max="15116" width="4.875" style="2" customWidth="1"/>
    <col min="15117" max="15117" width="5.375" style="2" customWidth="1"/>
    <col min="15118" max="15352" width="9" style="2"/>
    <col min="15353" max="15353" width="0.125" style="2" customWidth="1"/>
    <col min="15354" max="15354" width="3.375" style="2" bestFit="1" customWidth="1"/>
    <col min="15355" max="15355" width="19.125" style="2" customWidth="1"/>
    <col min="15356" max="15356" width="2.875" style="2" customWidth="1"/>
    <col min="15357" max="15357" width="3.125" style="2" bestFit="1" customWidth="1"/>
    <col min="15358" max="15358" width="4" style="2" customWidth="1"/>
    <col min="15359" max="15359" width="4.125" style="2" customWidth="1"/>
    <col min="15360" max="15360" width="5.125" style="2" customWidth="1"/>
    <col min="15361" max="15361" width="3.625" style="2" bestFit="1" customWidth="1"/>
    <col min="15362" max="15362" width="5.375" style="2" bestFit="1" customWidth="1"/>
    <col min="15363" max="15363" width="5" style="2" customWidth="1"/>
    <col min="15364" max="15364" width="5.5" style="2" customWidth="1"/>
    <col min="15365" max="15365" width="5.875" style="2" customWidth="1"/>
    <col min="15366" max="15366" width="4.375" style="2" customWidth="1"/>
    <col min="15367" max="15367" width="6" style="2" customWidth="1"/>
    <col min="15368" max="15368" width="5.125" style="2" bestFit="1" customWidth="1"/>
    <col min="15369" max="15371" width="3.125" style="2" bestFit="1" customWidth="1"/>
    <col min="15372" max="15372" width="4.875" style="2" customWidth="1"/>
    <col min="15373" max="15373" width="5.375" style="2" customWidth="1"/>
    <col min="15374" max="15608" width="9" style="2"/>
    <col min="15609" max="15609" width="0.125" style="2" customWidth="1"/>
    <col min="15610" max="15610" width="3.375" style="2" bestFit="1" customWidth="1"/>
    <col min="15611" max="15611" width="19.125" style="2" customWidth="1"/>
    <col min="15612" max="15612" width="2.875" style="2" customWidth="1"/>
    <col min="15613" max="15613" width="3.125" style="2" bestFit="1" customWidth="1"/>
    <col min="15614" max="15614" width="4" style="2" customWidth="1"/>
    <col min="15615" max="15615" width="4.125" style="2" customWidth="1"/>
    <col min="15616" max="15616" width="5.125" style="2" customWidth="1"/>
    <col min="15617" max="15617" width="3.625" style="2" bestFit="1" customWidth="1"/>
    <col min="15618" max="15618" width="5.375" style="2" bestFit="1" customWidth="1"/>
    <col min="15619" max="15619" width="5" style="2" customWidth="1"/>
    <col min="15620" max="15620" width="5.5" style="2" customWidth="1"/>
    <col min="15621" max="15621" width="5.875" style="2" customWidth="1"/>
    <col min="15622" max="15622" width="4.375" style="2" customWidth="1"/>
    <col min="15623" max="15623" width="6" style="2" customWidth="1"/>
    <col min="15624" max="15624" width="5.125" style="2" bestFit="1" customWidth="1"/>
    <col min="15625" max="15627" width="3.125" style="2" bestFit="1" customWidth="1"/>
    <col min="15628" max="15628" width="4.875" style="2" customWidth="1"/>
    <col min="15629" max="15629" width="5.375" style="2" customWidth="1"/>
    <col min="15630" max="15864" width="9" style="2"/>
    <col min="15865" max="15865" width="0.125" style="2" customWidth="1"/>
    <col min="15866" max="15866" width="3.375" style="2" bestFit="1" customWidth="1"/>
    <col min="15867" max="15867" width="19.125" style="2" customWidth="1"/>
    <col min="15868" max="15868" width="2.875" style="2" customWidth="1"/>
    <col min="15869" max="15869" width="3.125" style="2" bestFit="1" customWidth="1"/>
    <col min="15870" max="15870" width="4" style="2" customWidth="1"/>
    <col min="15871" max="15871" width="4.125" style="2" customWidth="1"/>
    <col min="15872" max="15872" width="5.125" style="2" customWidth="1"/>
    <col min="15873" max="15873" width="3.625" style="2" bestFit="1" customWidth="1"/>
    <col min="15874" max="15874" width="5.375" style="2" bestFit="1" customWidth="1"/>
    <col min="15875" max="15875" width="5" style="2" customWidth="1"/>
    <col min="15876" max="15876" width="5.5" style="2" customWidth="1"/>
    <col min="15877" max="15877" width="5.875" style="2" customWidth="1"/>
    <col min="15878" max="15878" width="4.375" style="2" customWidth="1"/>
    <col min="15879" max="15879" width="6" style="2" customWidth="1"/>
    <col min="15880" max="15880" width="5.125" style="2" bestFit="1" customWidth="1"/>
    <col min="15881" max="15883" width="3.125" style="2" bestFit="1" customWidth="1"/>
    <col min="15884" max="15884" width="4.875" style="2" customWidth="1"/>
    <col min="15885" max="15885" width="5.375" style="2" customWidth="1"/>
    <col min="15886" max="16120" width="9" style="2"/>
    <col min="16121" max="16121" width="0.125" style="2" customWidth="1"/>
    <col min="16122" max="16122" width="3.375" style="2" bestFit="1" customWidth="1"/>
    <col min="16123" max="16123" width="19.125" style="2" customWidth="1"/>
    <col min="16124" max="16124" width="2.875" style="2" customWidth="1"/>
    <col min="16125" max="16125" width="3.125" style="2" bestFit="1" customWidth="1"/>
    <col min="16126" max="16126" width="4" style="2" customWidth="1"/>
    <col min="16127" max="16127" width="4.125" style="2" customWidth="1"/>
    <col min="16128" max="16128" width="5.125" style="2" customWidth="1"/>
    <col min="16129" max="16129" width="3.625" style="2" bestFit="1" customWidth="1"/>
    <col min="16130" max="16130" width="5.375" style="2" bestFit="1" customWidth="1"/>
    <col min="16131" max="16131" width="5" style="2" customWidth="1"/>
    <col min="16132" max="16132" width="5.5" style="2" customWidth="1"/>
    <col min="16133" max="16133" width="5.875" style="2" customWidth="1"/>
    <col min="16134" max="16134" width="4.375" style="2" customWidth="1"/>
    <col min="16135" max="16135" width="6" style="2" customWidth="1"/>
    <col min="16136" max="16136" width="5.125" style="2" bestFit="1" customWidth="1"/>
    <col min="16137" max="16139" width="3.125" style="2" bestFit="1" customWidth="1"/>
    <col min="16140" max="16140" width="4.875" style="2" customWidth="1"/>
    <col min="16141" max="16141" width="5.375" style="2" customWidth="1"/>
    <col min="16142" max="16384" width="9" style="2"/>
  </cols>
  <sheetData>
    <row r="1" spans="1:18" ht="48.75" customHeight="1">
      <c r="L1" s="160" t="s">
        <v>0</v>
      </c>
      <c r="M1" s="160"/>
      <c r="N1" s="160"/>
      <c r="O1" s="160"/>
      <c r="P1" s="160"/>
      <c r="Q1" s="26"/>
      <c r="R1" s="26"/>
    </row>
    <row r="2" spans="1:18" ht="14.25" customHeight="1">
      <c r="M2" s="25"/>
      <c r="N2" s="25"/>
      <c r="O2" s="25"/>
      <c r="P2" s="25"/>
      <c r="Q2" s="25"/>
      <c r="R2" s="25"/>
    </row>
    <row r="3" spans="1:18">
      <c r="N3" s="168" t="s">
        <v>1</v>
      </c>
      <c r="O3" s="168"/>
    </row>
    <row r="4" spans="1:18">
      <c r="N4" s="168" t="s">
        <v>2</v>
      </c>
      <c r="O4" s="168"/>
    </row>
    <row r="5" spans="1:18" ht="27.6" customHeight="1">
      <c r="N5" s="169"/>
      <c r="O5" s="169"/>
    </row>
    <row r="6" spans="1:18">
      <c r="N6" s="168" t="s">
        <v>3</v>
      </c>
      <c r="O6" s="168"/>
      <c r="P6" s="168"/>
    </row>
    <row r="7" spans="1:18" s="4" customFormat="1" ht="15.6">
      <c r="A7" s="3"/>
      <c r="N7" s="175">
        <v>44803</v>
      </c>
      <c r="O7" s="168"/>
      <c r="P7" s="168"/>
    </row>
    <row r="8" spans="1:18" s="4" customFormat="1" ht="15.6">
      <c r="B8" s="123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 s="4" customFormat="1" ht="19.350000000000001" customHeight="1">
      <c r="A9" s="3"/>
      <c r="B9" s="124" t="s">
        <v>5</v>
      </c>
      <c r="C9" s="166" t="s">
        <v>6</v>
      </c>
      <c r="D9" s="166"/>
      <c r="E9" s="166"/>
      <c r="F9" s="166"/>
      <c r="G9" s="166"/>
      <c r="H9" s="162" t="s">
        <v>7</v>
      </c>
      <c r="I9" s="162"/>
      <c r="J9" s="174" t="s">
        <v>8</v>
      </c>
      <c r="K9" s="174"/>
      <c r="L9" s="174"/>
      <c r="M9" s="174"/>
      <c r="N9" s="174"/>
      <c r="O9" s="174"/>
    </row>
    <row r="10" spans="1:18" s="4" customFormat="1" ht="15.6">
      <c r="A10" s="3"/>
      <c r="B10" s="125" t="s">
        <v>9</v>
      </c>
      <c r="C10" s="165" t="s">
        <v>10</v>
      </c>
      <c r="D10" s="165"/>
      <c r="E10" s="165"/>
      <c r="F10" s="165"/>
      <c r="G10" s="165"/>
      <c r="H10" s="163" t="s">
        <v>11</v>
      </c>
      <c r="I10" s="163"/>
      <c r="J10" s="165" t="s">
        <v>12</v>
      </c>
      <c r="K10" s="165"/>
      <c r="L10" s="165"/>
      <c r="M10" s="163" t="s">
        <v>13</v>
      </c>
      <c r="N10" s="163"/>
      <c r="O10" s="29">
        <v>7.09</v>
      </c>
    </row>
    <row r="11" spans="1:18" s="4" customFormat="1" ht="15.6">
      <c r="A11" s="3"/>
      <c r="B11" s="6"/>
      <c r="C11" s="6"/>
      <c r="D11" s="6"/>
      <c r="E11" s="6"/>
      <c r="F11" s="6"/>
      <c r="H11" s="164" t="s">
        <v>14</v>
      </c>
      <c r="I11" s="164"/>
      <c r="J11" s="161">
        <f>ROUND(N19/760,2)</f>
        <v>0</v>
      </c>
      <c r="K11" s="161"/>
      <c r="L11" s="167" t="s">
        <v>15</v>
      </c>
      <c r="M11" s="167"/>
      <c r="N11" s="167"/>
      <c r="O11" s="4">
        <f>ROUND(J11*1520,0)</f>
        <v>0</v>
      </c>
    </row>
    <row r="12" spans="1:18" s="4" customFormat="1" ht="18" customHeight="1">
      <c r="A12" s="179" t="s">
        <v>16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1"/>
      <c r="Q12"/>
      <c r="R12"/>
    </row>
    <row r="13" spans="1:18" ht="15.6">
      <c r="A13" s="182" t="s">
        <v>17</v>
      </c>
      <c r="B13" s="182"/>
      <c r="C13" s="182"/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</row>
    <row r="14" spans="1:18" ht="17.45" customHeight="1">
      <c r="A14" s="183" t="s">
        <v>18</v>
      </c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</row>
    <row r="15" spans="1:18" ht="29.1" customHeight="1">
      <c r="A15" s="184" t="s">
        <v>19</v>
      </c>
      <c r="B15" s="149" t="s">
        <v>20</v>
      </c>
      <c r="C15" s="149" t="s">
        <v>21</v>
      </c>
      <c r="D15" s="190" t="s">
        <v>22</v>
      </c>
      <c r="E15" s="178" t="s">
        <v>23</v>
      </c>
      <c r="F15" s="186" t="s">
        <v>24</v>
      </c>
      <c r="G15" s="184" t="s">
        <v>25</v>
      </c>
      <c r="H15" s="184"/>
      <c r="I15" s="188" t="s">
        <v>26</v>
      </c>
      <c r="J15" s="189"/>
      <c r="K15" s="178" t="s">
        <v>27</v>
      </c>
      <c r="L15" s="186" t="s">
        <v>28</v>
      </c>
      <c r="M15" s="186" t="s">
        <v>29</v>
      </c>
      <c r="N15" s="178" t="s">
        <v>30</v>
      </c>
      <c r="O15" s="149" t="s">
        <v>31</v>
      </c>
      <c r="P15" s="149"/>
    </row>
    <row r="16" spans="1:18" s="1" customFormat="1" ht="80.099999999999994" customHeight="1">
      <c r="A16" s="185"/>
      <c r="B16" s="150"/>
      <c r="C16" s="150"/>
      <c r="D16" s="191"/>
      <c r="E16" s="156"/>
      <c r="F16" s="187"/>
      <c r="G16" s="127" t="s">
        <v>32</v>
      </c>
      <c r="H16" s="126" t="s">
        <v>33</v>
      </c>
      <c r="I16" s="126" t="s">
        <v>34</v>
      </c>
      <c r="J16" s="126" t="s">
        <v>25</v>
      </c>
      <c r="K16" s="156"/>
      <c r="L16" s="192"/>
      <c r="M16" s="187"/>
      <c r="N16" s="156"/>
      <c r="O16" s="150"/>
      <c r="P16" s="150"/>
    </row>
    <row r="17" spans="1:21" s="1" customFormat="1" ht="15.75" hidden="1" customHeight="1">
      <c r="A17" s="58" t="s">
        <v>35</v>
      </c>
      <c r="B17" s="45" t="s">
        <v>20</v>
      </c>
      <c r="C17" s="45" t="s">
        <v>21</v>
      </c>
      <c r="D17" s="46" t="s">
        <v>36</v>
      </c>
      <c r="E17" s="51" t="s">
        <v>23</v>
      </c>
      <c r="F17" s="47" t="s">
        <v>34</v>
      </c>
      <c r="G17" s="47" t="s">
        <v>32</v>
      </c>
      <c r="H17" s="51" t="s">
        <v>37</v>
      </c>
      <c r="I17" s="51" t="s">
        <v>38</v>
      </c>
      <c r="J17" s="51" t="s">
        <v>39</v>
      </c>
      <c r="K17" s="51" t="s">
        <v>40</v>
      </c>
      <c r="L17" s="48" t="s">
        <v>41</v>
      </c>
      <c r="M17" s="47" t="s">
        <v>42</v>
      </c>
      <c r="N17" s="51" t="s">
        <v>43</v>
      </c>
      <c r="O17" s="43" t="s">
        <v>31</v>
      </c>
      <c r="P17" s="54" t="s">
        <v>44</v>
      </c>
    </row>
    <row r="18" spans="1:21" s="20" customFormat="1" ht="15.6" customHeight="1">
      <c r="A18" s="44"/>
      <c r="B18" s="23"/>
      <c r="C18" s="21"/>
      <c r="D18" s="22"/>
      <c r="E18" s="30"/>
      <c r="F18" s="31"/>
      <c r="G18" s="31"/>
      <c r="H18" s="31"/>
      <c r="I18" s="31"/>
      <c r="J18" s="31"/>
      <c r="K18" s="31"/>
      <c r="L18" s="32"/>
      <c r="M18" s="31"/>
      <c r="N18" s="76">
        <f>SUM(TarifikacijaKontaktas[[#This Row],[Paskaitos]]+TarifikacijaKontaktas[[#This Row],[Valandos]]*TarifikacijaKontaktas[[#This Row],[Pogrupiai]]+TarifikacijaKontaktas[[#This Row],[PaskNuotolis]]+TarifikacijaKontaktas[[#This Row],[PraktNuotolis]]*TarifikacijaKontaktas[[#This Row],[Pogrupiai]]+TarifikacijaKontaktas[[#This Row],[Egzaminas]]+TarifikacijaKontaktas[[#This Row],[Kita]]+TarifikacijaKontaktas[[#This Row],[Konsultacijos]])</f>
        <v>0</v>
      </c>
      <c r="O18" s="43"/>
      <c r="P18" s="44"/>
    </row>
    <row r="19" spans="1:21" ht="24.75" customHeight="1">
      <c r="A19" s="176" t="s">
        <v>45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54"/>
      <c r="N19" s="135">
        <f>SUM(TarifikacijaKontaktas[Viso])</f>
        <v>0</v>
      </c>
      <c r="O19" s="151"/>
      <c r="P19" s="152"/>
    </row>
    <row r="20" spans="1:21" ht="15.6">
      <c r="A20" s="155" t="s">
        <v>46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8">
        <f>SUMIFS(TarifikacijaKontaktas[Viso],TarifikacijaKontaktas[Grupė],"*,*")</f>
        <v>0</v>
      </c>
      <c r="O20" s="28" t="s">
        <v>47</v>
      </c>
      <c r="P20" s="129">
        <f>ROUND(N20/1520,3)</f>
        <v>0</v>
      </c>
    </row>
    <row r="21" spans="1:21" ht="15.6">
      <c r="A21" s="155" t="s">
        <v>48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9">
        <f>SUMIFS(TarifikacijaKontaktas[Viso],TarifikacijaKontaktas[Grupė],"*E")</f>
        <v>0</v>
      </c>
      <c r="O21" s="28" t="s">
        <v>47</v>
      </c>
      <c r="P21" s="129">
        <f>ROUND(N21/1520,3)</f>
        <v>0</v>
      </c>
    </row>
    <row r="22" spans="1:21" s="13" customFormat="1" ht="11.1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2"/>
      <c r="P22" s="2"/>
    </row>
    <row r="23" spans="1:21" s="13" customFormat="1" ht="15.6">
      <c r="A23" s="193" t="s">
        <v>49</v>
      </c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</row>
    <row r="24" spans="1:21" s="13" customFormat="1" ht="12.6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21" s="1" customFormat="1" ht="18.95" customHeight="1">
      <c r="A25" s="183" t="s">
        <v>50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21" s="1" customFormat="1" ht="16.5" customHeight="1">
      <c r="A26" s="194" t="s">
        <v>51</v>
      </c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6"/>
    </row>
    <row r="27" spans="1:21" s="1" customFormat="1" ht="13.5" customHeight="1">
      <c r="A27" s="197" t="s">
        <v>19</v>
      </c>
      <c r="B27" s="149" t="s">
        <v>20</v>
      </c>
      <c r="C27" s="149" t="s">
        <v>21</v>
      </c>
      <c r="D27" s="186" t="s">
        <v>22</v>
      </c>
      <c r="E27" s="186" t="s">
        <v>23</v>
      </c>
      <c r="F27" s="203" t="s">
        <v>52</v>
      </c>
      <c r="G27" s="204"/>
      <c r="H27" s="204"/>
      <c r="I27" s="204"/>
      <c r="J27" s="204"/>
      <c r="K27" s="204"/>
      <c r="L27" s="158"/>
      <c r="M27" s="205" t="s">
        <v>28</v>
      </c>
      <c r="N27" s="156" t="s">
        <v>30</v>
      </c>
      <c r="O27" s="158" t="s">
        <v>31</v>
      </c>
      <c r="P27" s="149"/>
      <c r="R27" s="66"/>
    </row>
    <row r="28" spans="1:21" s="1" customFormat="1" ht="30.6" customHeight="1">
      <c r="A28" s="197"/>
      <c r="B28" s="149"/>
      <c r="C28" s="149"/>
      <c r="D28" s="186"/>
      <c r="E28" s="201"/>
      <c r="F28" s="153" t="s">
        <v>53</v>
      </c>
      <c r="G28" s="153"/>
      <c r="H28" s="199" t="s">
        <v>54</v>
      </c>
      <c r="I28" s="199" t="s">
        <v>55</v>
      </c>
      <c r="J28" s="199" t="s">
        <v>56</v>
      </c>
      <c r="K28" s="199" t="s">
        <v>57</v>
      </c>
      <c r="L28" s="199" t="s">
        <v>58</v>
      </c>
      <c r="M28" s="206"/>
      <c r="N28" s="157"/>
      <c r="O28" s="158"/>
      <c r="P28" s="149"/>
    </row>
    <row r="29" spans="1:21" s="1" customFormat="1" ht="14.25" customHeight="1">
      <c r="A29" s="198"/>
      <c r="B29" s="150"/>
      <c r="C29" s="150"/>
      <c r="D29" s="187"/>
      <c r="E29" s="202"/>
      <c r="F29" s="128" t="s">
        <v>59</v>
      </c>
      <c r="G29" s="128" t="s">
        <v>32</v>
      </c>
      <c r="H29" s="200"/>
      <c r="I29" s="200"/>
      <c r="J29" s="200"/>
      <c r="K29" s="200"/>
      <c r="L29" s="200"/>
      <c r="M29" s="206"/>
      <c r="N29" s="157"/>
      <c r="O29" s="159"/>
      <c r="P29" s="150"/>
    </row>
    <row r="30" spans="1:21" s="1" customFormat="1" ht="21.75" customHeight="1">
      <c r="A30" s="60" t="s">
        <v>35</v>
      </c>
      <c r="B30" s="45" t="s">
        <v>20</v>
      </c>
      <c r="C30" s="45" t="s">
        <v>21</v>
      </c>
      <c r="D30" s="47" t="s">
        <v>36</v>
      </c>
      <c r="E30" s="53" t="s">
        <v>23</v>
      </c>
      <c r="F30" s="27" t="s">
        <v>59</v>
      </c>
      <c r="G30" s="27" t="s">
        <v>32</v>
      </c>
      <c r="H30" s="52" t="s">
        <v>60</v>
      </c>
      <c r="I30" s="52" t="s">
        <v>61</v>
      </c>
      <c r="J30" s="52" t="s">
        <v>62</v>
      </c>
      <c r="K30" s="52" t="s">
        <v>63</v>
      </c>
      <c r="L30" s="52" t="s">
        <v>40</v>
      </c>
      <c r="M30" s="55" t="s">
        <v>41</v>
      </c>
      <c r="N30" s="49" t="s">
        <v>43</v>
      </c>
      <c r="O30" s="44" t="s">
        <v>31</v>
      </c>
      <c r="P30" s="43" t="s">
        <v>44</v>
      </c>
      <c r="T30" s="67"/>
      <c r="U30" s="67"/>
    </row>
    <row r="31" spans="1:21" s="1" customFormat="1" ht="15.6" customHeight="1">
      <c r="A31" s="44"/>
      <c r="B31" s="23"/>
      <c r="C31" s="21"/>
      <c r="D31" s="22"/>
      <c r="E31" s="30"/>
      <c r="F31" s="22"/>
      <c r="G31" s="22"/>
      <c r="H31" s="56"/>
      <c r="I31" s="56"/>
      <c r="J31" s="22"/>
      <c r="K31" s="22"/>
      <c r="L31" s="22"/>
      <c r="M31" s="24"/>
      <c r="N31" s="76">
        <f>SUM(G31:M31)</f>
        <v>0</v>
      </c>
      <c r="O31" s="56"/>
      <c r="P31" s="50"/>
    </row>
    <row r="32" spans="1:21" ht="15.6">
      <c r="A32" s="155" t="s">
        <v>64</v>
      </c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32">
        <f>SUM(TarifikacijaNekontaktinis[Viso])</f>
        <v>0</v>
      </c>
      <c r="O32" s="151"/>
      <c r="P32" s="152"/>
    </row>
    <row r="33" spans="1:16" s="39" customFormat="1" ht="16.5" customHeight="1">
      <c r="A33" s="145" t="s">
        <v>48</v>
      </c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37">
        <f>SUMIFS(TarifikacijaNekontaktinis[Viso],TarifikacijaNekontaktinis[Grupė],"*E")</f>
        <v>0</v>
      </c>
      <c r="O33" s="38" t="s">
        <v>47</v>
      </c>
      <c r="P33" s="130">
        <f>ROUND(N33/1520,3)</f>
        <v>0</v>
      </c>
    </row>
    <row r="34" spans="1:16" ht="35.1" customHeight="1">
      <c r="A34" s="146" t="s">
        <v>65</v>
      </c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</row>
    <row r="35" spans="1:16" ht="17.45" customHeight="1">
      <c r="A35" s="105" t="s">
        <v>19</v>
      </c>
      <c r="B35" s="106" t="s">
        <v>66</v>
      </c>
      <c r="C35" s="104" t="s">
        <v>67</v>
      </c>
      <c r="D35" s="104" t="s">
        <v>68</v>
      </c>
      <c r="E35" s="104" t="s">
        <v>69</v>
      </c>
      <c r="F35" s="104" t="s">
        <v>70</v>
      </c>
      <c r="G35" s="104" t="s">
        <v>71</v>
      </c>
      <c r="H35" s="104" t="s">
        <v>72</v>
      </c>
      <c r="I35" s="104" t="s">
        <v>73</v>
      </c>
      <c r="J35" s="104" t="s">
        <v>74</v>
      </c>
      <c r="K35" s="104" t="s">
        <v>75</v>
      </c>
      <c r="L35" s="104" t="s">
        <v>76</v>
      </c>
      <c r="M35" s="107" t="s">
        <v>77</v>
      </c>
      <c r="N35" s="108" t="s">
        <v>78</v>
      </c>
      <c r="O35" s="109" t="s">
        <v>31</v>
      </c>
      <c r="P35" s="133" t="s">
        <v>79</v>
      </c>
    </row>
    <row r="36" spans="1:16" ht="15.6">
      <c r="A36" s="75">
        <v>1</v>
      </c>
      <c r="B36" s="73" t="s">
        <v>80</v>
      </c>
      <c r="C36" s="74"/>
      <c r="D36" s="73"/>
      <c r="E36" s="73"/>
      <c r="F36" s="73"/>
      <c r="G36" s="73"/>
      <c r="H36" s="73"/>
      <c r="I36" s="73"/>
      <c r="J36" s="73"/>
      <c r="K36" s="73"/>
      <c r="L36" s="73"/>
      <c r="M36" s="73" cm="1">
        <f t="array" ref="M36">LOOKUP(10^6,1*MID(TarifikacijaPasirengimas[[#This Row],[Veikla]],MIN(FIND({0,1,2,3,4,5,6,7,8,9},TarifikacijaPasirengimas[[#This Row],[Veikla]]&amp;"0123456789",FIND("iki"," "&amp;TarifikacijaPasirengimas[[#This Row],[Veikla]]&amp;" "))),{2,3,4,5,6}))</f>
        <v>30</v>
      </c>
      <c r="N36" s="68">
        <v>5</v>
      </c>
      <c r="O36" s="98"/>
      <c r="P36" s="99"/>
    </row>
    <row r="37" spans="1:16" ht="15.6">
      <c r="A37" s="75">
        <v>2</v>
      </c>
      <c r="B37" s="69" t="s">
        <v>80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 cm="1">
        <f t="array" ref="M37">LOOKUP(10^6,1*MID(TarifikacijaPasirengimas[[#This Row],[Veikla]],MIN(FIND({0,1,2,3,4,5,6,7,8,9},TarifikacijaPasirengimas[[#This Row],[Veikla]]&amp;"0123456789",FIND("iki"," "&amp;TarifikacijaPasirengimas[[#This Row],[Veikla]]&amp;" "))),{2,3,4,5,6}))</f>
        <v>30</v>
      </c>
      <c r="N37" s="68">
        <v>11</v>
      </c>
      <c r="O37" s="98"/>
      <c r="P37" s="99"/>
    </row>
    <row r="38" spans="1:16" ht="15.6">
      <c r="A38" s="138" t="s">
        <v>81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64">
        <f>SUM(TarifikacijaPasirengimas[Val.])</f>
        <v>16</v>
      </c>
      <c r="O38" s="139"/>
      <c r="P38" s="140"/>
    </row>
    <row r="39" spans="1:16" ht="15" customHeight="1">
      <c r="A39" s="154" t="s">
        <v>82</v>
      </c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7">
        <f>SUM(N32+N38)</f>
        <v>16</v>
      </c>
      <c r="O39" s="151"/>
      <c r="P39" s="152"/>
    </row>
    <row r="40" spans="1:16" ht="17.4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81"/>
      <c r="O40" s="17"/>
      <c r="P40" s="17"/>
    </row>
    <row r="41" spans="1:16" ht="36.950000000000003" customHeight="1">
      <c r="A41" s="143" t="s">
        <v>83</v>
      </c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</row>
    <row r="42" spans="1:16" ht="17.45" customHeight="1">
      <c r="A42" s="106" t="s">
        <v>19</v>
      </c>
      <c r="B42" s="112" t="s">
        <v>66</v>
      </c>
      <c r="C42" s="102" t="s">
        <v>67</v>
      </c>
      <c r="D42" s="102" t="s">
        <v>68</v>
      </c>
      <c r="E42" s="102" t="s">
        <v>69</v>
      </c>
      <c r="F42" s="102" t="s">
        <v>70</v>
      </c>
      <c r="G42" s="102" t="s">
        <v>71</v>
      </c>
      <c r="H42" s="102" t="s">
        <v>72</v>
      </c>
      <c r="I42" s="102" t="s">
        <v>73</v>
      </c>
      <c r="J42" s="102" t="s">
        <v>74</v>
      </c>
      <c r="K42" s="102" t="s">
        <v>75</v>
      </c>
      <c r="L42" s="102" t="s">
        <v>76</v>
      </c>
      <c r="M42" s="110" t="s">
        <v>77</v>
      </c>
      <c r="N42" s="111" t="s">
        <v>78</v>
      </c>
      <c r="O42" s="111" t="s">
        <v>31</v>
      </c>
      <c r="P42" s="134" t="s">
        <v>79</v>
      </c>
    </row>
    <row r="43" spans="1:16" ht="18" customHeight="1">
      <c r="A43" s="75">
        <v>1</v>
      </c>
      <c r="B43" s="73" t="s">
        <v>84</v>
      </c>
      <c r="C43" s="74"/>
      <c r="D43" s="73"/>
      <c r="E43" s="73"/>
      <c r="F43" s="73"/>
      <c r="G43" s="73"/>
      <c r="H43" s="73"/>
      <c r="I43" s="73"/>
      <c r="J43" s="73"/>
      <c r="K43" s="73"/>
      <c r="L43" s="73"/>
      <c r="M43" s="73" cm="1">
        <f t="array" ref="M43">LOOKUP(10^6,1*MID(TarifikacijaMenas[[#This Row],[Veikla]],MIN(FIND({0,1,2,3,4,5,6,7,8,9},TarifikacijaMenas[[#This Row],[Veikla]]&amp;"0123456789",FIND("iki"," "&amp;TarifikacijaMenas[[#This Row],[Veikla]]&amp;" "))),{2,3,4,5,6}))</f>
        <v>100</v>
      </c>
      <c r="N43" s="68">
        <v>5</v>
      </c>
      <c r="O43" s="98"/>
      <c r="P43" s="99"/>
    </row>
    <row r="44" spans="1:16" ht="17.100000000000001" customHeight="1">
      <c r="A44" s="75">
        <v>2</v>
      </c>
      <c r="B44" s="69" t="s">
        <v>80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 cm="1">
        <f t="array" ref="M44">LOOKUP(10^6,1*MID(TarifikacijaMenas[[#This Row],[Veikla]],MIN(FIND({0,1,2,3,4,5,6,7,8,9},TarifikacijaMenas[[#This Row],[Veikla]]&amp;"0123456789",FIND("iki"," "&amp;TarifikacijaMenas[[#This Row],[Veikla]]&amp;" "))),{2,3,4,5,6}))</f>
        <v>30</v>
      </c>
      <c r="N44" s="68">
        <v>11</v>
      </c>
      <c r="O44" s="96"/>
      <c r="P44" s="97"/>
    </row>
    <row r="45" spans="1:16" ht="15.6" customHeight="1">
      <c r="A45" s="137" t="s">
        <v>82</v>
      </c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64">
        <f>SUM(TarifikacijaMenas[Val.])</f>
        <v>16</v>
      </c>
      <c r="O45" s="139"/>
      <c r="P45" s="140"/>
    </row>
    <row r="46" spans="1:16" ht="22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"/>
      <c r="O46" s="3"/>
      <c r="P46" s="3"/>
    </row>
    <row r="47" spans="1:16" ht="20.100000000000001" customHeight="1">
      <c r="A47" s="144" t="s">
        <v>85</v>
      </c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</row>
    <row r="48" spans="1:16" ht="17.100000000000001" customHeight="1">
      <c r="A48" s="107" t="s">
        <v>19</v>
      </c>
      <c r="B48" s="114" t="s">
        <v>66</v>
      </c>
      <c r="C48" s="102" t="s">
        <v>67</v>
      </c>
      <c r="D48" s="102" t="s">
        <v>68</v>
      </c>
      <c r="E48" s="102" t="s">
        <v>69</v>
      </c>
      <c r="F48" s="102" t="s">
        <v>70</v>
      </c>
      <c r="G48" s="102" t="s">
        <v>71</v>
      </c>
      <c r="H48" s="102" t="s">
        <v>72</v>
      </c>
      <c r="I48" s="102" t="s">
        <v>73</v>
      </c>
      <c r="J48" s="102" t="s">
        <v>74</v>
      </c>
      <c r="K48" s="102" t="s">
        <v>75</v>
      </c>
      <c r="L48" s="102" t="s">
        <v>76</v>
      </c>
      <c r="M48" s="110" t="s">
        <v>77</v>
      </c>
      <c r="N48" s="113" t="s">
        <v>78</v>
      </c>
      <c r="O48" s="111" t="s">
        <v>31</v>
      </c>
      <c r="P48" s="103" t="s">
        <v>79</v>
      </c>
    </row>
    <row r="49" spans="1:16" s="4" customFormat="1" ht="15.6">
      <c r="A49" s="75">
        <v>1</v>
      </c>
      <c r="B49" s="73" t="s">
        <v>86</v>
      </c>
      <c r="C49" s="74"/>
      <c r="D49" s="73"/>
      <c r="E49" s="73"/>
      <c r="F49" s="73"/>
      <c r="G49" s="73"/>
      <c r="H49" s="73"/>
      <c r="I49" s="73"/>
      <c r="J49" s="73"/>
      <c r="K49" s="73"/>
      <c r="L49" s="73"/>
      <c r="M49" s="73" cm="1">
        <f t="array" ref="M49">LOOKUP(10^6,1*MID(TarifikacijaKompetencijos[[#This Row],[Veikla]],MIN(FIND({0,1,2,3,4,5,6,7,8,9},TarifikacijaKompetencijos[[#This Row],[Veikla]]&amp;"0123456789",FIND("iki"," "&amp;TarifikacijaKompetencijos[[#This Row],[Veikla]]&amp;" "))),{2,3,4,5,6}))</f>
        <v>20</v>
      </c>
      <c r="N49" s="68">
        <v>5</v>
      </c>
      <c r="O49" s="100"/>
      <c r="P49" s="101"/>
    </row>
    <row r="50" spans="1:16" ht="15.6">
      <c r="A50" s="75">
        <v>2</v>
      </c>
      <c r="B50" s="69" t="s">
        <v>80</v>
      </c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 cm="1">
        <f t="array" ref="M50">LOOKUP(10^6,1*MID(TarifikacijaKompetencijos[[#This Row],[Veikla]],MIN(FIND({0,1,2,3,4,5,6,7,8,9},TarifikacijaKompetencijos[[#This Row],[Veikla]]&amp;"0123456789",FIND("iki"," "&amp;TarifikacijaKompetencijos[[#This Row],[Veikla]]&amp;" "))),{2,3,4,5,6}))</f>
        <v>30</v>
      </c>
      <c r="N50" s="68">
        <v>11</v>
      </c>
      <c r="O50"/>
      <c r="P50" s="65"/>
    </row>
    <row r="51" spans="1:16" ht="17.100000000000001" customHeight="1">
      <c r="A51" s="137" t="s">
        <v>82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64">
        <f>SUM(TarifikacijaKompetencijos[Val.])</f>
        <v>16</v>
      </c>
      <c r="O51" s="139"/>
      <c r="P51" s="140"/>
    </row>
    <row r="52" spans="1:16" ht="15.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"/>
      <c r="O52" s="3"/>
      <c r="P52" s="3"/>
    </row>
    <row r="53" spans="1:16" ht="15.6">
      <c r="A53" s="141" t="s">
        <v>87</v>
      </c>
      <c r="B53" s="141"/>
      <c r="C53" s="141"/>
      <c r="D53" s="141"/>
      <c r="E53" s="141"/>
      <c r="F53" s="141"/>
      <c r="G53" s="141"/>
      <c r="H53" s="141"/>
      <c r="I53" s="141"/>
      <c r="J53" s="141"/>
      <c r="K53" s="141" t="s">
        <v>88</v>
      </c>
      <c r="L53" s="141"/>
      <c r="M53" s="141"/>
      <c r="N53" s="141"/>
      <c r="O53" s="141"/>
      <c r="P53" s="141"/>
    </row>
    <row r="54" spans="1:16" ht="38.450000000000003" customHeight="1">
      <c r="A54" s="136" t="s">
        <v>89</v>
      </c>
      <c r="B54" s="136"/>
      <c r="C54" s="136" t="s">
        <v>90</v>
      </c>
      <c r="D54" s="136"/>
      <c r="E54" s="136" t="s">
        <v>91</v>
      </c>
      <c r="F54" s="136"/>
      <c r="G54" s="136" t="s">
        <v>92</v>
      </c>
      <c r="H54" s="136"/>
      <c r="I54" s="136" t="s">
        <v>82</v>
      </c>
      <c r="J54" s="136"/>
      <c r="K54" s="136" t="s">
        <v>82</v>
      </c>
      <c r="L54" s="136"/>
      <c r="M54" s="142" t="s">
        <v>93</v>
      </c>
      <c r="N54" s="142"/>
      <c r="O54" s="142" t="s">
        <v>94</v>
      </c>
      <c r="P54" s="142"/>
    </row>
    <row r="55" spans="1:16" ht="17.45" customHeight="1">
      <c r="A55" s="170">
        <f>N19</f>
        <v>0</v>
      </c>
      <c r="B55" s="170"/>
      <c r="C55" s="170">
        <f>N39</f>
        <v>16</v>
      </c>
      <c r="D55" s="170"/>
      <c r="E55" s="170">
        <f>N45</f>
        <v>16</v>
      </c>
      <c r="F55" s="170"/>
      <c r="G55" s="170">
        <f>N51</f>
        <v>16</v>
      </c>
      <c r="H55" s="170"/>
      <c r="I55" s="170">
        <f>SUM(A55:H55)</f>
        <v>48</v>
      </c>
      <c r="J55" s="170"/>
      <c r="K55" s="170">
        <f>ROUND(I55/1520,2)</f>
        <v>0.03</v>
      </c>
      <c r="L55" s="170"/>
      <c r="M55" s="170">
        <f>ROUND(P20,2)</f>
        <v>0</v>
      </c>
      <c r="N55" s="170"/>
      <c r="O55" s="170">
        <f>ROUND(P21+P33,2)</f>
        <v>0</v>
      </c>
      <c r="P55" s="170"/>
    </row>
    <row r="56" spans="1:16" s="4" customFormat="1" ht="15.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4" customFormat="1" ht="15.6">
      <c r="A57" s="1"/>
      <c r="B57" s="18"/>
      <c r="C57" s="18"/>
      <c r="D57" s="1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4" customFormat="1" ht="12.75" customHeight="1">
      <c r="A58" s="168" t="s">
        <v>95</v>
      </c>
      <c r="B58" s="168"/>
      <c r="C58" s="18"/>
      <c r="D58" s="18"/>
      <c r="E58" s="2"/>
      <c r="F58" s="2"/>
      <c r="G58" s="2"/>
      <c r="H58" s="2"/>
      <c r="I58" s="2"/>
      <c r="J58" s="2"/>
      <c r="K58" s="2"/>
      <c r="L58" s="172" t="s">
        <v>10</v>
      </c>
      <c r="M58" s="172"/>
      <c r="N58" s="172"/>
      <c r="O58" s="172"/>
      <c r="P58" s="172"/>
    </row>
    <row r="59" spans="1:16" s="39" customFormat="1" ht="18" customHeight="1">
      <c r="A59" s="1"/>
      <c r="B59" s="18"/>
      <c r="C59" s="18"/>
      <c r="D59" s="173" t="s">
        <v>96</v>
      </c>
      <c r="E59" s="173"/>
      <c r="F59" s="173"/>
      <c r="G59" s="173"/>
      <c r="H59" s="173"/>
      <c r="I59" s="173"/>
      <c r="J59" s="173"/>
      <c r="K59" s="173"/>
      <c r="L59" s="171" t="s">
        <v>97</v>
      </c>
      <c r="M59" s="171"/>
      <c r="N59" s="171"/>
      <c r="O59" s="171"/>
      <c r="P59" s="171"/>
    </row>
    <row r="60" spans="1:16">
      <c r="B60" s="18"/>
      <c r="C60" s="18"/>
      <c r="D60" s="19"/>
      <c r="E60" s="19"/>
      <c r="F60" s="19"/>
      <c r="G60" s="19"/>
      <c r="H60" s="19"/>
      <c r="I60" s="19"/>
      <c r="J60" s="19"/>
      <c r="K60" s="19"/>
      <c r="L60" s="1"/>
      <c r="M60" s="1"/>
      <c r="N60" s="1"/>
      <c r="O60" s="1"/>
      <c r="P60" s="1"/>
    </row>
    <row r="61" spans="1:16" ht="15.75" customHeight="1">
      <c r="A61" s="168" t="s">
        <v>98</v>
      </c>
      <c r="B61" s="168"/>
      <c r="L61" s="172" t="s">
        <v>99</v>
      </c>
      <c r="M61" s="172"/>
      <c r="N61" s="172"/>
      <c r="O61" s="172"/>
      <c r="P61" s="172"/>
    </row>
    <row r="62" spans="1:16">
      <c r="D62" s="171" t="s">
        <v>100</v>
      </c>
      <c r="E62" s="171"/>
      <c r="F62" s="171"/>
      <c r="G62" s="171"/>
      <c r="H62" s="171"/>
      <c r="I62" s="171"/>
      <c r="J62" s="171"/>
      <c r="K62" s="171"/>
      <c r="L62" s="171" t="s">
        <v>97</v>
      </c>
      <c r="M62" s="171"/>
      <c r="N62" s="171"/>
      <c r="O62" s="171"/>
      <c r="P62" s="171"/>
    </row>
    <row r="63" spans="1:16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68" t="s">
        <v>101</v>
      </c>
      <c r="B64" s="168"/>
      <c r="L64" s="172" t="s">
        <v>102</v>
      </c>
      <c r="M64" s="172"/>
      <c r="N64" s="172"/>
      <c r="O64" s="172"/>
      <c r="P64" s="172"/>
    </row>
    <row r="65" spans="4:16">
      <c r="D65" s="171" t="s">
        <v>100</v>
      </c>
      <c r="E65" s="171"/>
      <c r="F65" s="171"/>
      <c r="G65" s="171"/>
      <c r="H65" s="171"/>
      <c r="I65" s="171"/>
      <c r="J65" s="171"/>
      <c r="K65" s="171"/>
      <c r="L65" s="171" t="s">
        <v>97</v>
      </c>
      <c r="M65" s="171"/>
      <c r="N65" s="171"/>
      <c r="O65" s="171"/>
      <c r="P65" s="171"/>
    </row>
    <row r="68" spans="4:16" ht="15.75" customHeight="1"/>
  </sheetData>
  <mergeCells count="98">
    <mergeCell ref="A23:O23"/>
    <mergeCell ref="A25:P25"/>
    <mergeCell ref="A26:P26"/>
    <mergeCell ref="A27:A29"/>
    <mergeCell ref="H28:H29"/>
    <mergeCell ref="I28:I29"/>
    <mergeCell ref="J28:J29"/>
    <mergeCell ref="K28:K29"/>
    <mergeCell ref="L28:L29"/>
    <mergeCell ref="C27:C29"/>
    <mergeCell ref="D27:D29"/>
    <mergeCell ref="E27:E29"/>
    <mergeCell ref="F27:L27"/>
    <mergeCell ref="M27:M29"/>
    <mergeCell ref="A20:M20"/>
    <mergeCell ref="A21:M21"/>
    <mergeCell ref="A15:A16"/>
    <mergeCell ref="G15:H15"/>
    <mergeCell ref="K15:K16"/>
    <mergeCell ref="M15:M16"/>
    <mergeCell ref="I15:J15"/>
    <mergeCell ref="C15:C16"/>
    <mergeCell ref="E15:E16"/>
    <mergeCell ref="F15:F16"/>
    <mergeCell ref="B15:B16"/>
    <mergeCell ref="D15:D16"/>
    <mergeCell ref="L15:L16"/>
    <mergeCell ref="M10:N10"/>
    <mergeCell ref="J9:O9"/>
    <mergeCell ref="N7:P7"/>
    <mergeCell ref="A19:M19"/>
    <mergeCell ref="O19:P19"/>
    <mergeCell ref="O15:P16"/>
    <mergeCell ref="N15:N16"/>
    <mergeCell ref="A12:P12"/>
    <mergeCell ref="A13:P13"/>
    <mergeCell ref="A14:P14"/>
    <mergeCell ref="D65:K65"/>
    <mergeCell ref="L65:P65"/>
    <mergeCell ref="A58:B58"/>
    <mergeCell ref="L58:P58"/>
    <mergeCell ref="D59:K59"/>
    <mergeCell ref="L59:P59"/>
    <mergeCell ref="A61:B61"/>
    <mergeCell ref="L61:P61"/>
    <mergeCell ref="A55:B55"/>
    <mergeCell ref="D62:K62"/>
    <mergeCell ref="L62:P62"/>
    <mergeCell ref="A64:B64"/>
    <mergeCell ref="L64:P64"/>
    <mergeCell ref="C55:D55"/>
    <mergeCell ref="E55:F55"/>
    <mergeCell ref="G55:H55"/>
    <mergeCell ref="M55:N55"/>
    <mergeCell ref="O55:P55"/>
    <mergeCell ref="I55:J55"/>
    <mergeCell ref="K55:L55"/>
    <mergeCell ref="L1:P1"/>
    <mergeCell ref="J11:K11"/>
    <mergeCell ref="A32:M32"/>
    <mergeCell ref="A38:M38"/>
    <mergeCell ref="O38:P38"/>
    <mergeCell ref="H9:I9"/>
    <mergeCell ref="H10:I10"/>
    <mergeCell ref="H11:I11"/>
    <mergeCell ref="C10:G10"/>
    <mergeCell ref="C9:G9"/>
    <mergeCell ref="J10:L10"/>
    <mergeCell ref="L11:N11"/>
    <mergeCell ref="N3:O3"/>
    <mergeCell ref="N4:O4"/>
    <mergeCell ref="N5:O5"/>
    <mergeCell ref="N6:P6"/>
    <mergeCell ref="A41:P41"/>
    <mergeCell ref="A47:P47"/>
    <mergeCell ref="A33:M33"/>
    <mergeCell ref="A34:P34"/>
    <mergeCell ref="B27:B29"/>
    <mergeCell ref="A45:M45"/>
    <mergeCell ref="O45:P45"/>
    <mergeCell ref="O32:P32"/>
    <mergeCell ref="F28:G28"/>
    <mergeCell ref="A39:M39"/>
    <mergeCell ref="O39:P39"/>
    <mergeCell ref="N27:N29"/>
    <mergeCell ref="O27:P29"/>
    <mergeCell ref="A54:B54"/>
    <mergeCell ref="A51:M51"/>
    <mergeCell ref="O51:P51"/>
    <mergeCell ref="C54:D54"/>
    <mergeCell ref="E54:F54"/>
    <mergeCell ref="G54:H54"/>
    <mergeCell ref="I54:J54"/>
    <mergeCell ref="K54:L54"/>
    <mergeCell ref="A53:J53"/>
    <mergeCell ref="K53:P53"/>
    <mergeCell ref="M54:N54"/>
    <mergeCell ref="O54:P54"/>
  </mergeCells>
  <dataValidations disablePrompts="1" count="8">
    <dataValidation type="list" allowBlank="1" showInputMessage="1" showErrorMessage="1" sqref="M4:N4" xr:uid="{00000000-0002-0000-0000-000001000000}">
      <formula1>"Dekanas,Dekanė"</formula1>
    </dataValidation>
    <dataValidation type="list" allowBlank="1" showInputMessage="1" showErrorMessage="1" sqref="B10" xr:uid="{00000000-0002-0000-0000-000002000000}">
      <formula1>"Dėstytojas,Dėstytoja"</formula1>
    </dataValidation>
    <dataValidation type="list" allowBlank="1" showInputMessage="1" showErrorMessage="1" sqref="WVE983068:WVG983068 IS65564:IU65564 F983064:J983064 F917528:J917528 F851992:J851992 F786456:J786456 F720920:J720920 F655384:J655384 F589848:J589848 F524312:J524312 F458776:J458776 F393240:J393240 F327704:J327704 F262168:J262168 F196632:J196632 F131096:J131096 F65560:J65560 WLI983068:WLK983068 WBM983068:WBO983068 VRQ983068:VRS983068 VHU983068:VHW983068 UXY983068:UYA983068 UOC983068:UOE983068 UEG983068:UEI983068 TUK983068:TUM983068 TKO983068:TKQ983068 TAS983068:TAU983068 SQW983068:SQY983068 SHA983068:SHC983068 RXE983068:RXG983068 RNI983068:RNK983068 RDM983068:RDO983068 QTQ983068:QTS983068 QJU983068:QJW983068 PZY983068:QAA983068 PQC983068:PQE983068 PGG983068:PGI983068 OWK983068:OWM983068 OMO983068:OMQ983068 OCS983068:OCU983068 NSW983068:NSY983068 NJA983068:NJC983068 MZE983068:MZG983068 MPI983068:MPK983068 MFM983068:MFO983068 LVQ983068:LVS983068 LLU983068:LLW983068 LBY983068:LCA983068 KSC983068:KSE983068 KIG983068:KII983068 JYK983068:JYM983068 JOO983068:JOQ983068 JES983068:JEU983068 IUW983068:IUY983068 ILA983068:ILC983068 IBE983068:IBG983068 HRI983068:HRK983068 HHM983068:HHO983068 GXQ983068:GXS983068 GNU983068:GNW983068 GDY983068:GEA983068 FUC983068:FUE983068 FKG983068:FKI983068 FAK983068:FAM983068 EQO983068:EQQ983068 EGS983068:EGU983068 DWW983068:DWY983068 DNA983068:DNC983068 DDE983068:DDG983068 CTI983068:CTK983068 CJM983068:CJO983068 BZQ983068:BZS983068 BPU983068:BPW983068 BFY983068:BGA983068 AWC983068:AWE983068 AMG983068:AMI983068 ACK983068:ACM983068 SO983068:SQ983068 IS983068:IU983068 WVE917532:WVG917532 WLI917532:WLK917532 WBM917532:WBO917532 VRQ917532:VRS917532 VHU917532:VHW917532 UXY917532:UYA917532 UOC917532:UOE917532 UEG917532:UEI917532 TUK917532:TUM917532 TKO917532:TKQ917532 TAS917532:TAU917532 SQW917532:SQY917532 SHA917532:SHC917532 RXE917532:RXG917532 RNI917532:RNK917532 RDM917532:RDO917532 QTQ917532:QTS917532 QJU917532:QJW917532 PZY917532:QAA917532 PQC917532:PQE917532 PGG917532:PGI917532 OWK917532:OWM917532 OMO917532:OMQ917532 OCS917532:OCU917532 NSW917532:NSY917532 NJA917532:NJC917532 MZE917532:MZG917532 MPI917532:MPK917532 MFM917532:MFO917532 LVQ917532:LVS917532 LLU917532:LLW917532 LBY917532:LCA917532 KSC917532:KSE917532 KIG917532:KII917532 JYK917532:JYM917532 JOO917532:JOQ917532 JES917532:JEU917532 IUW917532:IUY917532 ILA917532:ILC917532 IBE917532:IBG917532 HRI917532:HRK917532 HHM917532:HHO917532 GXQ917532:GXS917532 GNU917532:GNW917532 GDY917532:GEA917532 FUC917532:FUE917532 FKG917532:FKI917532 FAK917532:FAM917532 EQO917532:EQQ917532 EGS917532:EGU917532 DWW917532:DWY917532 DNA917532:DNC917532 DDE917532:DDG917532 CTI917532:CTK917532 CJM917532:CJO917532 BZQ917532:BZS917532 BPU917532:BPW917532 BFY917532:BGA917532 AWC917532:AWE917532 AMG917532:AMI917532 ACK917532:ACM917532 SO917532:SQ917532 IS917532:IU917532 WVE851996:WVG851996 WLI851996:WLK851996 WBM851996:WBO851996 VRQ851996:VRS851996 VHU851996:VHW851996 UXY851996:UYA851996 UOC851996:UOE851996 UEG851996:UEI851996 TUK851996:TUM851996 TKO851996:TKQ851996 TAS851996:TAU851996 SQW851996:SQY851996 SHA851996:SHC851996 RXE851996:RXG851996 RNI851996:RNK851996 RDM851996:RDO851996 QTQ851996:QTS851996 QJU851996:QJW851996 PZY851996:QAA851996 PQC851996:PQE851996 PGG851996:PGI851996 OWK851996:OWM851996 OMO851996:OMQ851996 OCS851996:OCU851996 NSW851996:NSY851996 NJA851996:NJC851996 MZE851996:MZG851996 MPI851996:MPK851996 MFM851996:MFO851996 LVQ851996:LVS851996 LLU851996:LLW851996 LBY851996:LCA851996 KSC851996:KSE851996 KIG851996:KII851996 JYK851996:JYM851996 JOO851996:JOQ851996 JES851996:JEU851996 IUW851996:IUY851996 ILA851996:ILC851996 IBE851996:IBG851996 HRI851996:HRK851996 HHM851996:HHO851996 GXQ851996:GXS851996 GNU851996:GNW851996 GDY851996:GEA851996 FUC851996:FUE851996 FKG851996:FKI851996 FAK851996:FAM851996 EQO851996:EQQ851996 EGS851996:EGU851996 DWW851996:DWY851996 DNA851996:DNC851996 DDE851996:DDG851996 CTI851996:CTK851996 CJM851996:CJO851996 BZQ851996:BZS851996 BPU851996:BPW851996 BFY851996:BGA851996 AWC851996:AWE851996 AMG851996:AMI851996 ACK851996:ACM851996 SO851996:SQ851996 IS851996:IU851996 WVE786460:WVG786460 WLI786460:WLK786460 WBM786460:WBO786460 VRQ786460:VRS786460 VHU786460:VHW786460 UXY786460:UYA786460 UOC786460:UOE786460 UEG786460:UEI786460 TUK786460:TUM786460 TKO786460:TKQ786460 TAS786460:TAU786460 SQW786460:SQY786460 SHA786460:SHC786460 RXE786460:RXG786460 RNI786460:RNK786460 RDM786460:RDO786460 QTQ786460:QTS786460 QJU786460:QJW786460 PZY786460:QAA786460 PQC786460:PQE786460 PGG786460:PGI786460 OWK786460:OWM786460 OMO786460:OMQ786460 OCS786460:OCU786460 NSW786460:NSY786460 NJA786460:NJC786460 MZE786460:MZG786460 MPI786460:MPK786460 MFM786460:MFO786460 LVQ786460:LVS786460 LLU786460:LLW786460 LBY786460:LCA786460 KSC786460:KSE786460 KIG786460:KII786460 JYK786460:JYM786460 JOO786460:JOQ786460 JES786460:JEU786460 IUW786460:IUY786460 ILA786460:ILC786460 IBE786460:IBG786460 HRI786460:HRK786460 HHM786460:HHO786460 GXQ786460:GXS786460 GNU786460:GNW786460 GDY786460:GEA786460 FUC786460:FUE786460 FKG786460:FKI786460 FAK786460:FAM786460 EQO786460:EQQ786460 EGS786460:EGU786460 DWW786460:DWY786460 DNA786460:DNC786460 DDE786460:DDG786460 CTI786460:CTK786460 CJM786460:CJO786460 BZQ786460:BZS786460 BPU786460:BPW786460 BFY786460:BGA786460 AWC786460:AWE786460 AMG786460:AMI786460 ACK786460:ACM786460 SO786460:SQ786460 IS786460:IU786460 WVE720924:WVG720924 WLI720924:WLK720924 WBM720924:WBO720924 VRQ720924:VRS720924 VHU720924:VHW720924 UXY720924:UYA720924 UOC720924:UOE720924 UEG720924:UEI720924 TUK720924:TUM720924 TKO720924:TKQ720924 TAS720924:TAU720924 SQW720924:SQY720924 SHA720924:SHC720924 RXE720924:RXG720924 RNI720924:RNK720924 RDM720924:RDO720924 QTQ720924:QTS720924 QJU720924:QJW720924 PZY720924:QAA720924 PQC720924:PQE720924 PGG720924:PGI720924 OWK720924:OWM720924 OMO720924:OMQ720924 OCS720924:OCU720924 NSW720924:NSY720924 NJA720924:NJC720924 MZE720924:MZG720924 MPI720924:MPK720924 MFM720924:MFO720924 LVQ720924:LVS720924 LLU720924:LLW720924 LBY720924:LCA720924 KSC720924:KSE720924 KIG720924:KII720924 JYK720924:JYM720924 JOO720924:JOQ720924 JES720924:JEU720924 IUW720924:IUY720924 ILA720924:ILC720924 IBE720924:IBG720924 HRI720924:HRK720924 HHM720924:HHO720924 GXQ720924:GXS720924 GNU720924:GNW720924 GDY720924:GEA720924 FUC720924:FUE720924 FKG720924:FKI720924 FAK720924:FAM720924 EQO720924:EQQ720924 EGS720924:EGU720924 DWW720924:DWY720924 DNA720924:DNC720924 DDE720924:DDG720924 CTI720924:CTK720924 CJM720924:CJO720924 BZQ720924:BZS720924 BPU720924:BPW720924 BFY720924:BGA720924 AWC720924:AWE720924 AMG720924:AMI720924 ACK720924:ACM720924 SO720924:SQ720924 IS720924:IU720924 WVE655388:WVG655388 WLI655388:WLK655388 WBM655388:WBO655388 VRQ655388:VRS655388 VHU655388:VHW655388 UXY655388:UYA655388 UOC655388:UOE655388 UEG655388:UEI655388 TUK655388:TUM655388 TKO655388:TKQ655388 TAS655388:TAU655388 SQW655388:SQY655388 SHA655388:SHC655388 RXE655388:RXG655388 RNI655388:RNK655388 RDM655388:RDO655388 QTQ655388:QTS655388 QJU655388:QJW655388 PZY655388:QAA655388 PQC655388:PQE655388 PGG655388:PGI655388 OWK655388:OWM655388 OMO655388:OMQ655388 OCS655388:OCU655388 NSW655388:NSY655388 NJA655388:NJC655388 MZE655388:MZG655388 MPI655388:MPK655388 MFM655388:MFO655388 LVQ655388:LVS655388 LLU655388:LLW655388 LBY655388:LCA655388 KSC655388:KSE655388 KIG655388:KII655388 JYK655388:JYM655388 JOO655388:JOQ655388 JES655388:JEU655388 IUW655388:IUY655388 ILA655388:ILC655388 IBE655388:IBG655388 HRI655388:HRK655388 HHM655388:HHO655388 GXQ655388:GXS655388 GNU655388:GNW655388 GDY655388:GEA655388 FUC655388:FUE655388 FKG655388:FKI655388 FAK655388:FAM655388 EQO655388:EQQ655388 EGS655388:EGU655388 DWW655388:DWY655388 DNA655388:DNC655388 DDE655388:DDG655388 CTI655388:CTK655388 CJM655388:CJO655388 BZQ655388:BZS655388 BPU655388:BPW655388 BFY655388:BGA655388 AWC655388:AWE655388 AMG655388:AMI655388 ACK655388:ACM655388 SO655388:SQ655388 IS655388:IU655388 WVE589852:WVG589852 WLI589852:WLK589852 WBM589852:WBO589852 VRQ589852:VRS589852 VHU589852:VHW589852 UXY589852:UYA589852 UOC589852:UOE589852 UEG589852:UEI589852 TUK589852:TUM589852 TKO589852:TKQ589852 TAS589852:TAU589852 SQW589852:SQY589852 SHA589852:SHC589852 RXE589852:RXG589852 RNI589852:RNK589852 RDM589852:RDO589852 QTQ589852:QTS589852 QJU589852:QJW589852 PZY589852:QAA589852 PQC589852:PQE589852 PGG589852:PGI589852 OWK589852:OWM589852 OMO589852:OMQ589852 OCS589852:OCU589852 NSW589852:NSY589852 NJA589852:NJC589852 MZE589852:MZG589852 MPI589852:MPK589852 MFM589852:MFO589852 LVQ589852:LVS589852 LLU589852:LLW589852 LBY589852:LCA589852 KSC589852:KSE589852 KIG589852:KII589852 JYK589852:JYM589852 JOO589852:JOQ589852 JES589852:JEU589852 IUW589852:IUY589852 ILA589852:ILC589852 IBE589852:IBG589852 HRI589852:HRK589852 HHM589852:HHO589852 GXQ589852:GXS589852 GNU589852:GNW589852 GDY589852:GEA589852 FUC589852:FUE589852 FKG589852:FKI589852 FAK589852:FAM589852 EQO589852:EQQ589852 EGS589852:EGU589852 DWW589852:DWY589852 DNA589852:DNC589852 DDE589852:DDG589852 CTI589852:CTK589852 CJM589852:CJO589852 BZQ589852:BZS589852 BPU589852:BPW589852 BFY589852:BGA589852 AWC589852:AWE589852 AMG589852:AMI589852 ACK589852:ACM589852 SO589852:SQ589852 IS589852:IU589852 WVE524316:WVG524316 WLI524316:WLK524316 WBM524316:WBO524316 VRQ524316:VRS524316 VHU524316:VHW524316 UXY524316:UYA524316 UOC524316:UOE524316 UEG524316:UEI524316 TUK524316:TUM524316 TKO524316:TKQ524316 TAS524316:TAU524316 SQW524316:SQY524316 SHA524316:SHC524316 RXE524316:RXG524316 RNI524316:RNK524316 RDM524316:RDO524316 QTQ524316:QTS524316 QJU524316:QJW524316 PZY524316:QAA524316 PQC524316:PQE524316 PGG524316:PGI524316 OWK524316:OWM524316 OMO524316:OMQ524316 OCS524316:OCU524316 NSW524316:NSY524316 NJA524316:NJC524316 MZE524316:MZG524316 MPI524316:MPK524316 MFM524316:MFO524316 LVQ524316:LVS524316 LLU524316:LLW524316 LBY524316:LCA524316 KSC524316:KSE524316 KIG524316:KII524316 JYK524316:JYM524316 JOO524316:JOQ524316 JES524316:JEU524316 IUW524316:IUY524316 ILA524316:ILC524316 IBE524316:IBG524316 HRI524316:HRK524316 HHM524316:HHO524316 GXQ524316:GXS524316 GNU524316:GNW524316 GDY524316:GEA524316 FUC524316:FUE524316 FKG524316:FKI524316 FAK524316:FAM524316 EQO524316:EQQ524316 EGS524316:EGU524316 DWW524316:DWY524316 DNA524316:DNC524316 DDE524316:DDG524316 CTI524316:CTK524316 CJM524316:CJO524316 BZQ524316:BZS524316 BPU524316:BPW524316 BFY524316:BGA524316 AWC524316:AWE524316 AMG524316:AMI524316 ACK524316:ACM524316 SO524316:SQ524316 IS524316:IU524316 WVE458780:WVG458780 WLI458780:WLK458780 WBM458780:WBO458780 VRQ458780:VRS458780 VHU458780:VHW458780 UXY458780:UYA458780 UOC458780:UOE458780 UEG458780:UEI458780 TUK458780:TUM458780 TKO458780:TKQ458780 TAS458780:TAU458780 SQW458780:SQY458780 SHA458780:SHC458780 RXE458780:RXG458780 RNI458780:RNK458780 RDM458780:RDO458780 QTQ458780:QTS458780 QJU458780:QJW458780 PZY458780:QAA458780 PQC458780:PQE458780 PGG458780:PGI458780 OWK458780:OWM458780 OMO458780:OMQ458780 OCS458780:OCU458780 NSW458780:NSY458780 NJA458780:NJC458780 MZE458780:MZG458780 MPI458780:MPK458780 MFM458780:MFO458780 LVQ458780:LVS458780 LLU458780:LLW458780 LBY458780:LCA458780 KSC458780:KSE458780 KIG458780:KII458780 JYK458780:JYM458780 JOO458780:JOQ458780 JES458780:JEU458780 IUW458780:IUY458780 ILA458780:ILC458780 IBE458780:IBG458780 HRI458780:HRK458780 HHM458780:HHO458780 GXQ458780:GXS458780 GNU458780:GNW458780 GDY458780:GEA458780 FUC458780:FUE458780 FKG458780:FKI458780 FAK458780:FAM458780 EQO458780:EQQ458780 EGS458780:EGU458780 DWW458780:DWY458780 DNA458780:DNC458780 DDE458780:DDG458780 CTI458780:CTK458780 CJM458780:CJO458780 BZQ458780:BZS458780 BPU458780:BPW458780 BFY458780:BGA458780 AWC458780:AWE458780 AMG458780:AMI458780 ACK458780:ACM458780 SO458780:SQ458780 IS458780:IU458780 WVE393244:WVG393244 WLI393244:WLK393244 WBM393244:WBO393244 VRQ393244:VRS393244 VHU393244:VHW393244 UXY393244:UYA393244 UOC393244:UOE393244 UEG393244:UEI393244 TUK393244:TUM393244 TKO393244:TKQ393244 TAS393244:TAU393244 SQW393244:SQY393244 SHA393244:SHC393244 RXE393244:RXG393244 RNI393244:RNK393244 RDM393244:RDO393244 QTQ393244:QTS393244 QJU393244:QJW393244 PZY393244:QAA393244 PQC393244:PQE393244 PGG393244:PGI393244 OWK393244:OWM393244 OMO393244:OMQ393244 OCS393244:OCU393244 NSW393244:NSY393244 NJA393244:NJC393244 MZE393244:MZG393244 MPI393244:MPK393244 MFM393244:MFO393244 LVQ393244:LVS393244 LLU393244:LLW393244 LBY393244:LCA393244 KSC393244:KSE393244 KIG393244:KII393244 JYK393244:JYM393244 JOO393244:JOQ393244 JES393244:JEU393244 IUW393244:IUY393244 ILA393244:ILC393244 IBE393244:IBG393244 HRI393244:HRK393244 HHM393244:HHO393244 GXQ393244:GXS393244 GNU393244:GNW393244 GDY393244:GEA393244 FUC393244:FUE393244 FKG393244:FKI393244 FAK393244:FAM393244 EQO393244:EQQ393244 EGS393244:EGU393244 DWW393244:DWY393244 DNA393244:DNC393244 DDE393244:DDG393244 CTI393244:CTK393244 CJM393244:CJO393244 BZQ393244:BZS393244 BPU393244:BPW393244 BFY393244:BGA393244 AWC393244:AWE393244 AMG393244:AMI393244 ACK393244:ACM393244 SO393244:SQ393244 IS393244:IU393244 WVE327708:WVG327708 WLI327708:WLK327708 WBM327708:WBO327708 VRQ327708:VRS327708 VHU327708:VHW327708 UXY327708:UYA327708 UOC327708:UOE327708 UEG327708:UEI327708 TUK327708:TUM327708 TKO327708:TKQ327708 TAS327708:TAU327708 SQW327708:SQY327708 SHA327708:SHC327708 RXE327708:RXG327708 RNI327708:RNK327708 RDM327708:RDO327708 QTQ327708:QTS327708 QJU327708:QJW327708 PZY327708:QAA327708 PQC327708:PQE327708 PGG327708:PGI327708 OWK327708:OWM327708 OMO327708:OMQ327708 OCS327708:OCU327708 NSW327708:NSY327708 NJA327708:NJC327708 MZE327708:MZG327708 MPI327708:MPK327708 MFM327708:MFO327708 LVQ327708:LVS327708 LLU327708:LLW327708 LBY327708:LCA327708 KSC327708:KSE327708 KIG327708:KII327708 JYK327708:JYM327708 JOO327708:JOQ327708 JES327708:JEU327708 IUW327708:IUY327708 ILA327708:ILC327708 IBE327708:IBG327708 HRI327708:HRK327708 HHM327708:HHO327708 GXQ327708:GXS327708 GNU327708:GNW327708 GDY327708:GEA327708 FUC327708:FUE327708 FKG327708:FKI327708 FAK327708:FAM327708 EQO327708:EQQ327708 EGS327708:EGU327708 DWW327708:DWY327708 DNA327708:DNC327708 DDE327708:DDG327708 CTI327708:CTK327708 CJM327708:CJO327708 BZQ327708:BZS327708 BPU327708:BPW327708 BFY327708:BGA327708 AWC327708:AWE327708 AMG327708:AMI327708 ACK327708:ACM327708 SO327708:SQ327708 IS327708:IU327708 WVE262172:WVG262172 WLI262172:WLK262172 WBM262172:WBO262172 VRQ262172:VRS262172 VHU262172:VHW262172 UXY262172:UYA262172 UOC262172:UOE262172 UEG262172:UEI262172 TUK262172:TUM262172 TKO262172:TKQ262172 TAS262172:TAU262172 SQW262172:SQY262172 SHA262172:SHC262172 RXE262172:RXG262172 RNI262172:RNK262172 RDM262172:RDO262172 QTQ262172:QTS262172 QJU262172:QJW262172 PZY262172:QAA262172 PQC262172:PQE262172 PGG262172:PGI262172 OWK262172:OWM262172 OMO262172:OMQ262172 OCS262172:OCU262172 NSW262172:NSY262172 NJA262172:NJC262172 MZE262172:MZG262172 MPI262172:MPK262172 MFM262172:MFO262172 LVQ262172:LVS262172 LLU262172:LLW262172 LBY262172:LCA262172 KSC262172:KSE262172 KIG262172:KII262172 JYK262172:JYM262172 JOO262172:JOQ262172 JES262172:JEU262172 IUW262172:IUY262172 ILA262172:ILC262172 IBE262172:IBG262172 HRI262172:HRK262172 HHM262172:HHO262172 GXQ262172:GXS262172 GNU262172:GNW262172 GDY262172:GEA262172 FUC262172:FUE262172 FKG262172:FKI262172 FAK262172:FAM262172 EQO262172:EQQ262172 EGS262172:EGU262172 DWW262172:DWY262172 DNA262172:DNC262172 DDE262172:DDG262172 CTI262172:CTK262172 CJM262172:CJO262172 BZQ262172:BZS262172 BPU262172:BPW262172 BFY262172:BGA262172 AWC262172:AWE262172 AMG262172:AMI262172 ACK262172:ACM262172 SO262172:SQ262172 IS262172:IU262172 WVE196636:WVG196636 WLI196636:WLK196636 WBM196636:WBO196636 VRQ196636:VRS196636 VHU196636:VHW196636 UXY196636:UYA196636 UOC196636:UOE196636 UEG196636:UEI196636 TUK196636:TUM196636 TKO196636:TKQ196636 TAS196636:TAU196636 SQW196636:SQY196636 SHA196636:SHC196636 RXE196636:RXG196636 RNI196636:RNK196636 RDM196636:RDO196636 QTQ196636:QTS196636 QJU196636:QJW196636 PZY196636:QAA196636 PQC196636:PQE196636 PGG196636:PGI196636 OWK196636:OWM196636 OMO196636:OMQ196636 OCS196636:OCU196636 NSW196636:NSY196636 NJA196636:NJC196636 MZE196636:MZG196636 MPI196636:MPK196636 MFM196636:MFO196636 LVQ196636:LVS196636 LLU196636:LLW196636 LBY196636:LCA196636 KSC196636:KSE196636 KIG196636:KII196636 JYK196636:JYM196636 JOO196636:JOQ196636 JES196636:JEU196636 IUW196636:IUY196636 ILA196636:ILC196636 IBE196636:IBG196636 HRI196636:HRK196636 HHM196636:HHO196636 GXQ196636:GXS196636 GNU196636:GNW196636 GDY196636:GEA196636 FUC196636:FUE196636 FKG196636:FKI196636 FAK196636:FAM196636 EQO196636:EQQ196636 EGS196636:EGU196636 DWW196636:DWY196636 DNA196636:DNC196636 DDE196636:DDG196636 CTI196636:CTK196636 CJM196636:CJO196636 BZQ196636:BZS196636 BPU196636:BPW196636 BFY196636:BGA196636 AWC196636:AWE196636 AMG196636:AMI196636 ACK196636:ACM196636 SO196636:SQ196636 IS196636:IU196636 WVE131100:WVG131100 WLI131100:WLK131100 WBM131100:WBO131100 VRQ131100:VRS131100 VHU131100:VHW131100 UXY131100:UYA131100 UOC131100:UOE131100 UEG131100:UEI131100 TUK131100:TUM131100 TKO131100:TKQ131100 TAS131100:TAU131100 SQW131100:SQY131100 SHA131100:SHC131100 RXE131100:RXG131100 RNI131100:RNK131100 RDM131100:RDO131100 QTQ131100:QTS131100 QJU131100:QJW131100 PZY131100:QAA131100 PQC131100:PQE131100 PGG131100:PGI131100 OWK131100:OWM131100 OMO131100:OMQ131100 OCS131100:OCU131100 NSW131100:NSY131100 NJA131100:NJC131100 MZE131100:MZG131100 MPI131100:MPK131100 MFM131100:MFO131100 LVQ131100:LVS131100 LLU131100:LLW131100 LBY131100:LCA131100 KSC131100:KSE131100 KIG131100:KII131100 JYK131100:JYM131100 JOO131100:JOQ131100 JES131100:JEU131100 IUW131100:IUY131100 ILA131100:ILC131100 IBE131100:IBG131100 HRI131100:HRK131100 HHM131100:HHO131100 GXQ131100:GXS131100 GNU131100:GNW131100 GDY131100:GEA131100 FUC131100:FUE131100 FKG131100:FKI131100 FAK131100:FAM131100 EQO131100:EQQ131100 EGS131100:EGU131100 DWW131100:DWY131100 DNA131100:DNC131100 DDE131100:DDG131100 CTI131100:CTK131100 CJM131100:CJO131100 BZQ131100:BZS131100 BPU131100:BPW131100 BFY131100:BGA131100 AWC131100:AWE131100 AMG131100:AMI131100 ACK131100:ACM131100 SO131100:SQ131100 IS131100:IU131100 WVE65564:WVG65564 WLI65564:WLK65564 WBM65564:WBO65564 VRQ65564:VRS65564 VHU65564:VHW65564 UXY65564:UYA65564 UOC65564:UOE65564 UEG65564:UEI65564 TUK65564:TUM65564 TKO65564:TKQ65564 TAS65564:TAU65564 SQW65564:SQY65564 SHA65564:SHC65564 RXE65564:RXG65564 RNI65564:RNK65564 RDM65564:RDO65564 QTQ65564:QTS65564 QJU65564:QJW65564 PZY65564:QAA65564 PQC65564:PQE65564 PGG65564:PGI65564 OWK65564:OWM65564 OMO65564:OMQ65564 OCS65564:OCU65564 NSW65564:NSY65564 NJA65564:NJC65564 MZE65564:MZG65564 MPI65564:MPK65564 MFM65564:MFO65564 LVQ65564:LVS65564 LLU65564:LLW65564 LBY65564:LCA65564 KSC65564:KSE65564 KIG65564:KII65564 JYK65564:JYM65564 JOO65564:JOQ65564 JES65564:JEU65564 IUW65564:IUY65564 ILA65564:ILC65564 IBE65564:IBG65564 HRI65564:HRK65564 HHM65564:HHO65564 GXQ65564:GXS65564 GNU65564:GNW65564 GDY65564:GEA65564 FUC65564:FUE65564 FKG65564:FKI65564 FAK65564:FAM65564 EQO65564:EQQ65564 EGS65564:EGU65564 DWW65564:DWY65564 DNA65564:DNC65564 DDE65564:DDG65564 CTI65564:CTK65564 CJM65564:CJO65564 BZQ65564:BZS65564 BPU65564:BPW65564 BFY65564:BGA65564 AWC65564:AWE65564 AMG65564:AMI65564 ACK65564:ACM65564 SO65564:SQ65564 WVE10:WVG11 WLI10:WLK11 WBM10:WBO11 VRQ10:VRS11 VHU10:VHW11 UXY10:UYA11 UOC10:UOE11 UEG10:UEI11 TUK10:TUM11 TKO10:TKQ11 TAS10:TAU11 SQW10:SQY11 SHA10:SHC11 RXE10:RXG11 RNI10:RNK11 RDM10:RDO11 QTQ10:QTS11 QJU10:QJW11 PZY10:QAA11 PQC10:PQE11 PGG10:PGI11 OWK10:OWM11 OMO10:OMQ11 OCS10:OCU11 NSW10:NSY11 NJA10:NJC11 MZE10:MZG11 MPI10:MPK11 MFM10:MFO11 LVQ10:LVS11 LLU10:LLW11 LBY10:LCA11 KSC10:KSE11 KIG10:KII11 JYK10:JYM11 JOO10:JOQ11 JES10:JEU11 IUW10:IUY11 ILA10:ILC11 IBE10:IBG11 HRI10:HRK11 HHM10:HHO11 GXQ10:GXS11 GNU10:GNW11 GDY10:GEA11 FUC10:FUE11 FKG10:FKI11 FAK10:FAM11 EQO10:EQQ11 EGS10:EGU11 DWW10:DWY11 DNA10:DNC11 DDE10:DDG11 CTI10:CTK11 CJM10:CJO11 BZQ10:BZS11 BPU10:BPW11 BFY10:BGA11 AWC10:AWE11 AMG10:AMI11 ACK10:ACM11 SO10:SQ11 IS10:IU11 F11" xr:uid="{00000000-0002-0000-0000-000004000000}">
      <formula1>"dieninis,neakivaizdinis,vakarinis"</formula1>
    </dataValidation>
    <dataValidation type="list" allowBlank="1" showInputMessage="1" showErrorMessage="1" sqref="WVH983067:WVL983067 K983063:N983063 K917527:N917527 K851991:N851991 K786455:N786455 K720919:N720919 K655383:N655383 K589847:N589847 K524311:N524311 K458775:N458775 K393239:N393239 K327703:N327703 K262167:N262167 K196631:N196631 K131095:N131095 K65559:N65559 WLL983067:WLP983067 WBP983067:WBT983067 VRT983067:VRX983067 VHX983067:VIB983067 UYB983067:UYF983067 UOF983067:UOJ983067 UEJ983067:UEN983067 TUN983067:TUR983067 TKR983067:TKV983067 TAV983067:TAZ983067 SQZ983067:SRD983067 SHD983067:SHH983067 RXH983067:RXL983067 RNL983067:RNP983067 RDP983067:RDT983067 QTT983067:QTX983067 QJX983067:QKB983067 QAB983067:QAF983067 PQF983067:PQJ983067 PGJ983067:PGN983067 OWN983067:OWR983067 OMR983067:OMV983067 OCV983067:OCZ983067 NSZ983067:NTD983067 NJD983067:NJH983067 MZH983067:MZL983067 MPL983067:MPP983067 MFP983067:MFT983067 LVT983067:LVX983067 LLX983067:LMB983067 LCB983067:LCF983067 KSF983067:KSJ983067 KIJ983067:KIN983067 JYN983067:JYR983067 JOR983067:JOV983067 JEV983067:JEZ983067 IUZ983067:IVD983067 ILD983067:ILH983067 IBH983067:IBL983067 HRL983067:HRP983067 HHP983067:HHT983067 GXT983067:GXX983067 GNX983067:GOB983067 GEB983067:GEF983067 FUF983067:FUJ983067 FKJ983067:FKN983067 FAN983067:FAR983067 EQR983067:EQV983067 EGV983067:EGZ983067 DWZ983067:DXD983067 DND983067:DNH983067 DDH983067:DDL983067 CTL983067:CTP983067 CJP983067:CJT983067 BZT983067:BZX983067 BPX983067:BQB983067 BGB983067:BGF983067 AWF983067:AWJ983067 AMJ983067:AMN983067 ACN983067:ACR983067 SR983067:SV983067 IV983067:IZ983067 WVH917531:WVL917531 WLL917531:WLP917531 WBP917531:WBT917531 VRT917531:VRX917531 VHX917531:VIB917531 UYB917531:UYF917531 UOF917531:UOJ917531 UEJ917531:UEN917531 TUN917531:TUR917531 TKR917531:TKV917531 TAV917531:TAZ917531 SQZ917531:SRD917531 SHD917531:SHH917531 RXH917531:RXL917531 RNL917531:RNP917531 RDP917531:RDT917531 QTT917531:QTX917531 QJX917531:QKB917531 QAB917531:QAF917531 PQF917531:PQJ917531 PGJ917531:PGN917531 OWN917531:OWR917531 OMR917531:OMV917531 OCV917531:OCZ917531 NSZ917531:NTD917531 NJD917531:NJH917531 MZH917531:MZL917531 MPL917531:MPP917531 MFP917531:MFT917531 LVT917531:LVX917531 LLX917531:LMB917531 LCB917531:LCF917531 KSF917531:KSJ917531 KIJ917531:KIN917531 JYN917531:JYR917531 JOR917531:JOV917531 JEV917531:JEZ917531 IUZ917531:IVD917531 ILD917531:ILH917531 IBH917531:IBL917531 HRL917531:HRP917531 HHP917531:HHT917531 GXT917531:GXX917531 GNX917531:GOB917531 GEB917531:GEF917531 FUF917531:FUJ917531 FKJ917531:FKN917531 FAN917531:FAR917531 EQR917531:EQV917531 EGV917531:EGZ917531 DWZ917531:DXD917531 DND917531:DNH917531 DDH917531:DDL917531 CTL917531:CTP917531 CJP917531:CJT917531 BZT917531:BZX917531 BPX917531:BQB917531 BGB917531:BGF917531 AWF917531:AWJ917531 AMJ917531:AMN917531 ACN917531:ACR917531 SR917531:SV917531 IV917531:IZ917531 WVH851995:WVL851995 WLL851995:WLP851995 WBP851995:WBT851995 VRT851995:VRX851995 VHX851995:VIB851995 UYB851995:UYF851995 UOF851995:UOJ851995 UEJ851995:UEN851995 TUN851995:TUR851995 TKR851995:TKV851995 TAV851995:TAZ851995 SQZ851995:SRD851995 SHD851995:SHH851995 RXH851995:RXL851995 RNL851995:RNP851995 RDP851995:RDT851995 QTT851995:QTX851995 QJX851995:QKB851995 QAB851995:QAF851995 PQF851995:PQJ851995 PGJ851995:PGN851995 OWN851995:OWR851995 OMR851995:OMV851995 OCV851995:OCZ851995 NSZ851995:NTD851995 NJD851995:NJH851995 MZH851995:MZL851995 MPL851995:MPP851995 MFP851995:MFT851995 LVT851995:LVX851995 LLX851995:LMB851995 LCB851995:LCF851995 KSF851995:KSJ851995 KIJ851995:KIN851995 JYN851995:JYR851995 JOR851995:JOV851995 JEV851995:JEZ851995 IUZ851995:IVD851995 ILD851995:ILH851995 IBH851995:IBL851995 HRL851995:HRP851995 HHP851995:HHT851995 GXT851995:GXX851995 GNX851995:GOB851995 GEB851995:GEF851995 FUF851995:FUJ851995 FKJ851995:FKN851995 FAN851995:FAR851995 EQR851995:EQV851995 EGV851995:EGZ851995 DWZ851995:DXD851995 DND851995:DNH851995 DDH851995:DDL851995 CTL851995:CTP851995 CJP851995:CJT851995 BZT851995:BZX851995 BPX851995:BQB851995 BGB851995:BGF851995 AWF851995:AWJ851995 AMJ851995:AMN851995 ACN851995:ACR851995 SR851995:SV851995 IV851995:IZ851995 WVH786459:WVL786459 WLL786459:WLP786459 WBP786459:WBT786459 VRT786459:VRX786459 VHX786459:VIB786459 UYB786459:UYF786459 UOF786459:UOJ786459 UEJ786459:UEN786459 TUN786459:TUR786459 TKR786459:TKV786459 TAV786459:TAZ786459 SQZ786459:SRD786459 SHD786459:SHH786459 RXH786459:RXL786459 RNL786459:RNP786459 RDP786459:RDT786459 QTT786459:QTX786459 QJX786459:QKB786459 QAB786459:QAF786459 PQF786459:PQJ786459 PGJ786459:PGN786459 OWN786459:OWR786459 OMR786459:OMV786459 OCV786459:OCZ786459 NSZ786459:NTD786459 NJD786459:NJH786459 MZH786459:MZL786459 MPL786459:MPP786459 MFP786459:MFT786459 LVT786459:LVX786459 LLX786459:LMB786459 LCB786459:LCF786459 KSF786459:KSJ786459 KIJ786459:KIN786459 JYN786459:JYR786459 JOR786459:JOV786459 JEV786459:JEZ786459 IUZ786459:IVD786459 ILD786459:ILH786459 IBH786459:IBL786459 HRL786459:HRP786459 HHP786459:HHT786459 GXT786459:GXX786459 GNX786459:GOB786459 GEB786459:GEF786459 FUF786459:FUJ786459 FKJ786459:FKN786459 FAN786459:FAR786459 EQR786459:EQV786459 EGV786459:EGZ786459 DWZ786459:DXD786459 DND786459:DNH786459 DDH786459:DDL786459 CTL786459:CTP786459 CJP786459:CJT786459 BZT786459:BZX786459 BPX786459:BQB786459 BGB786459:BGF786459 AWF786459:AWJ786459 AMJ786459:AMN786459 ACN786459:ACR786459 SR786459:SV786459 IV786459:IZ786459 WVH720923:WVL720923 WLL720923:WLP720923 WBP720923:WBT720923 VRT720923:VRX720923 VHX720923:VIB720923 UYB720923:UYF720923 UOF720923:UOJ720923 UEJ720923:UEN720923 TUN720923:TUR720923 TKR720923:TKV720923 TAV720923:TAZ720923 SQZ720923:SRD720923 SHD720923:SHH720923 RXH720923:RXL720923 RNL720923:RNP720923 RDP720923:RDT720923 QTT720923:QTX720923 QJX720923:QKB720923 QAB720923:QAF720923 PQF720923:PQJ720923 PGJ720923:PGN720923 OWN720923:OWR720923 OMR720923:OMV720923 OCV720923:OCZ720923 NSZ720923:NTD720923 NJD720923:NJH720923 MZH720923:MZL720923 MPL720923:MPP720923 MFP720923:MFT720923 LVT720923:LVX720923 LLX720923:LMB720923 LCB720923:LCF720923 KSF720923:KSJ720923 KIJ720923:KIN720923 JYN720923:JYR720923 JOR720923:JOV720923 JEV720923:JEZ720923 IUZ720923:IVD720923 ILD720923:ILH720923 IBH720923:IBL720923 HRL720923:HRP720923 HHP720923:HHT720923 GXT720923:GXX720923 GNX720923:GOB720923 GEB720923:GEF720923 FUF720923:FUJ720923 FKJ720923:FKN720923 FAN720923:FAR720923 EQR720923:EQV720923 EGV720923:EGZ720923 DWZ720923:DXD720923 DND720923:DNH720923 DDH720923:DDL720923 CTL720923:CTP720923 CJP720923:CJT720923 BZT720923:BZX720923 BPX720923:BQB720923 BGB720923:BGF720923 AWF720923:AWJ720923 AMJ720923:AMN720923 ACN720923:ACR720923 SR720923:SV720923 IV720923:IZ720923 WVH655387:WVL655387 WLL655387:WLP655387 WBP655387:WBT655387 VRT655387:VRX655387 VHX655387:VIB655387 UYB655387:UYF655387 UOF655387:UOJ655387 UEJ655387:UEN655387 TUN655387:TUR655387 TKR655387:TKV655387 TAV655387:TAZ655387 SQZ655387:SRD655387 SHD655387:SHH655387 RXH655387:RXL655387 RNL655387:RNP655387 RDP655387:RDT655387 QTT655387:QTX655387 QJX655387:QKB655387 QAB655387:QAF655387 PQF655387:PQJ655387 PGJ655387:PGN655387 OWN655387:OWR655387 OMR655387:OMV655387 OCV655387:OCZ655387 NSZ655387:NTD655387 NJD655387:NJH655387 MZH655387:MZL655387 MPL655387:MPP655387 MFP655387:MFT655387 LVT655387:LVX655387 LLX655387:LMB655387 LCB655387:LCF655387 KSF655387:KSJ655387 KIJ655387:KIN655387 JYN655387:JYR655387 JOR655387:JOV655387 JEV655387:JEZ655387 IUZ655387:IVD655387 ILD655387:ILH655387 IBH655387:IBL655387 HRL655387:HRP655387 HHP655387:HHT655387 GXT655387:GXX655387 GNX655387:GOB655387 GEB655387:GEF655387 FUF655387:FUJ655387 FKJ655387:FKN655387 FAN655387:FAR655387 EQR655387:EQV655387 EGV655387:EGZ655387 DWZ655387:DXD655387 DND655387:DNH655387 DDH655387:DDL655387 CTL655387:CTP655387 CJP655387:CJT655387 BZT655387:BZX655387 BPX655387:BQB655387 BGB655387:BGF655387 AWF655387:AWJ655387 AMJ655387:AMN655387 ACN655387:ACR655387 SR655387:SV655387 IV655387:IZ655387 WVH589851:WVL589851 WLL589851:WLP589851 WBP589851:WBT589851 VRT589851:VRX589851 VHX589851:VIB589851 UYB589851:UYF589851 UOF589851:UOJ589851 UEJ589851:UEN589851 TUN589851:TUR589851 TKR589851:TKV589851 TAV589851:TAZ589851 SQZ589851:SRD589851 SHD589851:SHH589851 RXH589851:RXL589851 RNL589851:RNP589851 RDP589851:RDT589851 QTT589851:QTX589851 QJX589851:QKB589851 QAB589851:QAF589851 PQF589851:PQJ589851 PGJ589851:PGN589851 OWN589851:OWR589851 OMR589851:OMV589851 OCV589851:OCZ589851 NSZ589851:NTD589851 NJD589851:NJH589851 MZH589851:MZL589851 MPL589851:MPP589851 MFP589851:MFT589851 LVT589851:LVX589851 LLX589851:LMB589851 LCB589851:LCF589851 KSF589851:KSJ589851 KIJ589851:KIN589851 JYN589851:JYR589851 JOR589851:JOV589851 JEV589851:JEZ589851 IUZ589851:IVD589851 ILD589851:ILH589851 IBH589851:IBL589851 HRL589851:HRP589851 HHP589851:HHT589851 GXT589851:GXX589851 GNX589851:GOB589851 GEB589851:GEF589851 FUF589851:FUJ589851 FKJ589851:FKN589851 FAN589851:FAR589851 EQR589851:EQV589851 EGV589851:EGZ589851 DWZ589851:DXD589851 DND589851:DNH589851 DDH589851:DDL589851 CTL589851:CTP589851 CJP589851:CJT589851 BZT589851:BZX589851 BPX589851:BQB589851 BGB589851:BGF589851 AWF589851:AWJ589851 AMJ589851:AMN589851 ACN589851:ACR589851 SR589851:SV589851 IV589851:IZ589851 WVH524315:WVL524315 WLL524315:WLP524315 WBP524315:WBT524315 VRT524315:VRX524315 VHX524315:VIB524315 UYB524315:UYF524315 UOF524315:UOJ524315 UEJ524315:UEN524315 TUN524315:TUR524315 TKR524315:TKV524315 TAV524315:TAZ524315 SQZ524315:SRD524315 SHD524315:SHH524315 RXH524315:RXL524315 RNL524315:RNP524315 RDP524315:RDT524315 QTT524315:QTX524315 QJX524315:QKB524315 QAB524315:QAF524315 PQF524315:PQJ524315 PGJ524315:PGN524315 OWN524315:OWR524315 OMR524315:OMV524315 OCV524315:OCZ524315 NSZ524315:NTD524315 NJD524315:NJH524315 MZH524315:MZL524315 MPL524315:MPP524315 MFP524315:MFT524315 LVT524315:LVX524315 LLX524315:LMB524315 LCB524315:LCF524315 KSF524315:KSJ524315 KIJ524315:KIN524315 JYN524315:JYR524315 JOR524315:JOV524315 JEV524315:JEZ524315 IUZ524315:IVD524315 ILD524315:ILH524315 IBH524315:IBL524315 HRL524315:HRP524315 HHP524315:HHT524315 GXT524315:GXX524315 GNX524315:GOB524315 GEB524315:GEF524315 FUF524315:FUJ524315 FKJ524315:FKN524315 FAN524315:FAR524315 EQR524315:EQV524315 EGV524315:EGZ524315 DWZ524315:DXD524315 DND524315:DNH524315 DDH524315:DDL524315 CTL524315:CTP524315 CJP524315:CJT524315 BZT524315:BZX524315 BPX524315:BQB524315 BGB524315:BGF524315 AWF524315:AWJ524315 AMJ524315:AMN524315 ACN524315:ACR524315 SR524315:SV524315 IV524315:IZ524315 WVH458779:WVL458779 WLL458779:WLP458779 WBP458779:WBT458779 VRT458779:VRX458779 VHX458779:VIB458779 UYB458779:UYF458779 UOF458779:UOJ458779 UEJ458779:UEN458779 TUN458779:TUR458779 TKR458779:TKV458779 TAV458779:TAZ458779 SQZ458779:SRD458779 SHD458779:SHH458779 RXH458779:RXL458779 RNL458779:RNP458779 RDP458779:RDT458779 QTT458779:QTX458779 QJX458779:QKB458779 QAB458779:QAF458779 PQF458779:PQJ458779 PGJ458779:PGN458779 OWN458779:OWR458779 OMR458779:OMV458779 OCV458779:OCZ458779 NSZ458779:NTD458779 NJD458779:NJH458779 MZH458779:MZL458779 MPL458779:MPP458779 MFP458779:MFT458779 LVT458779:LVX458779 LLX458779:LMB458779 LCB458779:LCF458779 KSF458779:KSJ458779 KIJ458779:KIN458779 JYN458779:JYR458779 JOR458779:JOV458779 JEV458779:JEZ458779 IUZ458779:IVD458779 ILD458779:ILH458779 IBH458779:IBL458779 HRL458779:HRP458779 HHP458779:HHT458779 GXT458779:GXX458779 GNX458779:GOB458779 GEB458779:GEF458779 FUF458779:FUJ458779 FKJ458779:FKN458779 FAN458779:FAR458779 EQR458779:EQV458779 EGV458779:EGZ458779 DWZ458779:DXD458779 DND458779:DNH458779 DDH458779:DDL458779 CTL458779:CTP458779 CJP458779:CJT458779 BZT458779:BZX458779 BPX458779:BQB458779 BGB458779:BGF458779 AWF458779:AWJ458779 AMJ458779:AMN458779 ACN458779:ACR458779 SR458779:SV458779 IV458779:IZ458779 WVH393243:WVL393243 WLL393243:WLP393243 WBP393243:WBT393243 VRT393243:VRX393243 VHX393243:VIB393243 UYB393243:UYF393243 UOF393243:UOJ393243 UEJ393243:UEN393243 TUN393243:TUR393243 TKR393243:TKV393243 TAV393243:TAZ393243 SQZ393243:SRD393243 SHD393243:SHH393243 RXH393243:RXL393243 RNL393243:RNP393243 RDP393243:RDT393243 QTT393243:QTX393243 QJX393243:QKB393243 QAB393243:QAF393243 PQF393243:PQJ393243 PGJ393243:PGN393243 OWN393243:OWR393243 OMR393243:OMV393243 OCV393243:OCZ393243 NSZ393243:NTD393243 NJD393243:NJH393243 MZH393243:MZL393243 MPL393243:MPP393243 MFP393243:MFT393243 LVT393243:LVX393243 LLX393243:LMB393243 LCB393243:LCF393243 KSF393243:KSJ393243 KIJ393243:KIN393243 JYN393243:JYR393243 JOR393243:JOV393243 JEV393243:JEZ393243 IUZ393243:IVD393243 ILD393243:ILH393243 IBH393243:IBL393243 HRL393243:HRP393243 HHP393243:HHT393243 GXT393243:GXX393243 GNX393243:GOB393243 GEB393243:GEF393243 FUF393243:FUJ393243 FKJ393243:FKN393243 FAN393243:FAR393243 EQR393243:EQV393243 EGV393243:EGZ393243 DWZ393243:DXD393243 DND393243:DNH393243 DDH393243:DDL393243 CTL393243:CTP393243 CJP393243:CJT393243 BZT393243:BZX393243 BPX393243:BQB393243 BGB393243:BGF393243 AWF393243:AWJ393243 AMJ393243:AMN393243 ACN393243:ACR393243 SR393243:SV393243 IV393243:IZ393243 WVH327707:WVL327707 WLL327707:WLP327707 WBP327707:WBT327707 VRT327707:VRX327707 VHX327707:VIB327707 UYB327707:UYF327707 UOF327707:UOJ327707 UEJ327707:UEN327707 TUN327707:TUR327707 TKR327707:TKV327707 TAV327707:TAZ327707 SQZ327707:SRD327707 SHD327707:SHH327707 RXH327707:RXL327707 RNL327707:RNP327707 RDP327707:RDT327707 QTT327707:QTX327707 QJX327707:QKB327707 QAB327707:QAF327707 PQF327707:PQJ327707 PGJ327707:PGN327707 OWN327707:OWR327707 OMR327707:OMV327707 OCV327707:OCZ327707 NSZ327707:NTD327707 NJD327707:NJH327707 MZH327707:MZL327707 MPL327707:MPP327707 MFP327707:MFT327707 LVT327707:LVX327707 LLX327707:LMB327707 LCB327707:LCF327707 KSF327707:KSJ327707 KIJ327707:KIN327707 JYN327707:JYR327707 JOR327707:JOV327707 JEV327707:JEZ327707 IUZ327707:IVD327707 ILD327707:ILH327707 IBH327707:IBL327707 HRL327707:HRP327707 HHP327707:HHT327707 GXT327707:GXX327707 GNX327707:GOB327707 GEB327707:GEF327707 FUF327707:FUJ327707 FKJ327707:FKN327707 FAN327707:FAR327707 EQR327707:EQV327707 EGV327707:EGZ327707 DWZ327707:DXD327707 DND327707:DNH327707 DDH327707:DDL327707 CTL327707:CTP327707 CJP327707:CJT327707 BZT327707:BZX327707 BPX327707:BQB327707 BGB327707:BGF327707 AWF327707:AWJ327707 AMJ327707:AMN327707 ACN327707:ACR327707 SR327707:SV327707 IV327707:IZ327707 WVH262171:WVL262171 WLL262171:WLP262171 WBP262171:WBT262171 VRT262171:VRX262171 VHX262171:VIB262171 UYB262171:UYF262171 UOF262171:UOJ262171 UEJ262171:UEN262171 TUN262171:TUR262171 TKR262171:TKV262171 TAV262171:TAZ262171 SQZ262171:SRD262171 SHD262171:SHH262171 RXH262171:RXL262171 RNL262171:RNP262171 RDP262171:RDT262171 QTT262171:QTX262171 QJX262171:QKB262171 QAB262171:QAF262171 PQF262171:PQJ262171 PGJ262171:PGN262171 OWN262171:OWR262171 OMR262171:OMV262171 OCV262171:OCZ262171 NSZ262171:NTD262171 NJD262171:NJH262171 MZH262171:MZL262171 MPL262171:MPP262171 MFP262171:MFT262171 LVT262171:LVX262171 LLX262171:LMB262171 LCB262171:LCF262171 KSF262171:KSJ262171 KIJ262171:KIN262171 JYN262171:JYR262171 JOR262171:JOV262171 JEV262171:JEZ262171 IUZ262171:IVD262171 ILD262171:ILH262171 IBH262171:IBL262171 HRL262171:HRP262171 HHP262171:HHT262171 GXT262171:GXX262171 GNX262171:GOB262171 GEB262171:GEF262171 FUF262171:FUJ262171 FKJ262171:FKN262171 FAN262171:FAR262171 EQR262171:EQV262171 EGV262171:EGZ262171 DWZ262171:DXD262171 DND262171:DNH262171 DDH262171:DDL262171 CTL262171:CTP262171 CJP262171:CJT262171 BZT262171:BZX262171 BPX262171:BQB262171 BGB262171:BGF262171 AWF262171:AWJ262171 AMJ262171:AMN262171 ACN262171:ACR262171 SR262171:SV262171 IV262171:IZ262171 WVH196635:WVL196635 WLL196635:WLP196635 WBP196635:WBT196635 VRT196635:VRX196635 VHX196635:VIB196635 UYB196635:UYF196635 UOF196635:UOJ196635 UEJ196635:UEN196635 TUN196635:TUR196635 TKR196635:TKV196635 TAV196635:TAZ196635 SQZ196635:SRD196635 SHD196635:SHH196635 RXH196635:RXL196635 RNL196635:RNP196635 RDP196635:RDT196635 QTT196635:QTX196635 QJX196635:QKB196635 QAB196635:QAF196635 PQF196635:PQJ196635 PGJ196635:PGN196635 OWN196635:OWR196635 OMR196635:OMV196635 OCV196635:OCZ196635 NSZ196635:NTD196635 NJD196635:NJH196635 MZH196635:MZL196635 MPL196635:MPP196635 MFP196635:MFT196635 LVT196635:LVX196635 LLX196635:LMB196635 LCB196635:LCF196635 KSF196635:KSJ196635 KIJ196635:KIN196635 JYN196635:JYR196635 JOR196635:JOV196635 JEV196635:JEZ196635 IUZ196635:IVD196635 ILD196635:ILH196635 IBH196635:IBL196635 HRL196635:HRP196635 HHP196635:HHT196635 GXT196635:GXX196635 GNX196635:GOB196635 GEB196635:GEF196635 FUF196635:FUJ196635 FKJ196635:FKN196635 FAN196635:FAR196635 EQR196635:EQV196635 EGV196635:EGZ196635 DWZ196635:DXD196635 DND196635:DNH196635 DDH196635:DDL196635 CTL196635:CTP196635 CJP196635:CJT196635 BZT196635:BZX196635 BPX196635:BQB196635 BGB196635:BGF196635 AWF196635:AWJ196635 AMJ196635:AMN196635 ACN196635:ACR196635 SR196635:SV196635 IV196635:IZ196635 WVH131099:WVL131099 WLL131099:WLP131099 WBP131099:WBT131099 VRT131099:VRX131099 VHX131099:VIB131099 UYB131099:UYF131099 UOF131099:UOJ131099 UEJ131099:UEN131099 TUN131099:TUR131099 TKR131099:TKV131099 TAV131099:TAZ131099 SQZ131099:SRD131099 SHD131099:SHH131099 RXH131099:RXL131099 RNL131099:RNP131099 RDP131099:RDT131099 QTT131099:QTX131099 QJX131099:QKB131099 QAB131099:QAF131099 PQF131099:PQJ131099 PGJ131099:PGN131099 OWN131099:OWR131099 OMR131099:OMV131099 OCV131099:OCZ131099 NSZ131099:NTD131099 NJD131099:NJH131099 MZH131099:MZL131099 MPL131099:MPP131099 MFP131099:MFT131099 LVT131099:LVX131099 LLX131099:LMB131099 LCB131099:LCF131099 KSF131099:KSJ131099 KIJ131099:KIN131099 JYN131099:JYR131099 JOR131099:JOV131099 JEV131099:JEZ131099 IUZ131099:IVD131099 ILD131099:ILH131099 IBH131099:IBL131099 HRL131099:HRP131099 HHP131099:HHT131099 GXT131099:GXX131099 GNX131099:GOB131099 GEB131099:GEF131099 FUF131099:FUJ131099 FKJ131099:FKN131099 FAN131099:FAR131099 EQR131099:EQV131099 EGV131099:EGZ131099 DWZ131099:DXD131099 DND131099:DNH131099 DDH131099:DDL131099 CTL131099:CTP131099 CJP131099:CJT131099 BZT131099:BZX131099 BPX131099:BQB131099 BGB131099:BGF131099 AWF131099:AWJ131099 AMJ131099:AMN131099 ACN131099:ACR131099 SR131099:SV131099 IV131099:IZ131099 WVH65563:WVL65563 WLL65563:WLP65563 WBP65563:WBT65563 VRT65563:VRX65563 VHX65563:VIB65563 UYB65563:UYF65563 UOF65563:UOJ65563 UEJ65563:UEN65563 TUN65563:TUR65563 TKR65563:TKV65563 TAV65563:TAZ65563 SQZ65563:SRD65563 SHD65563:SHH65563 RXH65563:RXL65563 RNL65563:RNP65563 RDP65563:RDT65563 QTT65563:QTX65563 QJX65563:QKB65563 QAB65563:QAF65563 PQF65563:PQJ65563 PGJ65563:PGN65563 OWN65563:OWR65563 OMR65563:OMV65563 OCV65563:OCZ65563 NSZ65563:NTD65563 NJD65563:NJH65563 MZH65563:MZL65563 MPL65563:MPP65563 MFP65563:MFT65563 LVT65563:LVX65563 LLX65563:LMB65563 LCB65563:LCF65563 KSF65563:KSJ65563 KIJ65563:KIN65563 JYN65563:JYR65563 JOR65563:JOV65563 JEV65563:JEZ65563 IUZ65563:IVD65563 ILD65563:ILH65563 IBH65563:IBL65563 HRL65563:HRP65563 HHP65563:HHT65563 GXT65563:GXX65563 GNX65563:GOB65563 GEB65563:GEF65563 FUF65563:FUJ65563 FKJ65563:FKN65563 FAN65563:FAR65563 EQR65563:EQV65563 EGV65563:EGZ65563 DWZ65563:DXD65563 DND65563:DNH65563 DDH65563:DDL65563 CTL65563:CTP65563 CJP65563:CJT65563 BZT65563:BZX65563 BPX65563:BQB65563 BGB65563:BGF65563 AWF65563:AWJ65563 AMJ65563:AMN65563 ACN65563:ACR65563 SR65563:SV65563 IV65563:IZ65563 WVD983063:WVJ983064 F65555:M65556 F131091:M131092 F196627:M196628 F262163:M262164 F327699:M327700 F393235:M393236 F458771:M458772 F524307:M524308 F589843:M589844 F655379:M655380 F720915:M720916 F786451:M786452 F851987:M851988 F917523:M917524 F983059:M983060 WLH983063:WLN983064 WBL983063:WBR983064 VRP983063:VRV983064 VHT983063:VHZ983064 UXX983063:UYD983064 UOB983063:UOH983064 UEF983063:UEL983064 TUJ983063:TUP983064 TKN983063:TKT983064 TAR983063:TAX983064 SQV983063:SRB983064 SGZ983063:SHF983064 RXD983063:RXJ983064 RNH983063:RNN983064 RDL983063:RDR983064 QTP983063:QTV983064 QJT983063:QJZ983064 PZX983063:QAD983064 PQB983063:PQH983064 PGF983063:PGL983064 OWJ983063:OWP983064 OMN983063:OMT983064 OCR983063:OCX983064 NSV983063:NTB983064 NIZ983063:NJF983064 MZD983063:MZJ983064 MPH983063:MPN983064 MFL983063:MFR983064 LVP983063:LVV983064 LLT983063:LLZ983064 LBX983063:LCD983064 KSB983063:KSH983064 KIF983063:KIL983064 JYJ983063:JYP983064 JON983063:JOT983064 JER983063:JEX983064 IUV983063:IVB983064 IKZ983063:ILF983064 IBD983063:IBJ983064 HRH983063:HRN983064 HHL983063:HHR983064 GXP983063:GXV983064 GNT983063:GNZ983064 GDX983063:GED983064 FUB983063:FUH983064 FKF983063:FKL983064 FAJ983063:FAP983064 EQN983063:EQT983064 EGR983063:EGX983064 DWV983063:DXB983064 DMZ983063:DNF983064 DDD983063:DDJ983064 CTH983063:CTN983064 CJL983063:CJR983064 BZP983063:BZV983064 BPT983063:BPZ983064 BFX983063:BGD983064 AWB983063:AWH983064 AMF983063:AML983064 ACJ983063:ACP983064 SN983063:ST983064 IR983063:IX983064 WVD917527:WVJ917528 WLH917527:WLN917528 WBL917527:WBR917528 VRP917527:VRV917528 VHT917527:VHZ917528 UXX917527:UYD917528 UOB917527:UOH917528 UEF917527:UEL917528 TUJ917527:TUP917528 TKN917527:TKT917528 TAR917527:TAX917528 SQV917527:SRB917528 SGZ917527:SHF917528 RXD917527:RXJ917528 RNH917527:RNN917528 RDL917527:RDR917528 QTP917527:QTV917528 QJT917527:QJZ917528 PZX917527:QAD917528 PQB917527:PQH917528 PGF917527:PGL917528 OWJ917527:OWP917528 OMN917527:OMT917528 OCR917527:OCX917528 NSV917527:NTB917528 NIZ917527:NJF917528 MZD917527:MZJ917528 MPH917527:MPN917528 MFL917527:MFR917528 LVP917527:LVV917528 LLT917527:LLZ917528 LBX917527:LCD917528 KSB917527:KSH917528 KIF917527:KIL917528 JYJ917527:JYP917528 JON917527:JOT917528 JER917527:JEX917528 IUV917527:IVB917528 IKZ917527:ILF917528 IBD917527:IBJ917528 HRH917527:HRN917528 HHL917527:HHR917528 GXP917527:GXV917528 GNT917527:GNZ917528 GDX917527:GED917528 FUB917527:FUH917528 FKF917527:FKL917528 FAJ917527:FAP917528 EQN917527:EQT917528 EGR917527:EGX917528 DWV917527:DXB917528 DMZ917527:DNF917528 DDD917527:DDJ917528 CTH917527:CTN917528 CJL917527:CJR917528 BZP917527:BZV917528 BPT917527:BPZ917528 BFX917527:BGD917528 AWB917527:AWH917528 AMF917527:AML917528 ACJ917527:ACP917528 SN917527:ST917528 IR917527:IX917528 WVD851991:WVJ851992 WLH851991:WLN851992 WBL851991:WBR851992 VRP851991:VRV851992 VHT851991:VHZ851992 UXX851991:UYD851992 UOB851991:UOH851992 UEF851991:UEL851992 TUJ851991:TUP851992 TKN851991:TKT851992 TAR851991:TAX851992 SQV851991:SRB851992 SGZ851991:SHF851992 RXD851991:RXJ851992 RNH851991:RNN851992 RDL851991:RDR851992 QTP851991:QTV851992 QJT851991:QJZ851992 PZX851991:QAD851992 PQB851991:PQH851992 PGF851991:PGL851992 OWJ851991:OWP851992 OMN851991:OMT851992 OCR851991:OCX851992 NSV851991:NTB851992 NIZ851991:NJF851992 MZD851991:MZJ851992 MPH851991:MPN851992 MFL851991:MFR851992 LVP851991:LVV851992 LLT851991:LLZ851992 LBX851991:LCD851992 KSB851991:KSH851992 KIF851991:KIL851992 JYJ851991:JYP851992 JON851991:JOT851992 JER851991:JEX851992 IUV851991:IVB851992 IKZ851991:ILF851992 IBD851991:IBJ851992 HRH851991:HRN851992 HHL851991:HHR851992 GXP851991:GXV851992 GNT851991:GNZ851992 GDX851991:GED851992 FUB851991:FUH851992 FKF851991:FKL851992 FAJ851991:FAP851992 EQN851991:EQT851992 EGR851991:EGX851992 DWV851991:DXB851992 DMZ851991:DNF851992 DDD851991:DDJ851992 CTH851991:CTN851992 CJL851991:CJR851992 BZP851991:BZV851992 BPT851991:BPZ851992 BFX851991:BGD851992 AWB851991:AWH851992 AMF851991:AML851992 ACJ851991:ACP851992 SN851991:ST851992 IR851991:IX851992 WVD786455:WVJ786456 WLH786455:WLN786456 WBL786455:WBR786456 VRP786455:VRV786456 VHT786455:VHZ786456 UXX786455:UYD786456 UOB786455:UOH786456 UEF786455:UEL786456 TUJ786455:TUP786456 TKN786455:TKT786456 TAR786455:TAX786456 SQV786455:SRB786456 SGZ786455:SHF786456 RXD786455:RXJ786456 RNH786455:RNN786456 RDL786455:RDR786456 QTP786455:QTV786456 QJT786455:QJZ786456 PZX786455:QAD786456 PQB786455:PQH786456 PGF786455:PGL786456 OWJ786455:OWP786456 OMN786455:OMT786456 OCR786455:OCX786456 NSV786455:NTB786456 NIZ786455:NJF786456 MZD786455:MZJ786456 MPH786455:MPN786456 MFL786455:MFR786456 LVP786455:LVV786456 LLT786455:LLZ786456 LBX786455:LCD786456 KSB786455:KSH786456 KIF786455:KIL786456 JYJ786455:JYP786456 JON786455:JOT786456 JER786455:JEX786456 IUV786455:IVB786456 IKZ786455:ILF786456 IBD786455:IBJ786456 HRH786455:HRN786456 HHL786455:HHR786456 GXP786455:GXV786456 GNT786455:GNZ786456 GDX786455:GED786456 FUB786455:FUH786456 FKF786455:FKL786456 FAJ786455:FAP786456 EQN786455:EQT786456 EGR786455:EGX786456 DWV786455:DXB786456 DMZ786455:DNF786456 DDD786455:DDJ786456 CTH786455:CTN786456 CJL786455:CJR786456 BZP786455:BZV786456 BPT786455:BPZ786456 BFX786455:BGD786456 AWB786455:AWH786456 AMF786455:AML786456 ACJ786455:ACP786456 SN786455:ST786456 IR786455:IX786456 WVD720919:WVJ720920 WLH720919:WLN720920 WBL720919:WBR720920 VRP720919:VRV720920 VHT720919:VHZ720920 UXX720919:UYD720920 UOB720919:UOH720920 UEF720919:UEL720920 TUJ720919:TUP720920 TKN720919:TKT720920 TAR720919:TAX720920 SQV720919:SRB720920 SGZ720919:SHF720920 RXD720919:RXJ720920 RNH720919:RNN720920 RDL720919:RDR720920 QTP720919:QTV720920 QJT720919:QJZ720920 PZX720919:QAD720920 PQB720919:PQH720920 PGF720919:PGL720920 OWJ720919:OWP720920 OMN720919:OMT720920 OCR720919:OCX720920 NSV720919:NTB720920 NIZ720919:NJF720920 MZD720919:MZJ720920 MPH720919:MPN720920 MFL720919:MFR720920 LVP720919:LVV720920 LLT720919:LLZ720920 LBX720919:LCD720920 KSB720919:KSH720920 KIF720919:KIL720920 JYJ720919:JYP720920 JON720919:JOT720920 JER720919:JEX720920 IUV720919:IVB720920 IKZ720919:ILF720920 IBD720919:IBJ720920 HRH720919:HRN720920 HHL720919:HHR720920 GXP720919:GXV720920 GNT720919:GNZ720920 GDX720919:GED720920 FUB720919:FUH720920 FKF720919:FKL720920 FAJ720919:FAP720920 EQN720919:EQT720920 EGR720919:EGX720920 DWV720919:DXB720920 DMZ720919:DNF720920 DDD720919:DDJ720920 CTH720919:CTN720920 CJL720919:CJR720920 BZP720919:BZV720920 BPT720919:BPZ720920 BFX720919:BGD720920 AWB720919:AWH720920 AMF720919:AML720920 ACJ720919:ACP720920 SN720919:ST720920 IR720919:IX720920 WVD655383:WVJ655384 WLH655383:WLN655384 WBL655383:WBR655384 VRP655383:VRV655384 VHT655383:VHZ655384 UXX655383:UYD655384 UOB655383:UOH655384 UEF655383:UEL655384 TUJ655383:TUP655384 TKN655383:TKT655384 TAR655383:TAX655384 SQV655383:SRB655384 SGZ655383:SHF655384 RXD655383:RXJ655384 RNH655383:RNN655384 RDL655383:RDR655384 QTP655383:QTV655384 QJT655383:QJZ655384 PZX655383:QAD655384 PQB655383:PQH655384 PGF655383:PGL655384 OWJ655383:OWP655384 OMN655383:OMT655384 OCR655383:OCX655384 NSV655383:NTB655384 NIZ655383:NJF655384 MZD655383:MZJ655384 MPH655383:MPN655384 MFL655383:MFR655384 LVP655383:LVV655384 LLT655383:LLZ655384 LBX655383:LCD655384 KSB655383:KSH655384 KIF655383:KIL655384 JYJ655383:JYP655384 JON655383:JOT655384 JER655383:JEX655384 IUV655383:IVB655384 IKZ655383:ILF655384 IBD655383:IBJ655384 HRH655383:HRN655384 HHL655383:HHR655384 GXP655383:GXV655384 GNT655383:GNZ655384 GDX655383:GED655384 FUB655383:FUH655384 FKF655383:FKL655384 FAJ655383:FAP655384 EQN655383:EQT655384 EGR655383:EGX655384 DWV655383:DXB655384 DMZ655383:DNF655384 DDD655383:DDJ655384 CTH655383:CTN655384 CJL655383:CJR655384 BZP655383:BZV655384 BPT655383:BPZ655384 BFX655383:BGD655384 AWB655383:AWH655384 AMF655383:AML655384 ACJ655383:ACP655384 SN655383:ST655384 IR655383:IX655384 WVD589847:WVJ589848 WLH589847:WLN589848 WBL589847:WBR589848 VRP589847:VRV589848 VHT589847:VHZ589848 UXX589847:UYD589848 UOB589847:UOH589848 UEF589847:UEL589848 TUJ589847:TUP589848 TKN589847:TKT589848 TAR589847:TAX589848 SQV589847:SRB589848 SGZ589847:SHF589848 RXD589847:RXJ589848 RNH589847:RNN589848 RDL589847:RDR589848 QTP589847:QTV589848 QJT589847:QJZ589848 PZX589847:QAD589848 PQB589847:PQH589848 PGF589847:PGL589848 OWJ589847:OWP589848 OMN589847:OMT589848 OCR589847:OCX589848 NSV589847:NTB589848 NIZ589847:NJF589848 MZD589847:MZJ589848 MPH589847:MPN589848 MFL589847:MFR589848 LVP589847:LVV589848 LLT589847:LLZ589848 LBX589847:LCD589848 KSB589847:KSH589848 KIF589847:KIL589848 JYJ589847:JYP589848 JON589847:JOT589848 JER589847:JEX589848 IUV589847:IVB589848 IKZ589847:ILF589848 IBD589847:IBJ589848 HRH589847:HRN589848 HHL589847:HHR589848 GXP589847:GXV589848 GNT589847:GNZ589848 GDX589847:GED589848 FUB589847:FUH589848 FKF589847:FKL589848 FAJ589847:FAP589848 EQN589847:EQT589848 EGR589847:EGX589848 DWV589847:DXB589848 DMZ589847:DNF589848 DDD589847:DDJ589848 CTH589847:CTN589848 CJL589847:CJR589848 BZP589847:BZV589848 BPT589847:BPZ589848 BFX589847:BGD589848 AWB589847:AWH589848 AMF589847:AML589848 ACJ589847:ACP589848 SN589847:ST589848 IR589847:IX589848 WVD524311:WVJ524312 WLH524311:WLN524312 WBL524311:WBR524312 VRP524311:VRV524312 VHT524311:VHZ524312 UXX524311:UYD524312 UOB524311:UOH524312 UEF524311:UEL524312 TUJ524311:TUP524312 TKN524311:TKT524312 TAR524311:TAX524312 SQV524311:SRB524312 SGZ524311:SHF524312 RXD524311:RXJ524312 RNH524311:RNN524312 RDL524311:RDR524312 QTP524311:QTV524312 QJT524311:QJZ524312 PZX524311:QAD524312 PQB524311:PQH524312 PGF524311:PGL524312 OWJ524311:OWP524312 OMN524311:OMT524312 OCR524311:OCX524312 NSV524311:NTB524312 NIZ524311:NJF524312 MZD524311:MZJ524312 MPH524311:MPN524312 MFL524311:MFR524312 LVP524311:LVV524312 LLT524311:LLZ524312 LBX524311:LCD524312 KSB524311:KSH524312 KIF524311:KIL524312 JYJ524311:JYP524312 JON524311:JOT524312 JER524311:JEX524312 IUV524311:IVB524312 IKZ524311:ILF524312 IBD524311:IBJ524312 HRH524311:HRN524312 HHL524311:HHR524312 GXP524311:GXV524312 GNT524311:GNZ524312 GDX524311:GED524312 FUB524311:FUH524312 FKF524311:FKL524312 FAJ524311:FAP524312 EQN524311:EQT524312 EGR524311:EGX524312 DWV524311:DXB524312 DMZ524311:DNF524312 DDD524311:DDJ524312 CTH524311:CTN524312 CJL524311:CJR524312 BZP524311:BZV524312 BPT524311:BPZ524312 BFX524311:BGD524312 AWB524311:AWH524312 AMF524311:AML524312 ACJ524311:ACP524312 SN524311:ST524312 IR524311:IX524312 WVD458775:WVJ458776 WLH458775:WLN458776 WBL458775:WBR458776 VRP458775:VRV458776 VHT458775:VHZ458776 UXX458775:UYD458776 UOB458775:UOH458776 UEF458775:UEL458776 TUJ458775:TUP458776 TKN458775:TKT458776 TAR458775:TAX458776 SQV458775:SRB458776 SGZ458775:SHF458776 RXD458775:RXJ458776 RNH458775:RNN458776 RDL458775:RDR458776 QTP458775:QTV458776 QJT458775:QJZ458776 PZX458775:QAD458776 PQB458775:PQH458776 PGF458775:PGL458776 OWJ458775:OWP458776 OMN458775:OMT458776 OCR458775:OCX458776 NSV458775:NTB458776 NIZ458775:NJF458776 MZD458775:MZJ458776 MPH458775:MPN458776 MFL458775:MFR458776 LVP458775:LVV458776 LLT458775:LLZ458776 LBX458775:LCD458776 KSB458775:KSH458776 KIF458775:KIL458776 JYJ458775:JYP458776 JON458775:JOT458776 JER458775:JEX458776 IUV458775:IVB458776 IKZ458775:ILF458776 IBD458775:IBJ458776 HRH458775:HRN458776 HHL458775:HHR458776 GXP458775:GXV458776 GNT458775:GNZ458776 GDX458775:GED458776 FUB458775:FUH458776 FKF458775:FKL458776 FAJ458775:FAP458776 EQN458775:EQT458776 EGR458775:EGX458776 DWV458775:DXB458776 DMZ458775:DNF458776 DDD458775:DDJ458776 CTH458775:CTN458776 CJL458775:CJR458776 BZP458775:BZV458776 BPT458775:BPZ458776 BFX458775:BGD458776 AWB458775:AWH458776 AMF458775:AML458776 ACJ458775:ACP458776 SN458775:ST458776 IR458775:IX458776 WVD393239:WVJ393240 WLH393239:WLN393240 WBL393239:WBR393240 VRP393239:VRV393240 VHT393239:VHZ393240 UXX393239:UYD393240 UOB393239:UOH393240 UEF393239:UEL393240 TUJ393239:TUP393240 TKN393239:TKT393240 TAR393239:TAX393240 SQV393239:SRB393240 SGZ393239:SHF393240 RXD393239:RXJ393240 RNH393239:RNN393240 RDL393239:RDR393240 QTP393239:QTV393240 QJT393239:QJZ393240 PZX393239:QAD393240 PQB393239:PQH393240 PGF393239:PGL393240 OWJ393239:OWP393240 OMN393239:OMT393240 OCR393239:OCX393240 NSV393239:NTB393240 NIZ393239:NJF393240 MZD393239:MZJ393240 MPH393239:MPN393240 MFL393239:MFR393240 LVP393239:LVV393240 LLT393239:LLZ393240 LBX393239:LCD393240 KSB393239:KSH393240 KIF393239:KIL393240 JYJ393239:JYP393240 JON393239:JOT393240 JER393239:JEX393240 IUV393239:IVB393240 IKZ393239:ILF393240 IBD393239:IBJ393240 HRH393239:HRN393240 HHL393239:HHR393240 GXP393239:GXV393240 GNT393239:GNZ393240 GDX393239:GED393240 FUB393239:FUH393240 FKF393239:FKL393240 FAJ393239:FAP393240 EQN393239:EQT393240 EGR393239:EGX393240 DWV393239:DXB393240 DMZ393239:DNF393240 DDD393239:DDJ393240 CTH393239:CTN393240 CJL393239:CJR393240 BZP393239:BZV393240 BPT393239:BPZ393240 BFX393239:BGD393240 AWB393239:AWH393240 AMF393239:AML393240 ACJ393239:ACP393240 SN393239:ST393240 IR393239:IX393240 WVD327703:WVJ327704 WLH327703:WLN327704 WBL327703:WBR327704 VRP327703:VRV327704 VHT327703:VHZ327704 UXX327703:UYD327704 UOB327703:UOH327704 UEF327703:UEL327704 TUJ327703:TUP327704 TKN327703:TKT327704 TAR327703:TAX327704 SQV327703:SRB327704 SGZ327703:SHF327704 RXD327703:RXJ327704 RNH327703:RNN327704 RDL327703:RDR327704 QTP327703:QTV327704 QJT327703:QJZ327704 PZX327703:QAD327704 PQB327703:PQH327704 PGF327703:PGL327704 OWJ327703:OWP327704 OMN327703:OMT327704 OCR327703:OCX327704 NSV327703:NTB327704 NIZ327703:NJF327704 MZD327703:MZJ327704 MPH327703:MPN327704 MFL327703:MFR327704 LVP327703:LVV327704 LLT327703:LLZ327704 LBX327703:LCD327704 KSB327703:KSH327704 KIF327703:KIL327704 JYJ327703:JYP327704 JON327703:JOT327704 JER327703:JEX327704 IUV327703:IVB327704 IKZ327703:ILF327704 IBD327703:IBJ327704 HRH327703:HRN327704 HHL327703:HHR327704 GXP327703:GXV327704 GNT327703:GNZ327704 GDX327703:GED327704 FUB327703:FUH327704 FKF327703:FKL327704 FAJ327703:FAP327704 EQN327703:EQT327704 EGR327703:EGX327704 DWV327703:DXB327704 DMZ327703:DNF327704 DDD327703:DDJ327704 CTH327703:CTN327704 CJL327703:CJR327704 BZP327703:BZV327704 BPT327703:BPZ327704 BFX327703:BGD327704 AWB327703:AWH327704 AMF327703:AML327704 ACJ327703:ACP327704 SN327703:ST327704 IR327703:IX327704 WVD262167:WVJ262168 WLH262167:WLN262168 WBL262167:WBR262168 VRP262167:VRV262168 VHT262167:VHZ262168 UXX262167:UYD262168 UOB262167:UOH262168 UEF262167:UEL262168 TUJ262167:TUP262168 TKN262167:TKT262168 TAR262167:TAX262168 SQV262167:SRB262168 SGZ262167:SHF262168 RXD262167:RXJ262168 RNH262167:RNN262168 RDL262167:RDR262168 QTP262167:QTV262168 QJT262167:QJZ262168 PZX262167:QAD262168 PQB262167:PQH262168 PGF262167:PGL262168 OWJ262167:OWP262168 OMN262167:OMT262168 OCR262167:OCX262168 NSV262167:NTB262168 NIZ262167:NJF262168 MZD262167:MZJ262168 MPH262167:MPN262168 MFL262167:MFR262168 LVP262167:LVV262168 LLT262167:LLZ262168 LBX262167:LCD262168 KSB262167:KSH262168 KIF262167:KIL262168 JYJ262167:JYP262168 JON262167:JOT262168 JER262167:JEX262168 IUV262167:IVB262168 IKZ262167:ILF262168 IBD262167:IBJ262168 HRH262167:HRN262168 HHL262167:HHR262168 GXP262167:GXV262168 GNT262167:GNZ262168 GDX262167:GED262168 FUB262167:FUH262168 FKF262167:FKL262168 FAJ262167:FAP262168 EQN262167:EQT262168 EGR262167:EGX262168 DWV262167:DXB262168 DMZ262167:DNF262168 DDD262167:DDJ262168 CTH262167:CTN262168 CJL262167:CJR262168 BZP262167:BZV262168 BPT262167:BPZ262168 BFX262167:BGD262168 AWB262167:AWH262168 AMF262167:AML262168 ACJ262167:ACP262168 SN262167:ST262168 IR262167:IX262168 WVD196631:WVJ196632 WLH196631:WLN196632 WBL196631:WBR196632 VRP196631:VRV196632 VHT196631:VHZ196632 UXX196631:UYD196632 UOB196631:UOH196632 UEF196631:UEL196632 TUJ196631:TUP196632 TKN196631:TKT196632 TAR196631:TAX196632 SQV196631:SRB196632 SGZ196631:SHF196632 RXD196631:RXJ196632 RNH196631:RNN196632 RDL196631:RDR196632 QTP196631:QTV196632 QJT196631:QJZ196632 PZX196631:QAD196632 PQB196631:PQH196632 PGF196631:PGL196632 OWJ196631:OWP196632 OMN196631:OMT196632 OCR196631:OCX196632 NSV196631:NTB196632 NIZ196631:NJF196632 MZD196631:MZJ196632 MPH196631:MPN196632 MFL196631:MFR196632 LVP196631:LVV196632 LLT196631:LLZ196632 LBX196631:LCD196632 KSB196631:KSH196632 KIF196631:KIL196632 JYJ196631:JYP196632 JON196631:JOT196632 JER196631:JEX196632 IUV196631:IVB196632 IKZ196631:ILF196632 IBD196631:IBJ196632 HRH196631:HRN196632 HHL196631:HHR196632 GXP196631:GXV196632 GNT196631:GNZ196632 GDX196631:GED196632 FUB196631:FUH196632 FKF196631:FKL196632 FAJ196631:FAP196632 EQN196631:EQT196632 EGR196631:EGX196632 DWV196631:DXB196632 DMZ196631:DNF196632 DDD196631:DDJ196632 CTH196631:CTN196632 CJL196631:CJR196632 BZP196631:BZV196632 BPT196631:BPZ196632 BFX196631:BGD196632 AWB196631:AWH196632 AMF196631:AML196632 ACJ196631:ACP196632 SN196631:ST196632 IR196631:IX196632 WVD131095:WVJ131096 WLH131095:WLN131096 WBL131095:WBR131096 VRP131095:VRV131096 VHT131095:VHZ131096 UXX131095:UYD131096 UOB131095:UOH131096 UEF131095:UEL131096 TUJ131095:TUP131096 TKN131095:TKT131096 TAR131095:TAX131096 SQV131095:SRB131096 SGZ131095:SHF131096 RXD131095:RXJ131096 RNH131095:RNN131096 RDL131095:RDR131096 QTP131095:QTV131096 QJT131095:QJZ131096 PZX131095:QAD131096 PQB131095:PQH131096 PGF131095:PGL131096 OWJ131095:OWP131096 OMN131095:OMT131096 OCR131095:OCX131096 NSV131095:NTB131096 NIZ131095:NJF131096 MZD131095:MZJ131096 MPH131095:MPN131096 MFL131095:MFR131096 LVP131095:LVV131096 LLT131095:LLZ131096 LBX131095:LCD131096 KSB131095:KSH131096 KIF131095:KIL131096 JYJ131095:JYP131096 JON131095:JOT131096 JER131095:JEX131096 IUV131095:IVB131096 IKZ131095:ILF131096 IBD131095:IBJ131096 HRH131095:HRN131096 HHL131095:HHR131096 GXP131095:GXV131096 GNT131095:GNZ131096 GDX131095:GED131096 FUB131095:FUH131096 FKF131095:FKL131096 FAJ131095:FAP131096 EQN131095:EQT131096 EGR131095:EGX131096 DWV131095:DXB131096 DMZ131095:DNF131096 DDD131095:DDJ131096 CTH131095:CTN131096 CJL131095:CJR131096 BZP131095:BZV131096 BPT131095:BPZ131096 BFX131095:BGD131096 AWB131095:AWH131096 AMF131095:AML131096 ACJ131095:ACP131096 SN131095:ST131096 IR131095:IX131096 WVD65559:WVJ65560 WLH65559:WLN65560 WBL65559:WBR65560 VRP65559:VRV65560 VHT65559:VHZ65560 UXX65559:UYD65560 UOB65559:UOH65560 UEF65559:UEL65560 TUJ65559:TUP65560 TKN65559:TKT65560 TAR65559:TAX65560 SQV65559:SRB65560 SGZ65559:SHF65560 RXD65559:RXJ65560 RNH65559:RNN65560 RDL65559:RDR65560 QTP65559:QTV65560 QJT65559:QJZ65560 PZX65559:QAD65560 PQB65559:PQH65560 PGF65559:PGL65560 OWJ65559:OWP65560 OMN65559:OMT65560 OCR65559:OCX65560 NSV65559:NTB65560 NIZ65559:NJF65560 MZD65559:MZJ65560 MPH65559:MPN65560 MFL65559:MFR65560 LVP65559:LVV65560 LLT65559:LLZ65560 LBX65559:LCD65560 KSB65559:KSH65560 KIF65559:KIL65560 JYJ65559:JYP65560 JON65559:JOT65560 JER65559:JEX65560 IUV65559:IVB65560 IKZ65559:ILF65560 IBD65559:IBJ65560 HRH65559:HRN65560 HHL65559:HHR65560 GXP65559:GXV65560 GNT65559:GNZ65560 GDX65559:GED65560 FUB65559:FUH65560 FKF65559:FKL65560 FAJ65559:FAP65560 EQN65559:EQT65560 EGR65559:EGX65560 DWV65559:DXB65560 DMZ65559:DNF65560 DDD65559:DDJ65560 CTH65559:CTN65560 CJL65559:CJR65560 BZP65559:BZV65560 BPT65559:BPZ65560 BFX65559:BGD65560 AWB65559:AWH65560 AMF65559:AML65560 ACJ65559:ACP65560 SN65559:ST65560 IR65559:IX65560 WVD9:WVJ9 WLH9:WLN9 WBL9:WBR9 VRP9:VRV9 VHT9:VHZ9 UXX9:UYD9 UOB9:UOH9 UEF9:UEL9 TUJ9:TUP9 TKN9:TKT9 TAR9:TAX9 SQV9:SRB9 SGZ9:SHF9 RXD9:RXJ9 RNH9:RNN9 RDL9:RDR9 QTP9:QTV9 QJT9:QJZ9 PZX9:QAD9 PQB9:PQH9 PGF9:PGL9 OWJ9:OWP9 OMN9:OMT9 OCR9:OCX9 NSV9:NTB9 NIZ9:NJF9 MZD9:MZJ9 MPH9:MPN9 MFL9:MFR9 LVP9:LVV9 LLT9:LLZ9 LBX9:LCD9 KSB9:KSH9 KIF9:KIL9 JYJ9:JYP9 JON9:JOT9 JER9:JEX9 IUV9:IVB9 IKZ9:ILF9 IBD9:IBJ9 HRH9:HRN9 HHL9:HHR9 GXP9:GXV9 GNT9:GNZ9 GDX9:GED9 FUB9:FUH9 FKF9:FKL9 FAJ9:FAP9 EQN9:EQT9 EGR9:EGX9 DWV9:DXB9 DMZ9:DNF9 DDD9:DDJ9 CTH9:CTN9 CJL9:CJR9 BZP9:BZV9 BPT9:BPZ9 BFX9:BGD9 AWB9:AWH9 AMF9:AML9 ACJ9:ACP9 SN9:ST9 IR9:IX9 WVD983065:WVG983065 F65557:J65557 F131093:J131093 F196629:J196629 F262165:J262165 F327701:J327701 F393237:J393237 F458773:J458773 F524309:J524309 F589845:J589845 F655381:J655381 F720917:J720917 F786453:J786453 F851989:J851989 F917525:J917525 F983061:J983061 WLH983065:WLK983065 WBL983065:WBO983065 VRP983065:VRS983065 VHT983065:VHW983065 UXX983065:UYA983065 UOB983065:UOE983065 UEF983065:UEI983065 TUJ983065:TUM983065 TKN983065:TKQ983065 TAR983065:TAU983065 SQV983065:SQY983065 SGZ983065:SHC983065 RXD983065:RXG983065 RNH983065:RNK983065 RDL983065:RDO983065 QTP983065:QTS983065 QJT983065:QJW983065 PZX983065:QAA983065 PQB983065:PQE983065 PGF983065:PGI983065 OWJ983065:OWM983065 OMN983065:OMQ983065 OCR983065:OCU983065 NSV983065:NSY983065 NIZ983065:NJC983065 MZD983065:MZG983065 MPH983065:MPK983065 MFL983065:MFO983065 LVP983065:LVS983065 LLT983065:LLW983065 LBX983065:LCA983065 KSB983065:KSE983065 KIF983065:KII983065 JYJ983065:JYM983065 JON983065:JOQ983065 JER983065:JEU983065 IUV983065:IUY983065 IKZ983065:ILC983065 IBD983065:IBG983065 HRH983065:HRK983065 HHL983065:HHO983065 GXP983065:GXS983065 GNT983065:GNW983065 GDX983065:GEA983065 FUB983065:FUE983065 FKF983065:FKI983065 FAJ983065:FAM983065 EQN983065:EQQ983065 EGR983065:EGU983065 DWV983065:DWY983065 DMZ983065:DNC983065 DDD983065:DDG983065 CTH983065:CTK983065 CJL983065:CJO983065 BZP983065:BZS983065 BPT983065:BPW983065 BFX983065:BGA983065 AWB983065:AWE983065 AMF983065:AMI983065 ACJ983065:ACM983065 SN983065:SQ983065 IR983065:IU983065 WVD917529:WVG917529 WLH917529:WLK917529 WBL917529:WBO917529 VRP917529:VRS917529 VHT917529:VHW917529 UXX917529:UYA917529 UOB917529:UOE917529 UEF917529:UEI917529 TUJ917529:TUM917529 TKN917529:TKQ917529 TAR917529:TAU917529 SQV917529:SQY917529 SGZ917529:SHC917529 RXD917529:RXG917529 RNH917529:RNK917529 RDL917529:RDO917529 QTP917529:QTS917529 QJT917529:QJW917529 PZX917529:QAA917529 PQB917529:PQE917529 PGF917529:PGI917529 OWJ917529:OWM917529 OMN917529:OMQ917529 OCR917529:OCU917529 NSV917529:NSY917529 NIZ917529:NJC917529 MZD917529:MZG917529 MPH917529:MPK917529 MFL917529:MFO917529 LVP917529:LVS917529 LLT917529:LLW917529 LBX917529:LCA917529 KSB917529:KSE917529 KIF917529:KII917529 JYJ917529:JYM917529 JON917529:JOQ917529 JER917529:JEU917529 IUV917529:IUY917529 IKZ917529:ILC917529 IBD917529:IBG917529 HRH917529:HRK917529 HHL917529:HHO917529 GXP917529:GXS917529 GNT917529:GNW917529 GDX917529:GEA917529 FUB917529:FUE917529 FKF917529:FKI917529 FAJ917529:FAM917529 EQN917529:EQQ917529 EGR917529:EGU917529 DWV917529:DWY917529 DMZ917529:DNC917529 DDD917529:DDG917529 CTH917529:CTK917529 CJL917529:CJO917529 BZP917529:BZS917529 BPT917529:BPW917529 BFX917529:BGA917529 AWB917529:AWE917529 AMF917529:AMI917529 ACJ917529:ACM917529 SN917529:SQ917529 IR917529:IU917529 WVD851993:WVG851993 WLH851993:WLK851993 WBL851993:WBO851993 VRP851993:VRS851993 VHT851993:VHW851993 UXX851993:UYA851993 UOB851993:UOE851993 UEF851993:UEI851993 TUJ851993:TUM851993 TKN851993:TKQ851993 TAR851993:TAU851993 SQV851993:SQY851993 SGZ851993:SHC851993 RXD851993:RXG851993 RNH851993:RNK851993 RDL851993:RDO851993 QTP851993:QTS851993 QJT851993:QJW851993 PZX851993:QAA851993 PQB851993:PQE851993 PGF851993:PGI851993 OWJ851993:OWM851993 OMN851993:OMQ851993 OCR851993:OCU851993 NSV851993:NSY851993 NIZ851993:NJC851993 MZD851993:MZG851993 MPH851993:MPK851993 MFL851993:MFO851993 LVP851993:LVS851993 LLT851993:LLW851993 LBX851993:LCA851993 KSB851993:KSE851993 KIF851993:KII851993 JYJ851993:JYM851993 JON851993:JOQ851993 JER851993:JEU851993 IUV851993:IUY851993 IKZ851993:ILC851993 IBD851993:IBG851993 HRH851993:HRK851993 HHL851993:HHO851993 GXP851993:GXS851993 GNT851993:GNW851993 GDX851993:GEA851993 FUB851993:FUE851993 FKF851993:FKI851993 FAJ851993:FAM851993 EQN851993:EQQ851993 EGR851993:EGU851993 DWV851993:DWY851993 DMZ851993:DNC851993 DDD851993:DDG851993 CTH851993:CTK851993 CJL851993:CJO851993 BZP851993:BZS851993 BPT851993:BPW851993 BFX851993:BGA851993 AWB851993:AWE851993 AMF851993:AMI851993 ACJ851993:ACM851993 SN851993:SQ851993 IR851993:IU851993 WVD786457:WVG786457 WLH786457:WLK786457 WBL786457:WBO786457 VRP786457:VRS786457 VHT786457:VHW786457 UXX786457:UYA786457 UOB786457:UOE786457 UEF786457:UEI786457 TUJ786457:TUM786457 TKN786457:TKQ786457 TAR786457:TAU786457 SQV786457:SQY786457 SGZ786457:SHC786457 RXD786457:RXG786457 RNH786457:RNK786457 RDL786457:RDO786457 QTP786457:QTS786457 QJT786457:QJW786457 PZX786457:QAA786457 PQB786457:PQE786457 PGF786457:PGI786457 OWJ786457:OWM786457 OMN786457:OMQ786457 OCR786457:OCU786457 NSV786457:NSY786457 NIZ786457:NJC786457 MZD786457:MZG786457 MPH786457:MPK786457 MFL786457:MFO786457 LVP786457:LVS786457 LLT786457:LLW786457 LBX786457:LCA786457 KSB786457:KSE786457 KIF786457:KII786457 JYJ786457:JYM786457 JON786457:JOQ786457 JER786457:JEU786457 IUV786457:IUY786457 IKZ786457:ILC786457 IBD786457:IBG786457 HRH786457:HRK786457 HHL786457:HHO786457 GXP786457:GXS786457 GNT786457:GNW786457 GDX786457:GEA786457 FUB786457:FUE786457 FKF786457:FKI786457 FAJ786457:FAM786457 EQN786457:EQQ786457 EGR786457:EGU786457 DWV786457:DWY786457 DMZ786457:DNC786457 DDD786457:DDG786457 CTH786457:CTK786457 CJL786457:CJO786457 BZP786457:BZS786457 BPT786457:BPW786457 BFX786457:BGA786457 AWB786457:AWE786457 AMF786457:AMI786457 ACJ786457:ACM786457 SN786457:SQ786457 IR786457:IU786457 WVD720921:WVG720921 WLH720921:WLK720921 WBL720921:WBO720921 VRP720921:VRS720921 VHT720921:VHW720921 UXX720921:UYA720921 UOB720921:UOE720921 UEF720921:UEI720921 TUJ720921:TUM720921 TKN720921:TKQ720921 TAR720921:TAU720921 SQV720921:SQY720921 SGZ720921:SHC720921 RXD720921:RXG720921 RNH720921:RNK720921 RDL720921:RDO720921 QTP720921:QTS720921 QJT720921:QJW720921 PZX720921:QAA720921 PQB720921:PQE720921 PGF720921:PGI720921 OWJ720921:OWM720921 OMN720921:OMQ720921 OCR720921:OCU720921 NSV720921:NSY720921 NIZ720921:NJC720921 MZD720921:MZG720921 MPH720921:MPK720921 MFL720921:MFO720921 LVP720921:LVS720921 LLT720921:LLW720921 LBX720921:LCA720921 KSB720921:KSE720921 KIF720921:KII720921 JYJ720921:JYM720921 JON720921:JOQ720921 JER720921:JEU720921 IUV720921:IUY720921 IKZ720921:ILC720921 IBD720921:IBG720921 HRH720921:HRK720921 HHL720921:HHO720921 GXP720921:GXS720921 GNT720921:GNW720921 GDX720921:GEA720921 FUB720921:FUE720921 FKF720921:FKI720921 FAJ720921:FAM720921 EQN720921:EQQ720921 EGR720921:EGU720921 DWV720921:DWY720921 DMZ720921:DNC720921 DDD720921:DDG720921 CTH720921:CTK720921 CJL720921:CJO720921 BZP720921:BZS720921 BPT720921:BPW720921 BFX720921:BGA720921 AWB720921:AWE720921 AMF720921:AMI720921 ACJ720921:ACM720921 SN720921:SQ720921 IR720921:IU720921 WVD655385:WVG655385 WLH655385:WLK655385 WBL655385:WBO655385 VRP655385:VRS655385 VHT655385:VHW655385 UXX655385:UYA655385 UOB655385:UOE655385 UEF655385:UEI655385 TUJ655385:TUM655385 TKN655385:TKQ655385 TAR655385:TAU655385 SQV655385:SQY655385 SGZ655385:SHC655385 RXD655385:RXG655385 RNH655385:RNK655385 RDL655385:RDO655385 QTP655385:QTS655385 QJT655385:QJW655385 PZX655385:QAA655385 PQB655385:PQE655385 PGF655385:PGI655385 OWJ655385:OWM655385 OMN655385:OMQ655385 OCR655385:OCU655385 NSV655385:NSY655385 NIZ655385:NJC655385 MZD655385:MZG655385 MPH655385:MPK655385 MFL655385:MFO655385 LVP655385:LVS655385 LLT655385:LLW655385 LBX655385:LCA655385 KSB655385:KSE655385 KIF655385:KII655385 JYJ655385:JYM655385 JON655385:JOQ655385 JER655385:JEU655385 IUV655385:IUY655385 IKZ655385:ILC655385 IBD655385:IBG655385 HRH655385:HRK655385 HHL655385:HHO655385 GXP655385:GXS655385 GNT655385:GNW655385 GDX655385:GEA655385 FUB655385:FUE655385 FKF655385:FKI655385 FAJ655385:FAM655385 EQN655385:EQQ655385 EGR655385:EGU655385 DWV655385:DWY655385 DMZ655385:DNC655385 DDD655385:DDG655385 CTH655385:CTK655385 CJL655385:CJO655385 BZP655385:BZS655385 BPT655385:BPW655385 BFX655385:BGA655385 AWB655385:AWE655385 AMF655385:AMI655385 ACJ655385:ACM655385 SN655385:SQ655385 IR655385:IU655385 WVD589849:WVG589849 WLH589849:WLK589849 WBL589849:WBO589849 VRP589849:VRS589849 VHT589849:VHW589849 UXX589849:UYA589849 UOB589849:UOE589849 UEF589849:UEI589849 TUJ589849:TUM589849 TKN589849:TKQ589849 TAR589849:TAU589849 SQV589849:SQY589849 SGZ589849:SHC589849 RXD589849:RXG589849 RNH589849:RNK589849 RDL589849:RDO589849 QTP589849:QTS589849 QJT589849:QJW589849 PZX589849:QAA589849 PQB589849:PQE589849 PGF589849:PGI589849 OWJ589849:OWM589849 OMN589849:OMQ589849 OCR589849:OCU589849 NSV589849:NSY589849 NIZ589849:NJC589849 MZD589849:MZG589849 MPH589849:MPK589849 MFL589849:MFO589849 LVP589849:LVS589849 LLT589849:LLW589849 LBX589849:LCA589849 KSB589849:KSE589849 KIF589849:KII589849 JYJ589849:JYM589849 JON589849:JOQ589849 JER589849:JEU589849 IUV589849:IUY589849 IKZ589849:ILC589849 IBD589849:IBG589849 HRH589849:HRK589849 HHL589849:HHO589849 GXP589849:GXS589849 GNT589849:GNW589849 GDX589849:GEA589849 FUB589849:FUE589849 FKF589849:FKI589849 FAJ589849:FAM589849 EQN589849:EQQ589849 EGR589849:EGU589849 DWV589849:DWY589849 DMZ589849:DNC589849 DDD589849:DDG589849 CTH589849:CTK589849 CJL589849:CJO589849 BZP589849:BZS589849 BPT589849:BPW589849 BFX589849:BGA589849 AWB589849:AWE589849 AMF589849:AMI589849 ACJ589849:ACM589849 SN589849:SQ589849 IR589849:IU589849 WVD524313:WVG524313 WLH524313:WLK524313 WBL524313:WBO524313 VRP524313:VRS524313 VHT524313:VHW524313 UXX524313:UYA524313 UOB524313:UOE524313 UEF524313:UEI524313 TUJ524313:TUM524313 TKN524313:TKQ524313 TAR524313:TAU524313 SQV524313:SQY524313 SGZ524313:SHC524313 RXD524313:RXG524313 RNH524313:RNK524313 RDL524313:RDO524313 QTP524313:QTS524313 QJT524313:QJW524313 PZX524313:QAA524313 PQB524313:PQE524313 PGF524313:PGI524313 OWJ524313:OWM524313 OMN524313:OMQ524313 OCR524313:OCU524313 NSV524313:NSY524313 NIZ524313:NJC524313 MZD524313:MZG524313 MPH524313:MPK524313 MFL524313:MFO524313 LVP524313:LVS524313 LLT524313:LLW524313 LBX524313:LCA524313 KSB524313:KSE524313 KIF524313:KII524313 JYJ524313:JYM524313 JON524313:JOQ524313 JER524313:JEU524313 IUV524313:IUY524313 IKZ524313:ILC524313 IBD524313:IBG524313 HRH524313:HRK524313 HHL524313:HHO524313 GXP524313:GXS524313 GNT524313:GNW524313 GDX524313:GEA524313 FUB524313:FUE524313 FKF524313:FKI524313 FAJ524313:FAM524313 EQN524313:EQQ524313 EGR524313:EGU524313 DWV524313:DWY524313 DMZ524313:DNC524313 DDD524313:DDG524313 CTH524313:CTK524313 CJL524313:CJO524313 BZP524313:BZS524313 BPT524313:BPW524313 BFX524313:BGA524313 AWB524313:AWE524313 AMF524313:AMI524313 ACJ524313:ACM524313 SN524313:SQ524313 IR524313:IU524313 WVD458777:WVG458777 WLH458777:WLK458777 WBL458777:WBO458777 VRP458777:VRS458777 VHT458777:VHW458777 UXX458777:UYA458777 UOB458777:UOE458777 UEF458777:UEI458777 TUJ458777:TUM458777 TKN458777:TKQ458777 TAR458777:TAU458777 SQV458777:SQY458777 SGZ458777:SHC458777 RXD458777:RXG458777 RNH458777:RNK458777 RDL458777:RDO458777 QTP458777:QTS458777 QJT458777:QJW458777 PZX458777:QAA458777 PQB458777:PQE458777 PGF458777:PGI458777 OWJ458777:OWM458777 OMN458777:OMQ458777 OCR458777:OCU458777 NSV458777:NSY458777 NIZ458777:NJC458777 MZD458777:MZG458777 MPH458777:MPK458777 MFL458777:MFO458777 LVP458777:LVS458777 LLT458777:LLW458777 LBX458777:LCA458777 KSB458777:KSE458777 KIF458777:KII458777 JYJ458777:JYM458777 JON458777:JOQ458777 JER458777:JEU458777 IUV458777:IUY458777 IKZ458777:ILC458777 IBD458777:IBG458777 HRH458777:HRK458777 HHL458777:HHO458777 GXP458777:GXS458777 GNT458777:GNW458777 GDX458777:GEA458777 FUB458777:FUE458777 FKF458777:FKI458777 FAJ458777:FAM458777 EQN458777:EQQ458777 EGR458777:EGU458777 DWV458777:DWY458777 DMZ458777:DNC458777 DDD458777:DDG458777 CTH458777:CTK458777 CJL458777:CJO458777 BZP458777:BZS458777 BPT458777:BPW458777 BFX458777:BGA458777 AWB458777:AWE458777 AMF458777:AMI458777 ACJ458777:ACM458777 SN458777:SQ458777 IR458777:IU458777 WVD393241:WVG393241 WLH393241:WLK393241 WBL393241:WBO393241 VRP393241:VRS393241 VHT393241:VHW393241 UXX393241:UYA393241 UOB393241:UOE393241 UEF393241:UEI393241 TUJ393241:TUM393241 TKN393241:TKQ393241 TAR393241:TAU393241 SQV393241:SQY393241 SGZ393241:SHC393241 RXD393241:RXG393241 RNH393241:RNK393241 RDL393241:RDO393241 QTP393241:QTS393241 QJT393241:QJW393241 PZX393241:QAA393241 PQB393241:PQE393241 PGF393241:PGI393241 OWJ393241:OWM393241 OMN393241:OMQ393241 OCR393241:OCU393241 NSV393241:NSY393241 NIZ393241:NJC393241 MZD393241:MZG393241 MPH393241:MPK393241 MFL393241:MFO393241 LVP393241:LVS393241 LLT393241:LLW393241 LBX393241:LCA393241 KSB393241:KSE393241 KIF393241:KII393241 JYJ393241:JYM393241 JON393241:JOQ393241 JER393241:JEU393241 IUV393241:IUY393241 IKZ393241:ILC393241 IBD393241:IBG393241 HRH393241:HRK393241 HHL393241:HHO393241 GXP393241:GXS393241 GNT393241:GNW393241 GDX393241:GEA393241 FUB393241:FUE393241 FKF393241:FKI393241 FAJ393241:FAM393241 EQN393241:EQQ393241 EGR393241:EGU393241 DWV393241:DWY393241 DMZ393241:DNC393241 DDD393241:DDG393241 CTH393241:CTK393241 CJL393241:CJO393241 BZP393241:BZS393241 BPT393241:BPW393241 BFX393241:BGA393241 AWB393241:AWE393241 AMF393241:AMI393241 ACJ393241:ACM393241 SN393241:SQ393241 IR393241:IU393241 WVD327705:WVG327705 WLH327705:WLK327705 WBL327705:WBO327705 VRP327705:VRS327705 VHT327705:VHW327705 UXX327705:UYA327705 UOB327705:UOE327705 UEF327705:UEI327705 TUJ327705:TUM327705 TKN327705:TKQ327705 TAR327705:TAU327705 SQV327705:SQY327705 SGZ327705:SHC327705 RXD327705:RXG327705 RNH327705:RNK327705 RDL327705:RDO327705 QTP327705:QTS327705 QJT327705:QJW327705 PZX327705:QAA327705 PQB327705:PQE327705 PGF327705:PGI327705 OWJ327705:OWM327705 OMN327705:OMQ327705 OCR327705:OCU327705 NSV327705:NSY327705 NIZ327705:NJC327705 MZD327705:MZG327705 MPH327705:MPK327705 MFL327705:MFO327705 LVP327705:LVS327705 LLT327705:LLW327705 LBX327705:LCA327705 KSB327705:KSE327705 KIF327705:KII327705 JYJ327705:JYM327705 JON327705:JOQ327705 JER327705:JEU327705 IUV327705:IUY327705 IKZ327705:ILC327705 IBD327705:IBG327705 HRH327705:HRK327705 HHL327705:HHO327705 GXP327705:GXS327705 GNT327705:GNW327705 GDX327705:GEA327705 FUB327705:FUE327705 FKF327705:FKI327705 FAJ327705:FAM327705 EQN327705:EQQ327705 EGR327705:EGU327705 DWV327705:DWY327705 DMZ327705:DNC327705 DDD327705:DDG327705 CTH327705:CTK327705 CJL327705:CJO327705 BZP327705:BZS327705 BPT327705:BPW327705 BFX327705:BGA327705 AWB327705:AWE327705 AMF327705:AMI327705 ACJ327705:ACM327705 SN327705:SQ327705 IR327705:IU327705 WVD262169:WVG262169 WLH262169:WLK262169 WBL262169:WBO262169 VRP262169:VRS262169 VHT262169:VHW262169 UXX262169:UYA262169 UOB262169:UOE262169 UEF262169:UEI262169 TUJ262169:TUM262169 TKN262169:TKQ262169 TAR262169:TAU262169 SQV262169:SQY262169 SGZ262169:SHC262169 RXD262169:RXG262169 RNH262169:RNK262169 RDL262169:RDO262169 QTP262169:QTS262169 QJT262169:QJW262169 PZX262169:QAA262169 PQB262169:PQE262169 PGF262169:PGI262169 OWJ262169:OWM262169 OMN262169:OMQ262169 OCR262169:OCU262169 NSV262169:NSY262169 NIZ262169:NJC262169 MZD262169:MZG262169 MPH262169:MPK262169 MFL262169:MFO262169 LVP262169:LVS262169 LLT262169:LLW262169 LBX262169:LCA262169 KSB262169:KSE262169 KIF262169:KII262169 JYJ262169:JYM262169 JON262169:JOQ262169 JER262169:JEU262169 IUV262169:IUY262169 IKZ262169:ILC262169 IBD262169:IBG262169 HRH262169:HRK262169 HHL262169:HHO262169 GXP262169:GXS262169 GNT262169:GNW262169 GDX262169:GEA262169 FUB262169:FUE262169 FKF262169:FKI262169 FAJ262169:FAM262169 EQN262169:EQQ262169 EGR262169:EGU262169 DWV262169:DWY262169 DMZ262169:DNC262169 DDD262169:DDG262169 CTH262169:CTK262169 CJL262169:CJO262169 BZP262169:BZS262169 BPT262169:BPW262169 BFX262169:BGA262169 AWB262169:AWE262169 AMF262169:AMI262169 ACJ262169:ACM262169 SN262169:SQ262169 IR262169:IU262169 WVD196633:WVG196633 WLH196633:WLK196633 WBL196633:WBO196633 VRP196633:VRS196633 VHT196633:VHW196633 UXX196633:UYA196633 UOB196633:UOE196633 UEF196633:UEI196633 TUJ196633:TUM196633 TKN196633:TKQ196633 TAR196633:TAU196633 SQV196633:SQY196633 SGZ196633:SHC196633 RXD196633:RXG196633 RNH196633:RNK196633 RDL196633:RDO196633 QTP196633:QTS196633 QJT196633:QJW196633 PZX196633:QAA196633 PQB196633:PQE196633 PGF196633:PGI196633 OWJ196633:OWM196633 OMN196633:OMQ196633 OCR196633:OCU196633 NSV196633:NSY196633 NIZ196633:NJC196633 MZD196633:MZG196633 MPH196633:MPK196633 MFL196633:MFO196633 LVP196633:LVS196633 LLT196633:LLW196633 LBX196633:LCA196633 KSB196633:KSE196633 KIF196633:KII196633 JYJ196633:JYM196633 JON196633:JOQ196633 JER196633:JEU196633 IUV196633:IUY196633 IKZ196633:ILC196633 IBD196633:IBG196633 HRH196633:HRK196633 HHL196633:HHO196633 GXP196633:GXS196633 GNT196633:GNW196633 GDX196633:GEA196633 FUB196633:FUE196633 FKF196633:FKI196633 FAJ196633:FAM196633 EQN196633:EQQ196633 EGR196633:EGU196633 DWV196633:DWY196633 DMZ196633:DNC196633 DDD196633:DDG196633 CTH196633:CTK196633 CJL196633:CJO196633 BZP196633:BZS196633 BPT196633:BPW196633 BFX196633:BGA196633 AWB196633:AWE196633 AMF196633:AMI196633 ACJ196633:ACM196633 SN196633:SQ196633 IR196633:IU196633 WVD131097:WVG131097 WLH131097:WLK131097 WBL131097:WBO131097 VRP131097:VRS131097 VHT131097:VHW131097 UXX131097:UYA131097 UOB131097:UOE131097 UEF131097:UEI131097 TUJ131097:TUM131097 TKN131097:TKQ131097 TAR131097:TAU131097 SQV131097:SQY131097 SGZ131097:SHC131097 RXD131097:RXG131097 RNH131097:RNK131097 RDL131097:RDO131097 QTP131097:QTS131097 QJT131097:QJW131097 PZX131097:QAA131097 PQB131097:PQE131097 PGF131097:PGI131097 OWJ131097:OWM131097 OMN131097:OMQ131097 OCR131097:OCU131097 NSV131097:NSY131097 NIZ131097:NJC131097 MZD131097:MZG131097 MPH131097:MPK131097 MFL131097:MFO131097 LVP131097:LVS131097 LLT131097:LLW131097 LBX131097:LCA131097 KSB131097:KSE131097 KIF131097:KII131097 JYJ131097:JYM131097 JON131097:JOQ131097 JER131097:JEU131097 IUV131097:IUY131097 IKZ131097:ILC131097 IBD131097:IBG131097 HRH131097:HRK131097 HHL131097:HHO131097 GXP131097:GXS131097 GNT131097:GNW131097 GDX131097:GEA131097 FUB131097:FUE131097 FKF131097:FKI131097 FAJ131097:FAM131097 EQN131097:EQQ131097 EGR131097:EGU131097 DWV131097:DWY131097 DMZ131097:DNC131097 DDD131097:DDG131097 CTH131097:CTK131097 CJL131097:CJO131097 BZP131097:BZS131097 BPT131097:BPW131097 BFX131097:BGA131097 AWB131097:AWE131097 AMF131097:AMI131097 ACJ131097:ACM131097 SN131097:SQ131097 IR131097:IU131097 WVD65561:WVG65561 WLH65561:WLK65561 WBL65561:WBO65561 VRP65561:VRS65561 VHT65561:VHW65561 UXX65561:UYA65561 UOB65561:UOE65561 UEF65561:UEI65561 TUJ65561:TUM65561 TKN65561:TKQ65561 TAR65561:TAU65561 SQV65561:SQY65561 SGZ65561:SHC65561 RXD65561:RXG65561 RNH65561:RNK65561 RDL65561:RDO65561 QTP65561:QTS65561 QJT65561:QJW65561 PZX65561:QAA65561 PQB65561:PQE65561 PGF65561:PGI65561 OWJ65561:OWM65561 OMN65561:OMQ65561 OCR65561:OCU65561 NSV65561:NSY65561 NIZ65561:NJC65561 MZD65561:MZG65561 MPH65561:MPK65561 MFL65561:MFO65561 LVP65561:LVS65561 LLT65561:LLW65561 LBX65561:LCA65561 KSB65561:KSE65561 KIF65561:KII65561 JYJ65561:JYM65561 JON65561:JOQ65561 JER65561:JEU65561 IUV65561:IUY65561 IKZ65561:ILC65561 IBD65561:IBG65561 HRH65561:HRK65561 HHL65561:HHO65561 GXP65561:GXS65561 GNT65561:GNW65561 GDX65561:GEA65561 FUB65561:FUE65561 FKF65561:FKI65561 FAJ65561:FAM65561 EQN65561:EQQ65561 EGR65561:EGU65561 DWV65561:DWY65561 DMZ65561:DNC65561 DDD65561:DDG65561 CTH65561:CTK65561 CJL65561:CJO65561 BZP65561:BZS65561 BPT65561:BPW65561 BFX65561:BGA65561 AWB65561:AWE65561 AMF65561:AMI65561 ACJ65561:ACM65561 SN65561:SQ65561 IR65561:IU65561" xr:uid="{00000000-0002-0000-0000-000005000000}">
      <formula1>#REF!</formula1>
    </dataValidation>
    <dataValidation type="list" allowBlank="1" showInputMessage="1" showErrorMessage="1" sqref="A64 C64" xr:uid="{00000000-0002-0000-0000-000006000000}">
      <formula1>"Prodekanas,Prodekanė"</formula1>
    </dataValidation>
    <dataValidation type="list" allowBlank="1" showInputMessage="1" showErrorMessage="1" sqref="A61:B61" xr:uid="{00000000-0002-0000-0000-000007000000}">
      <formula1>"Katedros vedėjas,Katedros vedėja"</formula1>
    </dataValidation>
    <dataValidation type="list" allowBlank="1" showInputMessage="1" showErrorMessage="1" sqref="J10" xr:uid="{00000000-0002-0000-0000-000003000000}">
      <formula1>"docentas,lektorius,asistentas"</formula1>
    </dataValidation>
    <dataValidation type="custom" allowBlank="1" showInputMessage="1" showErrorMessage="1" errorTitle="Viršijote valandų limitą, kuris nurodytas max stulpelyje" error="Viršijote valandų limitą, kuris nurodytas max stulpelyje" promptTitle="Nurodykite valandų kiekį" prompt="Laukas skirtas nurodyti valandų kiekį." sqref="N43:N44 N49:N50 N36:N37" xr:uid="{32FB2F3A-CB30-4D32-826C-732B9E8BB51C}">
      <formula1>M36 &gt;= N36</formula1>
    </dataValidation>
  </dataValidations>
  <printOptions horizontalCentered="1"/>
  <pageMargins left="0.25" right="0.25" top="0.75" bottom="0.75" header="0.3" footer="0.3"/>
  <pageSetup paperSize="9" scale="80" orientation="portrait" r:id="rId1"/>
  <headerFooter alignWithMargins="0"/>
  <drawing r:id="rId2"/>
  <legacyDrawing r:id="rId3"/>
  <tableParts count="5">
    <tablePart r:id="rId4"/>
    <tablePart r:id="rId5"/>
    <tablePart r:id="rId6"/>
    <tablePart r:id="rId7"/>
    <tablePart r:id="rId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F6530A65-22F1-4F62-9CFD-698F06344280}">
            <x14:iconSet iconSet="3Symbols" custom="1">
              <x14:cfvo type="percent">
                <xm:f>0</xm:f>
              </x14:cfvo>
              <x14:cfvo type="num" gte="0">
                <xm:f>$M$36</xm:f>
              </x14:cfvo>
              <x14:cfvo type="num" gte="0">
                <xm:f>$M$36</xm:f>
              </x14:cfvo>
              <x14:cfIcon iconSet="3Symbols" iconId="2"/>
              <x14:cfIcon iconSet="3Symbols" iconId="2"/>
              <x14:cfIcon iconSet="3Symbols" iconId="0"/>
            </x14:iconSet>
          </x14:cfRule>
          <xm:sqref>N43:N44</xm:sqref>
        </x14:conditionalFormatting>
        <x14:conditionalFormatting xmlns:xm="http://schemas.microsoft.com/office/excel/2006/main">
          <x14:cfRule type="iconSet" priority="1" id="{30900DCD-17A8-49DC-AED6-EF648835E921}">
            <x14:iconSet iconSet="3Symbols" custom="1">
              <x14:cfvo type="percent">
                <xm:f>0</xm:f>
              </x14:cfvo>
              <x14:cfvo type="num" gte="0">
                <xm:f>$M$36</xm:f>
              </x14:cfvo>
              <x14:cfvo type="num" gte="0">
                <xm:f>$M$36</xm:f>
              </x14:cfvo>
              <x14:cfIcon iconSet="3Symbols" iconId="2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4" id="{AE20D38B-E5B0-4FD3-88E9-C23CCEF19584}">
            <x14:iconSet iconSet="3Symbols" custom="1">
              <x14:cfvo type="percent">
                <xm:f>0</xm:f>
              </x14:cfvo>
              <x14:cfvo type="num" gte="0">
                <xm:f>$M$36</xm:f>
              </x14:cfvo>
              <x14:cfvo type="num" gte="0">
                <xm:f>$M$36</xm:f>
              </x14:cfvo>
              <x14:cfIcon iconSet="3Symbols" iconId="2"/>
              <x14:cfIcon iconSet="3Symbols" iconId="2"/>
              <x14:cfIcon iconSet="3Symbols" iconId="0"/>
            </x14:iconSet>
          </x14:cfRule>
          <xm:sqref>N36:N37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921D5A5-62B3-4C18-90F6-D52B1FE6E5DD}">
          <x14:formula1>
            <xm:f>Duomenys!$C$11:$C$17</xm:f>
          </x14:formula1>
          <xm:sqref>B43:B44 B36:B37 B49:B50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7124-D5CF-4B74-9589-6B35C9D961A0}">
  <dimension ref="A1:R67"/>
  <sheetViews>
    <sheetView showZeros="0" topLeftCell="A52" zoomScaleNormal="100" workbookViewId="0">
      <selection activeCell="R33" sqref="R33"/>
    </sheetView>
  </sheetViews>
  <sheetFormatPr defaultRowHeight="12.95"/>
  <cols>
    <col min="1" max="1" width="3.875" style="1" customWidth="1"/>
    <col min="2" max="2" width="24.125" style="2" customWidth="1"/>
    <col min="3" max="3" width="8.5" style="2" customWidth="1"/>
    <col min="4" max="5" width="5" style="2" customWidth="1"/>
    <col min="6" max="10" width="4.75" style="2" customWidth="1"/>
    <col min="11" max="11" width="5.375" style="2" customWidth="1"/>
    <col min="12" max="13" width="4.75" style="2" customWidth="1"/>
    <col min="14" max="14" width="6.375" style="2" customWidth="1"/>
    <col min="15" max="15" width="10.125" style="2" customWidth="1"/>
    <col min="16" max="16" width="6.75" style="2" customWidth="1"/>
    <col min="17" max="248" width="8.625" style="2"/>
    <col min="249" max="249" width="0.125" style="2" customWidth="1"/>
    <col min="250" max="250" width="3.375" style="2" bestFit="1" customWidth="1"/>
    <col min="251" max="251" width="19.125" style="2" customWidth="1"/>
    <col min="252" max="252" width="2.875" style="2" customWidth="1"/>
    <col min="253" max="253" width="3.125" style="2" bestFit="1" customWidth="1"/>
    <col min="254" max="254" width="4" style="2" customWidth="1"/>
    <col min="255" max="255" width="4.125" style="2" customWidth="1"/>
    <col min="256" max="256" width="5.125" style="2" customWidth="1"/>
    <col min="257" max="257" width="3.625" style="2" bestFit="1" customWidth="1"/>
    <col min="258" max="258" width="5.375" style="2" bestFit="1" customWidth="1"/>
    <col min="259" max="259" width="5" style="2" customWidth="1"/>
    <col min="260" max="260" width="5.5" style="2" customWidth="1"/>
    <col min="261" max="261" width="5.875" style="2" customWidth="1"/>
    <col min="262" max="262" width="4.375" style="2" customWidth="1"/>
    <col min="263" max="263" width="6" style="2" customWidth="1"/>
    <col min="264" max="264" width="5.125" style="2" bestFit="1" customWidth="1"/>
    <col min="265" max="267" width="3.125" style="2" bestFit="1" customWidth="1"/>
    <col min="268" max="268" width="4.875" style="2" customWidth="1"/>
    <col min="269" max="269" width="5.375" style="2" customWidth="1"/>
    <col min="270" max="504" width="8.625" style="2"/>
    <col min="505" max="505" width="0.125" style="2" customWidth="1"/>
    <col min="506" max="506" width="3.375" style="2" bestFit="1" customWidth="1"/>
    <col min="507" max="507" width="19.125" style="2" customWidth="1"/>
    <col min="508" max="508" width="2.875" style="2" customWidth="1"/>
    <col min="509" max="509" width="3.125" style="2" bestFit="1" customWidth="1"/>
    <col min="510" max="510" width="4" style="2" customWidth="1"/>
    <col min="511" max="511" width="4.125" style="2" customWidth="1"/>
    <col min="512" max="512" width="5.125" style="2" customWidth="1"/>
    <col min="513" max="513" width="3.625" style="2" bestFit="1" customWidth="1"/>
    <col min="514" max="514" width="5.375" style="2" bestFit="1" customWidth="1"/>
    <col min="515" max="515" width="5" style="2" customWidth="1"/>
    <col min="516" max="516" width="5.5" style="2" customWidth="1"/>
    <col min="517" max="517" width="5.875" style="2" customWidth="1"/>
    <col min="518" max="518" width="4.375" style="2" customWidth="1"/>
    <col min="519" max="519" width="6" style="2" customWidth="1"/>
    <col min="520" max="520" width="5.125" style="2" bestFit="1" customWidth="1"/>
    <col min="521" max="523" width="3.125" style="2" bestFit="1" customWidth="1"/>
    <col min="524" max="524" width="4.875" style="2" customWidth="1"/>
    <col min="525" max="525" width="5.375" style="2" customWidth="1"/>
    <col min="526" max="760" width="8.625" style="2"/>
    <col min="761" max="761" width="0.125" style="2" customWidth="1"/>
    <col min="762" max="762" width="3.375" style="2" bestFit="1" customWidth="1"/>
    <col min="763" max="763" width="19.125" style="2" customWidth="1"/>
    <col min="764" max="764" width="2.875" style="2" customWidth="1"/>
    <col min="765" max="765" width="3.125" style="2" bestFit="1" customWidth="1"/>
    <col min="766" max="766" width="4" style="2" customWidth="1"/>
    <col min="767" max="767" width="4.125" style="2" customWidth="1"/>
    <col min="768" max="768" width="5.125" style="2" customWidth="1"/>
    <col min="769" max="769" width="3.625" style="2" bestFit="1" customWidth="1"/>
    <col min="770" max="770" width="5.375" style="2" bestFit="1" customWidth="1"/>
    <col min="771" max="771" width="5" style="2" customWidth="1"/>
    <col min="772" max="772" width="5.5" style="2" customWidth="1"/>
    <col min="773" max="773" width="5.875" style="2" customWidth="1"/>
    <col min="774" max="774" width="4.375" style="2" customWidth="1"/>
    <col min="775" max="775" width="6" style="2" customWidth="1"/>
    <col min="776" max="776" width="5.125" style="2" bestFit="1" customWidth="1"/>
    <col min="777" max="779" width="3.125" style="2" bestFit="1" customWidth="1"/>
    <col min="780" max="780" width="4.875" style="2" customWidth="1"/>
    <col min="781" max="781" width="5.375" style="2" customWidth="1"/>
    <col min="782" max="1016" width="8.625" style="2"/>
    <col min="1017" max="1017" width="0.125" style="2" customWidth="1"/>
    <col min="1018" max="1018" width="3.375" style="2" bestFit="1" customWidth="1"/>
    <col min="1019" max="1019" width="19.125" style="2" customWidth="1"/>
    <col min="1020" max="1020" width="2.875" style="2" customWidth="1"/>
    <col min="1021" max="1021" width="3.125" style="2" bestFit="1" customWidth="1"/>
    <col min="1022" max="1022" width="4" style="2" customWidth="1"/>
    <col min="1023" max="1023" width="4.125" style="2" customWidth="1"/>
    <col min="1024" max="1024" width="5.125" style="2" customWidth="1"/>
    <col min="1025" max="1025" width="3.625" style="2" bestFit="1" customWidth="1"/>
    <col min="1026" max="1026" width="5.375" style="2" bestFit="1" customWidth="1"/>
    <col min="1027" max="1027" width="5" style="2" customWidth="1"/>
    <col min="1028" max="1028" width="5.5" style="2" customWidth="1"/>
    <col min="1029" max="1029" width="5.875" style="2" customWidth="1"/>
    <col min="1030" max="1030" width="4.375" style="2" customWidth="1"/>
    <col min="1031" max="1031" width="6" style="2" customWidth="1"/>
    <col min="1032" max="1032" width="5.125" style="2" bestFit="1" customWidth="1"/>
    <col min="1033" max="1035" width="3.125" style="2" bestFit="1" customWidth="1"/>
    <col min="1036" max="1036" width="4.875" style="2" customWidth="1"/>
    <col min="1037" max="1037" width="5.375" style="2" customWidth="1"/>
    <col min="1038" max="1272" width="8.625" style="2"/>
    <col min="1273" max="1273" width="0.125" style="2" customWidth="1"/>
    <col min="1274" max="1274" width="3.375" style="2" bestFit="1" customWidth="1"/>
    <col min="1275" max="1275" width="19.125" style="2" customWidth="1"/>
    <col min="1276" max="1276" width="2.875" style="2" customWidth="1"/>
    <col min="1277" max="1277" width="3.125" style="2" bestFit="1" customWidth="1"/>
    <col min="1278" max="1278" width="4" style="2" customWidth="1"/>
    <col min="1279" max="1279" width="4.125" style="2" customWidth="1"/>
    <col min="1280" max="1280" width="5.125" style="2" customWidth="1"/>
    <col min="1281" max="1281" width="3.625" style="2" bestFit="1" customWidth="1"/>
    <col min="1282" max="1282" width="5.375" style="2" bestFit="1" customWidth="1"/>
    <col min="1283" max="1283" width="5" style="2" customWidth="1"/>
    <col min="1284" max="1284" width="5.5" style="2" customWidth="1"/>
    <col min="1285" max="1285" width="5.875" style="2" customWidth="1"/>
    <col min="1286" max="1286" width="4.375" style="2" customWidth="1"/>
    <col min="1287" max="1287" width="6" style="2" customWidth="1"/>
    <col min="1288" max="1288" width="5.125" style="2" bestFit="1" customWidth="1"/>
    <col min="1289" max="1291" width="3.125" style="2" bestFit="1" customWidth="1"/>
    <col min="1292" max="1292" width="4.875" style="2" customWidth="1"/>
    <col min="1293" max="1293" width="5.375" style="2" customWidth="1"/>
    <col min="1294" max="1528" width="8.625" style="2"/>
    <col min="1529" max="1529" width="0.125" style="2" customWidth="1"/>
    <col min="1530" max="1530" width="3.375" style="2" bestFit="1" customWidth="1"/>
    <col min="1531" max="1531" width="19.125" style="2" customWidth="1"/>
    <col min="1532" max="1532" width="2.875" style="2" customWidth="1"/>
    <col min="1533" max="1533" width="3.125" style="2" bestFit="1" customWidth="1"/>
    <col min="1534" max="1534" width="4" style="2" customWidth="1"/>
    <col min="1535" max="1535" width="4.125" style="2" customWidth="1"/>
    <col min="1536" max="1536" width="5.125" style="2" customWidth="1"/>
    <col min="1537" max="1537" width="3.625" style="2" bestFit="1" customWidth="1"/>
    <col min="1538" max="1538" width="5.375" style="2" bestFit="1" customWidth="1"/>
    <col min="1539" max="1539" width="5" style="2" customWidth="1"/>
    <col min="1540" max="1540" width="5.5" style="2" customWidth="1"/>
    <col min="1541" max="1541" width="5.875" style="2" customWidth="1"/>
    <col min="1542" max="1542" width="4.375" style="2" customWidth="1"/>
    <col min="1543" max="1543" width="6" style="2" customWidth="1"/>
    <col min="1544" max="1544" width="5.125" style="2" bestFit="1" customWidth="1"/>
    <col min="1545" max="1547" width="3.125" style="2" bestFit="1" customWidth="1"/>
    <col min="1548" max="1548" width="4.875" style="2" customWidth="1"/>
    <col min="1549" max="1549" width="5.375" style="2" customWidth="1"/>
    <col min="1550" max="1784" width="8.625" style="2"/>
    <col min="1785" max="1785" width="0.125" style="2" customWidth="1"/>
    <col min="1786" max="1786" width="3.375" style="2" bestFit="1" customWidth="1"/>
    <col min="1787" max="1787" width="19.125" style="2" customWidth="1"/>
    <col min="1788" max="1788" width="2.875" style="2" customWidth="1"/>
    <col min="1789" max="1789" width="3.125" style="2" bestFit="1" customWidth="1"/>
    <col min="1790" max="1790" width="4" style="2" customWidth="1"/>
    <col min="1791" max="1791" width="4.125" style="2" customWidth="1"/>
    <col min="1792" max="1792" width="5.125" style="2" customWidth="1"/>
    <col min="1793" max="1793" width="3.625" style="2" bestFit="1" customWidth="1"/>
    <col min="1794" max="1794" width="5.375" style="2" bestFit="1" customWidth="1"/>
    <col min="1795" max="1795" width="5" style="2" customWidth="1"/>
    <col min="1796" max="1796" width="5.5" style="2" customWidth="1"/>
    <col min="1797" max="1797" width="5.875" style="2" customWidth="1"/>
    <col min="1798" max="1798" width="4.375" style="2" customWidth="1"/>
    <col min="1799" max="1799" width="6" style="2" customWidth="1"/>
    <col min="1800" max="1800" width="5.125" style="2" bestFit="1" customWidth="1"/>
    <col min="1801" max="1803" width="3.125" style="2" bestFit="1" customWidth="1"/>
    <col min="1804" max="1804" width="4.875" style="2" customWidth="1"/>
    <col min="1805" max="1805" width="5.375" style="2" customWidth="1"/>
    <col min="1806" max="2040" width="8.625" style="2"/>
    <col min="2041" max="2041" width="0.125" style="2" customWidth="1"/>
    <col min="2042" max="2042" width="3.375" style="2" bestFit="1" customWidth="1"/>
    <col min="2043" max="2043" width="19.125" style="2" customWidth="1"/>
    <col min="2044" max="2044" width="2.875" style="2" customWidth="1"/>
    <col min="2045" max="2045" width="3.125" style="2" bestFit="1" customWidth="1"/>
    <col min="2046" max="2046" width="4" style="2" customWidth="1"/>
    <col min="2047" max="2047" width="4.125" style="2" customWidth="1"/>
    <col min="2048" max="2048" width="5.125" style="2" customWidth="1"/>
    <col min="2049" max="2049" width="3.625" style="2" bestFit="1" customWidth="1"/>
    <col min="2050" max="2050" width="5.375" style="2" bestFit="1" customWidth="1"/>
    <col min="2051" max="2051" width="5" style="2" customWidth="1"/>
    <col min="2052" max="2052" width="5.5" style="2" customWidth="1"/>
    <col min="2053" max="2053" width="5.875" style="2" customWidth="1"/>
    <col min="2054" max="2054" width="4.375" style="2" customWidth="1"/>
    <col min="2055" max="2055" width="6" style="2" customWidth="1"/>
    <col min="2056" max="2056" width="5.125" style="2" bestFit="1" customWidth="1"/>
    <col min="2057" max="2059" width="3.125" style="2" bestFit="1" customWidth="1"/>
    <col min="2060" max="2060" width="4.875" style="2" customWidth="1"/>
    <col min="2061" max="2061" width="5.375" style="2" customWidth="1"/>
    <col min="2062" max="2296" width="8.625" style="2"/>
    <col min="2297" max="2297" width="0.125" style="2" customWidth="1"/>
    <col min="2298" max="2298" width="3.375" style="2" bestFit="1" customWidth="1"/>
    <col min="2299" max="2299" width="19.125" style="2" customWidth="1"/>
    <col min="2300" max="2300" width="2.875" style="2" customWidth="1"/>
    <col min="2301" max="2301" width="3.125" style="2" bestFit="1" customWidth="1"/>
    <col min="2302" max="2302" width="4" style="2" customWidth="1"/>
    <col min="2303" max="2303" width="4.125" style="2" customWidth="1"/>
    <col min="2304" max="2304" width="5.125" style="2" customWidth="1"/>
    <col min="2305" max="2305" width="3.625" style="2" bestFit="1" customWidth="1"/>
    <col min="2306" max="2306" width="5.375" style="2" bestFit="1" customWidth="1"/>
    <col min="2307" max="2307" width="5" style="2" customWidth="1"/>
    <col min="2308" max="2308" width="5.5" style="2" customWidth="1"/>
    <col min="2309" max="2309" width="5.875" style="2" customWidth="1"/>
    <col min="2310" max="2310" width="4.375" style="2" customWidth="1"/>
    <col min="2311" max="2311" width="6" style="2" customWidth="1"/>
    <col min="2312" max="2312" width="5.125" style="2" bestFit="1" customWidth="1"/>
    <col min="2313" max="2315" width="3.125" style="2" bestFit="1" customWidth="1"/>
    <col min="2316" max="2316" width="4.875" style="2" customWidth="1"/>
    <col min="2317" max="2317" width="5.375" style="2" customWidth="1"/>
    <col min="2318" max="2552" width="8.625" style="2"/>
    <col min="2553" max="2553" width="0.125" style="2" customWidth="1"/>
    <col min="2554" max="2554" width="3.375" style="2" bestFit="1" customWidth="1"/>
    <col min="2555" max="2555" width="19.125" style="2" customWidth="1"/>
    <col min="2556" max="2556" width="2.875" style="2" customWidth="1"/>
    <col min="2557" max="2557" width="3.125" style="2" bestFit="1" customWidth="1"/>
    <col min="2558" max="2558" width="4" style="2" customWidth="1"/>
    <col min="2559" max="2559" width="4.125" style="2" customWidth="1"/>
    <col min="2560" max="2560" width="5.125" style="2" customWidth="1"/>
    <col min="2561" max="2561" width="3.625" style="2" bestFit="1" customWidth="1"/>
    <col min="2562" max="2562" width="5.375" style="2" bestFit="1" customWidth="1"/>
    <col min="2563" max="2563" width="5" style="2" customWidth="1"/>
    <col min="2564" max="2564" width="5.5" style="2" customWidth="1"/>
    <col min="2565" max="2565" width="5.875" style="2" customWidth="1"/>
    <col min="2566" max="2566" width="4.375" style="2" customWidth="1"/>
    <col min="2567" max="2567" width="6" style="2" customWidth="1"/>
    <col min="2568" max="2568" width="5.125" style="2" bestFit="1" customWidth="1"/>
    <col min="2569" max="2571" width="3.125" style="2" bestFit="1" customWidth="1"/>
    <col min="2572" max="2572" width="4.875" style="2" customWidth="1"/>
    <col min="2573" max="2573" width="5.375" style="2" customWidth="1"/>
    <col min="2574" max="2808" width="8.625" style="2"/>
    <col min="2809" max="2809" width="0.125" style="2" customWidth="1"/>
    <col min="2810" max="2810" width="3.375" style="2" bestFit="1" customWidth="1"/>
    <col min="2811" max="2811" width="19.125" style="2" customWidth="1"/>
    <col min="2812" max="2812" width="2.875" style="2" customWidth="1"/>
    <col min="2813" max="2813" width="3.125" style="2" bestFit="1" customWidth="1"/>
    <col min="2814" max="2814" width="4" style="2" customWidth="1"/>
    <col min="2815" max="2815" width="4.125" style="2" customWidth="1"/>
    <col min="2816" max="2816" width="5.125" style="2" customWidth="1"/>
    <col min="2817" max="2817" width="3.625" style="2" bestFit="1" customWidth="1"/>
    <col min="2818" max="2818" width="5.375" style="2" bestFit="1" customWidth="1"/>
    <col min="2819" max="2819" width="5" style="2" customWidth="1"/>
    <col min="2820" max="2820" width="5.5" style="2" customWidth="1"/>
    <col min="2821" max="2821" width="5.875" style="2" customWidth="1"/>
    <col min="2822" max="2822" width="4.375" style="2" customWidth="1"/>
    <col min="2823" max="2823" width="6" style="2" customWidth="1"/>
    <col min="2824" max="2824" width="5.125" style="2" bestFit="1" customWidth="1"/>
    <col min="2825" max="2827" width="3.125" style="2" bestFit="1" customWidth="1"/>
    <col min="2828" max="2828" width="4.875" style="2" customWidth="1"/>
    <col min="2829" max="2829" width="5.375" style="2" customWidth="1"/>
    <col min="2830" max="3064" width="8.625" style="2"/>
    <col min="3065" max="3065" width="0.125" style="2" customWidth="1"/>
    <col min="3066" max="3066" width="3.375" style="2" bestFit="1" customWidth="1"/>
    <col min="3067" max="3067" width="19.125" style="2" customWidth="1"/>
    <col min="3068" max="3068" width="2.875" style="2" customWidth="1"/>
    <col min="3069" max="3069" width="3.125" style="2" bestFit="1" customWidth="1"/>
    <col min="3070" max="3070" width="4" style="2" customWidth="1"/>
    <col min="3071" max="3071" width="4.125" style="2" customWidth="1"/>
    <col min="3072" max="3072" width="5.125" style="2" customWidth="1"/>
    <col min="3073" max="3073" width="3.625" style="2" bestFit="1" customWidth="1"/>
    <col min="3074" max="3074" width="5.375" style="2" bestFit="1" customWidth="1"/>
    <col min="3075" max="3075" width="5" style="2" customWidth="1"/>
    <col min="3076" max="3076" width="5.5" style="2" customWidth="1"/>
    <col min="3077" max="3077" width="5.875" style="2" customWidth="1"/>
    <col min="3078" max="3078" width="4.375" style="2" customWidth="1"/>
    <col min="3079" max="3079" width="6" style="2" customWidth="1"/>
    <col min="3080" max="3080" width="5.125" style="2" bestFit="1" customWidth="1"/>
    <col min="3081" max="3083" width="3.125" style="2" bestFit="1" customWidth="1"/>
    <col min="3084" max="3084" width="4.875" style="2" customWidth="1"/>
    <col min="3085" max="3085" width="5.375" style="2" customWidth="1"/>
    <col min="3086" max="3320" width="8.625" style="2"/>
    <col min="3321" max="3321" width="0.125" style="2" customWidth="1"/>
    <col min="3322" max="3322" width="3.375" style="2" bestFit="1" customWidth="1"/>
    <col min="3323" max="3323" width="19.125" style="2" customWidth="1"/>
    <col min="3324" max="3324" width="2.875" style="2" customWidth="1"/>
    <col min="3325" max="3325" width="3.125" style="2" bestFit="1" customWidth="1"/>
    <col min="3326" max="3326" width="4" style="2" customWidth="1"/>
    <col min="3327" max="3327" width="4.125" style="2" customWidth="1"/>
    <col min="3328" max="3328" width="5.125" style="2" customWidth="1"/>
    <col min="3329" max="3329" width="3.625" style="2" bestFit="1" customWidth="1"/>
    <col min="3330" max="3330" width="5.375" style="2" bestFit="1" customWidth="1"/>
    <col min="3331" max="3331" width="5" style="2" customWidth="1"/>
    <col min="3332" max="3332" width="5.5" style="2" customWidth="1"/>
    <col min="3333" max="3333" width="5.875" style="2" customWidth="1"/>
    <col min="3334" max="3334" width="4.375" style="2" customWidth="1"/>
    <col min="3335" max="3335" width="6" style="2" customWidth="1"/>
    <col min="3336" max="3336" width="5.125" style="2" bestFit="1" customWidth="1"/>
    <col min="3337" max="3339" width="3.125" style="2" bestFit="1" customWidth="1"/>
    <col min="3340" max="3340" width="4.875" style="2" customWidth="1"/>
    <col min="3341" max="3341" width="5.375" style="2" customWidth="1"/>
    <col min="3342" max="3576" width="8.625" style="2"/>
    <col min="3577" max="3577" width="0.125" style="2" customWidth="1"/>
    <col min="3578" max="3578" width="3.375" style="2" bestFit="1" customWidth="1"/>
    <col min="3579" max="3579" width="19.125" style="2" customWidth="1"/>
    <col min="3580" max="3580" width="2.875" style="2" customWidth="1"/>
    <col min="3581" max="3581" width="3.125" style="2" bestFit="1" customWidth="1"/>
    <col min="3582" max="3582" width="4" style="2" customWidth="1"/>
    <col min="3583" max="3583" width="4.125" style="2" customWidth="1"/>
    <col min="3584" max="3584" width="5.125" style="2" customWidth="1"/>
    <col min="3585" max="3585" width="3.625" style="2" bestFit="1" customWidth="1"/>
    <col min="3586" max="3586" width="5.375" style="2" bestFit="1" customWidth="1"/>
    <col min="3587" max="3587" width="5" style="2" customWidth="1"/>
    <col min="3588" max="3588" width="5.5" style="2" customWidth="1"/>
    <col min="3589" max="3589" width="5.875" style="2" customWidth="1"/>
    <col min="3590" max="3590" width="4.375" style="2" customWidth="1"/>
    <col min="3591" max="3591" width="6" style="2" customWidth="1"/>
    <col min="3592" max="3592" width="5.125" style="2" bestFit="1" customWidth="1"/>
    <col min="3593" max="3595" width="3.125" style="2" bestFit="1" customWidth="1"/>
    <col min="3596" max="3596" width="4.875" style="2" customWidth="1"/>
    <col min="3597" max="3597" width="5.375" style="2" customWidth="1"/>
    <col min="3598" max="3832" width="8.625" style="2"/>
    <col min="3833" max="3833" width="0.125" style="2" customWidth="1"/>
    <col min="3834" max="3834" width="3.375" style="2" bestFit="1" customWidth="1"/>
    <col min="3835" max="3835" width="19.125" style="2" customWidth="1"/>
    <col min="3836" max="3836" width="2.875" style="2" customWidth="1"/>
    <col min="3837" max="3837" width="3.125" style="2" bestFit="1" customWidth="1"/>
    <col min="3838" max="3838" width="4" style="2" customWidth="1"/>
    <col min="3839" max="3839" width="4.125" style="2" customWidth="1"/>
    <col min="3840" max="3840" width="5.125" style="2" customWidth="1"/>
    <col min="3841" max="3841" width="3.625" style="2" bestFit="1" customWidth="1"/>
    <col min="3842" max="3842" width="5.375" style="2" bestFit="1" customWidth="1"/>
    <col min="3843" max="3843" width="5" style="2" customWidth="1"/>
    <col min="3844" max="3844" width="5.5" style="2" customWidth="1"/>
    <col min="3845" max="3845" width="5.875" style="2" customWidth="1"/>
    <col min="3846" max="3846" width="4.375" style="2" customWidth="1"/>
    <col min="3847" max="3847" width="6" style="2" customWidth="1"/>
    <col min="3848" max="3848" width="5.125" style="2" bestFit="1" customWidth="1"/>
    <col min="3849" max="3851" width="3.125" style="2" bestFit="1" customWidth="1"/>
    <col min="3852" max="3852" width="4.875" style="2" customWidth="1"/>
    <col min="3853" max="3853" width="5.375" style="2" customWidth="1"/>
    <col min="3854" max="4088" width="8.625" style="2"/>
    <col min="4089" max="4089" width="0.125" style="2" customWidth="1"/>
    <col min="4090" max="4090" width="3.375" style="2" bestFit="1" customWidth="1"/>
    <col min="4091" max="4091" width="19.125" style="2" customWidth="1"/>
    <col min="4092" max="4092" width="2.875" style="2" customWidth="1"/>
    <col min="4093" max="4093" width="3.125" style="2" bestFit="1" customWidth="1"/>
    <col min="4094" max="4094" width="4" style="2" customWidth="1"/>
    <col min="4095" max="4095" width="4.125" style="2" customWidth="1"/>
    <col min="4096" max="4096" width="5.125" style="2" customWidth="1"/>
    <col min="4097" max="4097" width="3.625" style="2" bestFit="1" customWidth="1"/>
    <col min="4098" max="4098" width="5.375" style="2" bestFit="1" customWidth="1"/>
    <col min="4099" max="4099" width="5" style="2" customWidth="1"/>
    <col min="4100" max="4100" width="5.5" style="2" customWidth="1"/>
    <col min="4101" max="4101" width="5.875" style="2" customWidth="1"/>
    <col min="4102" max="4102" width="4.375" style="2" customWidth="1"/>
    <col min="4103" max="4103" width="6" style="2" customWidth="1"/>
    <col min="4104" max="4104" width="5.125" style="2" bestFit="1" customWidth="1"/>
    <col min="4105" max="4107" width="3.125" style="2" bestFit="1" customWidth="1"/>
    <col min="4108" max="4108" width="4.875" style="2" customWidth="1"/>
    <col min="4109" max="4109" width="5.375" style="2" customWidth="1"/>
    <col min="4110" max="4344" width="8.625" style="2"/>
    <col min="4345" max="4345" width="0.125" style="2" customWidth="1"/>
    <col min="4346" max="4346" width="3.375" style="2" bestFit="1" customWidth="1"/>
    <col min="4347" max="4347" width="19.125" style="2" customWidth="1"/>
    <col min="4348" max="4348" width="2.875" style="2" customWidth="1"/>
    <col min="4349" max="4349" width="3.125" style="2" bestFit="1" customWidth="1"/>
    <col min="4350" max="4350" width="4" style="2" customWidth="1"/>
    <col min="4351" max="4351" width="4.125" style="2" customWidth="1"/>
    <col min="4352" max="4352" width="5.125" style="2" customWidth="1"/>
    <col min="4353" max="4353" width="3.625" style="2" bestFit="1" customWidth="1"/>
    <col min="4354" max="4354" width="5.375" style="2" bestFit="1" customWidth="1"/>
    <col min="4355" max="4355" width="5" style="2" customWidth="1"/>
    <col min="4356" max="4356" width="5.5" style="2" customWidth="1"/>
    <col min="4357" max="4357" width="5.875" style="2" customWidth="1"/>
    <col min="4358" max="4358" width="4.375" style="2" customWidth="1"/>
    <col min="4359" max="4359" width="6" style="2" customWidth="1"/>
    <col min="4360" max="4360" width="5.125" style="2" bestFit="1" customWidth="1"/>
    <col min="4361" max="4363" width="3.125" style="2" bestFit="1" customWidth="1"/>
    <col min="4364" max="4364" width="4.875" style="2" customWidth="1"/>
    <col min="4365" max="4365" width="5.375" style="2" customWidth="1"/>
    <col min="4366" max="4600" width="8.625" style="2"/>
    <col min="4601" max="4601" width="0.125" style="2" customWidth="1"/>
    <col min="4602" max="4602" width="3.375" style="2" bestFit="1" customWidth="1"/>
    <col min="4603" max="4603" width="19.125" style="2" customWidth="1"/>
    <col min="4604" max="4604" width="2.875" style="2" customWidth="1"/>
    <col min="4605" max="4605" width="3.125" style="2" bestFit="1" customWidth="1"/>
    <col min="4606" max="4606" width="4" style="2" customWidth="1"/>
    <col min="4607" max="4607" width="4.125" style="2" customWidth="1"/>
    <col min="4608" max="4608" width="5.125" style="2" customWidth="1"/>
    <col min="4609" max="4609" width="3.625" style="2" bestFit="1" customWidth="1"/>
    <col min="4610" max="4610" width="5.375" style="2" bestFit="1" customWidth="1"/>
    <col min="4611" max="4611" width="5" style="2" customWidth="1"/>
    <col min="4612" max="4612" width="5.5" style="2" customWidth="1"/>
    <col min="4613" max="4613" width="5.875" style="2" customWidth="1"/>
    <col min="4614" max="4614" width="4.375" style="2" customWidth="1"/>
    <col min="4615" max="4615" width="6" style="2" customWidth="1"/>
    <col min="4616" max="4616" width="5.125" style="2" bestFit="1" customWidth="1"/>
    <col min="4617" max="4619" width="3.125" style="2" bestFit="1" customWidth="1"/>
    <col min="4620" max="4620" width="4.875" style="2" customWidth="1"/>
    <col min="4621" max="4621" width="5.375" style="2" customWidth="1"/>
    <col min="4622" max="4856" width="8.625" style="2"/>
    <col min="4857" max="4857" width="0.125" style="2" customWidth="1"/>
    <col min="4858" max="4858" width="3.375" style="2" bestFit="1" customWidth="1"/>
    <col min="4859" max="4859" width="19.125" style="2" customWidth="1"/>
    <col min="4860" max="4860" width="2.875" style="2" customWidth="1"/>
    <col min="4861" max="4861" width="3.125" style="2" bestFit="1" customWidth="1"/>
    <col min="4862" max="4862" width="4" style="2" customWidth="1"/>
    <col min="4863" max="4863" width="4.125" style="2" customWidth="1"/>
    <col min="4864" max="4864" width="5.125" style="2" customWidth="1"/>
    <col min="4865" max="4865" width="3.625" style="2" bestFit="1" customWidth="1"/>
    <col min="4866" max="4866" width="5.375" style="2" bestFit="1" customWidth="1"/>
    <col min="4867" max="4867" width="5" style="2" customWidth="1"/>
    <col min="4868" max="4868" width="5.5" style="2" customWidth="1"/>
    <col min="4869" max="4869" width="5.875" style="2" customWidth="1"/>
    <col min="4870" max="4870" width="4.375" style="2" customWidth="1"/>
    <col min="4871" max="4871" width="6" style="2" customWidth="1"/>
    <col min="4872" max="4872" width="5.125" style="2" bestFit="1" customWidth="1"/>
    <col min="4873" max="4875" width="3.125" style="2" bestFit="1" customWidth="1"/>
    <col min="4876" max="4876" width="4.875" style="2" customWidth="1"/>
    <col min="4877" max="4877" width="5.375" style="2" customWidth="1"/>
    <col min="4878" max="5112" width="8.625" style="2"/>
    <col min="5113" max="5113" width="0.125" style="2" customWidth="1"/>
    <col min="5114" max="5114" width="3.375" style="2" bestFit="1" customWidth="1"/>
    <col min="5115" max="5115" width="19.125" style="2" customWidth="1"/>
    <col min="5116" max="5116" width="2.875" style="2" customWidth="1"/>
    <col min="5117" max="5117" width="3.125" style="2" bestFit="1" customWidth="1"/>
    <col min="5118" max="5118" width="4" style="2" customWidth="1"/>
    <col min="5119" max="5119" width="4.125" style="2" customWidth="1"/>
    <col min="5120" max="5120" width="5.125" style="2" customWidth="1"/>
    <col min="5121" max="5121" width="3.625" style="2" bestFit="1" customWidth="1"/>
    <col min="5122" max="5122" width="5.375" style="2" bestFit="1" customWidth="1"/>
    <col min="5123" max="5123" width="5" style="2" customWidth="1"/>
    <col min="5124" max="5124" width="5.5" style="2" customWidth="1"/>
    <col min="5125" max="5125" width="5.875" style="2" customWidth="1"/>
    <col min="5126" max="5126" width="4.375" style="2" customWidth="1"/>
    <col min="5127" max="5127" width="6" style="2" customWidth="1"/>
    <col min="5128" max="5128" width="5.125" style="2" bestFit="1" customWidth="1"/>
    <col min="5129" max="5131" width="3.125" style="2" bestFit="1" customWidth="1"/>
    <col min="5132" max="5132" width="4.875" style="2" customWidth="1"/>
    <col min="5133" max="5133" width="5.375" style="2" customWidth="1"/>
    <col min="5134" max="5368" width="8.625" style="2"/>
    <col min="5369" max="5369" width="0.125" style="2" customWidth="1"/>
    <col min="5370" max="5370" width="3.375" style="2" bestFit="1" customWidth="1"/>
    <col min="5371" max="5371" width="19.125" style="2" customWidth="1"/>
    <col min="5372" max="5372" width="2.875" style="2" customWidth="1"/>
    <col min="5373" max="5373" width="3.125" style="2" bestFit="1" customWidth="1"/>
    <col min="5374" max="5374" width="4" style="2" customWidth="1"/>
    <col min="5375" max="5375" width="4.125" style="2" customWidth="1"/>
    <col min="5376" max="5376" width="5.125" style="2" customWidth="1"/>
    <col min="5377" max="5377" width="3.625" style="2" bestFit="1" customWidth="1"/>
    <col min="5378" max="5378" width="5.375" style="2" bestFit="1" customWidth="1"/>
    <col min="5379" max="5379" width="5" style="2" customWidth="1"/>
    <col min="5380" max="5380" width="5.5" style="2" customWidth="1"/>
    <col min="5381" max="5381" width="5.875" style="2" customWidth="1"/>
    <col min="5382" max="5382" width="4.375" style="2" customWidth="1"/>
    <col min="5383" max="5383" width="6" style="2" customWidth="1"/>
    <col min="5384" max="5384" width="5.125" style="2" bestFit="1" customWidth="1"/>
    <col min="5385" max="5387" width="3.125" style="2" bestFit="1" customWidth="1"/>
    <col min="5388" max="5388" width="4.875" style="2" customWidth="1"/>
    <col min="5389" max="5389" width="5.375" style="2" customWidth="1"/>
    <col min="5390" max="5624" width="8.625" style="2"/>
    <col min="5625" max="5625" width="0.125" style="2" customWidth="1"/>
    <col min="5626" max="5626" width="3.375" style="2" bestFit="1" customWidth="1"/>
    <col min="5627" max="5627" width="19.125" style="2" customWidth="1"/>
    <col min="5628" max="5628" width="2.875" style="2" customWidth="1"/>
    <col min="5629" max="5629" width="3.125" style="2" bestFit="1" customWidth="1"/>
    <col min="5630" max="5630" width="4" style="2" customWidth="1"/>
    <col min="5631" max="5631" width="4.125" style="2" customWidth="1"/>
    <col min="5632" max="5632" width="5.125" style="2" customWidth="1"/>
    <col min="5633" max="5633" width="3.625" style="2" bestFit="1" customWidth="1"/>
    <col min="5634" max="5634" width="5.375" style="2" bestFit="1" customWidth="1"/>
    <col min="5635" max="5635" width="5" style="2" customWidth="1"/>
    <col min="5636" max="5636" width="5.5" style="2" customWidth="1"/>
    <col min="5637" max="5637" width="5.875" style="2" customWidth="1"/>
    <col min="5638" max="5638" width="4.375" style="2" customWidth="1"/>
    <col min="5639" max="5639" width="6" style="2" customWidth="1"/>
    <col min="5640" max="5640" width="5.125" style="2" bestFit="1" customWidth="1"/>
    <col min="5641" max="5643" width="3.125" style="2" bestFit="1" customWidth="1"/>
    <col min="5644" max="5644" width="4.875" style="2" customWidth="1"/>
    <col min="5645" max="5645" width="5.375" style="2" customWidth="1"/>
    <col min="5646" max="5880" width="8.625" style="2"/>
    <col min="5881" max="5881" width="0.125" style="2" customWidth="1"/>
    <col min="5882" max="5882" width="3.375" style="2" bestFit="1" customWidth="1"/>
    <col min="5883" max="5883" width="19.125" style="2" customWidth="1"/>
    <col min="5884" max="5884" width="2.875" style="2" customWidth="1"/>
    <col min="5885" max="5885" width="3.125" style="2" bestFit="1" customWidth="1"/>
    <col min="5886" max="5886" width="4" style="2" customWidth="1"/>
    <col min="5887" max="5887" width="4.125" style="2" customWidth="1"/>
    <col min="5888" max="5888" width="5.125" style="2" customWidth="1"/>
    <col min="5889" max="5889" width="3.625" style="2" bestFit="1" customWidth="1"/>
    <col min="5890" max="5890" width="5.375" style="2" bestFit="1" customWidth="1"/>
    <col min="5891" max="5891" width="5" style="2" customWidth="1"/>
    <col min="5892" max="5892" width="5.5" style="2" customWidth="1"/>
    <col min="5893" max="5893" width="5.875" style="2" customWidth="1"/>
    <col min="5894" max="5894" width="4.375" style="2" customWidth="1"/>
    <col min="5895" max="5895" width="6" style="2" customWidth="1"/>
    <col min="5896" max="5896" width="5.125" style="2" bestFit="1" customWidth="1"/>
    <col min="5897" max="5899" width="3.125" style="2" bestFit="1" customWidth="1"/>
    <col min="5900" max="5900" width="4.875" style="2" customWidth="1"/>
    <col min="5901" max="5901" width="5.375" style="2" customWidth="1"/>
    <col min="5902" max="6136" width="8.625" style="2"/>
    <col min="6137" max="6137" width="0.125" style="2" customWidth="1"/>
    <col min="6138" max="6138" width="3.375" style="2" bestFit="1" customWidth="1"/>
    <col min="6139" max="6139" width="19.125" style="2" customWidth="1"/>
    <col min="6140" max="6140" width="2.875" style="2" customWidth="1"/>
    <col min="6141" max="6141" width="3.125" style="2" bestFit="1" customWidth="1"/>
    <col min="6142" max="6142" width="4" style="2" customWidth="1"/>
    <col min="6143" max="6143" width="4.125" style="2" customWidth="1"/>
    <col min="6144" max="6144" width="5.125" style="2" customWidth="1"/>
    <col min="6145" max="6145" width="3.625" style="2" bestFit="1" customWidth="1"/>
    <col min="6146" max="6146" width="5.375" style="2" bestFit="1" customWidth="1"/>
    <col min="6147" max="6147" width="5" style="2" customWidth="1"/>
    <col min="6148" max="6148" width="5.5" style="2" customWidth="1"/>
    <col min="6149" max="6149" width="5.875" style="2" customWidth="1"/>
    <col min="6150" max="6150" width="4.375" style="2" customWidth="1"/>
    <col min="6151" max="6151" width="6" style="2" customWidth="1"/>
    <col min="6152" max="6152" width="5.125" style="2" bestFit="1" customWidth="1"/>
    <col min="6153" max="6155" width="3.125" style="2" bestFit="1" customWidth="1"/>
    <col min="6156" max="6156" width="4.875" style="2" customWidth="1"/>
    <col min="6157" max="6157" width="5.375" style="2" customWidth="1"/>
    <col min="6158" max="6392" width="8.625" style="2"/>
    <col min="6393" max="6393" width="0.125" style="2" customWidth="1"/>
    <col min="6394" max="6394" width="3.375" style="2" bestFit="1" customWidth="1"/>
    <col min="6395" max="6395" width="19.125" style="2" customWidth="1"/>
    <col min="6396" max="6396" width="2.875" style="2" customWidth="1"/>
    <col min="6397" max="6397" width="3.125" style="2" bestFit="1" customWidth="1"/>
    <col min="6398" max="6398" width="4" style="2" customWidth="1"/>
    <col min="6399" max="6399" width="4.125" style="2" customWidth="1"/>
    <col min="6400" max="6400" width="5.125" style="2" customWidth="1"/>
    <col min="6401" max="6401" width="3.625" style="2" bestFit="1" customWidth="1"/>
    <col min="6402" max="6402" width="5.375" style="2" bestFit="1" customWidth="1"/>
    <col min="6403" max="6403" width="5" style="2" customWidth="1"/>
    <col min="6404" max="6404" width="5.5" style="2" customWidth="1"/>
    <col min="6405" max="6405" width="5.875" style="2" customWidth="1"/>
    <col min="6406" max="6406" width="4.375" style="2" customWidth="1"/>
    <col min="6407" max="6407" width="6" style="2" customWidth="1"/>
    <col min="6408" max="6408" width="5.125" style="2" bestFit="1" customWidth="1"/>
    <col min="6409" max="6411" width="3.125" style="2" bestFit="1" customWidth="1"/>
    <col min="6412" max="6412" width="4.875" style="2" customWidth="1"/>
    <col min="6413" max="6413" width="5.375" style="2" customWidth="1"/>
    <col min="6414" max="6648" width="8.625" style="2"/>
    <col min="6649" max="6649" width="0.125" style="2" customWidth="1"/>
    <col min="6650" max="6650" width="3.375" style="2" bestFit="1" customWidth="1"/>
    <col min="6651" max="6651" width="19.125" style="2" customWidth="1"/>
    <col min="6652" max="6652" width="2.875" style="2" customWidth="1"/>
    <col min="6653" max="6653" width="3.125" style="2" bestFit="1" customWidth="1"/>
    <col min="6654" max="6654" width="4" style="2" customWidth="1"/>
    <col min="6655" max="6655" width="4.125" style="2" customWidth="1"/>
    <col min="6656" max="6656" width="5.125" style="2" customWidth="1"/>
    <col min="6657" max="6657" width="3.625" style="2" bestFit="1" customWidth="1"/>
    <col min="6658" max="6658" width="5.375" style="2" bestFit="1" customWidth="1"/>
    <col min="6659" max="6659" width="5" style="2" customWidth="1"/>
    <col min="6660" max="6660" width="5.5" style="2" customWidth="1"/>
    <col min="6661" max="6661" width="5.875" style="2" customWidth="1"/>
    <col min="6662" max="6662" width="4.375" style="2" customWidth="1"/>
    <col min="6663" max="6663" width="6" style="2" customWidth="1"/>
    <col min="6664" max="6664" width="5.125" style="2" bestFit="1" customWidth="1"/>
    <col min="6665" max="6667" width="3.125" style="2" bestFit="1" customWidth="1"/>
    <col min="6668" max="6668" width="4.875" style="2" customWidth="1"/>
    <col min="6669" max="6669" width="5.375" style="2" customWidth="1"/>
    <col min="6670" max="6904" width="8.625" style="2"/>
    <col min="6905" max="6905" width="0.125" style="2" customWidth="1"/>
    <col min="6906" max="6906" width="3.375" style="2" bestFit="1" customWidth="1"/>
    <col min="6907" max="6907" width="19.125" style="2" customWidth="1"/>
    <col min="6908" max="6908" width="2.875" style="2" customWidth="1"/>
    <col min="6909" max="6909" width="3.125" style="2" bestFit="1" customWidth="1"/>
    <col min="6910" max="6910" width="4" style="2" customWidth="1"/>
    <col min="6911" max="6911" width="4.125" style="2" customWidth="1"/>
    <col min="6912" max="6912" width="5.125" style="2" customWidth="1"/>
    <col min="6913" max="6913" width="3.625" style="2" bestFit="1" customWidth="1"/>
    <col min="6914" max="6914" width="5.375" style="2" bestFit="1" customWidth="1"/>
    <col min="6915" max="6915" width="5" style="2" customWidth="1"/>
    <col min="6916" max="6916" width="5.5" style="2" customWidth="1"/>
    <col min="6917" max="6917" width="5.875" style="2" customWidth="1"/>
    <col min="6918" max="6918" width="4.375" style="2" customWidth="1"/>
    <col min="6919" max="6919" width="6" style="2" customWidth="1"/>
    <col min="6920" max="6920" width="5.125" style="2" bestFit="1" customWidth="1"/>
    <col min="6921" max="6923" width="3.125" style="2" bestFit="1" customWidth="1"/>
    <col min="6924" max="6924" width="4.875" style="2" customWidth="1"/>
    <col min="6925" max="6925" width="5.375" style="2" customWidth="1"/>
    <col min="6926" max="7160" width="8.625" style="2"/>
    <col min="7161" max="7161" width="0.125" style="2" customWidth="1"/>
    <col min="7162" max="7162" width="3.375" style="2" bestFit="1" customWidth="1"/>
    <col min="7163" max="7163" width="19.125" style="2" customWidth="1"/>
    <col min="7164" max="7164" width="2.875" style="2" customWidth="1"/>
    <col min="7165" max="7165" width="3.125" style="2" bestFit="1" customWidth="1"/>
    <col min="7166" max="7166" width="4" style="2" customWidth="1"/>
    <col min="7167" max="7167" width="4.125" style="2" customWidth="1"/>
    <col min="7168" max="7168" width="5.125" style="2" customWidth="1"/>
    <col min="7169" max="7169" width="3.625" style="2" bestFit="1" customWidth="1"/>
    <col min="7170" max="7170" width="5.375" style="2" bestFit="1" customWidth="1"/>
    <col min="7171" max="7171" width="5" style="2" customWidth="1"/>
    <col min="7172" max="7172" width="5.5" style="2" customWidth="1"/>
    <col min="7173" max="7173" width="5.875" style="2" customWidth="1"/>
    <col min="7174" max="7174" width="4.375" style="2" customWidth="1"/>
    <col min="7175" max="7175" width="6" style="2" customWidth="1"/>
    <col min="7176" max="7176" width="5.125" style="2" bestFit="1" customWidth="1"/>
    <col min="7177" max="7179" width="3.125" style="2" bestFit="1" customWidth="1"/>
    <col min="7180" max="7180" width="4.875" style="2" customWidth="1"/>
    <col min="7181" max="7181" width="5.375" style="2" customWidth="1"/>
    <col min="7182" max="7416" width="8.625" style="2"/>
    <col min="7417" max="7417" width="0.125" style="2" customWidth="1"/>
    <col min="7418" max="7418" width="3.375" style="2" bestFit="1" customWidth="1"/>
    <col min="7419" max="7419" width="19.125" style="2" customWidth="1"/>
    <col min="7420" max="7420" width="2.875" style="2" customWidth="1"/>
    <col min="7421" max="7421" width="3.125" style="2" bestFit="1" customWidth="1"/>
    <col min="7422" max="7422" width="4" style="2" customWidth="1"/>
    <col min="7423" max="7423" width="4.125" style="2" customWidth="1"/>
    <col min="7424" max="7424" width="5.125" style="2" customWidth="1"/>
    <col min="7425" max="7425" width="3.625" style="2" bestFit="1" customWidth="1"/>
    <col min="7426" max="7426" width="5.375" style="2" bestFit="1" customWidth="1"/>
    <col min="7427" max="7427" width="5" style="2" customWidth="1"/>
    <col min="7428" max="7428" width="5.5" style="2" customWidth="1"/>
    <col min="7429" max="7429" width="5.875" style="2" customWidth="1"/>
    <col min="7430" max="7430" width="4.375" style="2" customWidth="1"/>
    <col min="7431" max="7431" width="6" style="2" customWidth="1"/>
    <col min="7432" max="7432" width="5.125" style="2" bestFit="1" customWidth="1"/>
    <col min="7433" max="7435" width="3.125" style="2" bestFit="1" customWidth="1"/>
    <col min="7436" max="7436" width="4.875" style="2" customWidth="1"/>
    <col min="7437" max="7437" width="5.375" style="2" customWidth="1"/>
    <col min="7438" max="7672" width="8.625" style="2"/>
    <col min="7673" max="7673" width="0.125" style="2" customWidth="1"/>
    <col min="7674" max="7674" width="3.375" style="2" bestFit="1" customWidth="1"/>
    <col min="7675" max="7675" width="19.125" style="2" customWidth="1"/>
    <col min="7676" max="7676" width="2.875" style="2" customWidth="1"/>
    <col min="7677" max="7677" width="3.125" style="2" bestFit="1" customWidth="1"/>
    <col min="7678" max="7678" width="4" style="2" customWidth="1"/>
    <col min="7679" max="7679" width="4.125" style="2" customWidth="1"/>
    <col min="7680" max="7680" width="5.125" style="2" customWidth="1"/>
    <col min="7681" max="7681" width="3.625" style="2" bestFit="1" customWidth="1"/>
    <col min="7682" max="7682" width="5.375" style="2" bestFit="1" customWidth="1"/>
    <col min="7683" max="7683" width="5" style="2" customWidth="1"/>
    <col min="7684" max="7684" width="5.5" style="2" customWidth="1"/>
    <col min="7685" max="7685" width="5.875" style="2" customWidth="1"/>
    <col min="7686" max="7686" width="4.375" style="2" customWidth="1"/>
    <col min="7687" max="7687" width="6" style="2" customWidth="1"/>
    <col min="7688" max="7688" width="5.125" style="2" bestFit="1" customWidth="1"/>
    <col min="7689" max="7691" width="3.125" style="2" bestFit="1" customWidth="1"/>
    <col min="7692" max="7692" width="4.875" style="2" customWidth="1"/>
    <col min="7693" max="7693" width="5.375" style="2" customWidth="1"/>
    <col min="7694" max="7928" width="8.625" style="2"/>
    <col min="7929" max="7929" width="0.125" style="2" customWidth="1"/>
    <col min="7930" max="7930" width="3.375" style="2" bestFit="1" customWidth="1"/>
    <col min="7931" max="7931" width="19.125" style="2" customWidth="1"/>
    <col min="7932" max="7932" width="2.875" style="2" customWidth="1"/>
    <col min="7933" max="7933" width="3.125" style="2" bestFit="1" customWidth="1"/>
    <col min="7934" max="7934" width="4" style="2" customWidth="1"/>
    <col min="7935" max="7935" width="4.125" style="2" customWidth="1"/>
    <col min="7936" max="7936" width="5.125" style="2" customWidth="1"/>
    <col min="7937" max="7937" width="3.625" style="2" bestFit="1" customWidth="1"/>
    <col min="7938" max="7938" width="5.375" style="2" bestFit="1" customWidth="1"/>
    <col min="7939" max="7939" width="5" style="2" customWidth="1"/>
    <col min="7940" max="7940" width="5.5" style="2" customWidth="1"/>
    <col min="7941" max="7941" width="5.875" style="2" customWidth="1"/>
    <col min="7942" max="7942" width="4.375" style="2" customWidth="1"/>
    <col min="7943" max="7943" width="6" style="2" customWidth="1"/>
    <col min="7944" max="7944" width="5.125" style="2" bestFit="1" customWidth="1"/>
    <col min="7945" max="7947" width="3.125" style="2" bestFit="1" customWidth="1"/>
    <col min="7948" max="7948" width="4.875" style="2" customWidth="1"/>
    <col min="7949" max="7949" width="5.375" style="2" customWidth="1"/>
    <col min="7950" max="8184" width="8.625" style="2"/>
    <col min="8185" max="8185" width="0.125" style="2" customWidth="1"/>
    <col min="8186" max="8186" width="3.375" style="2" bestFit="1" customWidth="1"/>
    <col min="8187" max="8187" width="19.125" style="2" customWidth="1"/>
    <col min="8188" max="8188" width="2.875" style="2" customWidth="1"/>
    <col min="8189" max="8189" width="3.125" style="2" bestFit="1" customWidth="1"/>
    <col min="8190" max="8190" width="4" style="2" customWidth="1"/>
    <col min="8191" max="8191" width="4.125" style="2" customWidth="1"/>
    <col min="8192" max="8192" width="5.125" style="2" customWidth="1"/>
    <col min="8193" max="8193" width="3.625" style="2" bestFit="1" customWidth="1"/>
    <col min="8194" max="8194" width="5.375" style="2" bestFit="1" customWidth="1"/>
    <col min="8195" max="8195" width="5" style="2" customWidth="1"/>
    <col min="8196" max="8196" width="5.5" style="2" customWidth="1"/>
    <col min="8197" max="8197" width="5.875" style="2" customWidth="1"/>
    <col min="8198" max="8198" width="4.375" style="2" customWidth="1"/>
    <col min="8199" max="8199" width="6" style="2" customWidth="1"/>
    <col min="8200" max="8200" width="5.125" style="2" bestFit="1" customWidth="1"/>
    <col min="8201" max="8203" width="3.125" style="2" bestFit="1" customWidth="1"/>
    <col min="8204" max="8204" width="4.875" style="2" customWidth="1"/>
    <col min="8205" max="8205" width="5.375" style="2" customWidth="1"/>
    <col min="8206" max="8440" width="8.625" style="2"/>
    <col min="8441" max="8441" width="0.125" style="2" customWidth="1"/>
    <col min="8442" max="8442" width="3.375" style="2" bestFit="1" customWidth="1"/>
    <col min="8443" max="8443" width="19.125" style="2" customWidth="1"/>
    <col min="8444" max="8444" width="2.875" style="2" customWidth="1"/>
    <col min="8445" max="8445" width="3.125" style="2" bestFit="1" customWidth="1"/>
    <col min="8446" max="8446" width="4" style="2" customWidth="1"/>
    <col min="8447" max="8447" width="4.125" style="2" customWidth="1"/>
    <col min="8448" max="8448" width="5.125" style="2" customWidth="1"/>
    <col min="8449" max="8449" width="3.625" style="2" bestFit="1" customWidth="1"/>
    <col min="8450" max="8450" width="5.375" style="2" bestFit="1" customWidth="1"/>
    <col min="8451" max="8451" width="5" style="2" customWidth="1"/>
    <col min="8452" max="8452" width="5.5" style="2" customWidth="1"/>
    <col min="8453" max="8453" width="5.875" style="2" customWidth="1"/>
    <col min="8454" max="8454" width="4.375" style="2" customWidth="1"/>
    <col min="8455" max="8455" width="6" style="2" customWidth="1"/>
    <col min="8456" max="8456" width="5.125" style="2" bestFit="1" customWidth="1"/>
    <col min="8457" max="8459" width="3.125" style="2" bestFit="1" customWidth="1"/>
    <col min="8460" max="8460" width="4.875" style="2" customWidth="1"/>
    <col min="8461" max="8461" width="5.375" style="2" customWidth="1"/>
    <col min="8462" max="8696" width="8.625" style="2"/>
    <col min="8697" max="8697" width="0.125" style="2" customWidth="1"/>
    <col min="8698" max="8698" width="3.375" style="2" bestFit="1" customWidth="1"/>
    <col min="8699" max="8699" width="19.125" style="2" customWidth="1"/>
    <col min="8700" max="8700" width="2.875" style="2" customWidth="1"/>
    <col min="8701" max="8701" width="3.125" style="2" bestFit="1" customWidth="1"/>
    <col min="8702" max="8702" width="4" style="2" customWidth="1"/>
    <col min="8703" max="8703" width="4.125" style="2" customWidth="1"/>
    <col min="8704" max="8704" width="5.125" style="2" customWidth="1"/>
    <col min="8705" max="8705" width="3.625" style="2" bestFit="1" customWidth="1"/>
    <col min="8706" max="8706" width="5.375" style="2" bestFit="1" customWidth="1"/>
    <col min="8707" max="8707" width="5" style="2" customWidth="1"/>
    <col min="8708" max="8708" width="5.5" style="2" customWidth="1"/>
    <col min="8709" max="8709" width="5.875" style="2" customWidth="1"/>
    <col min="8710" max="8710" width="4.375" style="2" customWidth="1"/>
    <col min="8711" max="8711" width="6" style="2" customWidth="1"/>
    <col min="8712" max="8712" width="5.125" style="2" bestFit="1" customWidth="1"/>
    <col min="8713" max="8715" width="3.125" style="2" bestFit="1" customWidth="1"/>
    <col min="8716" max="8716" width="4.875" style="2" customWidth="1"/>
    <col min="8717" max="8717" width="5.375" style="2" customWidth="1"/>
    <col min="8718" max="8952" width="8.625" style="2"/>
    <col min="8953" max="8953" width="0.125" style="2" customWidth="1"/>
    <col min="8954" max="8954" width="3.375" style="2" bestFit="1" customWidth="1"/>
    <col min="8955" max="8955" width="19.125" style="2" customWidth="1"/>
    <col min="8956" max="8956" width="2.875" style="2" customWidth="1"/>
    <col min="8957" max="8957" width="3.125" style="2" bestFit="1" customWidth="1"/>
    <col min="8958" max="8958" width="4" style="2" customWidth="1"/>
    <col min="8959" max="8959" width="4.125" style="2" customWidth="1"/>
    <col min="8960" max="8960" width="5.125" style="2" customWidth="1"/>
    <col min="8961" max="8961" width="3.625" style="2" bestFit="1" customWidth="1"/>
    <col min="8962" max="8962" width="5.375" style="2" bestFit="1" customWidth="1"/>
    <col min="8963" max="8963" width="5" style="2" customWidth="1"/>
    <col min="8964" max="8964" width="5.5" style="2" customWidth="1"/>
    <col min="8965" max="8965" width="5.875" style="2" customWidth="1"/>
    <col min="8966" max="8966" width="4.375" style="2" customWidth="1"/>
    <col min="8967" max="8967" width="6" style="2" customWidth="1"/>
    <col min="8968" max="8968" width="5.125" style="2" bestFit="1" customWidth="1"/>
    <col min="8969" max="8971" width="3.125" style="2" bestFit="1" customWidth="1"/>
    <col min="8972" max="8972" width="4.875" style="2" customWidth="1"/>
    <col min="8973" max="8973" width="5.375" style="2" customWidth="1"/>
    <col min="8974" max="9208" width="8.625" style="2"/>
    <col min="9209" max="9209" width="0.125" style="2" customWidth="1"/>
    <col min="9210" max="9210" width="3.375" style="2" bestFit="1" customWidth="1"/>
    <col min="9211" max="9211" width="19.125" style="2" customWidth="1"/>
    <col min="9212" max="9212" width="2.875" style="2" customWidth="1"/>
    <col min="9213" max="9213" width="3.125" style="2" bestFit="1" customWidth="1"/>
    <col min="9214" max="9214" width="4" style="2" customWidth="1"/>
    <col min="9215" max="9215" width="4.125" style="2" customWidth="1"/>
    <col min="9216" max="9216" width="5.125" style="2" customWidth="1"/>
    <col min="9217" max="9217" width="3.625" style="2" bestFit="1" customWidth="1"/>
    <col min="9218" max="9218" width="5.375" style="2" bestFit="1" customWidth="1"/>
    <col min="9219" max="9219" width="5" style="2" customWidth="1"/>
    <col min="9220" max="9220" width="5.5" style="2" customWidth="1"/>
    <col min="9221" max="9221" width="5.875" style="2" customWidth="1"/>
    <col min="9222" max="9222" width="4.375" style="2" customWidth="1"/>
    <col min="9223" max="9223" width="6" style="2" customWidth="1"/>
    <col min="9224" max="9224" width="5.125" style="2" bestFit="1" customWidth="1"/>
    <col min="9225" max="9227" width="3.125" style="2" bestFit="1" customWidth="1"/>
    <col min="9228" max="9228" width="4.875" style="2" customWidth="1"/>
    <col min="9229" max="9229" width="5.375" style="2" customWidth="1"/>
    <col min="9230" max="9464" width="8.625" style="2"/>
    <col min="9465" max="9465" width="0.125" style="2" customWidth="1"/>
    <col min="9466" max="9466" width="3.375" style="2" bestFit="1" customWidth="1"/>
    <col min="9467" max="9467" width="19.125" style="2" customWidth="1"/>
    <col min="9468" max="9468" width="2.875" style="2" customWidth="1"/>
    <col min="9469" max="9469" width="3.125" style="2" bestFit="1" customWidth="1"/>
    <col min="9470" max="9470" width="4" style="2" customWidth="1"/>
    <col min="9471" max="9471" width="4.125" style="2" customWidth="1"/>
    <col min="9472" max="9472" width="5.125" style="2" customWidth="1"/>
    <col min="9473" max="9473" width="3.625" style="2" bestFit="1" customWidth="1"/>
    <col min="9474" max="9474" width="5.375" style="2" bestFit="1" customWidth="1"/>
    <col min="9475" max="9475" width="5" style="2" customWidth="1"/>
    <col min="9476" max="9476" width="5.5" style="2" customWidth="1"/>
    <col min="9477" max="9477" width="5.875" style="2" customWidth="1"/>
    <col min="9478" max="9478" width="4.375" style="2" customWidth="1"/>
    <col min="9479" max="9479" width="6" style="2" customWidth="1"/>
    <col min="9480" max="9480" width="5.125" style="2" bestFit="1" customWidth="1"/>
    <col min="9481" max="9483" width="3.125" style="2" bestFit="1" customWidth="1"/>
    <col min="9484" max="9484" width="4.875" style="2" customWidth="1"/>
    <col min="9485" max="9485" width="5.375" style="2" customWidth="1"/>
    <col min="9486" max="9720" width="8.625" style="2"/>
    <col min="9721" max="9721" width="0.125" style="2" customWidth="1"/>
    <col min="9722" max="9722" width="3.375" style="2" bestFit="1" customWidth="1"/>
    <col min="9723" max="9723" width="19.125" style="2" customWidth="1"/>
    <col min="9724" max="9724" width="2.875" style="2" customWidth="1"/>
    <col min="9725" max="9725" width="3.125" style="2" bestFit="1" customWidth="1"/>
    <col min="9726" max="9726" width="4" style="2" customWidth="1"/>
    <col min="9727" max="9727" width="4.125" style="2" customWidth="1"/>
    <col min="9728" max="9728" width="5.125" style="2" customWidth="1"/>
    <col min="9729" max="9729" width="3.625" style="2" bestFit="1" customWidth="1"/>
    <col min="9730" max="9730" width="5.375" style="2" bestFit="1" customWidth="1"/>
    <col min="9731" max="9731" width="5" style="2" customWidth="1"/>
    <col min="9732" max="9732" width="5.5" style="2" customWidth="1"/>
    <col min="9733" max="9733" width="5.875" style="2" customWidth="1"/>
    <col min="9734" max="9734" width="4.375" style="2" customWidth="1"/>
    <col min="9735" max="9735" width="6" style="2" customWidth="1"/>
    <col min="9736" max="9736" width="5.125" style="2" bestFit="1" customWidth="1"/>
    <col min="9737" max="9739" width="3.125" style="2" bestFit="1" customWidth="1"/>
    <col min="9740" max="9740" width="4.875" style="2" customWidth="1"/>
    <col min="9741" max="9741" width="5.375" style="2" customWidth="1"/>
    <col min="9742" max="9976" width="8.625" style="2"/>
    <col min="9977" max="9977" width="0.125" style="2" customWidth="1"/>
    <col min="9978" max="9978" width="3.375" style="2" bestFit="1" customWidth="1"/>
    <col min="9979" max="9979" width="19.125" style="2" customWidth="1"/>
    <col min="9980" max="9980" width="2.875" style="2" customWidth="1"/>
    <col min="9981" max="9981" width="3.125" style="2" bestFit="1" customWidth="1"/>
    <col min="9982" max="9982" width="4" style="2" customWidth="1"/>
    <col min="9983" max="9983" width="4.125" style="2" customWidth="1"/>
    <col min="9984" max="9984" width="5.125" style="2" customWidth="1"/>
    <col min="9985" max="9985" width="3.625" style="2" bestFit="1" customWidth="1"/>
    <col min="9986" max="9986" width="5.375" style="2" bestFit="1" customWidth="1"/>
    <col min="9987" max="9987" width="5" style="2" customWidth="1"/>
    <col min="9988" max="9988" width="5.5" style="2" customWidth="1"/>
    <col min="9989" max="9989" width="5.875" style="2" customWidth="1"/>
    <col min="9990" max="9990" width="4.375" style="2" customWidth="1"/>
    <col min="9991" max="9991" width="6" style="2" customWidth="1"/>
    <col min="9992" max="9992" width="5.125" style="2" bestFit="1" customWidth="1"/>
    <col min="9993" max="9995" width="3.125" style="2" bestFit="1" customWidth="1"/>
    <col min="9996" max="9996" width="4.875" style="2" customWidth="1"/>
    <col min="9997" max="9997" width="5.375" style="2" customWidth="1"/>
    <col min="9998" max="10232" width="8.625" style="2"/>
    <col min="10233" max="10233" width="0.125" style="2" customWidth="1"/>
    <col min="10234" max="10234" width="3.375" style="2" bestFit="1" customWidth="1"/>
    <col min="10235" max="10235" width="19.125" style="2" customWidth="1"/>
    <col min="10236" max="10236" width="2.875" style="2" customWidth="1"/>
    <col min="10237" max="10237" width="3.125" style="2" bestFit="1" customWidth="1"/>
    <col min="10238" max="10238" width="4" style="2" customWidth="1"/>
    <col min="10239" max="10239" width="4.125" style="2" customWidth="1"/>
    <col min="10240" max="10240" width="5.125" style="2" customWidth="1"/>
    <col min="10241" max="10241" width="3.625" style="2" bestFit="1" customWidth="1"/>
    <col min="10242" max="10242" width="5.375" style="2" bestFit="1" customWidth="1"/>
    <col min="10243" max="10243" width="5" style="2" customWidth="1"/>
    <col min="10244" max="10244" width="5.5" style="2" customWidth="1"/>
    <col min="10245" max="10245" width="5.875" style="2" customWidth="1"/>
    <col min="10246" max="10246" width="4.375" style="2" customWidth="1"/>
    <col min="10247" max="10247" width="6" style="2" customWidth="1"/>
    <col min="10248" max="10248" width="5.125" style="2" bestFit="1" customWidth="1"/>
    <col min="10249" max="10251" width="3.125" style="2" bestFit="1" customWidth="1"/>
    <col min="10252" max="10252" width="4.875" style="2" customWidth="1"/>
    <col min="10253" max="10253" width="5.375" style="2" customWidth="1"/>
    <col min="10254" max="10488" width="8.625" style="2"/>
    <col min="10489" max="10489" width="0.125" style="2" customWidth="1"/>
    <col min="10490" max="10490" width="3.375" style="2" bestFit="1" customWidth="1"/>
    <col min="10491" max="10491" width="19.125" style="2" customWidth="1"/>
    <col min="10492" max="10492" width="2.875" style="2" customWidth="1"/>
    <col min="10493" max="10493" width="3.125" style="2" bestFit="1" customWidth="1"/>
    <col min="10494" max="10494" width="4" style="2" customWidth="1"/>
    <col min="10495" max="10495" width="4.125" style="2" customWidth="1"/>
    <col min="10496" max="10496" width="5.125" style="2" customWidth="1"/>
    <col min="10497" max="10497" width="3.625" style="2" bestFit="1" customWidth="1"/>
    <col min="10498" max="10498" width="5.375" style="2" bestFit="1" customWidth="1"/>
    <col min="10499" max="10499" width="5" style="2" customWidth="1"/>
    <col min="10500" max="10500" width="5.5" style="2" customWidth="1"/>
    <col min="10501" max="10501" width="5.875" style="2" customWidth="1"/>
    <col min="10502" max="10502" width="4.375" style="2" customWidth="1"/>
    <col min="10503" max="10503" width="6" style="2" customWidth="1"/>
    <col min="10504" max="10504" width="5.125" style="2" bestFit="1" customWidth="1"/>
    <col min="10505" max="10507" width="3.125" style="2" bestFit="1" customWidth="1"/>
    <col min="10508" max="10508" width="4.875" style="2" customWidth="1"/>
    <col min="10509" max="10509" width="5.375" style="2" customWidth="1"/>
    <col min="10510" max="10744" width="8.625" style="2"/>
    <col min="10745" max="10745" width="0.125" style="2" customWidth="1"/>
    <col min="10746" max="10746" width="3.375" style="2" bestFit="1" customWidth="1"/>
    <col min="10747" max="10747" width="19.125" style="2" customWidth="1"/>
    <col min="10748" max="10748" width="2.875" style="2" customWidth="1"/>
    <col min="10749" max="10749" width="3.125" style="2" bestFit="1" customWidth="1"/>
    <col min="10750" max="10750" width="4" style="2" customWidth="1"/>
    <col min="10751" max="10751" width="4.125" style="2" customWidth="1"/>
    <col min="10752" max="10752" width="5.125" style="2" customWidth="1"/>
    <col min="10753" max="10753" width="3.625" style="2" bestFit="1" customWidth="1"/>
    <col min="10754" max="10754" width="5.375" style="2" bestFit="1" customWidth="1"/>
    <col min="10755" max="10755" width="5" style="2" customWidth="1"/>
    <col min="10756" max="10756" width="5.5" style="2" customWidth="1"/>
    <col min="10757" max="10757" width="5.875" style="2" customWidth="1"/>
    <col min="10758" max="10758" width="4.375" style="2" customWidth="1"/>
    <col min="10759" max="10759" width="6" style="2" customWidth="1"/>
    <col min="10760" max="10760" width="5.125" style="2" bestFit="1" customWidth="1"/>
    <col min="10761" max="10763" width="3.125" style="2" bestFit="1" customWidth="1"/>
    <col min="10764" max="10764" width="4.875" style="2" customWidth="1"/>
    <col min="10765" max="10765" width="5.375" style="2" customWidth="1"/>
    <col min="10766" max="11000" width="8.625" style="2"/>
    <col min="11001" max="11001" width="0.125" style="2" customWidth="1"/>
    <col min="11002" max="11002" width="3.375" style="2" bestFit="1" customWidth="1"/>
    <col min="11003" max="11003" width="19.125" style="2" customWidth="1"/>
    <col min="11004" max="11004" width="2.875" style="2" customWidth="1"/>
    <col min="11005" max="11005" width="3.125" style="2" bestFit="1" customWidth="1"/>
    <col min="11006" max="11006" width="4" style="2" customWidth="1"/>
    <col min="11007" max="11007" width="4.125" style="2" customWidth="1"/>
    <col min="11008" max="11008" width="5.125" style="2" customWidth="1"/>
    <col min="11009" max="11009" width="3.625" style="2" bestFit="1" customWidth="1"/>
    <col min="11010" max="11010" width="5.375" style="2" bestFit="1" customWidth="1"/>
    <col min="11011" max="11011" width="5" style="2" customWidth="1"/>
    <col min="11012" max="11012" width="5.5" style="2" customWidth="1"/>
    <col min="11013" max="11013" width="5.875" style="2" customWidth="1"/>
    <col min="11014" max="11014" width="4.375" style="2" customWidth="1"/>
    <col min="11015" max="11015" width="6" style="2" customWidth="1"/>
    <col min="11016" max="11016" width="5.125" style="2" bestFit="1" customWidth="1"/>
    <col min="11017" max="11019" width="3.125" style="2" bestFit="1" customWidth="1"/>
    <col min="11020" max="11020" width="4.875" style="2" customWidth="1"/>
    <col min="11021" max="11021" width="5.375" style="2" customWidth="1"/>
    <col min="11022" max="11256" width="8.625" style="2"/>
    <col min="11257" max="11257" width="0.125" style="2" customWidth="1"/>
    <col min="11258" max="11258" width="3.375" style="2" bestFit="1" customWidth="1"/>
    <col min="11259" max="11259" width="19.125" style="2" customWidth="1"/>
    <col min="11260" max="11260" width="2.875" style="2" customWidth="1"/>
    <col min="11261" max="11261" width="3.125" style="2" bestFit="1" customWidth="1"/>
    <col min="11262" max="11262" width="4" style="2" customWidth="1"/>
    <col min="11263" max="11263" width="4.125" style="2" customWidth="1"/>
    <col min="11264" max="11264" width="5.125" style="2" customWidth="1"/>
    <col min="11265" max="11265" width="3.625" style="2" bestFit="1" customWidth="1"/>
    <col min="11266" max="11266" width="5.375" style="2" bestFit="1" customWidth="1"/>
    <col min="11267" max="11267" width="5" style="2" customWidth="1"/>
    <col min="11268" max="11268" width="5.5" style="2" customWidth="1"/>
    <col min="11269" max="11269" width="5.875" style="2" customWidth="1"/>
    <col min="11270" max="11270" width="4.375" style="2" customWidth="1"/>
    <col min="11271" max="11271" width="6" style="2" customWidth="1"/>
    <col min="11272" max="11272" width="5.125" style="2" bestFit="1" customWidth="1"/>
    <col min="11273" max="11275" width="3.125" style="2" bestFit="1" customWidth="1"/>
    <col min="11276" max="11276" width="4.875" style="2" customWidth="1"/>
    <col min="11277" max="11277" width="5.375" style="2" customWidth="1"/>
    <col min="11278" max="11512" width="8.625" style="2"/>
    <col min="11513" max="11513" width="0.125" style="2" customWidth="1"/>
    <col min="11514" max="11514" width="3.375" style="2" bestFit="1" customWidth="1"/>
    <col min="11515" max="11515" width="19.125" style="2" customWidth="1"/>
    <col min="11516" max="11516" width="2.875" style="2" customWidth="1"/>
    <col min="11517" max="11517" width="3.125" style="2" bestFit="1" customWidth="1"/>
    <col min="11518" max="11518" width="4" style="2" customWidth="1"/>
    <col min="11519" max="11519" width="4.125" style="2" customWidth="1"/>
    <col min="11520" max="11520" width="5.125" style="2" customWidth="1"/>
    <col min="11521" max="11521" width="3.625" style="2" bestFit="1" customWidth="1"/>
    <col min="11522" max="11522" width="5.375" style="2" bestFit="1" customWidth="1"/>
    <col min="11523" max="11523" width="5" style="2" customWidth="1"/>
    <col min="11524" max="11524" width="5.5" style="2" customWidth="1"/>
    <col min="11525" max="11525" width="5.875" style="2" customWidth="1"/>
    <col min="11526" max="11526" width="4.375" style="2" customWidth="1"/>
    <col min="11527" max="11527" width="6" style="2" customWidth="1"/>
    <col min="11528" max="11528" width="5.125" style="2" bestFit="1" customWidth="1"/>
    <col min="11529" max="11531" width="3.125" style="2" bestFit="1" customWidth="1"/>
    <col min="11532" max="11532" width="4.875" style="2" customWidth="1"/>
    <col min="11533" max="11533" width="5.375" style="2" customWidth="1"/>
    <col min="11534" max="11768" width="8.625" style="2"/>
    <col min="11769" max="11769" width="0.125" style="2" customWidth="1"/>
    <col min="11770" max="11770" width="3.375" style="2" bestFit="1" customWidth="1"/>
    <col min="11771" max="11771" width="19.125" style="2" customWidth="1"/>
    <col min="11772" max="11772" width="2.875" style="2" customWidth="1"/>
    <col min="11773" max="11773" width="3.125" style="2" bestFit="1" customWidth="1"/>
    <col min="11774" max="11774" width="4" style="2" customWidth="1"/>
    <col min="11775" max="11775" width="4.125" style="2" customWidth="1"/>
    <col min="11776" max="11776" width="5.125" style="2" customWidth="1"/>
    <col min="11777" max="11777" width="3.625" style="2" bestFit="1" customWidth="1"/>
    <col min="11778" max="11778" width="5.375" style="2" bestFit="1" customWidth="1"/>
    <col min="11779" max="11779" width="5" style="2" customWidth="1"/>
    <col min="11780" max="11780" width="5.5" style="2" customWidth="1"/>
    <col min="11781" max="11781" width="5.875" style="2" customWidth="1"/>
    <col min="11782" max="11782" width="4.375" style="2" customWidth="1"/>
    <col min="11783" max="11783" width="6" style="2" customWidth="1"/>
    <col min="11784" max="11784" width="5.125" style="2" bestFit="1" customWidth="1"/>
    <col min="11785" max="11787" width="3.125" style="2" bestFit="1" customWidth="1"/>
    <col min="11788" max="11788" width="4.875" style="2" customWidth="1"/>
    <col min="11789" max="11789" width="5.375" style="2" customWidth="1"/>
    <col min="11790" max="12024" width="8.625" style="2"/>
    <col min="12025" max="12025" width="0.125" style="2" customWidth="1"/>
    <col min="12026" max="12026" width="3.375" style="2" bestFit="1" customWidth="1"/>
    <col min="12027" max="12027" width="19.125" style="2" customWidth="1"/>
    <col min="12028" max="12028" width="2.875" style="2" customWidth="1"/>
    <col min="12029" max="12029" width="3.125" style="2" bestFit="1" customWidth="1"/>
    <col min="12030" max="12030" width="4" style="2" customWidth="1"/>
    <col min="12031" max="12031" width="4.125" style="2" customWidth="1"/>
    <col min="12032" max="12032" width="5.125" style="2" customWidth="1"/>
    <col min="12033" max="12033" width="3.625" style="2" bestFit="1" customWidth="1"/>
    <col min="12034" max="12034" width="5.375" style="2" bestFit="1" customWidth="1"/>
    <col min="12035" max="12035" width="5" style="2" customWidth="1"/>
    <col min="12036" max="12036" width="5.5" style="2" customWidth="1"/>
    <col min="12037" max="12037" width="5.875" style="2" customWidth="1"/>
    <col min="12038" max="12038" width="4.375" style="2" customWidth="1"/>
    <col min="12039" max="12039" width="6" style="2" customWidth="1"/>
    <col min="12040" max="12040" width="5.125" style="2" bestFit="1" customWidth="1"/>
    <col min="12041" max="12043" width="3.125" style="2" bestFit="1" customWidth="1"/>
    <col min="12044" max="12044" width="4.875" style="2" customWidth="1"/>
    <col min="12045" max="12045" width="5.375" style="2" customWidth="1"/>
    <col min="12046" max="12280" width="8.625" style="2"/>
    <col min="12281" max="12281" width="0.125" style="2" customWidth="1"/>
    <col min="12282" max="12282" width="3.375" style="2" bestFit="1" customWidth="1"/>
    <col min="12283" max="12283" width="19.125" style="2" customWidth="1"/>
    <col min="12284" max="12284" width="2.875" style="2" customWidth="1"/>
    <col min="12285" max="12285" width="3.125" style="2" bestFit="1" customWidth="1"/>
    <col min="12286" max="12286" width="4" style="2" customWidth="1"/>
    <col min="12287" max="12287" width="4.125" style="2" customWidth="1"/>
    <col min="12288" max="12288" width="5.125" style="2" customWidth="1"/>
    <col min="12289" max="12289" width="3.625" style="2" bestFit="1" customWidth="1"/>
    <col min="12290" max="12290" width="5.375" style="2" bestFit="1" customWidth="1"/>
    <col min="12291" max="12291" width="5" style="2" customWidth="1"/>
    <col min="12292" max="12292" width="5.5" style="2" customWidth="1"/>
    <col min="12293" max="12293" width="5.875" style="2" customWidth="1"/>
    <col min="12294" max="12294" width="4.375" style="2" customWidth="1"/>
    <col min="12295" max="12295" width="6" style="2" customWidth="1"/>
    <col min="12296" max="12296" width="5.125" style="2" bestFit="1" customWidth="1"/>
    <col min="12297" max="12299" width="3.125" style="2" bestFit="1" customWidth="1"/>
    <col min="12300" max="12300" width="4.875" style="2" customWidth="1"/>
    <col min="12301" max="12301" width="5.375" style="2" customWidth="1"/>
    <col min="12302" max="12536" width="8.625" style="2"/>
    <col min="12537" max="12537" width="0.125" style="2" customWidth="1"/>
    <col min="12538" max="12538" width="3.375" style="2" bestFit="1" customWidth="1"/>
    <col min="12539" max="12539" width="19.125" style="2" customWidth="1"/>
    <col min="12540" max="12540" width="2.875" style="2" customWidth="1"/>
    <col min="12541" max="12541" width="3.125" style="2" bestFit="1" customWidth="1"/>
    <col min="12542" max="12542" width="4" style="2" customWidth="1"/>
    <col min="12543" max="12543" width="4.125" style="2" customWidth="1"/>
    <col min="12544" max="12544" width="5.125" style="2" customWidth="1"/>
    <col min="12545" max="12545" width="3.625" style="2" bestFit="1" customWidth="1"/>
    <col min="12546" max="12546" width="5.375" style="2" bestFit="1" customWidth="1"/>
    <col min="12547" max="12547" width="5" style="2" customWidth="1"/>
    <col min="12548" max="12548" width="5.5" style="2" customWidth="1"/>
    <col min="12549" max="12549" width="5.875" style="2" customWidth="1"/>
    <col min="12550" max="12550" width="4.375" style="2" customWidth="1"/>
    <col min="12551" max="12551" width="6" style="2" customWidth="1"/>
    <col min="12552" max="12552" width="5.125" style="2" bestFit="1" customWidth="1"/>
    <col min="12553" max="12555" width="3.125" style="2" bestFit="1" customWidth="1"/>
    <col min="12556" max="12556" width="4.875" style="2" customWidth="1"/>
    <col min="12557" max="12557" width="5.375" style="2" customWidth="1"/>
    <col min="12558" max="12792" width="8.625" style="2"/>
    <col min="12793" max="12793" width="0.125" style="2" customWidth="1"/>
    <col min="12794" max="12794" width="3.375" style="2" bestFit="1" customWidth="1"/>
    <col min="12795" max="12795" width="19.125" style="2" customWidth="1"/>
    <col min="12796" max="12796" width="2.875" style="2" customWidth="1"/>
    <col min="12797" max="12797" width="3.125" style="2" bestFit="1" customWidth="1"/>
    <col min="12798" max="12798" width="4" style="2" customWidth="1"/>
    <col min="12799" max="12799" width="4.125" style="2" customWidth="1"/>
    <col min="12800" max="12800" width="5.125" style="2" customWidth="1"/>
    <col min="12801" max="12801" width="3.625" style="2" bestFit="1" customWidth="1"/>
    <col min="12802" max="12802" width="5.375" style="2" bestFit="1" customWidth="1"/>
    <col min="12803" max="12803" width="5" style="2" customWidth="1"/>
    <col min="12804" max="12804" width="5.5" style="2" customWidth="1"/>
    <col min="12805" max="12805" width="5.875" style="2" customWidth="1"/>
    <col min="12806" max="12806" width="4.375" style="2" customWidth="1"/>
    <col min="12807" max="12807" width="6" style="2" customWidth="1"/>
    <col min="12808" max="12808" width="5.125" style="2" bestFit="1" customWidth="1"/>
    <col min="12809" max="12811" width="3.125" style="2" bestFit="1" customWidth="1"/>
    <col min="12812" max="12812" width="4.875" style="2" customWidth="1"/>
    <col min="12813" max="12813" width="5.375" style="2" customWidth="1"/>
    <col min="12814" max="13048" width="8.625" style="2"/>
    <col min="13049" max="13049" width="0.125" style="2" customWidth="1"/>
    <col min="13050" max="13050" width="3.375" style="2" bestFit="1" customWidth="1"/>
    <col min="13051" max="13051" width="19.125" style="2" customWidth="1"/>
    <col min="13052" max="13052" width="2.875" style="2" customWidth="1"/>
    <col min="13053" max="13053" width="3.125" style="2" bestFit="1" customWidth="1"/>
    <col min="13054" max="13054" width="4" style="2" customWidth="1"/>
    <col min="13055" max="13055" width="4.125" style="2" customWidth="1"/>
    <col min="13056" max="13056" width="5.125" style="2" customWidth="1"/>
    <col min="13057" max="13057" width="3.625" style="2" bestFit="1" customWidth="1"/>
    <col min="13058" max="13058" width="5.375" style="2" bestFit="1" customWidth="1"/>
    <col min="13059" max="13059" width="5" style="2" customWidth="1"/>
    <col min="13060" max="13060" width="5.5" style="2" customWidth="1"/>
    <col min="13061" max="13061" width="5.875" style="2" customWidth="1"/>
    <col min="13062" max="13062" width="4.375" style="2" customWidth="1"/>
    <col min="13063" max="13063" width="6" style="2" customWidth="1"/>
    <col min="13064" max="13064" width="5.125" style="2" bestFit="1" customWidth="1"/>
    <col min="13065" max="13067" width="3.125" style="2" bestFit="1" customWidth="1"/>
    <col min="13068" max="13068" width="4.875" style="2" customWidth="1"/>
    <col min="13069" max="13069" width="5.375" style="2" customWidth="1"/>
    <col min="13070" max="13304" width="8.625" style="2"/>
    <col min="13305" max="13305" width="0.125" style="2" customWidth="1"/>
    <col min="13306" max="13306" width="3.375" style="2" bestFit="1" customWidth="1"/>
    <col min="13307" max="13307" width="19.125" style="2" customWidth="1"/>
    <col min="13308" max="13308" width="2.875" style="2" customWidth="1"/>
    <col min="13309" max="13309" width="3.125" style="2" bestFit="1" customWidth="1"/>
    <col min="13310" max="13310" width="4" style="2" customWidth="1"/>
    <col min="13311" max="13311" width="4.125" style="2" customWidth="1"/>
    <col min="13312" max="13312" width="5.125" style="2" customWidth="1"/>
    <col min="13313" max="13313" width="3.625" style="2" bestFit="1" customWidth="1"/>
    <col min="13314" max="13314" width="5.375" style="2" bestFit="1" customWidth="1"/>
    <col min="13315" max="13315" width="5" style="2" customWidth="1"/>
    <col min="13316" max="13316" width="5.5" style="2" customWidth="1"/>
    <col min="13317" max="13317" width="5.875" style="2" customWidth="1"/>
    <col min="13318" max="13318" width="4.375" style="2" customWidth="1"/>
    <col min="13319" max="13319" width="6" style="2" customWidth="1"/>
    <col min="13320" max="13320" width="5.125" style="2" bestFit="1" customWidth="1"/>
    <col min="13321" max="13323" width="3.125" style="2" bestFit="1" customWidth="1"/>
    <col min="13324" max="13324" width="4.875" style="2" customWidth="1"/>
    <col min="13325" max="13325" width="5.375" style="2" customWidth="1"/>
    <col min="13326" max="13560" width="8.625" style="2"/>
    <col min="13561" max="13561" width="0.125" style="2" customWidth="1"/>
    <col min="13562" max="13562" width="3.375" style="2" bestFit="1" customWidth="1"/>
    <col min="13563" max="13563" width="19.125" style="2" customWidth="1"/>
    <col min="13564" max="13564" width="2.875" style="2" customWidth="1"/>
    <col min="13565" max="13565" width="3.125" style="2" bestFit="1" customWidth="1"/>
    <col min="13566" max="13566" width="4" style="2" customWidth="1"/>
    <col min="13567" max="13567" width="4.125" style="2" customWidth="1"/>
    <col min="13568" max="13568" width="5.125" style="2" customWidth="1"/>
    <col min="13569" max="13569" width="3.625" style="2" bestFit="1" customWidth="1"/>
    <col min="13570" max="13570" width="5.375" style="2" bestFit="1" customWidth="1"/>
    <col min="13571" max="13571" width="5" style="2" customWidth="1"/>
    <col min="13572" max="13572" width="5.5" style="2" customWidth="1"/>
    <col min="13573" max="13573" width="5.875" style="2" customWidth="1"/>
    <col min="13574" max="13574" width="4.375" style="2" customWidth="1"/>
    <col min="13575" max="13575" width="6" style="2" customWidth="1"/>
    <col min="13576" max="13576" width="5.125" style="2" bestFit="1" customWidth="1"/>
    <col min="13577" max="13579" width="3.125" style="2" bestFit="1" customWidth="1"/>
    <col min="13580" max="13580" width="4.875" style="2" customWidth="1"/>
    <col min="13581" max="13581" width="5.375" style="2" customWidth="1"/>
    <col min="13582" max="13816" width="8.625" style="2"/>
    <col min="13817" max="13817" width="0.125" style="2" customWidth="1"/>
    <col min="13818" max="13818" width="3.375" style="2" bestFit="1" customWidth="1"/>
    <col min="13819" max="13819" width="19.125" style="2" customWidth="1"/>
    <col min="13820" max="13820" width="2.875" style="2" customWidth="1"/>
    <col min="13821" max="13821" width="3.125" style="2" bestFit="1" customWidth="1"/>
    <col min="13822" max="13822" width="4" style="2" customWidth="1"/>
    <col min="13823" max="13823" width="4.125" style="2" customWidth="1"/>
    <col min="13824" max="13824" width="5.125" style="2" customWidth="1"/>
    <col min="13825" max="13825" width="3.625" style="2" bestFit="1" customWidth="1"/>
    <col min="13826" max="13826" width="5.375" style="2" bestFit="1" customWidth="1"/>
    <col min="13827" max="13827" width="5" style="2" customWidth="1"/>
    <col min="13828" max="13828" width="5.5" style="2" customWidth="1"/>
    <col min="13829" max="13829" width="5.875" style="2" customWidth="1"/>
    <col min="13830" max="13830" width="4.375" style="2" customWidth="1"/>
    <col min="13831" max="13831" width="6" style="2" customWidth="1"/>
    <col min="13832" max="13832" width="5.125" style="2" bestFit="1" customWidth="1"/>
    <col min="13833" max="13835" width="3.125" style="2" bestFit="1" customWidth="1"/>
    <col min="13836" max="13836" width="4.875" style="2" customWidth="1"/>
    <col min="13837" max="13837" width="5.375" style="2" customWidth="1"/>
    <col min="13838" max="14072" width="8.625" style="2"/>
    <col min="14073" max="14073" width="0.125" style="2" customWidth="1"/>
    <col min="14074" max="14074" width="3.375" style="2" bestFit="1" customWidth="1"/>
    <col min="14075" max="14075" width="19.125" style="2" customWidth="1"/>
    <col min="14076" max="14076" width="2.875" style="2" customWidth="1"/>
    <col min="14077" max="14077" width="3.125" style="2" bestFit="1" customWidth="1"/>
    <col min="14078" max="14078" width="4" style="2" customWidth="1"/>
    <col min="14079" max="14079" width="4.125" style="2" customWidth="1"/>
    <col min="14080" max="14080" width="5.125" style="2" customWidth="1"/>
    <col min="14081" max="14081" width="3.625" style="2" bestFit="1" customWidth="1"/>
    <col min="14082" max="14082" width="5.375" style="2" bestFit="1" customWidth="1"/>
    <col min="14083" max="14083" width="5" style="2" customWidth="1"/>
    <col min="14084" max="14084" width="5.5" style="2" customWidth="1"/>
    <col min="14085" max="14085" width="5.875" style="2" customWidth="1"/>
    <col min="14086" max="14086" width="4.375" style="2" customWidth="1"/>
    <col min="14087" max="14087" width="6" style="2" customWidth="1"/>
    <col min="14088" max="14088" width="5.125" style="2" bestFit="1" customWidth="1"/>
    <col min="14089" max="14091" width="3.125" style="2" bestFit="1" customWidth="1"/>
    <col min="14092" max="14092" width="4.875" style="2" customWidth="1"/>
    <col min="14093" max="14093" width="5.375" style="2" customWidth="1"/>
    <col min="14094" max="14328" width="8.625" style="2"/>
    <col min="14329" max="14329" width="0.125" style="2" customWidth="1"/>
    <col min="14330" max="14330" width="3.375" style="2" bestFit="1" customWidth="1"/>
    <col min="14331" max="14331" width="19.125" style="2" customWidth="1"/>
    <col min="14332" max="14332" width="2.875" style="2" customWidth="1"/>
    <col min="14333" max="14333" width="3.125" style="2" bestFit="1" customWidth="1"/>
    <col min="14334" max="14334" width="4" style="2" customWidth="1"/>
    <col min="14335" max="14335" width="4.125" style="2" customWidth="1"/>
    <col min="14336" max="14336" width="5.125" style="2" customWidth="1"/>
    <col min="14337" max="14337" width="3.625" style="2" bestFit="1" customWidth="1"/>
    <col min="14338" max="14338" width="5.375" style="2" bestFit="1" customWidth="1"/>
    <col min="14339" max="14339" width="5" style="2" customWidth="1"/>
    <col min="14340" max="14340" width="5.5" style="2" customWidth="1"/>
    <col min="14341" max="14341" width="5.875" style="2" customWidth="1"/>
    <col min="14342" max="14342" width="4.375" style="2" customWidth="1"/>
    <col min="14343" max="14343" width="6" style="2" customWidth="1"/>
    <col min="14344" max="14344" width="5.125" style="2" bestFit="1" customWidth="1"/>
    <col min="14345" max="14347" width="3.125" style="2" bestFit="1" customWidth="1"/>
    <col min="14348" max="14348" width="4.875" style="2" customWidth="1"/>
    <col min="14349" max="14349" width="5.375" style="2" customWidth="1"/>
    <col min="14350" max="14584" width="8.625" style="2"/>
    <col min="14585" max="14585" width="0.125" style="2" customWidth="1"/>
    <col min="14586" max="14586" width="3.375" style="2" bestFit="1" customWidth="1"/>
    <col min="14587" max="14587" width="19.125" style="2" customWidth="1"/>
    <col min="14588" max="14588" width="2.875" style="2" customWidth="1"/>
    <col min="14589" max="14589" width="3.125" style="2" bestFit="1" customWidth="1"/>
    <col min="14590" max="14590" width="4" style="2" customWidth="1"/>
    <col min="14591" max="14591" width="4.125" style="2" customWidth="1"/>
    <col min="14592" max="14592" width="5.125" style="2" customWidth="1"/>
    <col min="14593" max="14593" width="3.625" style="2" bestFit="1" customWidth="1"/>
    <col min="14594" max="14594" width="5.375" style="2" bestFit="1" customWidth="1"/>
    <col min="14595" max="14595" width="5" style="2" customWidth="1"/>
    <col min="14596" max="14596" width="5.5" style="2" customWidth="1"/>
    <col min="14597" max="14597" width="5.875" style="2" customWidth="1"/>
    <col min="14598" max="14598" width="4.375" style="2" customWidth="1"/>
    <col min="14599" max="14599" width="6" style="2" customWidth="1"/>
    <col min="14600" max="14600" width="5.125" style="2" bestFit="1" customWidth="1"/>
    <col min="14601" max="14603" width="3.125" style="2" bestFit="1" customWidth="1"/>
    <col min="14604" max="14604" width="4.875" style="2" customWidth="1"/>
    <col min="14605" max="14605" width="5.375" style="2" customWidth="1"/>
    <col min="14606" max="14840" width="8.625" style="2"/>
    <col min="14841" max="14841" width="0.125" style="2" customWidth="1"/>
    <col min="14842" max="14842" width="3.375" style="2" bestFit="1" customWidth="1"/>
    <col min="14843" max="14843" width="19.125" style="2" customWidth="1"/>
    <col min="14844" max="14844" width="2.875" style="2" customWidth="1"/>
    <col min="14845" max="14845" width="3.125" style="2" bestFit="1" customWidth="1"/>
    <col min="14846" max="14846" width="4" style="2" customWidth="1"/>
    <col min="14847" max="14847" width="4.125" style="2" customWidth="1"/>
    <col min="14848" max="14848" width="5.125" style="2" customWidth="1"/>
    <col min="14849" max="14849" width="3.625" style="2" bestFit="1" customWidth="1"/>
    <col min="14850" max="14850" width="5.375" style="2" bestFit="1" customWidth="1"/>
    <col min="14851" max="14851" width="5" style="2" customWidth="1"/>
    <col min="14852" max="14852" width="5.5" style="2" customWidth="1"/>
    <col min="14853" max="14853" width="5.875" style="2" customWidth="1"/>
    <col min="14854" max="14854" width="4.375" style="2" customWidth="1"/>
    <col min="14855" max="14855" width="6" style="2" customWidth="1"/>
    <col min="14856" max="14856" width="5.125" style="2" bestFit="1" customWidth="1"/>
    <col min="14857" max="14859" width="3.125" style="2" bestFit="1" customWidth="1"/>
    <col min="14860" max="14860" width="4.875" style="2" customWidth="1"/>
    <col min="14861" max="14861" width="5.375" style="2" customWidth="1"/>
    <col min="14862" max="15096" width="8.625" style="2"/>
    <col min="15097" max="15097" width="0.125" style="2" customWidth="1"/>
    <col min="15098" max="15098" width="3.375" style="2" bestFit="1" customWidth="1"/>
    <col min="15099" max="15099" width="19.125" style="2" customWidth="1"/>
    <col min="15100" max="15100" width="2.875" style="2" customWidth="1"/>
    <col min="15101" max="15101" width="3.125" style="2" bestFit="1" customWidth="1"/>
    <col min="15102" max="15102" width="4" style="2" customWidth="1"/>
    <col min="15103" max="15103" width="4.125" style="2" customWidth="1"/>
    <col min="15104" max="15104" width="5.125" style="2" customWidth="1"/>
    <col min="15105" max="15105" width="3.625" style="2" bestFit="1" customWidth="1"/>
    <col min="15106" max="15106" width="5.375" style="2" bestFit="1" customWidth="1"/>
    <col min="15107" max="15107" width="5" style="2" customWidth="1"/>
    <col min="15108" max="15108" width="5.5" style="2" customWidth="1"/>
    <col min="15109" max="15109" width="5.875" style="2" customWidth="1"/>
    <col min="15110" max="15110" width="4.375" style="2" customWidth="1"/>
    <col min="15111" max="15111" width="6" style="2" customWidth="1"/>
    <col min="15112" max="15112" width="5.125" style="2" bestFit="1" customWidth="1"/>
    <col min="15113" max="15115" width="3.125" style="2" bestFit="1" customWidth="1"/>
    <col min="15116" max="15116" width="4.875" style="2" customWidth="1"/>
    <col min="15117" max="15117" width="5.375" style="2" customWidth="1"/>
    <col min="15118" max="15352" width="8.625" style="2"/>
    <col min="15353" max="15353" width="0.125" style="2" customWidth="1"/>
    <col min="15354" max="15354" width="3.375" style="2" bestFit="1" customWidth="1"/>
    <col min="15355" max="15355" width="19.125" style="2" customWidth="1"/>
    <col min="15356" max="15356" width="2.875" style="2" customWidth="1"/>
    <col min="15357" max="15357" width="3.125" style="2" bestFit="1" customWidth="1"/>
    <col min="15358" max="15358" width="4" style="2" customWidth="1"/>
    <col min="15359" max="15359" width="4.125" style="2" customWidth="1"/>
    <col min="15360" max="15360" width="5.125" style="2" customWidth="1"/>
    <col min="15361" max="15361" width="3.625" style="2" bestFit="1" customWidth="1"/>
    <col min="15362" max="15362" width="5.375" style="2" bestFit="1" customWidth="1"/>
    <col min="15363" max="15363" width="5" style="2" customWidth="1"/>
    <col min="15364" max="15364" width="5.5" style="2" customWidth="1"/>
    <col min="15365" max="15365" width="5.875" style="2" customWidth="1"/>
    <col min="15366" max="15366" width="4.375" style="2" customWidth="1"/>
    <col min="15367" max="15367" width="6" style="2" customWidth="1"/>
    <col min="15368" max="15368" width="5.125" style="2" bestFit="1" customWidth="1"/>
    <col min="15369" max="15371" width="3.125" style="2" bestFit="1" customWidth="1"/>
    <col min="15372" max="15372" width="4.875" style="2" customWidth="1"/>
    <col min="15373" max="15373" width="5.375" style="2" customWidth="1"/>
    <col min="15374" max="15608" width="8.625" style="2"/>
    <col min="15609" max="15609" width="0.125" style="2" customWidth="1"/>
    <col min="15610" max="15610" width="3.375" style="2" bestFit="1" customWidth="1"/>
    <col min="15611" max="15611" width="19.125" style="2" customWidth="1"/>
    <col min="15612" max="15612" width="2.875" style="2" customWidth="1"/>
    <col min="15613" max="15613" width="3.125" style="2" bestFit="1" customWidth="1"/>
    <col min="15614" max="15614" width="4" style="2" customWidth="1"/>
    <col min="15615" max="15615" width="4.125" style="2" customWidth="1"/>
    <col min="15616" max="15616" width="5.125" style="2" customWidth="1"/>
    <col min="15617" max="15617" width="3.625" style="2" bestFit="1" customWidth="1"/>
    <col min="15618" max="15618" width="5.375" style="2" bestFit="1" customWidth="1"/>
    <col min="15619" max="15619" width="5" style="2" customWidth="1"/>
    <col min="15620" max="15620" width="5.5" style="2" customWidth="1"/>
    <col min="15621" max="15621" width="5.875" style="2" customWidth="1"/>
    <col min="15622" max="15622" width="4.375" style="2" customWidth="1"/>
    <col min="15623" max="15623" width="6" style="2" customWidth="1"/>
    <col min="15624" max="15624" width="5.125" style="2" bestFit="1" customWidth="1"/>
    <col min="15625" max="15627" width="3.125" style="2" bestFit="1" customWidth="1"/>
    <col min="15628" max="15628" width="4.875" style="2" customWidth="1"/>
    <col min="15629" max="15629" width="5.375" style="2" customWidth="1"/>
    <col min="15630" max="15864" width="8.625" style="2"/>
    <col min="15865" max="15865" width="0.125" style="2" customWidth="1"/>
    <col min="15866" max="15866" width="3.375" style="2" bestFit="1" customWidth="1"/>
    <col min="15867" max="15867" width="19.125" style="2" customWidth="1"/>
    <col min="15868" max="15868" width="2.875" style="2" customWidth="1"/>
    <col min="15869" max="15869" width="3.125" style="2" bestFit="1" customWidth="1"/>
    <col min="15870" max="15870" width="4" style="2" customWidth="1"/>
    <col min="15871" max="15871" width="4.125" style="2" customWidth="1"/>
    <col min="15872" max="15872" width="5.125" style="2" customWidth="1"/>
    <col min="15873" max="15873" width="3.625" style="2" bestFit="1" customWidth="1"/>
    <col min="15874" max="15874" width="5.375" style="2" bestFit="1" customWidth="1"/>
    <col min="15875" max="15875" width="5" style="2" customWidth="1"/>
    <col min="15876" max="15876" width="5.5" style="2" customWidth="1"/>
    <col min="15877" max="15877" width="5.875" style="2" customWidth="1"/>
    <col min="15878" max="15878" width="4.375" style="2" customWidth="1"/>
    <col min="15879" max="15879" width="6" style="2" customWidth="1"/>
    <col min="15880" max="15880" width="5.125" style="2" bestFit="1" customWidth="1"/>
    <col min="15881" max="15883" width="3.125" style="2" bestFit="1" customWidth="1"/>
    <col min="15884" max="15884" width="4.875" style="2" customWidth="1"/>
    <col min="15885" max="15885" width="5.375" style="2" customWidth="1"/>
    <col min="15886" max="16120" width="8.625" style="2"/>
    <col min="16121" max="16121" width="0.125" style="2" customWidth="1"/>
    <col min="16122" max="16122" width="3.375" style="2" bestFit="1" customWidth="1"/>
    <col min="16123" max="16123" width="19.125" style="2" customWidth="1"/>
    <col min="16124" max="16124" width="2.875" style="2" customWidth="1"/>
    <col min="16125" max="16125" width="3.125" style="2" bestFit="1" customWidth="1"/>
    <col min="16126" max="16126" width="4" style="2" customWidth="1"/>
    <col min="16127" max="16127" width="4.125" style="2" customWidth="1"/>
    <col min="16128" max="16128" width="5.125" style="2" customWidth="1"/>
    <col min="16129" max="16129" width="3.625" style="2" bestFit="1" customWidth="1"/>
    <col min="16130" max="16130" width="5.375" style="2" bestFit="1" customWidth="1"/>
    <col min="16131" max="16131" width="5" style="2" customWidth="1"/>
    <col min="16132" max="16132" width="5.5" style="2" customWidth="1"/>
    <col min="16133" max="16133" width="5.875" style="2" customWidth="1"/>
    <col min="16134" max="16134" width="4.375" style="2" customWidth="1"/>
    <col min="16135" max="16135" width="6" style="2" customWidth="1"/>
    <col min="16136" max="16136" width="5.125" style="2" bestFit="1" customWidth="1"/>
    <col min="16137" max="16139" width="3.125" style="2" bestFit="1" customWidth="1"/>
    <col min="16140" max="16140" width="4.875" style="2" customWidth="1"/>
    <col min="16141" max="16141" width="5.375" style="2" customWidth="1"/>
    <col min="16142" max="16384" width="8.625" style="2"/>
  </cols>
  <sheetData>
    <row r="1" spans="1:18" ht="48.75" customHeight="1">
      <c r="L1" s="160" t="s">
        <v>0</v>
      </c>
      <c r="M1" s="160"/>
      <c r="N1" s="160"/>
      <c r="O1" s="160"/>
      <c r="P1" s="160"/>
      <c r="Q1" s="26"/>
      <c r="R1" s="26"/>
    </row>
    <row r="2" spans="1:18" ht="14.25" customHeight="1">
      <c r="M2" s="25"/>
      <c r="N2" s="25"/>
      <c r="O2" s="25"/>
      <c r="P2" s="25"/>
      <c r="Q2" s="25"/>
      <c r="R2" s="25"/>
    </row>
    <row r="3" spans="1:18">
      <c r="N3" s="168" t="s">
        <v>1</v>
      </c>
      <c r="O3" s="168"/>
    </row>
    <row r="4" spans="1:18">
      <c r="N4" s="168" t="s">
        <v>2</v>
      </c>
      <c r="O4" s="168"/>
    </row>
    <row r="5" spans="1:18" ht="27.6" customHeight="1">
      <c r="N5" s="169"/>
      <c r="O5" s="169"/>
    </row>
    <row r="6" spans="1:18">
      <c r="N6" s="168" t="s">
        <v>3</v>
      </c>
      <c r="O6" s="168"/>
      <c r="P6" s="168"/>
    </row>
    <row r="7" spans="1:18" s="4" customFormat="1" ht="15.6">
      <c r="A7" s="3"/>
      <c r="N7" s="175">
        <v>44803</v>
      </c>
      <c r="O7" s="168"/>
      <c r="P7" s="168"/>
    </row>
    <row r="8" spans="1:18" s="4" customFormat="1" ht="15.6">
      <c r="B8" s="123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 s="4" customFormat="1" ht="19.350000000000001" customHeight="1">
      <c r="A9" s="3"/>
      <c r="B9" s="124" t="s">
        <v>5</v>
      </c>
      <c r="C9" s="166" t="s">
        <v>6</v>
      </c>
      <c r="D9" s="166"/>
      <c r="E9" s="166"/>
      <c r="F9" s="166"/>
      <c r="G9" s="166"/>
      <c r="H9" s="162" t="s">
        <v>7</v>
      </c>
      <c r="I9" s="162"/>
      <c r="J9" s="174" t="s">
        <v>8</v>
      </c>
      <c r="K9" s="174"/>
      <c r="L9" s="174"/>
      <c r="M9" s="174"/>
      <c r="N9" s="174"/>
      <c r="O9" s="174"/>
    </row>
    <row r="10" spans="1:18" s="4" customFormat="1" ht="15.6">
      <c r="A10" s="3"/>
      <c r="B10" s="125" t="s">
        <v>9</v>
      </c>
      <c r="C10" s="165" t="s">
        <v>10</v>
      </c>
      <c r="D10" s="165"/>
      <c r="E10" s="165"/>
      <c r="F10" s="165"/>
      <c r="G10" s="165"/>
      <c r="H10" s="163" t="s">
        <v>11</v>
      </c>
      <c r="I10" s="163"/>
      <c r="J10" s="165" t="s">
        <v>12</v>
      </c>
      <c r="K10" s="165"/>
      <c r="L10" s="165"/>
      <c r="M10" s="163" t="s">
        <v>13</v>
      </c>
      <c r="N10" s="163"/>
      <c r="O10" s="29">
        <v>7.09</v>
      </c>
    </row>
    <row r="11" spans="1:18" s="4" customFormat="1" ht="15.6">
      <c r="A11" s="3"/>
      <c r="B11" s="6"/>
      <c r="C11" s="6"/>
      <c r="D11" s="6"/>
      <c r="E11" s="6"/>
      <c r="F11" s="6"/>
      <c r="H11" s="164" t="s">
        <v>14</v>
      </c>
      <c r="I11" s="164"/>
      <c r="J11" s="207">
        <f>ROUND(N19/760,2)</f>
        <v>0</v>
      </c>
      <c r="K11" s="207"/>
      <c r="L11" s="167" t="s">
        <v>15</v>
      </c>
      <c r="M11" s="167"/>
      <c r="N11" s="167"/>
      <c r="O11" s="4">
        <f>ROUND(J11*1520,0)</f>
        <v>0</v>
      </c>
    </row>
    <row r="12" spans="1:18" s="4" customFormat="1" ht="18.600000000000001" customHeight="1">
      <c r="A12" s="179" t="s">
        <v>103</v>
      </c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1"/>
      <c r="Q12"/>
      <c r="R12"/>
    </row>
    <row r="13" spans="1:18" ht="15.6">
      <c r="A13" s="208" t="s">
        <v>17</v>
      </c>
      <c r="B13" s="208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</row>
    <row r="14" spans="1:18" ht="18.95" customHeight="1">
      <c r="A14" s="183" t="s">
        <v>18</v>
      </c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</row>
    <row r="15" spans="1:18" ht="21.75" customHeight="1">
      <c r="A15" s="184" t="s">
        <v>19</v>
      </c>
      <c r="B15" s="149" t="s">
        <v>20</v>
      </c>
      <c r="C15" s="149" t="s">
        <v>21</v>
      </c>
      <c r="D15" s="190" t="s">
        <v>22</v>
      </c>
      <c r="E15" s="178" t="s">
        <v>23</v>
      </c>
      <c r="F15" s="186" t="s">
        <v>24</v>
      </c>
      <c r="G15" s="184" t="s">
        <v>25</v>
      </c>
      <c r="H15" s="184"/>
      <c r="I15" s="188" t="s">
        <v>26</v>
      </c>
      <c r="J15" s="189"/>
      <c r="K15" s="178" t="s">
        <v>27</v>
      </c>
      <c r="L15" s="186" t="s">
        <v>28</v>
      </c>
      <c r="M15" s="186" t="s">
        <v>29</v>
      </c>
      <c r="N15" s="178" t="s">
        <v>30</v>
      </c>
      <c r="O15" s="149" t="s">
        <v>31</v>
      </c>
      <c r="P15" s="149"/>
    </row>
    <row r="16" spans="1:18" s="1" customFormat="1" ht="80.25" customHeight="1">
      <c r="A16" s="185"/>
      <c r="B16" s="150"/>
      <c r="C16" s="150"/>
      <c r="D16" s="191"/>
      <c r="E16" s="156"/>
      <c r="F16" s="187"/>
      <c r="G16" s="127" t="s">
        <v>32</v>
      </c>
      <c r="H16" s="126" t="s">
        <v>33</v>
      </c>
      <c r="I16" s="126" t="s">
        <v>34</v>
      </c>
      <c r="J16" s="126" t="s">
        <v>25</v>
      </c>
      <c r="K16" s="156"/>
      <c r="L16" s="192"/>
      <c r="M16" s="187"/>
      <c r="N16" s="156"/>
      <c r="O16" s="150"/>
      <c r="P16" s="150"/>
    </row>
    <row r="17" spans="1:16" s="1" customFormat="1" ht="80.25" hidden="1" customHeight="1">
      <c r="A17" s="58" t="s">
        <v>35</v>
      </c>
      <c r="B17" s="45" t="s">
        <v>20</v>
      </c>
      <c r="C17" s="45" t="s">
        <v>21</v>
      </c>
      <c r="D17" s="61" t="s">
        <v>104</v>
      </c>
      <c r="E17" s="51" t="s">
        <v>23</v>
      </c>
      <c r="F17" s="47" t="s">
        <v>105</v>
      </c>
      <c r="G17" s="47" t="s">
        <v>32</v>
      </c>
      <c r="H17" s="51" t="s">
        <v>106</v>
      </c>
      <c r="I17" s="51" t="s">
        <v>107</v>
      </c>
      <c r="J17" s="51" t="s">
        <v>108</v>
      </c>
      <c r="K17" s="51" t="s">
        <v>40</v>
      </c>
      <c r="L17" s="48" t="s">
        <v>41</v>
      </c>
      <c r="M17" s="47" t="s">
        <v>42</v>
      </c>
      <c r="N17" s="51" t="s">
        <v>43</v>
      </c>
      <c r="O17" s="43" t="s">
        <v>31</v>
      </c>
      <c r="P17" s="54" t="s">
        <v>44</v>
      </c>
    </row>
    <row r="18" spans="1:16" s="39" customFormat="1" ht="15" customHeight="1">
      <c r="A18" s="44"/>
      <c r="B18" s="40"/>
      <c r="C18" s="32"/>
      <c r="D18" s="35"/>
      <c r="E18" s="33"/>
      <c r="F18" s="33"/>
      <c r="G18" s="31"/>
      <c r="H18" s="34"/>
      <c r="I18" s="31"/>
      <c r="J18" s="31"/>
      <c r="K18" s="31"/>
      <c r="L18" s="32"/>
      <c r="M18" s="31"/>
      <c r="N18" s="78">
        <f>F18+G18*H18+SUM(I18:M18)</f>
        <v>0</v>
      </c>
      <c r="O18" s="57"/>
      <c r="P18" s="59"/>
    </row>
    <row r="19" spans="1:16" ht="15.6">
      <c r="A19" s="176" t="s">
        <v>45</v>
      </c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177"/>
      <c r="M19" s="154"/>
      <c r="N19" s="79">
        <f>SUM(PapildomaKontaktas[Viso])</f>
        <v>0</v>
      </c>
      <c r="O19" s="151"/>
      <c r="P19" s="152"/>
    </row>
    <row r="20" spans="1:16" ht="15.6">
      <c r="A20" s="155" t="s">
        <v>46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8">
        <f>SUMIFS(PapildomaKontaktas[Viso],PapildomaKontaktas[Grupė],"*,*")</f>
        <v>0</v>
      </c>
      <c r="O20" s="28" t="s">
        <v>47</v>
      </c>
      <c r="P20" s="129">
        <f>ROUND(N20/1520,3)</f>
        <v>0</v>
      </c>
    </row>
    <row r="21" spans="1:16" ht="15.6">
      <c r="A21" s="155" t="s">
        <v>48</v>
      </c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9">
        <f>SUMIFS(PapildomaKontaktas[Viso],PapildomaKontaktas[Grupė],"*E")</f>
        <v>0</v>
      </c>
      <c r="O21" s="28" t="s">
        <v>47</v>
      </c>
      <c r="P21" s="129">
        <f>ROUND(N21/1520,3)</f>
        <v>0</v>
      </c>
    </row>
    <row r="22" spans="1:16" ht="15.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2"/>
    </row>
    <row r="23" spans="1:16" s="13" customFormat="1" ht="15.6">
      <c r="A23" s="193" t="s">
        <v>49</v>
      </c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</row>
    <row r="24" spans="1:16" s="13" customFormat="1" ht="15.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6" ht="18.95" customHeight="1">
      <c r="A25" s="183" t="s">
        <v>50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16" ht="18" customHeight="1">
      <c r="A26" s="209" t="s">
        <v>51</v>
      </c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1"/>
    </row>
    <row r="27" spans="1:16" ht="16.350000000000001" customHeight="1">
      <c r="A27" s="197" t="s">
        <v>19</v>
      </c>
      <c r="B27" s="149" t="s">
        <v>20</v>
      </c>
      <c r="C27" s="149" t="s">
        <v>21</v>
      </c>
      <c r="D27" s="186" t="s">
        <v>22</v>
      </c>
      <c r="E27" s="186" t="s">
        <v>23</v>
      </c>
      <c r="F27" s="203" t="s">
        <v>52</v>
      </c>
      <c r="G27" s="204"/>
      <c r="H27" s="204"/>
      <c r="I27" s="204"/>
      <c r="J27" s="204"/>
      <c r="K27" s="204"/>
      <c r="L27" s="158"/>
      <c r="M27" s="205" t="s">
        <v>28</v>
      </c>
      <c r="N27" s="156" t="s">
        <v>30</v>
      </c>
      <c r="O27" s="158" t="s">
        <v>31</v>
      </c>
      <c r="P27" s="149"/>
    </row>
    <row r="28" spans="1:16" s="1" customFormat="1" ht="25.35" customHeight="1">
      <c r="A28" s="197"/>
      <c r="B28" s="149"/>
      <c r="C28" s="149"/>
      <c r="D28" s="186"/>
      <c r="E28" s="201"/>
      <c r="F28" s="153" t="s">
        <v>53</v>
      </c>
      <c r="G28" s="153"/>
      <c r="H28" s="199" t="s">
        <v>54</v>
      </c>
      <c r="I28" s="199" t="s">
        <v>55</v>
      </c>
      <c r="J28" s="199" t="s">
        <v>56</v>
      </c>
      <c r="K28" s="199" t="s">
        <v>57</v>
      </c>
      <c r="L28" s="199" t="s">
        <v>58</v>
      </c>
      <c r="M28" s="206"/>
      <c r="N28" s="157"/>
      <c r="O28" s="158"/>
      <c r="P28" s="149"/>
    </row>
    <row r="29" spans="1:16" s="1" customFormat="1" ht="67.349999999999994" customHeight="1">
      <c r="A29" s="197"/>
      <c r="B29" s="149"/>
      <c r="C29" s="149"/>
      <c r="D29" s="186"/>
      <c r="E29" s="201"/>
      <c r="F29" s="128" t="s">
        <v>59</v>
      </c>
      <c r="G29" s="131" t="s">
        <v>32</v>
      </c>
      <c r="H29" s="199"/>
      <c r="I29" s="199"/>
      <c r="J29" s="199"/>
      <c r="K29" s="199"/>
      <c r="L29" s="199"/>
      <c r="M29" s="212"/>
      <c r="N29" s="213"/>
      <c r="O29" s="158"/>
      <c r="P29" s="149"/>
    </row>
    <row r="30" spans="1:16" s="1" customFormat="1" ht="67.349999999999994" hidden="1" customHeight="1">
      <c r="A30" s="60" t="s">
        <v>35</v>
      </c>
      <c r="B30" s="45" t="s">
        <v>20</v>
      </c>
      <c r="C30" s="45" t="s">
        <v>21</v>
      </c>
      <c r="D30" s="62" t="s">
        <v>104</v>
      </c>
      <c r="E30" s="53" t="s">
        <v>23</v>
      </c>
      <c r="F30" s="42" t="s">
        <v>59</v>
      </c>
      <c r="G30" s="63" t="s">
        <v>32</v>
      </c>
      <c r="H30" s="52" t="s">
        <v>109</v>
      </c>
      <c r="I30" s="52" t="s">
        <v>110</v>
      </c>
      <c r="J30" s="52" t="s">
        <v>62</v>
      </c>
      <c r="K30" s="52" t="s">
        <v>111</v>
      </c>
      <c r="L30" s="52" t="s">
        <v>40</v>
      </c>
      <c r="M30" s="55" t="s">
        <v>41</v>
      </c>
      <c r="N30" s="49" t="s">
        <v>43</v>
      </c>
      <c r="O30" s="44" t="s">
        <v>31</v>
      </c>
      <c r="P30" s="43" t="s">
        <v>44</v>
      </c>
    </row>
    <row r="31" spans="1:16" s="1" customFormat="1" ht="15" customHeight="1">
      <c r="A31" s="44"/>
      <c r="B31" s="40"/>
      <c r="C31" s="32"/>
      <c r="D31" s="35"/>
      <c r="E31" s="41"/>
      <c r="F31" s="31"/>
      <c r="G31" s="35"/>
      <c r="H31" s="31"/>
      <c r="I31" s="31"/>
      <c r="J31" s="31"/>
      <c r="K31" s="31"/>
      <c r="L31" s="36"/>
      <c r="M31" s="24"/>
      <c r="N31" s="80">
        <f>SUM(G31:M31)</f>
        <v>0</v>
      </c>
      <c r="O31" s="56"/>
      <c r="P31" s="50"/>
    </row>
    <row r="32" spans="1:16" s="1" customFormat="1" ht="13.5" customHeight="1">
      <c r="A32" s="155" t="s">
        <v>64</v>
      </c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77">
        <f>SUM(PapildomaNekontaktinis[Viso])</f>
        <v>0</v>
      </c>
      <c r="O32" s="151"/>
      <c r="P32" s="152"/>
    </row>
    <row r="33" spans="1:16" s="1" customFormat="1" ht="13.5" customHeight="1">
      <c r="A33" s="155" t="s">
        <v>48</v>
      </c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">
        <f>SUMIFS(PapildomaNekontaktinis[Viso], PapildomaNekontaktinis[Grupė],"*E")</f>
        <v>0</v>
      </c>
      <c r="O33" s="28" t="s">
        <v>47</v>
      </c>
      <c r="P33" s="129">
        <f>ROUND(N33/1520,3)</f>
        <v>0</v>
      </c>
    </row>
    <row r="34" spans="1:16" s="1" customFormat="1" ht="37.5" customHeight="1">
      <c r="A34" s="214" t="s">
        <v>65</v>
      </c>
      <c r="B34" s="215"/>
      <c r="C34" s="215"/>
      <c r="D34" s="215"/>
      <c r="E34" s="215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6"/>
    </row>
    <row r="35" spans="1:16" s="1" customFormat="1" ht="13.5" customHeight="1">
      <c r="A35" s="115" t="s">
        <v>19</v>
      </c>
      <c r="B35" s="116" t="s">
        <v>66</v>
      </c>
      <c r="C35" s="88" t="s">
        <v>67</v>
      </c>
      <c r="D35" s="88" t="s">
        <v>68</v>
      </c>
      <c r="E35" s="88" t="s">
        <v>69</v>
      </c>
      <c r="F35" s="88" t="s">
        <v>70</v>
      </c>
      <c r="G35" s="88" t="s">
        <v>71</v>
      </c>
      <c r="H35" s="88" t="s">
        <v>72</v>
      </c>
      <c r="I35" s="88" t="s">
        <v>73</v>
      </c>
      <c r="J35" s="88" t="s">
        <v>74</v>
      </c>
      <c r="K35" s="88" t="s">
        <v>75</v>
      </c>
      <c r="L35" s="89" t="s">
        <v>76</v>
      </c>
      <c r="M35" s="117" t="s">
        <v>77</v>
      </c>
      <c r="N35" s="115" t="s">
        <v>78</v>
      </c>
      <c r="O35" s="118" t="s">
        <v>31</v>
      </c>
      <c r="P35" s="89" t="s">
        <v>79</v>
      </c>
    </row>
    <row r="36" spans="1:16" s="1" customFormat="1" ht="15" customHeight="1">
      <c r="A36" s="82">
        <v>1</v>
      </c>
      <c r="B36" s="83" t="s">
        <v>84</v>
      </c>
      <c r="C36" s="84"/>
      <c r="D36" s="83"/>
      <c r="E36" s="83"/>
      <c r="F36" s="83"/>
      <c r="G36" s="83"/>
      <c r="H36" s="83"/>
      <c r="I36" s="83"/>
      <c r="J36" s="83"/>
      <c r="K36" s="83"/>
      <c r="L36" s="83"/>
      <c r="M36" s="83" cm="1">
        <f t="array" ref="M36">LOOKUP(10^6,1*MID(PapildomaPasirengimas[[#This Row],[Veikla]],MIN(FIND({0,1,2,3,4,5,6,7,8,9},PapildomaPasirengimas[[#This Row],[Veikla]]&amp;"0123456789",FIND("iki"," "&amp;PapildomaPasirengimas[[#This Row],[Veikla]]&amp;" "))),{2,3,4,5,6}))</f>
        <v>100</v>
      </c>
      <c r="N36" s="85">
        <v>5</v>
      </c>
      <c r="O36" s="93"/>
      <c r="P36" s="94"/>
    </row>
    <row r="37" spans="1:16" ht="16.5" customHeight="1">
      <c r="A37" s="82">
        <v>2</v>
      </c>
      <c r="B37" s="87" t="s">
        <v>80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 cm="1">
        <f t="array" ref="M37">LOOKUP(10^6,1*MID(PapildomaPasirengimas[[#This Row],[Veikla]],MIN(FIND({0,1,2,3,4,5,6,7,8,9},PapildomaPasirengimas[[#This Row],[Veikla]]&amp;"0123456789",FIND("iki"," "&amp;PapildomaPasirengimas[[#This Row],[Veikla]]&amp;" "))),{2,3,4,5,6}))</f>
        <v>30</v>
      </c>
      <c r="N37" s="85">
        <v>11</v>
      </c>
      <c r="O37" s="95"/>
      <c r="P37" s="94"/>
    </row>
    <row r="38" spans="1:16" ht="15.6">
      <c r="A38" s="155" t="s">
        <v>81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7">
        <f>SUM(PapildomaPasirengimas[Val.])</f>
        <v>16</v>
      </c>
      <c r="O38" s="151"/>
      <c r="P38" s="152"/>
    </row>
    <row r="39" spans="1:16" ht="14.25" customHeight="1">
      <c r="A39" s="154" t="s">
        <v>82</v>
      </c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7">
        <f>N32+N38</f>
        <v>16</v>
      </c>
      <c r="O39" s="151"/>
      <c r="P39" s="152"/>
    </row>
    <row r="40" spans="1:16" ht="17.4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81"/>
      <c r="O40" s="17"/>
      <c r="P40" s="17"/>
    </row>
    <row r="41" spans="1:16" ht="35.1" customHeight="1">
      <c r="A41" s="143" t="s">
        <v>83</v>
      </c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</row>
    <row r="42" spans="1:16" ht="15.6">
      <c r="A42" s="119" t="s">
        <v>19</v>
      </c>
      <c r="B42" s="116" t="s">
        <v>66</v>
      </c>
      <c r="C42" s="88" t="s">
        <v>67</v>
      </c>
      <c r="D42" s="88" t="s">
        <v>68</v>
      </c>
      <c r="E42" s="88" t="s">
        <v>69</v>
      </c>
      <c r="F42" s="88" t="s">
        <v>70</v>
      </c>
      <c r="G42" s="88" t="s">
        <v>71</v>
      </c>
      <c r="H42" s="88" t="s">
        <v>72</v>
      </c>
      <c r="I42" s="88" t="s">
        <v>73</v>
      </c>
      <c r="J42" s="88" t="s">
        <v>74</v>
      </c>
      <c r="K42" s="88" t="s">
        <v>75</v>
      </c>
      <c r="L42" s="89" t="s">
        <v>76</v>
      </c>
      <c r="M42" s="117" t="s">
        <v>77</v>
      </c>
      <c r="N42" s="117" t="s">
        <v>78</v>
      </c>
      <c r="O42" s="116" t="s">
        <v>31</v>
      </c>
      <c r="P42" s="89" t="s">
        <v>79</v>
      </c>
    </row>
    <row r="43" spans="1:16" ht="15" customHeight="1">
      <c r="A43" s="82">
        <v>1</v>
      </c>
      <c r="B43" s="83" t="s">
        <v>84</v>
      </c>
      <c r="C43" s="84"/>
      <c r="D43" s="83"/>
      <c r="E43" s="83"/>
      <c r="F43" s="83"/>
      <c r="G43" s="83"/>
      <c r="H43" s="83"/>
      <c r="I43" s="83"/>
      <c r="J43" s="83"/>
      <c r="K43" s="83"/>
      <c r="L43" s="83"/>
      <c r="M43" s="90" cm="1">
        <f t="array" ref="M43">LOOKUP(10^6,1*MID(PapildomaMenas[[#This Row],[Veikla]],MIN(FIND({0,1,2,3,4,5,6,7,8,9},PapildomaMenas[[#This Row],[Veikla]]&amp;"0123456789",FIND("iki"," "&amp;PapildomaMenas[[#This Row],[Veikla]]&amp;" "))),{2,3,4,5,6}))</f>
        <v>100</v>
      </c>
      <c r="N43" s="85">
        <v>5</v>
      </c>
      <c r="O43" s="93"/>
      <c r="P43" s="94"/>
    </row>
    <row r="44" spans="1:16" ht="15.6">
      <c r="A44" s="82">
        <v>2</v>
      </c>
      <c r="B44" s="87" t="s">
        <v>80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 cm="1">
        <f t="array" ref="M44">LOOKUP(10^6,1*MID(PapildomaMenas[[#This Row],[Veikla]],MIN(FIND({0,1,2,3,4,5,6,7,8,9},PapildomaMenas[[#This Row],[Veikla]]&amp;"0123456789",FIND("iki"," "&amp;PapildomaMenas[[#This Row],[Veikla]]&amp;" "))),{2,3,4,5,6}))</f>
        <v>30</v>
      </c>
      <c r="N44" s="85">
        <v>11</v>
      </c>
      <c r="O44" s="86"/>
      <c r="P44" s="94"/>
    </row>
    <row r="45" spans="1:16" ht="15.6">
      <c r="A45" s="154" t="s">
        <v>82</v>
      </c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7">
        <f>SUM(PapildomaMenas[Val.])</f>
        <v>16</v>
      </c>
      <c r="O45" s="151"/>
      <c r="P45" s="152"/>
    </row>
    <row r="46" spans="1:16" ht="15.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3"/>
      <c r="O46" s="3"/>
      <c r="P46" s="3"/>
    </row>
    <row r="47" spans="1:16" s="4" customFormat="1" ht="18.600000000000001" customHeight="1">
      <c r="A47" s="144" t="s">
        <v>85</v>
      </c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</row>
    <row r="48" spans="1:16" ht="14.45" customHeight="1">
      <c r="A48" s="120" t="s">
        <v>19</v>
      </c>
      <c r="B48" s="121" t="s">
        <v>66</v>
      </c>
      <c r="C48" s="88" t="s">
        <v>67</v>
      </c>
      <c r="D48" s="88" t="s">
        <v>68</v>
      </c>
      <c r="E48" s="88" t="s">
        <v>69</v>
      </c>
      <c r="F48" s="88" t="s">
        <v>70</v>
      </c>
      <c r="G48" s="88" t="s">
        <v>71</v>
      </c>
      <c r="H48" s="88" t="s">
        <v>72</v>
      </c>
      <c r="I48" s="88" t="s">
        <v>73</v>
      </c>
      <c r="J48" s="88" t="s">
        <v>74</v>
      </c>
      <c r="K48" s="88" t="s">
        <v>75</v>
      </c>
      <c r="L48" s="89" t="s">
        <v>76</v>
      </c>
      <c r="M48" s="122" t="s">
        <v>77</v>
      </c>
      <c r="N48" s="117" t="s">
        <v>78</v>
      </c>
      <c r="O48" s="116" t="s">
        <v>31</v>
      </c>
      <c r="P48" s="89" t="s">
        <v>79</v>
      </c>
    </row>
    <row r="49" spans="1:16" ht="16.5" customHeight="1">
      <c r="A49" s="82">
        <v>1</v>
      </c>
      <c r="B49" s="83" t="s">
        <v>84</v>
      </c>
      <c r="C49" s="84"/>
      <c r="D49" s="83"/>
      <c r="E49" s="83"/>
      <c r="F49" s="83"/>
      <c r="G49" s="83"/>
      <c r="H49" s="83"/>
      <c r="I49" s="83"/>
      <c r="J49" s="83"/>
      <c r="K49" s="83"/>
      <c r="L49" s="83"/>
      <c r="M49" s="90" cm="1">
        <f t="array" ref="M49">LOOKUP(10^6,1*MID(PapildomaKompetencijos[[#This Row],[Veikla]],MIN(FIND({0,1,2,3,4,5,6,7,8,9},PapildomaKompetencijos[[#This Row],[Veikla]]&amp;"0123456789",FIND("iki"," "&amp;PapildomaKompetencijos[[#This Row],[Veikla]]&amp;" "))),{2,3,4,5,6}))</f>
        <v>100</v>
      </c>
      <c r="N49" s="85">
        <v>11</v>
      </c>
      <c r="O49" s="93"/>
      <c r="P49" s="94"/>
    </row>
    <row r="50" spans="1:16" ht="13.5" customHeight="1">
      <c r="A50" s="82">
        <v>2</v>
      </c>
      <c r="B50" s="87" t="s">
        <v>80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 cm="1">
        <f t="array" ref="M50">LOOKUP(10^6,1*MID(PapildomaKompetencijos[[#This Row],[Veikla]],MIN(FIND({0,1,2,3,4,5,6,7,8,9},PapildomaKompetencijos[[#This Row],[Veikla]]&amp;"0123456789",FIND("iki"," "&amp;PapildomaKompetencijos[[#This Row],[Veikla]]&amp;" "))),{2,3,4,5,6}))</f>
        <v>30</v>
      </c>
      <c r="N50" s="85">
        <v>11</v>
      </c>
      <c r="O50" s="91"/>
      <c r="P50" s="92"/>
    </row>
    <row r="51" spans="1:16" ht="15.95" customHeight="1">
      <c r="A51" s="137" t="s">
        <v>82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64">
        <f>SUM(PapildomaKompetencijos[Val.])</f>
        <v>22</v>
      </c>
      <c r="O51" s="139"/>
      <c r="P51" s="140"/>
    </row>
    <row r="52" spans="1:16" ht="14.1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3"/>
      <c r="O52" s="3"/>
      <c r="P52" s="3"/>
    </row>
    <row r="53" spans="1:16" ht="18.95" customHeight="1">
      <c r="A53" s="141" t="s">
        <v>87</v>
      </c>
      <c r="B53" s="141"/>
      <c r="C53" s="141"/>
      <c r="D53" s="141"/>
      <c r="E53" s="141"/>
      <c r="F53" s="141"/>
      <c r="G53" s="141"/>
      <c r="H53" s="141"/>
      <c r="I53" s="141"/>
      <c r="J53" s="141"/>
      <c r="K53" s="141" t="s">
        <v>88</v>
      </c>
      <c r="L53" s="141"/>
      <c r="M53" s="141"/>
      <c r="N53" s="141"/>
      <c r="O53" s="141"/>
      <c r="P53" s="141"/>
    </row>
    <row r="54" spans="1:16" ht="42" customHeight="1">
      <c r="A54" s="136" t="s">
        <v>89</v>
      </c>
      <c r="B54" s="136"/>
      <c r="C54" s="136" t="s">
        <v>90</v>
      </c>
      <c r="D54" s="136"/>
      <c r="E54" s="136" t="s">
        <v>91</v>
      </c>
      <c r="F54" s="136"/>
      <c r="G54" s="136" t="s">
        <v>92</v>
      </c>
      <c r="H54" s="136"/>
      <c r="I54" s="136" t="s">
        <v>82</v>
      </c>
      <c r="J54" s="136"/>
      <c r="K54" s="136" t="s">
        <v>82</v>
      </c>
      <c r="L54" s="136"/>
      <c r="M54" s="142" t="s">
        <v>93</v>
      </c>
      <c r="N54" s="142"/>
      <c r="O54" s="142" t="s">
        <v>94</v>
      </c>
      <c r="P54" s="142"/>
    </row>
    <row r="55" spans="1:16" ht="16.5" customHeight="1">
      <c r="A55" s="217">
        <f>N19</f>
        <v>0</v>
      </c>
      <c r="B55" s="217"/>
      <c r="C55" s="218">
        <f>N39</f>
        <v>16</v>
      </c>
      <c r="D55" s="218"/>
      <c r="E55" s="218">
        <f>N45</f>
        <v>16</v>
      </c>
      <c r="F55" s="218"/>
      <c r="G55" s="218">
        <f>N51</f>
        <v>22</v>
      </c>
      <c r="H55" s="218"/>
      <c r="I55" s="217">
        <f>SUM(A55:H55)</f>
        <v>54</v>
      </c>
      <c r="J55" s="217"/>
      <c r="K55" s="219">
        <f>ROUND(I55/1520,2)</f>
        <v>0.04</v>
      </c>
      <c r="L55" s="219"/>
      <c r="M55" s="218">
        <f>ROUND(P20,2)</f>
        <v>0</v>
      </c>
      <c r="N55" s="218"/>
      <c r="O55" s="218">
        <f>ROUND(P21+P33,2)</f>
        <v>0</v>
      </c>
      <c r="P55" s="218"/>
    </row>
    <row r="56" spans="1:16" s="4" customFormat="1" ht="15.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4" customFormat="1" ht="19.350000000000001" customHeight="1">
      <c r="A57" s="1"/>
      <c r="B57" s="18"/>
      <c r="C57" s="18"/>
      <c r="D57" s="1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>
      <c r="A58" s="168" t="s">
        <v>95</v>
      </c>
      <c r="B58" s="168"/>
      <c r="C58" s="18"/>
      <c r="D58" s="18"/>
      <c r="L58" s="172" t="str">
        <f>C10</f>
        <v>Marius Gžegoževskis</v>
      </c>
      <c r="M58" s="172"/>
      <c r="N58" s="172"/>
      <c r="O58" s="172"/>
      <c r="P58" s="172"/>
    </row>
    <row r="59" spans="1:16">
      <c r="B59" s="18"/>
      <c r="C59" s="18"/>
      <c r="D59" s="173" t="s">
        <v>96</v>
      </c>
      <c r="E59" s="173"/>
      <c r="F59" s="173"/>
      <c r="G59" s="173"/>
      <c r="H59" s="173"/>
      <c r="I59" s="173"/>
      <c r="J59" s="173"/>
      <c r="K59" s="173"/>
      <c r="L59" s="171" t="s">
        <v>97</v>
      </c>
      <c r="M59" s="171"/>
      <c r="N59" s="171"/>
      <c r="O59" s="171"/>
      <c r="P59" s="171"/>
    </row>
    <row r="60" spans="1:16" ht="15.75" customHeight="1">
      <c r="B60" s="18"/>
      <c r="C60" s="18"/>
      <c r="D60" s="19"/>
      <c r="E60" s="19"/>
      <c r="F60" s="19"/>
      <c r="G60" s="19"/>
      <c r="H60" s="19"/>
      <c r="I60" s="19"/>
      <c r="J60" s="19"/>
      <c r="K60" s="19"/>
      <c r="L60" s="1"/>
      <c r="M60" s="1"/>
      <c r="N60" s="1"/>
      <c r="O60" s="1"/>
      <c r="P60" s="1"/>
    </row>
    <row r="61" spans="1:16">
      <c r="A61" s="168" t="s">
        <v>98</v>
      </c>
      <c r="B61" s="168"/>
      <c r="L61" s="172" t="s">
        <v>99</v>
      </c>
      <c r="M61" s="172"/>
      <c r="N61" s="172"/>
      <c r="O61" s="172"/>
      <c r="P61" s="172"/>
    </row>
    <row r="62" spans="1:16" ht="13.35" customHeight="1">
      <c r="D62" s="171" t="s">
        <v>100</v>
      </c>
      <c r="E62" s="171"/>
      <c r="F62" s="171"/>
      <c r="G62" s="171"/>
      <c r="H62" s="171"/>
      <c r="I62" s="171"/>
      <c r="J62" s="171"/>
      <c r="K62" s="171"/>
      <c r="L62" s="171" t="s">
        <v>97</v>
      </c>
      <c r="M62" s="171"/>
      <c r="N62" s="171"/>
      <c r="O62" s="171"/>
      <c r="P62" s="171"/>
    </row>
    <row r="63" spans="1:16" ht="13.35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68" t="s">
        <v>101</v>
      </c>
      <c r="B64" s="168"/>
      <c r="L64" s="172" t="s">
        <v>102</v>
      </c>
      <c r="M64" s="172"/>
      <c r="N64" s="172"/>
      <c r="O64" s="172"/>
      <c r="P64" s="172"/>
    </row>
    <row r="65" spans="4:16">
      <c r="D65" s="171" t="s">
        <v>100</v>
      </c>
      <c r="E65" s="171"/>
      <c r="F65" s="171"/>
      <c r="G65" s="171"/>
      <c r="H65" s="171"/>
      <c r="I65" s="171"/>
      <c r="J65" s="171"/>
      <c r="K65" s="171"/>
      <c r="L65" s="171" t="s">
        <v>97</v>
      </c>
      <c r="M65" s="171"/>
      <c r="N65" s="171"/>
      <c r="O65" s="171"/>
      <c r="P65" s="171"/>
    </row>
    <row r="67" spans="4:16" ht="15.75" customHeight="1"/>
  </sheetData>
  <mergeCells count="98">
    <mergeCell ref="A38:M38"/>
    <mergeCell ref="O38:P38"/>
    <mergeCell ref="A39:M39"/>
    <mergeCell ref="O39:P39"/>
    <mergeCell ref="M54:N54"/>
    <mergeCell ref="O54:P54"/>
    <mergeCell ref="A51:M51"/>
    <mergeCell ref="O51:P51"/>
    <mergeCell ref="A53:J53"/>
    <mergeCell ref="K53:P53"/>
    <mergeCell ref="A45:M45"/>
    <mergeCell ref="O45:P45"/>
    <mergeCell ref="A47:P47"/>
    <mergeCell ref="A41:P41"/>
    <mergeCell ref="O55:P55"/>
    <mergeCell ref="A54:B54"/>
    <mergeCell ref="C54:D54"/>
    <mergeCell ref="E54:F54"/>
    <mergeCell ref="G54:H54"/>
    <mergeCell ref="I54:J54"/>
    <mergeCell ref="K54:L54"/>
    <mergeCell ref="E55:F55"/>
    <mergeCell ref="G55:H55"/>
    <mergeCell ref="I55:J55"/>
    <mergeCell ref="K55:L55"/>
    <mergeCell ref="M55:N55"/>
    <mergeCell ref="A33:M33"/>
    <mergeCell ref="A34:P34"/>
    <mergeCell ref="A64:B64"/>
    <mergeCell ref="L64:P64"/>
    <mergeCell ref="D65:K65"/>
    <mergeCell ref="L65:P65"/>
    <mergeCell ref="A58:B58"/>
    <mergeCell ref="L58:P58"/>
    <mergeCell ref="D59:K59"/>
    <mergeCell ref="L59:P59"/>
    <mergeCell ref="A61:B61"/>
    <mergeCell ref="L61:P61"/>
    <mergeCell ref="D62:K62"/>
    <mergeCell ref="L62:P62"/>
    <mergeCell ref="A55:B55"/>
    <mergeCell ref="C55:D55"/>
    <mergeCell ref="E27:E29"/>
    <mergeCell ref="F27:L27"/>
    <mergeCell ref="M27:M29"/>
    <mergeCell ref="N27:N29"/>
    <mergeCell ref="O27:P29"/>
    <mergeCell ref="M10:N10"/>
    <mergeCell ref="B15:B16"/>
    <mergeCell ref="C15:C16"/>
    <mergeCell ref="A32:M32"/>
    <mergeCell ref="O32:P32"/>
    <mergeCell ref="F28:G28"/>
    <mergeCell ref="H28:H29"/>
    <mergeCell ref="I28:I29"/>
    <mergeCell ref="J28:J29"/>
    <mergeCell ref="K28:K29"/>
    <mergeCell ref="L28:L29"/>
    <mergeCell ref="A26:P26"/>
    <mergeCell ref="A27:A29"/>
    <mergeCell ref="B27:B29"/>
    <mergeCell ref="C27:C29"/>
    <mergeCell ref="D27:D29"/>
    <mergeCell ref="N7:P7"/>
    <mergeCell ref="A19:M19"/>
    <mergeCell ref="O19:P19"/>
    <mergeCell ref="A20:M20"/>
    <mergeCell ref="H11:I11"/>
    <mergeCell ref="J11:K11"/>
    <mergeCell ref="L11:N11"/>
    <mergeCell ref="A12:P12"/>
    <mergeCell ref="A13:P13"/>
    <mergeCell ref="A14:P14"/>
    <mergeCell ref="C9:G9"/>
    <mergeCell ref="H9:I9"/>
    <mergeCell ref="J9:O9"/>
    <mergeCell ref="C10:G10"/>
    <mergeCell ref="H10:I10"/>
    <mergeCell ref="J10:L10"/>
    <mergeCell ref="L1:P1"/>
    <mergeCell ref="N3:O3"/>
    <mergeCell ref="N4:O4"/>
    <mergeCell ref="N5:O5"/>
    <mergeCell ref="N6:P6"/>
    <mergeCell ref="A25:P25"/>
    <mergeCell ref="O15:P16"/>
    <mergeCell ref="G15:H15"/>
    <mergeCell ref="I15:J15"/>
    <mergeCell ref="K15:K16"/>
    <mergeCell ref="L15:L16"/>
    <mergeCell ref="M15:M16"/>
    <mergeCell ref="N15:N16"/>
    <mergeCell ref="A15:A16"/>
    <mergeCell ref="D15:D16"/>
    <mergeCell ref="E15:E16"/>
    <mergeCell ref="F15:F16"/>
    <mergeCell ref="A21:M21"/>
    <mergeCell ref="A23:O23"/>
  </mergeCells>
  <dataValidations count="8">
    <dataValidation type="list" allowBlank="1" showInputMessage="1" showErrorMessage="1" sqref="A61:B61" xr:uid="{45669B04-C127-424A-842B-9EF2538D5ED7}">
      <formula1>"Katedros vedėjas,Katedros vedėja"</formula1>
    </dataValidation>
    <dataValidation type="list" allowBlank="1" showInputMessage="1" showErrorMessage="1" sqref="A64 C64" xr:uid="{3921B1AF-B2F5-4CA0-B822-3DEAEB526678}">
      <formula1>"Prodekanas,Prodekanė"</formula1>
    </dataValidation>
    <dataValidation type="list" allowBlank="1" showInputMessage="1" showErrorMessage="1" sqref="WVH983066:WVL983066 K983062:N983062 K917526:N917526 K851990:N851990 K786454:N786454 K720918:N720918 K655382:N655382 K589846:N589846 K524310:N524310 K458774:N458774 K393238:N393238 K327702:N327702 K262166:N262166 K196630:N196630 K131094:N131094 K65558:N65558 WLL983066:WLP983066 WBP983066:WBT983066 VRT983066:VRX983066 VHX983066:VIB983066 UYB983066:UYF983066 UOF983066:UOJ983066 UEJ983066:UEN983066 TUN983066:TUR983066 TKR983066:TKV983066 TAV983066:TAZ983066 SQZ983066:SRD983066 SHD983066:SHH983066 RXH983066:RXL983066 RNL983066:RNP983066 RDP983066:RDT983066 QTT983066:QTX983066 QJX983066:QKB983066 QAB983066:QAF983066 PQF983066:PQJ983066 PGJ983066:PGN983066 OWN983066:OWR983066 OMR983066:OMV983066 OCV983066:OCZ983066 NSZ983066:NTD983066 NJD983066:NJH983066 MZH983066:MZL983066 MPL983066:MPP983066 MFP983066:MFT983066 LVT983066:LVX983066 LLX983066:LMB983066 LCB983066:LCF983066 KSF983066:KSJ983066 KIJ983066:KIN983066 JYN983066:JYR983066 JOR983066:JOV983066 JEV983066:JEZ983066 IUZ983066:IVD983066 ILD983066:ILH983066 IBH983066:IBL983066 HRL983066:HRP983066 HHP983066:HHT983066 GXT983066:GXX983066 GNX983066:GOB983066 GEB983066:GEF983066 FUF983066:FUJ983066 FKJ983066:FKN983066 FAN983066:FAR983066 EQR983066:EQV983066 EGV983066:EGZ983066 DWZ983066:DXD983066 DND983066:DNH983066 DDH983066:DDL983066 CTL983066:CTP983066 CJP983066:CJT983066 BZT983066:BZX983066 BPX983066:BQB983066 BGB983066:BGF983066 AWF983066:AWJ983066 AMJ983066:AMN983066 ACN983066:ACR983066 SR983066:SV983066 IV983066:IZ983066 WVH917530:WVL917530 WLL917530:WLP917530 WBP917530:WBT917530 VRT917530:VRX917530 VHX917530:VIB917530 UYB917530:UYF917530 UOF917530:UOJ917530 UEJ917530:UEN917530 TUN917530:TUR917530 TKR917530:TKV917530 TAV917530:TAZ917530 SQZ917530:SRD917530 SHD917530:SHH917530 RXH917530:RXL917530 RNL917530:RNP917530 RDP917530:RDT917530 QTT917530:QTX917530 QJX917530:QKB917530 QAB917530:QAF917530 PQF917530:PQJ917530 PGJ917530:PGN917530 OWN917530:OWR917530 OMR917530:OMV917530 OCV917530:OCZ917530 NSZ917530:NTD917530 NJD917530:NJH917530 MZH917530:MZL917530 MPL917530:MPP917530 MFP917530:MFT917530 LVT917530:LVX917530 LLX917530:LMB917530 LCB917530:LCF917530 KSF917530:KSJ917530 KIJ917530:KIN917530 JYN917530:JYR917530 JOR917530:JOV917530 JEV917530:JEZ917530 IUZ917530:IVD917530 ILD917530:ILH917530 IBH917530:IBL917530 HRL917530:HRP917530 HHP917530:HHT917530 GXT917530:GXX917530 GNX917530:GOB917530 GEB917530:GEF917530 FUF917530:FUJ917530 FKJ917530:FKN917530 FAN917530:FAR917530 EQR917530:EQV917530 EGV917530:EGZ917530 DWZ917530:DXD917530 DND917530:DNH917530 DDH917530:DDL917530 CTL917530:CTP917530 CJP917530:CJT917530 BZT917530:BZX917530 BPX917530:BQB917530 BGB917530:BGF917530 AWF917530:AWJ917530 AMJ917530:AMN917530 ACN917530:ACR917530 SR917530:SV917530 IV917530:IZ917530 WVH851994:WVL851994 WLL851994:WLP851994 WBP851994:WBT851994 VRT851994:VRX851994 VHX851994:VIB851994 UYB851994:UYF851994 UOF851994:UOJ851994 UEJ851994:UEN851994 TUN851994:TUR851994 TKR851994:TKV851994 TAV851994:TAZ851994 SQZ851994:SRD851994 SHD851994:SHH851994 RXH851994:RXL851994 RNL851994:RNP851994 RDP851994:RDT851994 QTT851994:QTX851994 QJX851994:QKB851994 QAB851994:QAF851994 PQF851994:PQJ851994 PGJ851994:PGN851994 OWN851994:OWR851994 OMR851994:OMV851994 OCV851994:OCZ851994 NSZ851994:NTD851994 NJD851994:NJH851994 MZH851994:MZL851994 MPL851994:MPP851994 MFP851994:MFT851994 LVT851994:LVX851994 LLX851994:LMB851994 LCB851994:LCF851994 KSF851994:KSJ851994 KIJ851994:KIN851994 JYN851994:JYR851994 JOR851994:JOV851994 JEV851994:JEZ851994 IUZ851994:IVD851994 ILD851994:ILH851994 IBH851994:IBL851994 HRL851994:HRP851994 HHP851994:HHT851994 GXT851994:GXX851994 GNX851994:GOB851994 GEB851994:GEF851994 FUF851994:FUJ851994 FKJ851994:FKN851994 FAN851994:FAR851994 EQR851994:EQV851994 EGV851994:EGZ851994 DWZ851994:DXD851994 DND851994:DNH851994 DDH851994:DDL851994 CTL851994:CTP851994 CJP851994:CJT851994 BZT851994:BZX851994 BPX851994:BQB851994 BGB851994:BGF851994 AWF851994:AWJ851994 AMJ851994:AMN851994 ACN851994:ACR851994 SR851994:SV851994 IV851994:IZ851994 WVH786458:WVL786458 WLL786458:WLP786458 WBP786458:WBT786458 VRT786458:VRX786458 VHX786458:VIB786458 UYB786458:UYF786458 UOF786458:UOJ786458 UEJ786458:UEN786458 TUN786458:TUR786458 TKR786458:TKV786458 TAV786458:TAZ786458 SQZ786458:SRD786458 SHD786458:SHH786458 RXH786458:RXL786458 RNL786458:RNP786458 RDP786458:RDT786458 QTT786458:QTX786458 QJX786458:QKB786458 QAB786458:QAF786458 PQF786458:PQJ786458 PGJ786458:PGN786458 OWN786458:OWR786458 OMR786458:OMV786458 OCV786458:OCZ786458 NSZ786458:NTD786458 NJD786458:NJH786458 MZH786458:MZL786458 MPL786458:MPP786458 MFP786458:MFT786458 LVT786458:LVX786458 LLX786458:LMB786458 LCB786458:LCF786458 KSF786458:KSJ786458 KIJ786458:KIN786458 JYN786458:JYR786458 JOR786458:JOV786458 JEV786458:JEZ786458 IUZ786458:IVD786458 ILD786458:ILH786458 IBH786458:IBL786458 HRL786458:HRP786458 HHP786458:HHT786458 GXT786458:GXX786458 GNX786458:GOB786458 GEB786458:GEF786458 FUF786458:FUJ786458 FKJ786458:FKN786458 FAN786458:FAR786458 EQR786458:EQV786458 EGV786458:EGZ786458 DWZ786458:DXD786458 DND786458:DNH786458 DDH786458:DDL786458 CTL786458:CTP786458 CJP786458:CJT786458 BZT786458:BZX786458 BPX786458:BQB786458 BGB786458:BGF786458 AWF786458:AWJ786458 AMJ786458:AMN786458 ACN786458:ACR786458 SR786458:SV786458 IV786458:IZ786458 WVH720922:WVL720922 WLL720922:WLP720922 WBP720922:WBT720922 VRT720922:VRX720922 VHX720922:VIB720922 UYB720922:UYF720922 UOF720922:UOJ720922 UEJ720922:UEN720922 TUN720922:TUR720922 TKR720922:TKV720922 TAV720922:TAZ720922 SQZ720922:SRD720922 SHD720922:SHH720922 RXH720922:RXL720922 RNL720922:RNP720922 RDP720922:RDT720922 QTT720922:QTX720922 QJX720922:QKB720922 QAB720922:QAF720922 PQF720922:PQJ720922 PGJ720922:PGN720922 OWN720922:OWR720922 OMR720922:OMV720922 OCV720922:OCZ720922 NSZ720922:NTD720922 NJD720922:NJH720922 MZH720922:MZL720922 MPL720922:MPP720922 MFP720922:MFT720922 LVT720922:LVX720922 LLX720922:LMB720922 LCB720922:LCF720922 KSF720922:KSJ720922 KIJ720922:KIN720922 JYN720922:JYR720922 JOR720922:JOV720922 JEV720922:JEZ720922 IUZ720922:IVD720922 ILD720922:ILH720922 IBH720922:IBL720922 HRL720922:HRP720922 HHP720922:HHT720922 GXT720922:GXX720922 GNX720922:GOB720922 GEB720922:GEF720922 FUF720922:FUJ720922 FKJ720922:FKN720922 FAN720922:FAR720922 EQR720922:EQV720922 EGV720922:EGZ720922 DWZ720922:DXD720922 DND720922:DNH720922 DDH720922:DDL720922 CTL720922:CTP720922 CJP720922:CJT720922 BZT720922:BZX720922 BPX720922:BQB720922 BGB720922:BGF720922 AWF720922:AWJ720922 AMJ720922:AMN720922 ACN720922:ACR720922 SR720922:SV720922 IV720922:IZ720922 WVH655386:WVL655386 WLL655386:WLP655386 WBP655386:WBT655386 VRT655386:VRX655386 VHX655386:VIB655386 UYB655386:UYF655386 UOF655386:UOJ655386 UEJ655386:UEN655386 TUN655386:TUR655386 TKR655386:TKV655386 TAV655386:TAZ655386 SQZ655386:SRD655386 SHD655386:SHH655386 RXH655386:RXL655386 RNL655386:RNP655386 RDP655386:RDT655386 QTT655386:QTX655386 QJX655386:QKB655386 QAB655386:QAF655386 PQF655386:PQJ655386 PGJ655386:PGN655386 OWN655386:OWR655386 OMR655386:OMV655386 OCV655386:OCZ655386 NSZ655386:NTD655386 NJD655386:NJH655386 MZH655386:MZL655386 MPL655386:MPP655386 MFP655386:MFT655386 LVT655386:LVX655386 LLX655386:LMB655386 LCB655386:LCF655386 KSF655386:KSJ655386 KIJ655386:KIN655386 JYN655386:JYR655386 JOR655386:JOV655386 JEV655386:JEZ655386 IUZ655386:IVD655386 ILD655386:ILH655386 IBH655386:IBL655386 HRL655386:HRP655386 HHP655386:HHT655386 GXT655386:GXX655386 GNX655386:GOB655386 GEB655386:GEF655386 FUF655386:FUJ655386 FKJ655386:FKN655386 FAN655386:FAR655386 EQR655386:EQV655386 EGV655386:EGZ655386 DWZ655386:DXD655386 DND655386:DNH655386 DDH655386:DDL655386 CTL655386:CTP655386 CJP655386:CJT655386 BZT655386:BZX655386 BPX655386:BQB655386 BGB655386:BGF655386 AWF655386:AWJ655386 AMJ655386:AMN655386 ACN655386:ACR655386 SR655386:SV655386 IV655386:IZ655386 WVH589850:WVL589850 WLL589850:WLP589850 WBP589850:WBT589850 VRT589850:VRX589850 VHX589850:VIB589850 UYB589850:UYF589850 UOF589850:UOJ589850 UEJ589850:UEN589850 TUN589850:TUR589850 TKR589850:TKV589850 TAV589850:TAZ589850 SQZ589850:SRD589850 SHD589850:SHH589850 RXH589850:RXL589850 RNL589850:RNP589850 RDP589850:RDT589850 QTT589850:QTX589850 QJX589850:QKB589850 QAB589850:QAF589850 PQF589850:PQJ589850 PGJ589850:PGN589850 OWN589850:OWR589850 OMR589850:OMV589850 OCV589850:OCZ589850 NSZ589850:NTD589850 NJD589850:NJH589850 MZH589850:MZL589850 MPL589850:MPP589850 MFP589850:MFT589850 LVT589850:LVX589850 LLX589850:LMB589850 LCB589850:LCF589850 KSF589850:KSJ589850 KIJ589850:KIN589850 JYN589850:JYR589850 JOR589850:JOV589850 JEV589850:JEZ589850 IUZ589850:IVD589850 ILD589850:ILH589850 IBH589850:IBL589850 HRL589850:HRP589850 HHP589850:HHT589850 GXT589850:GXX589850 GNX589850:GOB589850 GEB589850:GEF589850 FUF589850:FUJ589850 FKJ589850:FKN589850 FAN589850:FAR589850 EQR589850:EQV589850 EGV589850:EGZ589850 DWZ589850:DXD589850 DND589850:DNH589850 DDH589850:DDL589850 CTL589850:CTP589850 CJP589850:CJT589850 BZT589850:BZX589850 BPX589850:BQB589850 BGB589850:BGF589850 AWF589850:AWJ589850 AMJ589850:AMN589850 ACN589850:ACR589850 SR589850:SV589850 IV589850:IZ589850 WVH524314:WVL524314 WLL524314:WLP524314 WBP524314:WBT524314 VRT524314:VRX524314 VHX524314:VIB524314 UYB524314:UYF524314 UOF524314:UOJ524314 UEJ524314:UEN524314 TUN524314:TUR524314 TKR524314:TKV524314 TAV524314:TAZ524314 SQZ524314:SRD524314 SHD524314:SHH524314 RXH524314:RXL524314 RNL524314:RNP524314 RDP524314:RDT524314 QTT524314:QTX524314 QJX524314:QKB524314 QAB524314:QAF524314 PQF524314:PQJ524314 PGJ524314:PGN524314 OWN524314:OWR524314 OMR524314:OMV524314 OCV524314:OCZ524314 NSZ524314:NTD524314 NJD524314:NJH524314 MZH524314:MZL524314 MPL524314:MPP524314 MFP524314:MFT524314 LVT524314:LVX524314 LLX524314:LMB524314 LCB524314:LCF524314 KSF524314:KSJ524314 KIJ524314:KIN524314 JYN524314:JYR524314 JOR524314:JOV524314 JEV524314:JEZ524314 IUZ524314:IVD524314 ILD524314:ILH524314 IBH524314:IBL524314 HRL524314:HRP524314 HHP524314:HHT524314 GXT524314:GXX524314 GNX524314:GOB524314 GEB524314:GEF524314 FUF524314:FUJ524314 FKJ524314:FKN524314 FAN524314:FAR524314 EQR524314:EQV524314 EGV524314:EGZ524314 DWZ524314:DXD524314 DND524314:DNH524314 DDH524314:DDL524314 CTL524314:CTP524314 CJP524314:CJT524314 BZT524314:BZX524314 BPX524314:BQB524314 BGB524314:BGF524314 AWF524314:AWJ524314 AMJ524314:AMN524314 ACN524314:ACR524314 SR524314:SV524314 IV524314:IZ524314 WVH458778:WVL458778 WLL458778:WLP458778 WBP458778:WBT458778 VRT458778:VRX458778 VHX458778:VIB458778 UYB458778:UYF458778 UOF458778:UOJ458778 UEJ458778:UEN458778 TUN458778:TUR458778 TKR458778:TKV458778 TAV458778:TAZ458778 SQZ458778:SRD458778 SHD458778:SHH458778 RXH458778:RXL458778 RNL458778:RNP458778 RDP458778:RDT458778 QTT458778:QTX458778 QJX458778:QKB458778 QAB458778:QAF458778 PQF458778:PQJ458778 PGJ458778:PGN458778 OWN458778:OWR458778 OMR458778:OMV458778 OCV458778:OCZ458778 NSZ458778:NTD458778 NJD458778:NJH458778 MZH458778:MZL458778 MPL458778:MPP458778 MFP458778:MFT458778 LVT458778:LVX458778 LLX458778:LMB458778 LCB458778:LCF458778 KSF458778:KSJ458778 KIJ458778:KIN458778 JYN458778:JYR458778 JOR458778:JOV458778 JEV458778:JEZ458778 IUZ458778:IVD458778 ILD458778:ILH458778 IBH458778:IBL458778 HRL458778:HRP458778 HHP458778:HHT458778 GXT458778:GXX458778 GNX458778:GOB458778 GEB458778:GEF458778 FUF458778:FUJ458778 FKJ458778:FKN458778 FAN458778:FAR458778 EQR458778:EQV458778 EGV458778:EGZ458778 DWZ458778:DXD458778 DND458778:DNH458778 DDH458778:DDL458778 CTL458778:CTP458778 CJP458778:CJT458778 BZT458778:BZX458778 BPX458778:BQB458778 BGB458778:BGF458778 AWF458778:AWJ458778 AMJ458778:AMN458778 ACN458778:ACR458778 SR458778:SV458778 IV458778:IZ458778 WVH393242:WVL393242 WLL393242:WLP393242 WBP393242:WBT393242 VRT393242:VRX393242 VHX393242:VIB393242 UYB393242:UYF393242 UOF393242:UOJ393242 UEJ393242:UEN393242 TUN393242:TUR393242 TKR393242:TKV393242 TAV393242:TAZ393242 SQZ393242:SRD393242 SHD393242:SHH393242 RXH393242:RXL393242 RNL393242:RNP393242 RDP393242:RDT393242 QTT393242:QTX393242 QJX393242:QKB393242 QAB393242:QAF393242 PQF393242:PQJ393242 PGJ393242:PGN393242 OWN393242:OWR393242 OMR393242:OMV393242 OCV393242:OCZ393242 NSZ393242:NTD393242 NJD393242:NJH393242 MZH393242:MZL393242 MPL393242:MPP393242 MFP393242:MFT393242 LVT393242:LVX393242 LLX393242:LMB393242 LCB393242:LCF393242 KSF393242:KSJ393242 KIJ393242:KIN393242 JYN393242:JYR393242 JOR393242:JOV393242 JEV393242:JEZ393242 IUZ393242:IVD393242 ILD393242:ILH393242 IBH393242:IBL393242 HRL393242:HRP393242 HHP393242:HHT393242 GXT393242:GXX393242 GNX393242:GOB393242 GEB393242:GEF393242 FUF393242:FUJ393242 FKJ393242:FKN393242 FAN393242:FAR393242 EQR393242:EQV393242 EGV393242:EGZ393242 DWZ393242:DXD393242 DND393242:DNH393242 DDH393242:DDL393242 CTL393242:CTP393242 CJP393242:CJT393242 BZT393242:BZX393242 BPX393242:BQB393242 BGB393242:BGF393242 AWF393242:AWJ393242 AMJ393242:AMN393242 ACN393242:ACR393242 SR393242:SV393242 IV393242:IZ393242 WVH327706:WVL327706 WLL327706:WLP327706 WBP327706:WBT327706 VRT327706:VRX327706 VHX327706:VIB327706 UYB327706:UYF327706 UOF327706:UOJ327706 UEJ327706:UEN327706 TUN327706:TUR327706 TKR327706:TKV327706 TAV327706:TAZ327706 SQZ327706:SRD327706 SHD327706:SHH327706 RXH327706:RXL327706 RNL327706:RNP327706 RDP327706:RDT327706 QTT327706:QTX327706 QJX327706:QKB327706 QAB327706:QAF327706 PQF327706:PQJ327706 PGJ327706:PGN327706 OWN327706:OWR327706 OMR327706:OMV327706 OCV327706:OCZ327706 NSZ327706:NTD327706 NJD327706:NJH327706 MZH327706:MZL327706 MPL327706:MPP327706 MFP327706:MFT327706 LVT327706:LVX327706 LLX327706:LMB327706 LCB327706:LCF327706 KSF327706:KSJ327706 KIJ327706:KIN327706 JYN327706:JYR327706 JOR327706:JOV327706 JEV327706:JEZ327706 IUZ327706:IVD327706 ILD327706:ILH327706 IBH327706:IBL327706 HRL327706:HRP327706 HHP327706:HHT327706 GXT327706:GXX327706 GNX327706:GOB327706 GEB327706:GEF327706 FUF327706:FUJ327706 FKJ327706:FKN327706 FAN327706:FAR327706 EQR327706:EQV327706 EGV327706:EGZ327706 DWZ327706:DXD327706 DND327706:DNH327706 DDH327706:DDL327706 CTL327706:CTP327706 CJP327706:CJT327706 BZT327706:BZX327706 BPX327706:BQB327706 BGB327706:BGF327706 AWF327706:AWJ327706 AMJ327706:AMN327706 ACN327706:ACR327706 SR327706:SV327706 IV327706:IZ327706 WVH262170:WVL262170 WLL262170:WLP262170 WBP262170:WBT262170 VRT262170:VRX262170 VHX262170:VIB262170 UYB262170:UYF262170 UOF262170:UOJ262170 UEJ262170:UEN262170 TUN262170:TUR262170 TKR262170:TKV262170 TAV262170:TAZ262170 SQZ262170:SRD262170 SHD262170:SHH262170 RXH262170:RXL262170 RNL262170:RNP262170 RDP262170:RDT262170 QTT262170:QTX262170 QJX262170:QKB262170 QAB262170:QAF262170 PQF262170:PQJ262170 PGJ262170:PGN262170 OWN262170:OWR262170 OMR262170:OMV262170 OCV262170:OCZ262170 NSZ262170:NTD262170 NJD262170:NJH262170 MZH262170:MZL262170 MPL262170:MPP262170 MFP262170:MFT262170 LVT262170:LVX262170 LLX262170:LMB262170 LCB262170:LCF262170 KSF262170:KSJ262170 KIJ262170:KIN262170 JYN262170:JYR262170 JOR262170:JOV262170 JEV262170:JEZ262170 IUZ262170:IVD262170 ILD262170:ILH262170 IBH262170:IBL262170 HRL262170:HRP262170 HHP262170:HHT262170 GXT262170:GXX262170 GNX262170:GOB262170 GEB262170:GEF262170 FUF262170:FUJ262170 FKJ262170:FKN262170 FAN262170:FAR262170 EQR262170:EQV262170 EGV262170:EGZ262170 DWZ262170:DXD262170 DND262170:DNH262170 DDH262170:DDL262170 CTL262170:CTP262170 CJP262170:CJT262170 BZT262170:BZX262170 BPX262170:BQB262170 BGB262170:BGF262170 AWF262170:AWJ262170 AMJ262170:AMN262170 ACN262170:ACR262170 SR262170:SV262170 IV262170:IZ262170 WVH196634:WVL196634 WLL196634:WLP196634 WBP196634:WBT196634 VRT196634:VRX196634 VHX196634:VIB196634 UYB196634:UYF196634 UOF196634:UOJ196634 UEJ196634:UEN196634 TUN196634:TUR196634 TKR196634:TKV196634 TAV196634:TAZ196634 SQZ196634:SRD196634 SHD196634:SHH196634 RXH196634:RXL196634 RNL196634:RNP196634 RDP196634:RDT196634 QTT196634:QTX196634 QJX196634:QKB196634 QAB196634:QAF196634 PQF196634:PQJ196634 PGJ196634:PGN196634 OWN196634:OWR196634 OMR196634:OMV196634 OCV196634:OCZ196634 NSZ196634:NTD196634 NJD196634:NJH196634 MZH196634:MZL196634 MPL196634:MPP196634 MFP196634:MFT196634 LVT196634:LVX196634 LLX196634:LMB196634 LCB196634:LCF196634 KSF196634:KSJ196634 KIJ196634:KIN196634 JYN196634:JYR196634 JOR196634:JOV196634 JEV196634:JEZ196634 IUZ196634:IVD196634 ILD196634:ILH196634 IBH196634:IBL196634 HRL196634:HRP196634 HHP196634:HHT196634 GXT196634:GXX196634 GNX196634:GOB196634 GEB196634:GEF196634 FUF196634:FUJ196634 FKJ196634:FKN196634 FAN196634:FAR196634 EQR196634:EQV196634 EGV196634:EGZ196634 DWZ196634:DXD196634 DND196634:DNH196634 DDH196634:DDL196634 CTL196634:CTP196634 CJP196634:CJT196634 BZT196634:BZX196634 BPX196634:BQB196634 BGB196634:BGF196634 AWF196634:AWJ196634 AMJ196634:AMN196634 ACN196634:ACR196634 SR196634:SV196634 IV196634:IZ196634 WVH131098:WVL131098 WLL131098:WLP131098 WBP131098:WBT131098 VRT131098:VRX131098 VHX131098:VIB131098 UYB131098:UYF131098 UOF131098:UOJ131098 UEJ131098:UEN131098 TUN131098:TUR131098 TKR131098:TKV131098 TAV131098:TAZ131098 SQZ131098:SRD131098 SHD131098:SHH131098 RXH131098:RXL131098 RNL131098:RNP131098 RDP131098:RDT131098 QTT131098:QTX131098 QJX131098:QKB131098 QAB131098:QAF131098 PQF131098:PQJ131098 PGJ131098:PGN131098 OWN131098:OWR131098 OMR131098:OMV131098 OCV131098:OCZ131098 NSZ131098:NTD131098 NJD131098:NJH131098 MZH131098:MZL131098 MPL131098:MPP131098 MFP131098:MFT131098 LVT131098:LVX131098 LLX131098:LMB131098 LCB131098:LCF131098 KSF131098:KSJ131098 KIJ131098:KIN131098 JYN131098:JYR131098 JOR131098:JOV131098 JEV131098:JEZ131098 IUZ131098:IVD131098 ILD131098:ILH131098 IBH131098:IBL131098 HRL131098:HRP131098 HHP131098:HHT131098 GXT131098:GXX131098 GNX131098:GOB131098 GEB131098:GEF131098 FUF131098:FUJ131098 FKJ131098:FKN131098 FAN131098:FAR131098 EQR131098:EQV131098 EGV131098:EGZ131098 DWZ131098:DXD131098 DND131098:DNH131098 DDH131098:DDL131098 CTL131098:CTP131098 CJP131098:CJT131098 BZT131098:BZX131098 BPX131098:BQB131098 BGB131098:BGF131098 AWF131098:AWJ131098 AMJ131098:AMN131098 ACN131098:ACR131098 SR131098:SV131098 IV131098:IZ131098 WVH65562:WVL65562 WLL65562:WLP65562 WBP65562:WBT65562 VRT65562:VRX65562 VHX65562:VIB65562 UYB65562:UYF65562 UOF65562:UOJ65562 UEJ65562:UEN65562 TUN65562:TUR65562 TKR65562:TKV65562 TAV65562:TAZ65562 SQZ65562:SRD65562 SHD65562:SHH65562 RXH65562:RXL65562 RNL65562:RNP65562 RDP65562:RDT65562 QTT65562:QTX65562 QJX65562:QKB65562 QAB65562:QAF65562 PQF65562:PQJ65562 PGJ65562:PGN65562 OWN65562:OWR65562 OMR65562:OMV65562 OCV65562:OCZ65562 NSZ65562:NTD65562 NJD65562:NJH65562 MZH65562:MZL65562 MPL65562:MPP65562 MFP65562:MFT65562 LVT65562:LVX65562 LLX65562:LMB65562 LCB65562:LCF65562 KSF65562:KSJ65562 KIJ65562:KIN65562 JYN65562:JYR65562 JOR65562:JOV65562 JEV65562:JEZ65562 IUZ65562:IVD65562 ILD65562:ILH65562 IBH65562:IBL65562 HRL65562:HRP65562 HHP65562:HHT65562 GXT65562:GXX65562 GNX65562:GOB65562 GEB65562:GEF65562 FUF65562:FUJ65562 FKJ65562:FKN65562 FAN65562:FAR65562 EQR65562:EQV65562 EGV65562:EGZ65562 DWZ65562:DXD65562 DND65562:DNH65562 DDH65562:DDL65562 CTL65562:CTP65562 CJP65562:CJT65562 BZT65562:BZX65562 BPX65562:BQB65562 BGB65562:BGF65562 AWF65562:AWJ65562 AMJ65562:AMN65562 ACN65562:ACR65562 SR65562:SV65562 IV65562:IZ65562 WVD131096:WVG131096 WLH131096:WLK131096 WBL131096:WBO131096 VRP131096:VRS131096 VHT131096:VHW131096 UXX131096:UYA131096 UOB131096:UOE131096 UEF131096:UEI131096 TUJ131096:TUM131096 TKN131096:TKQ131096 TAR131096:TAU131096 SQV131096:SQY131096 SGZ131096:SHC131096 RXD131096:RXG131096 RNH131096:RNK131096 RDL131096:RDO131096 QTP131096:QTS131096 QJT131096:QJW131096 PZX131096:QAA131096 PQB131096:PQE131096 PGF131096:PGI131096 OWJ131096:OWM131096 OMN131096:OMQ131096 OCR131096:OCU131096 NSV131096:NSY131096 NIZ131096:NJC131096 MZD131096:MZG131096 MPH131096:MPK131096 MFL131096:MFO131096 LVP131096:LVS131096 LLT131096:LLW131096 LBX131096:LCA131096 KSB131096:KSE131096 KIF131096:KII131096 JYJ131096:JYM131096 JON131096:JOQ131096 JER131096:JEU131096 IUV131096:IUY131096 IKZ131096:ILC131096 IBD131096:IBG131096 HRH131096:HRK131096 HHL131096:HHO131096 GXP131096:GXS131096 GNT131096:GNW131096 GDX131096:GEA131096 FUB131096:FUE131096 FKF131096:FKI131096 FAJ131096:FAM131096 EQN131096:EQQ131096 EGR131096:EGU131096 DWV131096:DWY131096 DMZ131096:DNC131096 DDD131096:DDG131096 CTH131096:CTK131096 CJL131096:CJO131096 BZP131096:BZS131096 BPT131096:BPW131096 BFX131096:BGA131096 AWB131096:AWE131096 AMF131096:AMI131096 ACJ131096:ACM131096 SN131096:SQ131096 IR131096:IU131096 WVD983062:WVJ983063 F65554:M65555 F131090:M131091 F196626:M196627 F262162:M262163 F327698:M327699 F393234:M393235 F458770:M458771 F524306:M524307 F589842:M589843 F655378:M655379 F720914:M720915 F786450:M786451 F851986:M851987 F917522:M917523 F983058:M983059 WLH983062:WLN983063 WBL983062:WBR983063 VRP983062:VRV983063 VHT983062:VHZ983063 UXX983062:UYD983063 UOB983062:UOH983063 UEF983062:UEL983063 TUJ983062:TUP983063 TKN983062:TKT983063 TAR983062:TAX983063 SQV983062:SRB983063 SGZ983062:SHF983063 RXD983062:RXJ983063 RNH983062:RNN983063 RDL983062:RDR983063 QTP983062:QTV983063 QJT983062:QJZ983063 PZX983062:QAD983063 PQB983062:PQH983063 PGF983062:PGL983063 OWJ983062:OWP983063 OMN983062:OMT983063 OCR983062:OCX983063 NSV983062:NTB983063 NIZ983062:NJF983063 MZD983062:MZJ983063 MPH983062:MPN983063 MFL983062:MFR983063 LVP983062:LVV983063 LLT983062:LLZ983063 LBX983062:LCD983063 KSB983062:KSH983063 KIF983062:KIL983063 JYJ983062:JYP983063 JON983062:JOT983063 JER983062:JEX983063 IUV983062:IVB983063 IKZ983062:ILF983063 IBD983062:IBJ983063 HRH983062:HRN983063 HHL983062:HHR983063 GXP983062:GXV983063 GNT983062:GNZ983063 GDX983062:GED983063 FUB983062:FUH983063 FKF983062:FKL983063 FAJ983062:FAP983063 EQN983062:EQT983063 EGR983062:EGX983063 DWV983062:DXB983063 DMZ983062:DNF983063 DDD983062:DDJ983063 CTH983062:CTN983063 CJL983062:CJR983063 BZP983062:BZV983063 BPT983062:BPZ983063 BFX983062:BGD983063 AWB983062:AWH983063 AMF983062:AML983063 ACJ983062:ACP983063 SN983062:ST983063 IR983062:IX983063 WVD917526:WVJ917527 WLH917526:WLN917527 WBL917526:WBR917527 VRP917526:VRV917527 VHT917526:VHZ917527 UXX917526:UYD917527 UOB917526:UOH917527 UEF917526:UEL917527 TUJ917526:TUP917527 TKN917526:TKT917527 TAR917526:TAX917527 SQV917526:SRB917527 SGZ917526:SHF917527 RXD917526:RXJ917527 RNH917526:RNN917527 RDL917526:RDR917527 QTP917526:QTV917527 QJT917526:QJZ917527 PZX917526:QAD917527 PQB917526:PQH917527 PGF917526:PGL917527 OWJ917526:OWP917527 OMN917526:OMT917527 OCR917526:OCX917527 NSV917526:NTB917527 NIZ917526:NJF917527 MZD917526:MZJ917527 MPH917526:MPN917527 MFL917526:MFR917527 LVP917526:LVV917527 LLT917526:LLZ917527 LBX917526:LCD917527 KSB917526:KSH917527 KIF917526:KIL917527 JYJ917526:JYP917527 JON917526:JOT917527 JER917526:JEX917527 IUV917526:IVB917527 IKZ917526:ILF917527 IBD917526:IBJ917527 HRH917526:HRN917527 HHL917526:HHR917527 GXP917526:GXV917527 GNT917526:GNZ917527 GDX917526:GED917527 FUB917526:FUH917527 FKF917526:FKL917527 FAJ917526:FAP917527 EQN917526:EQT917527 EGR917526:EGX917527 DWV917526:DXB917527 DMZ917526:DNF917527 DDD917526:DDJ917527 CTH917526:CTN917527 CJL917526:CJR917527 BZP917526:BZV917527 BPT917526:BPZ917527 BFX917526:BGD917527 AWB917526:AWH917527 AMF917526:AML917527 ACJ917526:ACP917527 SN917526:ST917527 IR917526:IX917527 WVD851990:WVJ851991 WLH851990:WLN851991 WBL851990:WBR851991 VRP851990:VRV851991 VHT851990:VHZ851991 UXX851990:UYD851991 UOB851990:UOH851991 UEF851990:UEL851991 TUJ851990:TUP851991 TKN851990:TKT851991 TAR851990:TAX851991 SQV851990:SRB851991 SGZ851990:SHF851991 RXD851990:RXJ851991 RNH851990:RNN851991 RDL851990:RDR851991 QTP851990:QTV851991 QJT851990:QJZ851991 PZX851990:QAD851991 PQB851990:PQH851991 PGF851990:PGL851991 OWJ851990:OWP851991 OMN851990:OMT851991 OCR851990:OCX851991 NSV851990:NTB851991 NIZ851990:NJF851991 MZD851990:MZJ851991 MPH851990:MPN851991 MFL851990:MFR851991 LVP851990:LVV851991 LLT851990:LLZ851991 LBX851990:LCD851991 KSB851990:KSH851991 KIF851990:KIL851991 JYJ851990:JYP851991 JON851990:JOT851991 JER851990:JEX851991 IUV851990:IVB851991 IKZ851990:ILF851991 IBD851990:IBJ851991 HRH851990:HRN851991 HHL851990:HHR851991 GXP851990:GXV851991 GNT851990:GNZ851991 GDX851990:GED851991 FUB851990:FUH851991 FKF851990:FKL851991 FAJ851990:FAP851991 EQN851990:EQT851991 EGR851990:EGX851991 DWV851990:DXB851991 DMZ851990:DNF851991 DDD851990:DDJ851991 CTH851990:CTN851991 CJL851990:CJR851991 BZP851990:BZV851991 BPT851990:BPZ851991 BFX851990:BGD851991 AWB851990:AWH851991 AMF851990:AML851991 ACJ851990:ACP851991 SN851990:ST851991 IR851990:IX851991 WVD786454:WVJ786455 WLH786454:WLN786455 WBL786454:WBR786455 VRP786454:VRV786455 VHT786454:VHZ786455 UXX786454:UYD786455 UOB786454:UOH786455 UEF786454:UEL786455 TUJ786454:TUP786455 TKN786454:TKT786455 TAR786454:TAX786455 SQV786454:SRB786455 SGZ786454:SHF786455 RXD786454:RXJ786455 RNH786454:RNN786455 RDL786454:RDR786455 QTP786454:QTV786455 QJT786454:QJZ786455 PZX786454:QAD786455 PQB786454:PQH786455 PGF786454:PGL786455 OWJ786454:OWP786455 OMN786454:OMT786455 OCR786454:OCX786455 NSV786454:NTB786455 NIZ786454:NJF786455 MZD786454:MZJ786455 MPH786454:MPN786455 MFL786454:MFR786455 LVP786454:LVV786455 LLT786454:LLZ786455 LBX786454:LCD786455 KSB786454:KSH786455 KIF786454:KIL786455 JYJ786454:JYP786455 JON786454:JOT786455 JER786454:JEX786455 IUV786454:IVB786455 IKZ786454:ILF786455 IBD786454:IBJ786455 HRH786454:HRN786455 HHL786454:HHR786455 GXP786454:GXV786455 GNT786454:GNZ786455 GDX786454:GED786455 FUB786454:FUH786455 FKF786454:FKL786455 FAJ786454:FAP786455 EQN786454:EQT786455 EGR786454:EGX786455 DWV786454:DXB786455 DMZ786454:DNF786455 DDD786454:DDJ786455 CTH786454:CTN786455 CJL786454:CJR786455 BZP786454:BZV786455 BPT786454:BPZ786455 BFX786454:BGD786455 AWB786454:AWH786455 AMF786454:AML786455 ACJ786454:ACP786455 SN786454:ST786455 IR786454:IX786455 WVD720918:WVJ720919 WLH720918:WLN720919 WBL720918:WBR720919 VRP720918:VRV720919 VHT720918:VHZ720919 UXX720918:UYD720919 UOB720918:UOH720919 UEF720918:UEL720919 TUJ720918:TUP720919 TKN720918:TKT720919 TAR720918:TAX720919 SQV720918:SRB720919 SGZ720918:SHF720919 RXD720918:RXJ720919 RNH720918:RNN720919 RDL720918:RDR720919 QTP720918:QTV720919 QJT720918:QJZ720919 PZX720918:QAD720919 PQB720918:PQH720919 PGF720918:PGL720919 OWJ720918:OWP720919 OMN720918:OMT720919 OCR720918:OCX720919 NSV720918:NTB720919 NIZ720918:NJF720919 MZD720918:MZJ720919 MPH720918:MPN720919 MFL720918:MFR720919 LVP720918:LVV720919 LLT720918:LLZ720919 LBX720918:LCD720919 KSB720918:KSH720919 KIF720918:KIL720919 JYJ720918:JYP720919 JON720918:JOT720919 JER720918:JEX720919 IUV720918:IVB720919 IKZ720918:ILF720919 IBD720918:IBJ720919 HRH720918:HRN720919 HHL720918:HHR720919 GXP720918:GXV720919 GNT720918:GNZ720919 GDX720918:GED720919 FUB720918:FUH720919 FKF720918:FKL720919 FAJ720918:FAP720919 EQN720918:EQT720919 EGR720918:EGX720919 DWV720918:DXB720919 DMZ720918:DNF720919 DDD720918:DDJ720919 CTH720918:CTN720919 CJL720918:CJR720919 BZP720918:BZV720919 BPT720918:BPZ720919 BFX720918:BGD720919 AWB720918:AWH720919 AMF720918:AML720919 ACJ720918:ACP720919 SN720918:ST720919 IR720918:IX720919 WVD655382:WVJ655383 WLH655382:WLN655383 WBL655382:WBR655383 VRP655382:VRV655383 VHT655382:VHZ655383 UXX655382:UYD655383 UOB655382:UOH655383 UEF655382:UEL655383 TUJ655382:TUP655383 TKN655382:TKT655383 TAR655382:TAX655383 SQV655382:SRB655383 SGZ655382:SHF655383 RXD655382:RXJ655383 RNH655382:RNN655383 RDL655382:RDR655383 QTP655382:QTV655383 QJT655382:QJZ655383 PZX655382:QAD655383 PQB655382:PQH655383 PGF655382:PGL655383 OWJ655382:OWP655383 OMN655382:OMT655383 OCR655382:OCX655383 NSV655382:NTB655383 NIZ655382:NJF655383 MZD655382:MZJ655383 MPH655382:MPN655383 MFL655382:MFR655383 LVP655382:LVV655383 LLT655382:LLZ655383 LBX655382:LCD655383 KSB655382:KSH655383 KIF655382:KIL655383 JYJ655382:JYP655383 JON655382:JOT655383 JER655382:JEX655383 IUV655382:IVB655383 IKZ655382:ILF655383 IBD655382:IBJ655383 HRH655382:HRN655383 HHL655382:HHR655383 GXP655382:GXV655383 GNT655382:GNZ655383 GDX655382:GED655383 FUB655382:FUH655383 FKF655382:FKL655383 FAJ655382:FAP655383 EQN655382:EQT655383 EGR655382:EGX655383 DWV655382:DXB655383 DMZ655382:DNF655383 DDD655382:DDJ655383 CTH655382:CTN655383 CJL655382:CJR655383 BZP655382:BZV655383 BPT655382:BPZ655383 BFX655382:BGD655383 AWB655382:AWH655383 AMF655382:AML655383 ACJ655382:ACP655383 SN655382:ST655383 IR655382:IX655383 WVD589846:WVJ589847 WLH589846:WLN589847 WBL589846:WBR589847 VRP589846:VRV589847 VHT589846:VHZ589847 UXX589846:UYD589847 UOB589846:UOH589847 UEF589846:UEL589847 TUJ589846:TUP589847 TKN589846:TKT589847 TAR589846:TAX589847 SQV589846:SRB589847 SGZ589846:SHF589847 RXD589846:RXJ589847 RNH589846:RNN589847 RDL589846:RDR589847 QTP589846:QTV589847 QJT589846:QJZ589847 PZX589846:QAD589847 PQB589846:PQH589847 PGF589846:PGL589847 OWJ589846:OWP589847 OMN589846:OMT589847 OCR589846:OCX589847 NSV589846:NTB589847 NIZ589846:NJF589847 MZD589846:MZJ589847 MPH589846:MPN589847 MFL589846:MFR589847 LVP589846:LVV589847 LLT589846:LLZ589847 LBX589846:LCD589847 KSB589846:KSH589847 KIF589846:KIL589847 JYJ589846:JYP589847 JON589846:JOT589847 JER589846:JEX589847 IUV589846:IVB589847 IKZ589846:ILF589847 IBD589846:IBJ589847 HRH589846:HRN589847 HHL589846:HHR589847 GXP589846:GXV589847 GNT589846:GNZ589847 GDX589846:GED589847 FUB589846:FUH589847 FKF589846:FKL589847 FAJ589846:FAP589847 EQN589846:EQT589847 EGR589846:EGX589847 DWV589846:DXB589847 DMZ589846:DNF589847 DDD589846:DDJ589847 CTH589846:CTN589847 CJL589846:CJR589847 BZP589846:BZV589847 BPT589846:BPZ589847 BFX589846:BGD589847 AWB589846:AWH589847 AMF589846:AML589847 ACJ589846:ACP589847 SN589846:ST589847 IR589846:IX589847 WVD524310:WVJ524311 WLH524310:WLN524311 WBL524310:WBR524311 VRP524310:VRV524311 VHT524310:VHZ524311 UXX524310:UYD524311 UOB524310:UOH524311 UEF524310:UEL524311 TUJ524310:TUP524311 TKN524310:TKT524311 TAR524310:TAX524311 SQV524310:SRB524311 SGZ524310:SHF524311 RXD524310:RXJ524311 RNH524310:RNN524311 RDL524310:RDR524311 QTP524310:QTV524311 QJT524310:QJZ524311 PZX524310:QAD524311 PQB524310:PQH524311 PGF524310:PGL524311 OWJ524310:OWP524311 OMN524310:OMT524311 OCR524310:OCX524311 NSV524310:NTB524311 NIZ524310:NJF524311 MZD524310:MZJ524311 MPH524310:MPN524311 MFL524310:MFR524311 LVP524310:LVV524311 LLT524310:LLZ524311 LBX524310:LCD524311 KSB524310:KSH524311 KIF524310:KIL524311 JYJ524310:JYP524311 JON524310:JOT524311 JER524310:JEX524311 IUV524310:IVB524311 IKZ524310:ILF524311 IBD524310:IBJ524311 HRH524310:HRN524311 HHL524310:HHR524311 GXP524310:GXV524311 GNT524310:GNZ524311 GDX524310:GED524311 FUB524310:FUH524311 FKF524310:FKL524311 FAJ524310:FAP524311 EQN524310:EQT524311 EGR524310:EGX524311 DWV524310:DXB524311 DMZ524310:DNF524311 DDD524310:DDJ524311 CTH524310:CTN524311 CJL524310:CJR524311 BZP524310:BZV524311 BPT524310:BPZ524311 BFX524310:BGD524311 AWB524310:AWH524311 AMF524310:AML524311 ACJ524310:ACP524311 SN524310:ST524311 IR524310:IX524311 WVD458774:WVJ458775 WLH458774:WLN458775 WBL458774:WBR458775 VRP458774:VRV458775 VHT458774:VHZ458775 UXX458774:UYD458775 UOB458774:UOH458775 UEF458774:UEL458775 TUJ458774:TUP458775 TKN458774:TKT458775 TAR458774:TAX458775 SQV458774:SRB458775 SGZ458774:SHF458775 RXD458774:RXJ458775 RNH458774:RNN458775 RDL458774:RDR458775 QTP458774:QTV458775 QJT458774:QJZ458775 PZX458774:QAD458775 PQB458774:PQH458775 PGF458774:PGL458775 OWJ458774:OWP458775 OMN458774:OMT458775 OCR458774:OCX458775 NSV458774:NTB458775 NIZ458774:NJF458775 MZD458774:MZJ458775 MPH458774:MPN458775 MFL458774:MFR458775 LVP458774:LVV458775 LLT458774:LLZ458775 LBX458774:LCD458775 KSB458774:KSH458775 KIF458774:KIL458775 JYJ458774:JYP458775 JON458774:JOT458775 JER458774:JEX458775 IUV458774:IVB458775 IKZ458774:ILF458775 IBD458774:IBJ458775 HRH458774:HRN458775 HHL458774:HHR458775 GXP458774:GXV458775 GNT458774:GNZ458775 GDX458774:GED458775 FUB458774:FUH458775 FKF458774:FKL458775 FAJ458774:FAP458775 EQN458774:EQT458775 EGR458774:EGX458775 DWV458774:DXB458775 DMZ458774:DNF458775 DDD458774:DDJ458775 CTH458774:CTN458775 CJL458774:CJR458775 BZP458774:BZV458775 BPT458774:BPZ458775 BFX458774:BGD458775 AWB458774:AWH458775 AMF458774:AML458775 ACJ458774:ACP458775 SN458774:ST458775 IR458774:IX458775 WVD393238:WVJ393239 WLH393238:WLN393239 WBL393238:WBR393239 VRP393238:VRV393239 VHT393238:VHZ393239 UXX393238:UYD393239 UOB393238:UOH393239 UEF393238:UEL393239 TUJ393238:TUP393239 TKN393238:TKT393239 TAR393238:TAX393239 SQV393238:SRB393239 SGZ393238:SHF393239 RXD393238:RXJ393239 RNH393238:RNN393239 RDL393238:RDR393239 QTP393238:QTV393239 QJT393238:QJZ393239 PZX393238:QAD393239 PQB393238:PQH393239 PGF393238:PGL393239 OWJ393238:OWP393239 OMN393238:OMT393239 OCR393238:OCX393239 NSV393238:NTB393239 NIZ393238:NJF393239 MZD393238:MZJ393239 MPH393238:MPN393239 MFL393238:MFR393239 LVP393238:LVV393239 LLT393238:LLZ393239 LBX393238:LCD393239 KSB393238:KSH393239 KIF393238:KIL393239 JYJ393238:JYP393239 JON393238:JOT393239 JER393238:JEX393239 IUV393238:IVB393239 IKZ393238:ILF393239 IBD393238:IBJ393239 HRH393238:HRN393239 HHL393238:HHR393239 GXP393238:GXV393239 GNT393238:GNZ393239 GDX393238:GED393239 FUB393238:FUH393239 FKF393238:FKL393239 FAJ393238:FAP393239 EQN393238:EQT393239 EGR393238:EGX393239 DWV393238:DXB393239 DMZ393238:DNF393239 DDD393238:DDJ393239 CTH393238:CTN393239 CJL393238:CJR393239 BZP393238:BZV393239 BPT393238:BPZ393239 BFX393238:BGD393239 AWB393238:AWH393239 AMF393238:AML393239 ACJ393238:ACP393239 SN393238:ST393239 IR393238:IX393239 WVD327702:WVJ327703 WLH327702:WLN327703 WBL327702:WBR327703 VRP327702:VRV327703 VHT327702:VHZ327703 UXX327702:UYD327703 UOB327702:UOH327703 UEF327702:UEL327703 TUJ327702:TUP327703 TKN327702:TKT327703 TAR327702:TAX327703 SQV327702:SRB327703 SGZ327702:SHF327703 RXD327702:RXJ327703 RNH327702:RNN327703 RDL327702:RDR327703 QTP327702:QTV327703 QJT327702:QJZ327703 PZX327702:QAD327703 PQB327702:PQH327703 PGF327702:PGL327703 OWJ327702:OWP327703 OMN327702:OMT327703 OCR327702:OCX327703 NSV327702:NTB327703 NIZ327702:NJF327703 MZD327702:MZJ327703 MPH327702:MPN327703 MFL327702:MFR327703 LVP327702:LVV327703 LLT327702:LLZ327703 LBX327702:LCD327703 KSB327702:KSH327703 KIF327702:KIL327703 JYJ327702:JYP327703 JON327702:JOT327703 JER327702:JEX327703 IUV327702:IVB327703 IKZ327702:ILF327703 IBD327702:IBJ327703 HRH327702:HRN327703 HHL327702:HHR327703 GXP327702:GXV327703 GNT327702:GNZ327703 GDX327702:GED327703 FUB327702:FUH327703 FKF327702:FKL327703 FAJ327702:FAP327703 EQN327702:EQT327703 EGR327702:EGX327703 DWV327702:DXB327703 DMZ327702:DNF327703 DDD327702:DDJ327703 CTH327702:CTN327703 CJL327702:CJR327703 BZP327702:BZV327703 BPT327702:BPZ327703 BFX327702:BGD327703 AWB327702:AWH327703 AMF327702:AML327703 ACJ327702:ACP327703 SN327702:ST327703 IR327702:IX327703 WVD262166:WVJ262167 WLH262166:WLN262167 WBL262166:WBR262167 VRP262166:VRV262167 VHT262166:VHZ262167 UXX262166:UYD262167 UOB262166:UOH262167 UEF262166:UEL262167 TUJ262166:TUP262167 TKN262166:TKT262167 TAR262166:TAX262167 SQV262166:SRB262167 SGZ262166:SHF262167 RXD262166:RXJ262167 RNH262166:RNN262167 RDL262166:RDR262167 QTP262166:QTV262167 QJT262166:QJZ262167 PZX262166:QAD262167 PQB262166:PQH262167 PGF262166:PGL262167 OWJ262166:OWP262167 OMN262166:OMT262167 OCR262166:OCX262167 NSV262166:NTB262167 NIZ262166:NJF262167 MZD262166:MZJ262167 MPH262166:MPN262167 MFL262166:MFR262167 LVP262166:LVV262167 LLT262166:LLZ262167 LBX262166:LCD262167 KSB262166:KSH262167 KIF262166:KIL262167 JYJ262166:JYP262167 JON262166:JOT262167 JER262166:JEX262167 IUV262166:IVB262167 IKZ262166:ILF262167 IBD262166:IBJ262167 HRH262166:HRN262167 HHL262166:HHR262167 GXP262166:GXV262167 GNT262166:GNZ262167 GDX262166:GED262167 FUB262166:FUH262167 FKF262166:FKL262167 FAJ262166:FAP262167 EQN262166:EQT262167 EGR262166:EGX262167 DWV262166:DXB262167 DMZ262166:DNF262167 DDD262166:DDJ262167 CTH262166:CTN262167 CJL262166:CJR262167 BZP262166:BZV262167 BPT262166:BPZ262167 BFX262166:BGD262167 AWB262166:AWH262167 AMF262166:AML262167 ACJ262166:ACP262167 SN262166:ST262167 IR262166:IX262167 WVD196630:WVJ196631 WLH196630:WLN196631 WBL196630:WBR196631 VRP196630:VRV196631 VHT196630:VHZ196631 UXX196630:UYD196631 UOB196630:UOH196631 UEF196630:UEL196631 TUJ196630:TUP196631 TKN196630:TKT196631 TAR196630:TAX196631 SQV196630:SRB196631 SGZ196630:SHF196631 RXD196630:RXJ196631 RNH196630:RNN196631 RDL196630:RDR196631 QTP196630:QTV196631 QJT196630:QJZ196631 PZX196630:QAD196631 PQB196630:PQH196631 PGF196630:PGL196631 OWJ196630:OWP196631 OMN196630:OMT196631 OCR196630:OCX196631 NSV196630:NTB196631 NIZ196630:NJF196631 MZD196630:MZJ196631 MPH196630:MPN196631 MFL196630:MFR196631 LVP196630:LVV196631 LLT196630:LLZ196631 LBX196630:LCD196631 KSB196630:KSH196631 KIF196630:KIL196631 JYJ196630:JYP196631 JON196630:JOT196631 JER196630:JEX196631 IUV196630:IVB196631 IKZ196630:ILF196631 IBD196630:IBJ196631 HRH196630:HRN196631 HHL196630:HHR196631 GXP196630:GXV196631 GNT196630:GNZ196631 GDX196630:GED196631 FUB196630:FUH196631 FKF196630:FKL196631 FAJ196630:FAP196631 EQN196630:EQT196631 EGR196630:EGX196631 DWV196630:DXB196631 DMZ196630:DNF196631 DDD196630:DDJ196631 CTH196630:CTN196631 CJL196630:CJR196631 BZP196630:BZV196631 BPT196630:BPZ196631 BFX196630:BGD196631 AWB196630:AWH196631 AMF196630:AML196631 ACJ196630:ACP196631 SN196630:ST196631 IR196630:IX196631 WVD131094:WVJ131095 WLH131094:WLN131095 WBL131094:WBR131095 VRP131094:VRV131095 VHT131094:VHZ131095 UXX131094:UYD131095 UOB131094:UOH131095 UEF131094:UEL131095 TUJ131094:TUP131095 TKN131094:TKT131095 TAR131094:TAX131095 SQV131094:SRB131095 SGZ131094:SHF131095 RXD131094:RXJ131095 RNH131094:RNN131095 RDL131094:RDR131095 QTP131094:QTV131095 QJT131094:QJZ131095 PZX131094:QAD131095 PQB131094:PQH131095 PGF131094:PGL131095 OWJ131094:OWP131095 OMN131094:OMT131095 OCR131094:OCX131095 NSV131094:NTB131095 NIZ131094:NJF131095 MZD131094:MZJ131095 MPH131094:MPN131095 MFL131094:MFR131095 LVP131094:LVV131095 LLT131094:LLZ131095 LBX131094:LCD131095 KSB131094:KSH131095 KIF131094:KIL131095 JYJ131094:JYP131095 JON131094:JOT131095 JER131094:JEX131095 IUV131094:IVB131095 IKZ131094:ILF131095 IBD131094:IBJ131095 HRH131094:HRN131095 HHL131094:HHR131095 GXP131094:GXV131095 GNT131094:GNZ131095 GDX131094:GED131095 FUB131094:FUH131095 FKF131094:FKL131095 FAJ131094:FAP131095 EQN131094:EQT131095 EGR131094:EGX131095 DWV131094:DXB131095 DMZ131094:DNF131095 DDD131094:DDJ131095 CTH131094:CTN131095 CJL131094:CJR131095 BZP131094:BZV131095 BPT131094:BPZ131095 BFX131094:BGD131095 AWB131094:AWH131095 AMF131094:AML131095 ACJ131094:ACP131095 SN131094:ST131095 IR131094:IX131095 WVD65558:WVJ65559 WLH65558:WLN65559 WBL65558:WBR65559 VRP65558:VRV65559 VHT65558:VHZ65559 UXX65558:UYD65559 UOB65558:UOH65559 UEF65558:UEL65559 TUJ65558:TUP65559 TKN65558:TKT65559 TAR65558:TAX65559 SQV65558:SRB65559 SGZ65558:SHF65559 RXD65558:RXJ65559 RNH65558:RNN65559 RDL65558:RDR65559 QTP65558:QTV65559 QJT65558:QJZ65559 PZX65558:QAD65559 PQB65558:PQH65559 PGF65558:PGL65559 OWJ65558:OWP65559 OMN65558:OMT65559 OCR65558:OCX65559 NSV65558:NTB65559 NIZ65558:NJF65559 MZD65558:MZJ65559 MPH65558:MPN65559 MFL65558:MFR65559 LVP65558:LVV65559 LLT65558:LLZ65559 LBX65558:LCD65559 KSB65558:KSH65559 KIF65558:KIL65559 JYJ65558:JYP65559 JON65558:JOT65559 JER65558:JEX65559 IUV65558:IVB65559 IKZ65558:ILF65559 IBD65558:IBJ65559 HRH65558:HRN65559 HHL65558:HHR65559 GXP65558:GXV65559 GNT65558:GNZ65559 GDX65558:GED65559 FUB65558:FUH65559 FKF65558:FKL65559 FAJ65558:FAP65559 EQN65558:EQT65559 EGR65558:EGX65559 DWV65558:DXB65559 DMZ65558:DNF65559 DDD65558:DDJ65559 CTH65558:CTN65559 CJL65558:CJR65559 BZP65558:BZV65559 BPT65558:BPZ65559 BFX65558:BGD65559 AWB65558:AWH65559 AMF65558:AML65559 ACJ65558:ACP65559 SN65558:ST65559 IR65558:IX65559 WVD65560:WVG65560 WLH65560:WLK65560 WBL65560:WBO65560 VRP65560:VRS65560 VHT65560:VHW65560 UXX65560:UYA65560 UOB65560:UOE65560 UEF65560:UEI65560 TUJ65560:TUM65560 TKN65560:TKQ65560 TAR65560:TAU65560 SQV65560:SQY65560 SGZ65560:SHC65560 RXD65560:RXG65560 RNH65560:RNK65560 RDL65560:RDO65560 QTP65560:QTS65560 QJT65560:QJW65560 PZX65560:QAA65560 PQB65560:PQE65560 PGF65560:PGI65560 OWJ65560:OWM65560 OMN65560:OMQ65560 OCR65560:OCU65560 NSV65560:NSY65560 NIZ65560:NJC65560 MZD65560:MZG65560 MPH65560:MPK65560 MFL65560:MFO65560 LVP65560:LVS65560 LLT65560:LLW65560 LBX65560:LCA65560 KSB65560:KSE65560 KIF65560:KII65560 JYJ65560:JYM65560 JON65560:JOQ65560 JER65560:JEU65560 IUV65560:IUY65560 IKZ65560:ILC65560 IBD65560:IBG65560 HRH65560:HRK65560 HHL65560:HHO65560 GXP65560:GXS65560 GNT65560:GNW65560 GDX65560:GEA65560 FUB65560:FUE65560 FKF65560:FKI65560 FAJ65560:FAM65560 EQN65560:EQQ65560 EGR65560:EGU65560 DWV65560:DWY65560 DMZ65560:DNC65560 DDD65560:DDG65560 CTH65560:CTK65560 CJL65560:CJO65560 BZP65560:BZS65560 BPT65560:BPW65560 BFX65560:BGA65560 AWB65560:AWE65560 AMF65560:AMI65560 ACJ65560:ACM65560 SN65560:SQ65560 IR65560:IU65560 WVD983064:WVG983064 F65556:J65556 F131092:J131092 F196628:J196628 F262164:J262164 F327700:J327700 F393236:J393236 F458772:J458772 F524308:J524308 F589844:J589844 F655380:J655380 F720916:J720916 F786452:J786452 F851988:J851988 F917524:J917524 F983060:J983060 WLH983064:WLK983064 WBL983064:WBO983064 VRP983064:VRS983064 VHT983064:VHW983064 UXX983064:UYA983064 UOB983064:UOE983064 UEF983064:UEI983064 TUJ983064:TUM983064 TKN983064:TKQ983064 TAR983064:TAU983064 SQV983064:SQY983064 SGZ983064:SHC983064 RXD983064:RXG983064 RNH983064:RNK983064 RDL983064:RDO983064 QTP983064:QTS983064 QJT983064:QJW983064 PZX983064:QAA983064 PQB983064:PQE983064 PGF983064:PGI983064 OWJ983064:OWM983064 OMN983064:OMQ983064 OCR983064:OCU983064 NSV983064:NSY983064 NIZ983064:NJC983064 MZD983064:MZG983064 MPH983064:MPK983064 MFL983064:MFO983064 LVP983064:LVS983064 LLT983064:LLW983064 LBX983064:LCA983064 KSB983064:KSE983064 KIF983064:KII983064 JYJ983064:JYM983064 JON983064:JOQ983064 JER983064:JEU983064 IUV983064:IUY983064 IKZ983064:ILC983064 IBD983064:IBG983064 HRH983064:HRK983064 HHL983064:HHO983064 GXP983064:GXS983064 GNT983064:GNW983064 GDX983064:GEA983064 FUB983064:FUE983064 FKF983064:FKI983064 FAJ983064:FAM983064 EQN983064:EQQ983064 EGR983064:EGU983064 DWV983064:DWY983064 DMZ983064:DNC983064 DDD983064:DDG983064 CTH983064:CTK983064 CJL983064:CJO983064 BZP983064:BZS983064 BPT983064:BPW983064 BFX983064:BGA983064 AWB983064:AWE983064 AMF983064:AMI983064 ACJ983064:ACM983064 SN983064:SQ983064 IR983064:IU983064 WVD917528:WVG917528 WLH917528:WLK917528 WBL917528:WBO917528 VRP917528:VRS917528 VHT917528:VHW917528 UXX917528:UYA917528 UOB917528:UOE917528 UEF917528:UEI917528 TUJ917528:TUM917528 TKN917528:TKQ917528 TAR917528:TAU917528 SQV917528:SQY917528 SGZ917528:SHC917528 RXD917528:RXG917528 RNH917528:RNK917528 RDL917528:RDO917528 QTP917528:QTS917528 QJT917528:QJW917528 PZX917528:QAA917528 PQB917528:PQE917528 PGF917528:PGI917528 OWJ917528:OWM917528 OMN917528:OMQ917528 OCR917528:OCU917528 NSV917528:NSY917528 NIZ917528:NJC917528 MZD917528:MZG917528 MPH917528:MPK917528 MFL917528:MFO917528 LVP917528:LVS917528 LLT917528:LLW917528 LBX917528:LCA917528 KSB917528:KSE917528 KIF917528:KII917528 JYJ917528:JYM917528 JON917528:JOQ917528 JER917528:JEU917528 IUV917528:IUY917528 IKZ917528:ILC917528 IBD917528:IBG917528 HRH917528:HRK917528 HHL917528:HHO917528 GXP917528:GXS917528 GNT917528:GNW917528 GDX917528:GEA917528 FUB917528:FUE917528 FKF917528:FKI917528 FAJ917528:FAM917528 EQN917528:EQQ917528 EGR917528:EGU917528 DWV917528:DWY917528 DMZ917528:DNC917528 DDD917528:DDG917528 CTH917528:CTK917528 CJL917528:CJO917528 BZP917528:BZS917528 BPT917528:BPW917528 BFX917528:BGA917528 AWB917528:AWE917528 AMF917528:AMI917528 ACJ917528:ACM917528 SN917528:SQ917528 IR917528:IU917528 WVD851992:WVG851992 WLH851992:WLK851992 WBL851992:WBO851992 VRP851992:VRS851992 VHT851992:VHW851992 UXX851992:UYA851992 UOB851992:UOE851992 UEF851992:UEI851992 TUJ851992:TUM851992 TKN851992:TKQ851992 TAR851992:TAU851992 SQV851992:SQY851992 SGZ851992:SHC851992 RXD851992:RXG851992 RNH851992:RNK851992 RDL851992:RDO851992 QTP851992:QTS851992 QJT851992:QJW851992 PZX851992:QAA851992 PQB851992:PQE851992 PGF851992:PGI851992 OWJ851992:OWM851992 OMN851992:OMQ851992 OCR851992:OCU851992 NSV851992:NSY851992 NIZ851992:NJC851992 MZD851992:MZG851992 MPH851992:MPK851992 MFL851992:MFO851992 LVP851992:LVS851992 LLT851992:LLW851992 LBX851992:LCA851992 KSB851992:KSE851992 KIF851992:KII851992 JYJ851992:JYM851992 JON851992:JOQ851992 JER851992:JEU851992 IUV851992:IUY851992 IKZ851992:ILC851992 IBD851992:IBG851992 HRH851992:HRK851992 HHL851992:HHO851992 GXP851992:GXS851992 GNT851992:GNW851992 GDX851992:GEA851992 FUB851992:FUE851992 FKF851992:FKI851992 FAJ851992:FAM851992 EQN851992:EQQ851992 EGR851992:EGU851992 DWV851992:DWY851992 DMZ851992:DNC851992 DDD851992:DDG851992 CTH851992:CTK851992 CJL851992:CJO851992 BZP851992:BZS851992 BPT851992:BPW851992 BFX851992:BGA851992 AWB851992:AWE851992 AMF851992:AMI851992 ACJ851992:ACM851992 SN851992:SQ851992 IR851992:IU851992 WVD786456:WVG786456 WLH786456:WLK786456 WBL786456:WBO786456 VRP786456:VRS786456 VHT786456:VHW786456 UXX786456:UYA786456 UOB786456:UOE786456 UEF786456:UEI786456 TUJ786456:TUM786456 TKN786456:TKQ786456 TAR786456:TAU786456 SQV786456:SQY786456 SGZ786456:SHC786456 RXD786456:RXG786456 RNH786456:RNK786456 RDL786456:RDO786456 QTP786456:QTS786456 QJT786456:QJW786456 PZX786456:QAA786456 PQB786456:PQE786456 PGF786456:PGI786456 OWJ786456:OWM786456 OMN786456:OMQ786456 OCR786456:OCU786456 NSV786456:NSY786456 NIZ786456:NJC786456 MZD786456:MZG786456 MPH786456:MPK786456 MFL786456:MFO786456 LVP786456:LVS786456 LLT786456:LLW786456 LBX786456:LCA786456 KSB786456:KSE786456 KIF786456:KII786456 JYJ786456:JYM786456 JON786456:JOQ786456 JER786456:JEU786456 IUV786456:IUY786456 IKZ786456:ILC786456 IBD786456:IBG786456 HRH786456:HRK786456 HHL786456:HHO786456 GXP786456:GXS786456 GNT786456:GNW786456 GDX786456:GEA786456 FUB786456:FUE786456 FKF786456:FKI786456 FAJ786456:FAM786456 EQN786456:EQQ786456 EGR786456:EGU786456 DWV786456:DWY786456 DMZ786456:DNC786456 DDD786456:DDG786456 CTH786456:CTK786456 CJL786456:CJO786456 BZP786456:BZS786456 BPT786456:BPW786456 BFX786456:BGA786456 AWB786456:AWE786456 AMF786456:AMI786456 ACJ786456:ACM786456 SN786456:SQ786456 IR786456:IU786456 WVD720920:WVG720920 WLH720920:WLK720920 WBL720920:WBO720920 VRP720920:VRS720920 VHT720920:VHW720920 UXX720920:UYA720920 UOB720920:UOE720920 UEF720920:UEI720920 TUJ720920:TUM720920 TKN720920:TKQ720920 TAR720920:TAU720920 SQV720920:SQY720920 SGZ720920:SHC720920 RXD720920:RXG720920 RNH720920:RNK720920 RDL720920:RDO720920 QTP720920:QTS720920 QJT720920:QJW720920 PZX720920:QAA720920 PQB720920:PQE720920 PGF720920:PGI720920 OWJ720920:OWM720920 OMN720920:OMQ720920 OCR720920:OCU720920 NSV720920:NSY720920 NIZ720920:NJC720920 MZD720920:MZG720920 MPH720920:MPK720920 MFL720920:MFO720920 LVP720920:LVS720920 LLT720920:LLW720920 LBX720920:LCA720920 KSB720920:KSE720920 KIF720920:KII720920 JYJ720920:JYM720920 JON720920:JOQ720920 JER720920:JEU720920 IUV720920:IUY720920 IKZ720920:ILC720920 IBD720920:IBG720920 HRH720920:HRK720920 HHL720920:HHO720920 GXP720920:GXS720920 GNT720920:GNW720920 GDX720920:GEA720920 FUB720920:FUE720920 FKF720920:FKI720920 FAJ720920:FAM720920 EQN720920:EQQ720920 EGR720920:EGU720920 DWV720920:DWY720920 DMZ720920:DNC720920 DDD720920:DDG720920 CTH720920:CTK720920 CJL720920:CJO720920 BZP720920:BZS720920 BPT720920:BPW720920 BFX720920:BGA720920 AWB720920:AWE720920 AMF720920:AMI720920 ACJ720920:ACM720920 SN720920:SQ720920 IR720920:IU720920 WVD655384:WVG655384 WLH655384:WLK655384 WBL655384:WBO655384 VRP655384:VRS655384 VHT655384:VHW655384 UXX655384:UYA655384 UOB655384:UOE655384 UEF655384:UEI655384 TUJ655384:TUM655384 TKN655384:TKQ655384 TAR655384:TAU655384 SQV655384:SQY655384 SGZ655384:SHC655384 RXD655384:RXG655384 RNH655384:RNK655384 RDL655384:RDO655384 QTP655384:QTS655384 QJT655384:QJW655384 PZX655384:QAA655384 PQB655384:PQE655384 PGF655384:PGI655384 OWJ655384:OWM655384 OMN655384:OMQ655384 OCR655384:OCU655384 NSV655384:NSY655384 NIZ655384:NJC655384 MZD655384:MZG655384 MPH655384:MPK655384 MFL655384:MFO655384 LVP655384:LVS655384 LLT655384:LLW655384 LBX655384:LCA655384 KSB655384:KSE655384 KIF655384:KII655384 JYJ655384:JYM655384 JON655384:JOQ655384 JER655384:JEU655384 IUV655384:IUY655384 IKZ655384:ILC655384 IBD655384:IBG655384 HRH655384:HRK655384 HHL655384:HHO655384 GXP655384:GXS655384 GNT655384:GNW655384 GDX655384:GEA655384 FUB655384:FUE655384 FKF655384:FKI655384 FAJ655384:FAM655384 EQN655384:EQQ655384 EGR655384:EGU655384 DWV655384:DWY655384 DMZ655384:DNC655384 DDD655384:DDG655384 CTH655384:CTK655384 CJL655384:CJO655384 BZP655384:BZS655384 BPT655384:BPW655384 BFX655384:BGA655384 AWB655384:AWE655384 AMF655384:AMI655384 ACJ655384:ACM655384 SN655384:SQ655384 IR655384:IU655384 WVD589848:WVG589848 WLH589848:WLK589848 WBL589848:WBO589848 VRP589848:VRS589848 VHT589848:VHW589848 UXX589848:UYA589848 UOB589848:UOE589848 UEF589848:UEI589848 TUJ589848:TUM589848 TKN589848:TKQ589848 TAR589848:TAU589848 SQV589848:SQY589848 SGZ589848:SHC589848 RXD589848:RXG589848 RNH589848:RNK589848 RDL589848:RDO589848 QTP589848:QTS589848 QJT589848:QJW589848 PZX589848:QAA589848 PQB589848:PQE589848 PGF589848:PGI589848 OWJ589848:OWM589848 OMN589848:OMQ589848 OCR589848:OCU589848 NSV589848:NSY589848 NIZ589848:NJC589848 MZD589848:MZG589848 MPH589848:MPK589848 MFL589848:MFO589848 LVP589848:LVS589848 LLT589848:LLW589848 LBX589848:LCA589848 KSB589848:KSE589848 KIF589848:KII589848 JYJ589848:JYM589848 JON589848:JOQ589848 JER589848:JEU589848 IUV589848:IUY589848 IKZ589848:ILC589848 IBD589848:IBG589848 HRH589848:HRK589848 HHL589848:HHO589848 GXP589848:GXS589848 GNT589848:GNW589848 GDX589848:GEA589848 FUB589848:FUE589848 FKF589848:FKI589848 FAJ589848:FAM589848 EQN589848:EQQ589848 EGR589848:EGU589848 DWV589848:DWY589848 DMZ589848:DNC589848 DDD589848:DDG589848 CTH589848:CTK589848 CJL589848:CJO589848 BZP589848:BZS589848 BPT589848:BPW589848 BFX589848:BGA589848 AWB589848:AWE589848 AMF589848:AMI589848 ACJ589848:ACM589848 SN589848:SQ589848 IR589848:IU589848 WVD524312:WVG524312 WLH524312:WLK524312 WBL524312:WBO524312 VRP524312:VRS524312 VHT524312:VHW524312 UXX524312:UYA524312 UOB524312:UOE524312 UEF524312:UEI524312 TUJ524312:TUM524312 TKN524312:TKQ524312 TAR524312:TAU524312 SQV524312:SQY524312 SGZ524312:SHC524312 RXD524312:RXG524312 RNH524312:RNK524312 RDL524312:RDO524312 QTP524312:QTS524312 QJT524312:QJW524312 PZX524312:QAA524312 PQB524312:PQE524312 PGF524312:PGI524312 OWJ524312:OWM524312 OMN524312:OMQ524312 OCR524312:OCU524312 NSV524312:NSY524312 NIZ524312:NJC524312 MZD524312:MZG524312 MPH524312:MPK524312 MFL524312:MFO524312 LVP524312:LVS524312 LLT524312:LLW524312 LBX524312:LCA524312 KSB524312:KSE524312 KIF524312:KII524312 JYJ524312:JYM524312 JON524312:JOQ524312 JER524312:JEU524312 IUV524312:IUY524312 IKZ524312:ILC524312 IBD524312:IBG524312 HRH524312:HRK524312 HHL524312:HHO524312 GXP524312:GXS524312 GNT524312:GNW524312 GDX524312:GEA524312 FUB524312:FUE524312 FKF524312:FKI524312 FAJ524312:FAM524312 EQN524312:EQQ524312 EGR524312:EGU524312 DWV524312:DWY524312 DMZ524312:DNC524312 DDD524312:DDG524312 CTH524312:CTK524312 CJL524312:CJO524312 BZP524312:BZS524312 BPT524312:BPW524312 BFX524312:BGA524312 AWB524312:AWE524312 AMF524312:AMI524312 ACJ524312:ACM524312 SN524312:SQ524312 IR524312:IU524312 WVD458776:WVG458776 WLH458776:WLK458776 WBL458776:WBO458776 VRP458776:VRS458776 VHT458776:VHW458776 UXX458776:UYA458776 UOB458776:UOE458776 UEF458776:UEI458776 TUJ458776:TUM458776 TKN458776:TKQ458776 TAR458776:TAU458776 SQV458776:SQY458776 SGZ458776:SHC458776 RXD458776:RXG458776 RNH458776:RNK458776 RDL458776:RDO458776 QTP458776:QTS458776 QJT458776:QJW458776 PZX458776:QAA458776 PQB458776:PQE458776 PGF458776:PGI458776 OWJ458776:OWM458776 OMN458776:OMQ458776 OCR458776:OCU458776 NSV458776:NSY458776 NIZ458776:NJC458776 MZD458776:MZG458776 MPH458776:MPK458776 MFL458776:MFO458776 LVP458776:LVS458776 LLT458776:LLW458776 LBX458776:LCA458776 KSB458776:KSE458776 KIF458776:KII458776 JYJ458776:JYM458776 JON458776:JOQ458776 JER458776:JEU458776 IUV458776:IUY458776 IKZ458776:ILC458776 IBD458776:IBG458776 HRH458776:HRK458776 HHL458776:HHO458776 GXP458776:GXS458776 GNT458776:GNW458776 GDX458776:GEA458776 FUB458776:FUE458776 FKF458776:FKI458776 FAJ458776:FAM458776 EQN458776:EQQ458776 EGR458776:EGU458776 DWV458776:DWY458776 DMZ458776:DNC458776 DDD458776:DDG458776 CTH458776:CTK458776 CJL458776:CJO458776 BZP458776:BZS458776 BPT458776:BPW458776 BFX458776:BGA458776 AWB458776:AWE458776 AMF458776:AMI458776 ACJ458776:ACM458776 SN458776:SQ458776 IR458776:IU458776 WVD393240:WVG393240 WLH393240:WLK393240 WBL393240:WBO393240 VRP393240:VRS393240 VHT393240:VHW393240 UXX393240:UYA393240 UOB393240:UOE393240 UEF393240:UEI393240 TUJ393240:TUM393240 TKN393240:TKQ393240 TAR393240:TAU393240 SQV393240:SQY393240 SGZ393240:SHC393240 RXD393240:RXG393240 RNH393240:RNK393240 RDL393240:RDO393240 QTP393240:QTS393240 QJT393240:QJW393240 PZX393240:QAA393240 PQB393240:PQE393240 PGF393240:PGI393240 OWJ393240:OWM393240 OMN393240:OMQ393240 OCR393240:OCU393240 NSV393240:NSY393240 NIZ393240:NJC393240 MZD393240:MZG393240 MPH393240:MPK393240 MFL393240:MFO393240 LVP393240:LVS393240 LLT393240:LLW393240 LBX393240:LCA393240 KSB393240:KSE393240 KIF393240:KII393240 JYJ393240:JYM393240 JON393240:JOQ393240 JER393240:JEU393240 IUV393240:IUY393240 IKZ393240:ILC393240 IBD393240:IBG393240 HRH393240:HRK393240 HHL393240:HHO393240 GXP393240:GXS393240 GNT393240:GNW393240 GDX393240:GEA393240 FUB393240:FUE393240 FKF393240:FKI393240 FAJ393240:FAM393240 EQN393240:EQQ393240 EGR393240:EGU393240 DWV393240:DWY393240 DMZ393240:DNC393240 DDD393240:DDG393240 CTH393240:CTK393240 CJL393240:CJO393240 BZP393240:BZS393240 BPT393240:BPW393240 BFX393240:BGA393240 AWB393240:AWE393240 AMF393240:AMI393240 ACJ393240:ACM393240 SN393240:SQ393240 IR393240:IU393240 WVD327704:WVG327704 WLH327704:WLK327704 WBL327704:WBO327704 VRP327704:VRS327704 VHT327704:VHW327704 UXX327704:UYA327704 UOB327704:UOE327704 UEF327704:UEI327704 TUJ327704:TUM327704 TKN327704:TKQ327704 TAR327704:TAU327704 SQV327704:SQY327704 SGZ327704:SHC327704 RXD327704:RXG327704 RNH327704:RNK327704 RDL327704:RDO327704 QTP327704:QTS327704 QJT327704:QJW327704 PZX327704:QAA327704 PQB327704:PQE327704 PGF327704:PGI327704 OWJ327704:OWM327704 OMN327704:OMQ327704 OCR327704:OCU327704 NSV327704:NSY327704 NIZ327704:NJC327704 MZD327704:MZG327704 MPH327704:MPK327704 MFL327704:MFO327704 LVP327704:LVS327704 LLT327704:LLW327704 LBX327704:LCA327704 KSB327704:KSE327704 KIF327704:KII327704 JYJ327704:JYM327704 JON327704:JOQ327704 JER327704:JEU327704 IUV327704:IUY327704 IKZ327704:ILC327704 IBD327704:IBG327704 HRH327704:HRK327704 HHL327704:HHO327704 GXP327704:GXS327704 GNT327704:GNW327704 GDX327704:GEA327704 FUB327704:FUE327704 FKF327704:FKI327704 FAJ327704:FAM327704 EQN327704:EQQ327704 EGR327704:EGU327704 DWV327704:DWY327704 DMZ327704:DNC327704 DDD327704:DDG327704 CTH327704:CTK327704 CJL327704:CJO327704 BZP327704:BZS327704 BPT327704:BPW327704 BFX327704:BGA327704 AWB327704:AWE327704 AMF327704:AMI327704 ACJ327704:ACM327704 SN327704:SQ327704 IR327704:IU327704 WVD262168:WVG262168 WLH262168:WLK262168 WBL262168:WBO262168 VRP262168:VRS262168 VHT262168:VHW262168 UXX262168:UYA262168 UOB262168:UOE262168 UEF262168:UEI262168 TUJ262168:TUM262168 TKN262168:TKQ262168 TAR262168:TAU262168 SQV262168:SQY262168 SGZ262168:SHC262168 RXD262168:RXG262168 RNH262168:RNK262168 RDL262168:RDO262168 QTP262168:QTS262168 QJT262168:QJW262168 PZX262168:QAA262168 PQB262168:PQE262168 PGF262168:PGI262168 OWJ262168:OWM262168 OMN262168:OMQ262168 OCR262168:OCU262168 NSV262168:NSY262168 NIZ262168:NJC262168 MZD262168:MZG262168 MPH262168:MPK262168 MFL262168:MFO262168 LVP262168:LVS262168 LLT262168:LLW262168 LBX262168:LCA262168 KSB262168:KSE262168 KIF262168:KII262168 JYJ262168:JYM262168 JON262168:JOQ262168 JER262168:JEU262168 IUV262168:IUY262168 IKZ262168:ILC262168 IBD262168:IBG262168 HRH262168:HRK262168 HHL262168:HHO262168 GXP262168:GXS262168 GNT262168:GNW262168 GDX262168:GEA262168 FUB262168:FUE262168 FKF262168:FKI262168 FAJ262168:FAM262168 EQN262168:EQQ262168 EGR262168:EGU262168 DWV262168:DWY262168 DMZ262168:DNC262168 DDD262168:DDG262168 CTH262168:CTK262168 CJL262168:CJO262168 BZP262168:BZS262168 BPT262168:BPW262168 BFX262168:BGA262168 AWB262168:AWE262168 AMF262168:AMI262168 ACJ262168:ACM262168 SN262168:SQ262168 IR262168:IU262168 WVD196632:WVG196632 WLH196632:WLK196632 WBL196632:WBO196632 VRP196632:VRS196632 VHT196632:VHW196632 UXX196632:UYA196632 UOB196632:UOE196632 UEF196632:UEI196632 TUJ196632:TUM196632 TKN196632:TKQ196632 TAR196632:TAU196632 SQV196632:SQY196632 SGZ196632:SHC196632 RXD196632:RXG196632 RNH196632:RNK196632 RDL196632:RDO196632 QTP196632:QTS196632 QJT196632:QJW196632 PZX196632:QAA196632 PQB196632:PQE196632 PGF196632:PGI196632 OWJ196632:OWM196632 OMN196632:OMQ196632 OCR196632:OCU196632 NSV196632:NSY196632 NIZ196632:NJC196632 MZD196632:MZG196632 MPH196632:MPK196632 MFL196632:MFO196632 LVP196632:LVS196632 LLT196632:LLW196632 LBX196632:LCA196632 KSB196632:KSE196632 KIF196632:KII196632 JYJ196632:JYM196632 JON196632:JOQ196632 JER196632:JEU196632 IUV196632:IUY196632 IKZ196632:ILC196632 IBD196632:IBG196632 HRH196632:HRK196632 HHL196632:HHO196632 GXP196632:GXS196632 GNT196632:GNW196632 GDX196632:GEA196632 FUB196632:FUE196632 FKF196632:FKI196632 FAJ196632:FAM196632 EQN196632:EQQ196632 EGR196632:EGU196632 DWV196632:DWY196632 DMZ196632:DNC196632 DDD196632:DDG196632 CTH196632:CTK196632 CJL196632:CJO196632 BZP196632:BZS196632 BPT196632:BPW196632 BFX196632:BGA196632 AWB196632:AWE196632 AMF196632:AMI196632 ACJ196632:ACM196632 SN196632:SQ196632 IR196632:IU196632 WVD9:WVJ9 WLH9:WLN9 WBL9:WBR9 VRP9:VRV9 VHT9:VHZ9 UXX9:UYD9 UOB9:UOH9 UEF9:UEL9 TUJ9:TUP9 TKN9:TKT9 TAR9:TAX9 SQV9:SRB9 SGZ9:SHF9 RXD9:RXJ9 RNH9:RNN9 RDL9:RDR9 QTP9:QTV9 QJT9:QJZ9 PZX9:QAD9 PQB9:PQH9 PGF9:PGL9 OWJ9:OWP9 OMN9:OMT9 OCR9:OCX9 NSV9:NTB9 NIZ9:NJF9 MZD9:MZJ9 MPH9:MPN9 MFL9:MFR9 LVP9:LVV9 LLT9:LLZ9 LBX9:LCD9 KSB9:KSH9 KIF9:KIL9 JYJ9:JYP9 JON9:JOT9 JER9:JEX9 IUV9:IVB9 IKZ9:ILF9 IBD9:IBJ9 HRH9:HRN9 HHL9:HHR9 GXP9:GXV9 GNT9:GNZ9 GDX9:GED9 FUB9:FUH9 FKF9:FKL9 FAJ9:FAP9 EQN9:EQT9 EGR9:EGX9 DWV9:DXB9 DMZ9:DNF9 DDD9:DDJ9 CTH9:CTN9 CJL9:CJR9 BZP9:BZV9 BPT9:BPZ9 BFX9:BGD9 AWB9:AWH9 AMF9:AML9 ACJ9:ACP9 SN9:ST9 IR9:IX9" xr:uid="{64688A63-530A-42E6-BFB7-B0A7B092919F}">
      <formula1>#REF!</formula1>
    </dataValidation>
    <dataValidation type="list" allowBlank="1" showInputMessage="1" showErrorMessage="1" sqref="WVE983067:WVG983067 IS65563:IU65563 F983063:J983063 F917527:J917527 F851991:J851991 F786455:J786455 F720919:J720919 F655383:J655383 F589847:J589847 F524311:J524311 F458775:J458775 F393239:J393239 F327703:J327703 F262167:J262167 F196631:J196631 F131095:J131095 F65559:J65559 WLI983067:WLK983067 WBM983067:WBO983067 VRQ983067:VRS983067 VHU983067:VHW983067 UXY983067:UYA983067 UOC983067:UOE983067 UEG983067:UEI983067 TUK983067:TUM983067 TKO983067:TKQ983067 TAS983067:TAU983067 SQW983067:SQY983067 SHA983067:SHC983067 RXE983067:RXG983067 RNI983067:RNK983067 RDM983067:RDO983067 QTQ983067:QTS983067 QJU983067:QJW983067 PZY983067:QAA983067 PQC983067:PQE983067 PGG983067:PGI983067 OWK983067:OWM983067 OMO983067:OMQ983067 OCS983067:OCU983067 NSW983067:NSY983067 NJA983067:NJC983067 MZE983067:MZG983067 MPI983067:MPK983067 MFM983067:MFO983067 LVQ983067:LVS983067 LLU983067:LLW983067 LBY983067:LCA983067 KSC983067:KSE983067 KIG983067:KII983067 JYK983067:JYM983067 JOO983067:JOQ983067 JES983067:JEU983067 IUW983067:IUY983067 ILA983067:ILC983067 IBE983067:IBG983067 HRI983067:HRK983067 HHM983067:HHO983067 GXQ983067:GXS983067 GNU983067:GNW983067 GDY983067:GEA983067 FUC983067:FUE983067 FKG983067:FKI983067 FAK983067:FAM983067 EQO983067:EQQ983067 EGS983067:EGU983067 DWW983067:DWY983067 DNA983067:DNC983067 DDE983067:DDG983067 CTI983067:CTK983067 CJM983067:CJO983067 BZQ983067:BZS983067 BPU983067:BPW983067 BFY983067:BGA983067 AWC983067:AWE983067 AMG983067:AMI983067 ACK983067:ACM983067 SO983067:SQ983067 IS983067:IU983067 WVE917531:WVG917531 WLI917531:WLK917531 WBM917531:WBO917531 VRQ917531:VRS917531 VHU917531:VHW917531 UXY917531:UYA917531 UOC917531:UOE917531 UEG917531:UEI917531 TUK917531:TUM917531 TKO917531:TKQ917531 TAS917531:TAU917531 SQW917531:SQY917531 SHA917531:SHC917531 RXE917531:RXG917531 RNI917531:RNK917531 RDM917531:RDO917531 QTQ917531:QTS917531 QJU917531:QJW917531 PZY917531:QAA917531 PQC917531:PQE917531 PGG917531:PGI917531 OWK917531:OWM917531 OMO917531:OMQ917531 OCS917531:OCU917531 NSW917531:NSY917531 NJA917531:NJC917531 MZE917531:MZG917531 MPI917531:MPK917531 MFM917531:MFO917531 LVQ917531:LVS917531 LLU917531:LLW917531 LBY917531:LCA917531 KSC917531:KSE917531 KIG917531:KII917531 JYK917531:JYM917531 JOO917531:JOQ917531 JES917531:JEU917531 IUW917531:IUY917531 ILA917531:ILC917531 IBE917531:IBG917531 HRI917531:HRK917531 HHM917531:HHO917531 GXQ917531:GXS917531 GNU917531:GNW917531 GDY917531:GEA917531 FUC917531:FUE917531 FKG917531:FKI917531 FAK917531:FAM917531 EQO917531:EQQ917531 EGS917531:EGU917531 DWW917531:DWY917531 DNA917531:DNC917531 DDE917531:DDG917531 CTI917531:CTK917531 CJM917531:CJO917531 BZQ917531:BZS917531 BPU917531:BPW917531 BFY917531:BGA917531 AWC917531:AWE917531 AMG917531:AMI917531 ACK917531:ACM917531 SO917531:SQ917531 IS917531:IU917531 WVE851995:WVG851995 WLI851995:WLK851995 WBM851995:WBO851995 VRQ851995:VRS851995 VHU851995:VHW851995 UXY851995:UYA851995 UOC851995:UOE851995 UEG851995:UEI851995 TUK851995:TUM851995 TKO851995:TKQ851995 TAS851995:TAU851995 SQW851995:SQY851995 SHA851995:SHC851995 RXE851995:RXG851995 RNI851995:RNK851995 RDM851995:RDO851995 QTQ851995:QTS851995 QJU851995:QJW851995 PZY851995:QAA851995 PQC851995:PQE851995 PGG851995:PGI851995 OWK851995:OWM851995 OMO851995:OMQ851995 OCS851995:OCU851995 NSW851995:NSY851995 NJA851995:NJC851995 MZE851995:MZG851995 MPI851995:MPK851995 MFM851995:MFO851995 LVQ851995:LVS851995 LLU851995:LLW851995 LBY851995:LCA851995 KSC851995:KSE851995 KIG851995:KII851995 JYK851995:JYM851995 JOO851995:JOQ851995 JES851995:JEU851995 IUW851995:IUY851995 ILA851995:ILC851995 IBE851995:IBG851995 HRI851995:HRK851995 HHM851995:HHO851995 GXQ851995:GXS851995 GNU851995:GNW851995 GDY851995:GEA851995 FUC851995:FUE851995 FKG851995:FKI851995 FAK851995:FAM851995 EQO851995:EQQ851995 EGS851995:EGU851995 DWW851995:DWY851995 DNA851995:DNC851995 DDE851995:DDG851995 CTI851995:CTK851995 CJM851995:CJO851995 BZQ851995:BZS851995 BPU851995:BPW851995 BFY851995:BGA851995 AWC851995:AWE851995 AMG851995:AMI851995 ACK851995:ACM851995 SO851995:SQ851995 IS851995:IU851995 WVE786459:WVG786459 WLI786459:WLK786459 WBM786459:WBO786459 VRQ786459:VRS786459 VHU786459:VHW786459 UXY786459:UYA786459 UOC786459:UOE786459 UEG786459:UEI786459 TUK786459:TUM786459 TKO786459:TKQ786459 TAS786459:TAU786459 SQW786459:SQY786459 SHA786459:SHC786459 RXE786459:RXG786459 RNI786459:RNK786459 RDM786459:RDO786459 QTQ786459:QTS786459 QJU786459:QJW786459 PZY786459:QAA786459 PQC786459:PQE786459 PGG786459:PGI786459 OWK786459:OWM786459 OMO786459:OMQ786459 OCS786459:OCU786459 NSW786459:NSY786459 NJA786459:NJC786459 MZE786459:MZG786459 MPI786459:MPK786459 MFM786459:MFO786459 LVQ786459:LVS786459 LLU786459:LLW786459 LBY786459:LCA786459 KSC786459:KSE786459 KIG786459:KII786459 JYK786459:JYM786459 JOO786459:JOQ786459 JES786459:JEU786459 IUW786459:IUY786459 ILA786459:ILC786459 IBE786459:IBG786459 HRI786459:HRK786459 HHM786459:HHO786459 GXQ786459:GXS786459 GNU786459:GNW786459 GDY786459:GEA786459 FUC786459:FUE786459 FKG786459:FKI786459 FAK786459:FAM786459 EQO786459:EQQ786459 EGS786459:EGU786459 DWW786459:DWY786459 DNA786459:DNC786459 DDE786459:DDG786459 CTI786459:CTK786459 CJM786459:CJO786459 BZQ786459:BZS786459 BPU786459:BPW786459 BFY786459:BGA786459 AWC786459:AWE786459 AMG786459:AMI786459 ACK786459:ACM786459 SO786459:SQ786459 IS786459:IU786459 WVE720923:WVG720923 WLI720923:WLK720923 WBM720923:WBO720923 VRQ720923:VRS720923 VHU720923:VHW720923 UXY720923:UYA720923 UOC720923:UOE720923 UEG720923:UEI720923 TUK720923:TUM720923 TKO720923:TKQ720923 TAS720923:TAU720923 SQW720923:SQY720923 SHA720923:SHC720923 RXE720923:RXG720923 RNI720923:RNK720923 RDM720923:RDO720923 QTQ720923:QTS720923 QJU720923:QJW720923 PZY720923:QAA720923 PQC720923:PQE720923 PGG720923:PGI720923 OWK720923:OWM720923 OMO720923:OMQ720923 OCS720923:OCU720923 NSW720923:NSY720923 NJA720923:NJC720923 MZE720923:MZG720923 MPI720923:MPK720923 MFM720923:MFO720923 LVQ720923:LVS720923 LLU720923:LLW720923 LBY720923:LCA720923 KSC720923:KSE720923 KIG720923:KII720923 JYK720923:JYM720923 JOO720923:JOQ720923 JES720923:JEU720923 IUW720923:IUY720923 ILA720923:ILC720923 IBE720923:IBG720923 HRI720923:HRK720923 HHM720923:HHO720923 GXQ720923:GXS720923 GNU720923:GNW720923 GDY720923:GEA720923 FUC720923:FUE720923 FKG720923:FKI720923 FAK720923:FAM720923 EQO720923:EQQ720923 EGS720923:EGU720923 DWW720923:DWY720923 DNA720923:DNC720923 DDE720923:DDG720923 CTI720923:CTK720923 CJM720923:CJO720923 BZQ720923:BZS720923 BPU720923:BPW720923 BFY720923:BGA720923 AWC720923:AWE720923 AMG720923:AMI720923 ACK720923:ACM720923 SO720923:SQ720923 IS720923:IU720923 WVE655387:WVG655387 WLI655387:WLK655387 WBM655387:WBO655387 VRQ655387:VRS655387 VHU655387:VHW655387 UXY655387:UYA655387 UOC655387:UOE655387 UEG655387:UEI655387 TUK655387:TUM655387 TKO655387:TKQ655387 TAS655387:TAU655387 SQW655387:SQY655387 SHA655387:SHC655387 RXE655387:RXG655387 RNI655387:RNK655387 RDM655387:RDO655387 QTQ655387:QTS655387 QJU655387:QJW655387 PZY655387:QAA655387 PQC655387:PQE655387 PGG655387:PGI655387 OWK655387:OWM655387 OMO655387:OMQ655387 OCS655387:OCU655387 NSW655387:NSY655387 NJA655387:NJC655387 MZE655387:MZG655387 MPI655387:MPK655387 MFM655387:MFO655387 LVQ655387:LVS655387 LLU655387:LLW655387 LBY655387:LCA655387 KSC655387:KSE655387 KIG655387:KII655387 JYK655387:JYM655387 JOO655387:JOQ655387 JES655387:JEU655387 IUW655387:IUY655387 ILA655387:ILC655387 IBE655387:IBG655387 HRI655387:HRK655387 HHM655387:HHO655387 GXQ655387:GXS655387 GNU655387:GNW655387 GDY655387:GEA655387 FUC655387:FUE655387 FKG655387:FKI655387 FAK655387:FAM655387 EQO655387:EQQ655387 EGS655387:EGU655387 DWW655387:DWY655387 DNA655387:DNC655387 DDE655387:DDG655387 CTI655387:CTK655387 CJM655387:CJO655387 BZQ655387:BZS655387 BPU655387:BPW655387 BFY655387:BGA655387 AWC655387:AWE655387 AMG655387:AMI655387 ACK655387:ACM655387 SO655387:SQ655387 IS655387:IU655387 WVE589851:WVG589851 WLI589851:WLK589851 WBM589851:WBO589851 VRQ589851:VRS589851 VHU589851:VHW589851 UXY589851:UYA589851 UOC589851:UOE589851 UEG589851:UEI589851 TUK589851:TUM589851 TKO589851:TKQ589851 TAS589851:TAU589851 SQW589851:SQY589851 SHA589851:SHC589851 RXE589851:RXG589851 RNI589851:RNK589851 RDM589851:RDO589851 QTQ589851:QTS589851 QJU589851:QJW589851 PZY589851:QAA589851 PQC589851:PQE589851 PGG589851:PGI589851 OWK589851:OWM589851 OMO589851:OMQ589851 OCS589851:OCU589851 NSW589851:NSY589851 NJA589851:NJC589851 MZE589851:MZG589851 MPI589851:MPK589851 MFM589851:MFO589851 LVQ589851:LVS589851 LLU589851:LLW589851 LBY589851:LCA589851 KSC589851:KSE589851 KIG589851:KII589851 JYK589851:JYM589851 JOO589851:JOQ589851 JES589851:JEU589851 IUW589851:IUY589851 ILA589851:ILC589851 IBE589851:IBG589851 HRI589851:HRK589851 HHM589851:HHO589851 GXQ589851:GXS589851 GNU589851:GNW589851 GDY589851:GEA589851 FUC589851:FUE589851 FKG589851:FKI589851 FAK589851:FAM589851 EQO589851:EQQ589851 EGS589851:EGU589851 DWW589851:DWY589851 DNA589851:DNC589851 DDE589851:DDG589851 CTI589851:CTK589851 CJM589851:CJO589851 BZQ589851:BZS589851 BPU589851:BPW589851 BFY589851:BGA589851 AWC589851:AWE589851 AMG589851:AMI589851 ACK589851:ACM589851 SO589851:SQ589851 IS589851:IU589851 WVE524315:WVG524315 WLI524315:WLK524315 WBM524315:WBO524315 VRQ524315:VRS524315 VHU524315:VHW524315 UXY524315:UYA524315 UOC524315:UOE524315 UEG524315:UEI524315 TUK524315:TUM524315 TKO524315:TKQ524315 TAS524315:TAU524315 SQW524315:SQY524315 SHA524315:SHC524315 RXE524315:RXG524315 RNI524315:RNK524315 RDM524315:RDO524315 QTQ524315:QTS524315 QJU524315:QJW524315 PZY524315:QAA524315 PQC524315:PQE524315 PGG524315:PGI524315 OWK524315:OWM524315 OMO524315:OMQ524315 OCS524315:OCU524315 NSW524315:NSY524315 NJA524315:NJC524315 MZE524315:MZG524315 MPI524315:MPK524315 MFM524315:MFO524315 LVQ524315:LVS524315 LLU524315:LLW524315 LBY524315:LCA524315 KSC524315:KSE524315 KIG524315:KII524315 JYK524315:JYM524315 JOO524315:JOQ524315 JES524315:JEU524315 IUW524315:IUY524315 ILA524315:ILC524315 IBE524315:IBG524315 HRI524315:HRK524315 HHM524315:HHO524315 GXQ524315:GXS524315 GNU524315:GNW524315 GDY524315:GEA524315 FUC524315:FUE524315 FKG524315:FKI524315 FAK524315:FAM524315 EQO524315:EQQ524315 EGS524315:EGU524315 DWW524315:DWY524315 DNA524315:DNC524315 DDE524315:DDG524315 CTI524315:CTK524315 CJM524315:CJO524315 BZQ524315:BZS524315 BPU524315:BPW524315 BFY524315:BGA524315 AWC524315:AWE524315 AMG524315:AMI524315 ACK524315:ACM524315 SO524315:SQ524315 IS524315:IU524315 WVE458779:WVG458779 WLI458779:WLK458779 WBM458779:WBO458779 VRQ458779:VRS458779 VHU458779:VHW458779 UXY458779:UYA458779 UOC458779:UOE458779 UEG458779:UEI458779 TUK458779:TUM458779 TKO458779:TKQ458779 TAS458779:TAU458779 SQW458779:SQY458779 SHA458779:SHC458779 RXE458779:RXG458779 RNI458779:RNK458779 RDM458779:RDO458779 QTQ458779:QTS458779 QJU458779:QJW458779 PZY458779:QAA458779 PQC458779:PQE458779 PGG458779:PGI458779 OWK458779:OWM458779 OMO458779:OMQ458779 OCS458779:OCU458779 NSW458779:NSY458779 NJA458779:NJC458779 MZE458779:MZG458779 MPI458779:MPK458779 MFM458779:MFO458779 LVQ458779:LVS458779 LLU458779:LLW458779 LBY458779:LCA458779 KSC458779:KSE458779 KIG458779:KII458779 JYK458779:JYM458779 JOO458779:JOQ458779 JES458779:JEU458779 IUW458779:IUY458779 ILA458779:ILC458779 IBE458779:IBG458779 HRI458779:HRK458779 HHM458779:HHO458779 GXQ458779:GXS458779 GNU458779:GNW458779 GDY458779:GEA458779 FUC458779:FUE458779 FKG458779:FKI458779 FAK458779:FAM458779 EQO458779:EQQ458779 EGS458779:EGU458779 DWW458779:DWY458779 DNA458779:DNC458779 DDE458779:DDG458779 CTI458779:CTK458779 CJM458779:CJO458779 BZQ458779:BZS458779 BPU458779:BPW458779 BFY458779:BGA458779 AWC458779:AWE458779 AMG458779:AMI458779 ACK458779:ACM458779 SO458779:SQ458779 IS458779:IU458779 WVE393243:WVG393243 WLI393243:WLK393243 WBM393243:WBO393243 VRQ393243:VRS393243 VHU393243:VHW393243 UXY393243:UYA393243 UOC393243:UOE393243 UEG393243:UEI393243 TUK393243:TUM393243 TKO393243:TKQ393243 TAS393243:TAU393243 SQW393243:SQY393243 SHA393243:SHC393243 RXE393243:RXG393243 RNI393243:RNK393243 RDM393243:RDO393243 QTQ393243:QTS393243 QJU393243:QJW393243 PZY393243:QAA393243 PQC393243:PQE393243 PGG393243:PGI393243 OWK393243:OWM393243 OMO393243:OMQ393243 OCS393243:OCU393243 NSW393243:NSY393243 NJA393243:NJC393243 MZE393243:MZG393243 MPI393243:MPK393243 MFM393243:MFO393243 LVQ393243:LVS393243 LLU393243:LLW393243 LBY393243:LCA393243 KSC393243:KSE393243 KIG393243:KII393243 JYK393243:JYM393243 JOO393243:JOQ393243 JES393243:JEU393243 IUW393243:IUY393243 ILA393243:ILC393243 IBE393243:IBG393243 HRI393243:HRK393243 HHM393243:HHO393243 GXQ393243:GXS393243 GNU393243:GNW393243 GDY393243:GEA393243 FUC393243:FUE393243 FKG393243:FKI393243 FAK393243:FAM393243 EQO393243:EQQ393243 EGS393243:EGU393243 DWW393243:DWY393243 DNA393243:DNC393243 DDE393243:DDG393243 CTI393243:CTK393243 CJM393243:CJO393243 BZQ393243:BZS393243 BPU393243:BPW393243 BFY393243:BGA393243 AWC393243:AWE393243 AMG393243:AMI393243 ACK393243:ACM393243 SO393243:SQ393243 IS393243:IU393243 WVE327707:WVG327707 WLI327707:WLK327707 WBM327707:WBO327707 VRQ327707:VRS327707 VHU327707:VHW327707 UXY327707:UYA327707 UOC327707:UOE327707 UEG327707:UEI327707 TUK327707:TUM327707 TKO327707:TKQ327707 TAS327707:TAU327707 SQW327707:SQY327707 SHA327707:SHC327707 RXE327707:RXG327707 RNI327707:RNK327707 RDM327707:RDO327707 QTQ327707:QTS327707 QJU327707:QJW327707 PZY327707:QAA327707 PQC327707:PQE327707 PGG327707:PGI327707 OWK327707:OWM327707 OMO327707:OMQ327707 OCS327707:OCU327707 NSW327707:NSY327707 NJA327707:NJC327707 MZE327707:MZG327707 MPI327707:MPK327707 MFM327707:MFO327707 LVQ327707:LVS327707 LLU327707:LLW327707 LBY327707:LCA327707 KSC327707:KSE327707 KIG327707:KII327707 JYK327707:JYM327707 JOO327707:JOQ327707 JES327707:JEU327707 IUW327707:IUY327707 ILA327707:ILC327707 IBE327707:IBG327707 HRI327707:HRK327707 HHM327707:HHO327707 GXQ327707:GXS327707 GNU327707:GNW327707 GDY327707:GEA327707 FUC327707:FUE327707 FKG327707:FKI327707 FAK327707:FAM327707 EQO327707:EQQ327707 EGS327707:EGU327707 DWW327707:DWY327707 DNA327707:DNC327707 DDE327707:DDG327707 CTI327707:CTK327707 CJM327707:CJO327707 BZQ327707:BZS327707 BPU327707:BPW327707 BFY327707:BGA327707 AWC327707:AWE327707 AMG327707:AMI327707 ACK327707:ACM327707 SO327707:SQ327707 IS327707:IU327707 WVE262171:WVG262171 WLI262171:WLK262171 WBM262171:WBO262171 VRQ262171:VRS262171 VHU262171:VHW262171 UXY262171:UYA262171 UOC262171:UOE262171 UEG262171:UEI262171 TUK262171:TUM262171 TKO262171:TKQ262171 TAS262171:TAU262171 SQW262171:SQY262171 SHA262171:SHC262171 RXE262171:RXG262171 RNI262171:RNK262171 RDM262171:RDO262171 QTQ262171:QTS262171 QJU262171:QJW262171 PZY262171:QAA262171 PQC262171:PQE262171 PGG262171:PGI262171 OWK262171:OWM262171 OMO262171:OMQ262171 OCS262171:OCU262171 NSW262171:NSY262171 NJA262171:NJC262171 MZE262171:MZG262171 MPI262171:MPK262171 MFM262171:MFO262171 LVQ262171:LVS262171 LLU262171:LLW262171 LBY262171:LCA262171 KSC262171:KSE262171 KIG262171:KII262171 JYK262171:JYM262171 JOO262171:JOQ262171 JES262171:JEU262171 IUW262171:IUY262171 ILA262171:ILC262171 IBE262171:IBG262171 HRI262171:HRK262171 HHM262171:HHO262171 GXQ262171:GXS262171 GNU262171:GNW262171 GDY262171:GEA262171 FUC262171:FUE262171 FKG262171:FKI262171 FAK262171:FAM262171 EQO262171:EQQ262171 EGS262171:EGU262171 DWW262171:DWY262171 DNA262171:DNC262171 DDE262171:DDG262171 CTI262171:CTK262171 CJM262171:CJO262171 BZQ262171:BZS262171 BPU262171:BPW262171 BFY262171:BGA262171 AWC262171:AWE262171 AMG262171:AMI262171 ACK262171:ACM262171 SO262171:SQ262171 IS262171:IU262171 WVE196635:WVG196635 WLI196635:WLK196635 WBM196635:WBO196635 VRQ196635:VRS196635 VHU196635:VHW196635 UXY196635:UYA196635 UOC196635:UOE196635 UEG196635:UEI196635 TUK196635:TUM196635 TKO196635:TKQ196635 TAS196635:TAU196635 SQW196635:SQY196635 SHA196635:SHC196635 RXE196635:RXG196635 RNI196635:RNK196635 RDM196635:RDO196635 QTQ196635:QTS196635 QJU196635:QJW196635 PZY196635:QAA196635 PQC196635:PQE196635 PGG196635:PGI196635 OWK196635:OWM196635 OMO196635:OMQ196635 OCS196635:OCU196635 NSW196635:NSY196635 NJA196635:NJC196635 MZE196635:MZG196635 MPI196635:MPK196635 MFM196635:MFO196635 LVQ196635:LVS196635 LLU196635:LLW196635 LBY196635:LCA196635 KSC196635:KSE196635 KIG196635:KII196635 JYK196635:JYM196635 JOO196635:JOQ196635 JES196635:JEU196635 IUW196635:IUY196635 ILA196635:ILC196635 IBE196635:IBG196635 HRI196635:HRK196635 HHM196635:HHO196635 GXQ196635:GXS196635 GNU196635:GNW196635 GDY196635:GEA196635 FUC196635:FUE196635 FKG196635:FKI196635 FAK196635:FAM196635 EQO196635:EQQ196635 EGS196635:EGU196635 DWW196635:DWY196635 DNA196635:DNC196635 DDE196635:DDG196635 CTI196635:CTK196635 CJM196635:CJO196635 BZQ196635:BZS196635 BPU196635:BPW196635 BFY196635:BGA196635 AWC196635:AWE196635 AMG196635:AMI196635 ACK196635:ACM196635 SO196635:SQ196635 IS196635:IU196635 WVE131099:WVG131099 WLI131099:WLK131099 WBM131099:WBO131099 VRQ131099:VRS131099 VHU131099:VHW131099 UXY131099:UYA131099 UOC131099:UOE131099 UEG131099:UEI131099 TUK131099:TUM131099 TKO131099:TKQ131099 TAS131099:TAU131099 SQW131099:SQY131099 SHA131099:SHC131099 RXE131099:RXG131099 RNI131099:RNK131099 RDM131099:RDO131099 QTQ131099:QTS131099 QJU131099:QJW131099 PZY131099:QAA131099 PQC131099:PQE131099 PGG131099:PGI131099 OWK131099:OWM131099 OMO131099:OMQ131099 OCS131099:OCU131099 NSW131099:NSY131099 NJA131099:NJC131099 MZE131099:MZG131099 MPI131099:MPK131099 MFM131099:MFO131099 LVQ131099:LVS131099 LLU131099:LLW131099 LBY131099:LCA131099 KSC131099:KSE131099 KIG131099:KII131099 JYK131099:JYM131099 JOO131099:JOQ131099 JES131099:JEU131099 IUW131099:IUY131099 ILA131099:ILC131099 IBE131099:IBG131099 HRI131099:HRK131099 HHM131099:HHO131099 GXQ131099:GXS131099 GNU131099:GNW131099 GDY131099:GEA131099 FUC131099:FUE131099 FKG131099:FKI131099 FAK131099:FAM131099 EQO131099:EQQ131099 EGS131099:EGU131099 DWW131099:DWY131099 DNA131099:DNC131099 DDE131099:DDG131099 CTI131099:CTK131099 CJM131099:CJO131099 BZQ131099:BZS131099 BPU131099:BPW131099 BFY131099:BGA131099 AWC131099:AWE131099 AMG131099:AMI131099 ACK131099:ACM131099 SO131099:SQ131099 IS131099:IU131099 WVE65563:WVG65563 WLI65563:WLK65563 WBM65563:WBO65563 VRQ65563:VRS65563 VHU65563:VHW65563 UXY65563:UYA65563 UOC65563:UOE65563 UEG65563:UEI65563 TUK65563:TUM65563 TKO65563:TKQ65563 TAS65563:TAU65563 SQW65563:SQY65563 SHA65563:SHC65563 RXE65563:RXG65563 RNI65563:RNK65563 RDM65563:RDO65563 QTQ65563:QTS65563 QJU65563:QJW65563 PZY65563:QAA65563 PQC65563:PQE65563 PGG65563:PGI65563 OWK65563:OWM65563 OMO65563:OMQ65563 OCS65563:OCU65563 NSW65563:NSY65563 NJA65563:NJC65563 MZE65563:MZG65563 MPI65563:MPK65563 MFM65563:MFO65563 LVQ65563:LVS65563 LLU65563:LLW65563 LBY65563:LCA65563 KSC65563:KSE65563 KIG65563:KII65563 JYK65563:JYM65563 JOO65563:JOQ65563 JES65563:JEU65563 IUW65563:IUY65563 ILA65563:ILC65563 IBE65563:IBG65563 HRI65563:HRK65563 HHM65563:HHO65563 GXQ65563:GXS65563 GNU65563:GNW65563 GDY65563:GEA65563 FUC65563:FUE65563 FKG65563:FKI65563 FAK65563:FAM65563 EQO65563:EQQ65563 EGS65563:EGU65563 DWW65563:DWY65563 DNA65563:DNC65563 DDE65563:DDG65563 CTI65563:CTK65563 CJM65563:CJO65563 BZQ65563:BZS65563 BPU65563:BPW65563 BFY65563:BGA65563 AWC65563:AWE65563 AMG65563:AMI65563 ACK65563:ACM65563 SO65563:SQ65563 WVE10:WVG11 WLI10:WLK11 WBM10:WBO11 VRQ10:VRS11 VHU10:VHW11 UXY10:UYA11 UOC10:UOE11 UEG10:UEI11 TUK10:TUM11 TKO10:TKQ11 TAS10:TAU11 SQW10:SQY11 SHA10:SHC11 RXE10:RXG11 RNI10:RNK11 RDM10:RDO11 QTQ10:QTS11 QJU10:QJW11 PZY10:QAA11 PQC10:PQE11 PGG10:PGI11 OWK10:OWM11 OMO10:OMQ11 OCS10:OCU11 NSW10:NSY11 NJA10:NJC11 MZE10:MZG11 MPI10:MPK11 MFM10:MFO11 LVQ10:LVS11 LLU10:LLW11 LBY10:LCA11 KSC10:KSE11 KIG10:KII11 JYK10:JYM11 JOO10:JOQ11 JES10:JEU11 IUW10:IUY11 ILA10:ILC11 IBE10:IBG11 HRI10:HRK11 HHM10:HHO11 GXQ10:GXS11 GNU10:GNW11 GDY10:GEA11 FUC10:FUE11 FKG10:FKI11 FAK10:FAM11 EQO10:EQQ11 EGS10:EGU11 DWW10:DWY11 DNA10:DNC11 DDE10:DDG11 CTI10:CTK11 CJM10:CJO11 BZQ10:BZS11 BPU10:BPW11 BFY10:BGA11 AWC10:AWE11 AMG10:AMI11 ACK10:ACM11 SO10:SQ11 IS10:IU11 F11" xr:uid="{A7440325-FA86-4020-A29C-02D07B8B124A}">
      <formula1>"dieninis,neakivaizdinis,vakarinis"</formula1>
    </dataValidation>
    <dataValidation type="list" allowBlank="1" showInputMessage="1" showErrorMessage="1" sqref="J10" xr:uid="{2A5C505C-6B87-4D7D-9AFD-21BC27A235F2}">
      <formula1>"docentas,lektorius,asistentas"</formula1>
    </dataValidation>
    <dataValidation type="list" allowBlank="1" showInputMessage="1" showErrorMessage="1" sqref="B10" xr:uid="{0C1FD6BF-8752-4B36-8008-E86A97014EA7}">
      <formula1>"Dėstytojas,Dėstytoja"</formula1>
    </dataValidation>
    <dataValidation type="list" allowBlank="1" showInputMessage="1" showErrorMessage="1" sqref="M4:N4" xr:uid="{25770B9D-53AB-4E0C-A18B-1771F4B368C7}">
      <formula1>"Dekanas,Dekanė"</formula1>
    </dataValidation>
    <dataValidation type="custom" allowBlank="1" showInputMessage="1" showErrorMessage="1" errorTitle="Viršijote valandų limitą, kuris nurodytas max stulpelyje" error="Viršijote valandų limitą, kuris nurodytas max stulpelyje" promptTitle="Nurodykite valandų kiekį" prompt="Laukas skirtas nurodyti valandų kiekį." sqref="N36:N37 N43:N44 N49:N50" xr:uid="{A6546E63-D23D-4C5A-B2B6-F26526A6DC61}">
      <formula1>M36 &gt;= N36</formula1>
    </dataValidation>
  </dataValidations>
  <printOptions horizontalCentered="1"/>
  <pageMargins left="0.25" right="0.25" top="0.75" bottom="0.75" header="0.3" footer="0.3"/>
  <pageSetup paperSize="9" scale="80" orientation="portrait" r:id="rId1"/>
  <headerFooter alignWithMargins="0"/>
  <legacyDrawing r:id="rId2"/>
  <tableParts count="5"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4A7FCB1C-B341-438C-8184-695445490012}">
            <x14:iconSet iconSet="3Symbols" custom="1">
              <x14:cfvo type="percent">
                <xm:f>0</xm:f>
              </x14:cfvo>
              <x14:cfvo type="num" gte="0">
                <xm:f>$M$36</xm:f>
              </x14:cfvo>
              <x14:cfvo type="num" gte="0">
                <xm:f>$M$36</xm:f>
              </x14:cfvo>
              <x14:cfIcon iconSet="3Symbols" iconId="2"/>
              <x14:cfIcon iconSet="3Symbols" iconId="2"/>
              <x14:cfIcon iconSet="3Symbols" iconId="0"/>
            </x14:iconSet>
          </x14:cfRule>
          <xm:sqref>N36:N37</xm:sqref>
        </x14:conditionalFormatting>
        <x14:conditionalFormatting xmlns:xm="http://schemas.microsoft.com/office/excel/2006/main">
          <x14:cfRule type="iconSet" priority="2" id="{C680FF3C-6CAF-4996-B6C9-07C2A206D1A6}">
            <x14:iconSet iconSet="3Symbols" custom="1">
              <x14:cfvo type="percent">
                <xm:f>0</xm:f>
              </x14:cfvo>
              <x14:cfvo type="num" gte="0">
                <xm:f>$M$36</xm:f>
              </x14:cfvo>
              <x14:cfvo type="num" gte="0">
                <xm:f>$M$36</xm:f>
              </x14:cfvo>
              <x14:cfIcon iconSet="3Symbols" iconId="2"/>
              <x14:cfIcon iconSet="3Symbols" iconId="2"/>
              <x14:cfIcon iconSet="3Symbols" iconId="0"/>
            </x14:iconSet>
          </x14:cfRule>
          <xm:sqref>N43:N44</xm:sqref>
        </x14:conditionalFormatting>
        <x14:conditionalFormatting xmlns:xm="http://schemas.microsoft.com/office/excel/2006/main">
          <x14:cfRule type="iconSet" priority="1" id="{285B1E5A-449D-461B-B169-E189B234849F}">
            <x14:iconSet iconSet="3Symbols" custom="1">
              <x14:cfvo type="percent">
                <xm:f>0</xm:f>
              </x14:cfvo>
              <x14:cfvo type="num" gte="0">
                <xm:f>$M$36</xm:f>
              </x14:cfvo>
              <x14:cfvo type="num" gte="0">
                <xm:f>$M$36</xm:f>
              </x14:cfvo>
              <x14:cfIcon iconSet="3Symbols" iconId="2"/>
              <x14:cfIcon iconSet="3Symbols" iconId="2"/>
              <x14:cfIcon iconSet="3Symbols" iconId="0"/>
            </x14:iconSet>
          </x14:cfRule>
          <xm:sqref>N49:N50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172AB-13A4-4945-B932-724FBB7D67FC}">
          <x14:formula1>
            <xm:f>Duomenys!$C$11:$C$17</xm:f>
          </x14:formula1>
          <xm:sqref>B36:B37 B43:B44 B49:B50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6263-C797-4271-A3EC-90F323B4648E}">
  <dimension ref="A1:C17"/>
  <sheetViews>
    <sheetView topLeftCell="B1" workbookViewId="0">
      <selection activeCell="C19" sqref="C19"/>
    </sheetView>
  </sheetViews>
  <sheetFormatPr defaultRowHeight="15.6"/>
  <cols>
    <col min="1" max="1" width="14.625" customWidth="1"/>
    <col min="3" max="3" width="82.25" customWidth="1"/>
  </cols>
  <sheetData>
    <row r="1" spans="1:3">
      <c r="A1" t="s">
        <v>112</v>
      </c>
      <c r="B1">
        <v>24</v>
      </c>
    </row>
    <row r="11" spans="1:3">
      <c r="C11" s="70" t="s">
        <v>80</v>
      </c>
    </row>
    <row r="12" spans="1:3">
      <c r="C12" s="71" t="s">
        <v>86</v>
      </c>
    </row>
    <row r="13" spans="1:3">
      <c r="C13" s="71" t="s">
        <v>113</v>
      </c>
    </row>
    <row r="14" spans="1:3" ht="30.95">
      <c r="C14" s="71" t="s">
        <v>114</v>
      </c>
    </row>
    <row r="15" spans="1:3">
      <c r="C15" s="71" t="s">
        <v>84</v>
      </c>
    </row>
    <row r="16" spans="1:3">
      <c r="C16" s="72" t="s">
        <v>115</v>
      </c>
    </row>
    <row r="17" spans="3:3">
      <c r="C17" s="72" t="s">
        <v>116</v>
      </c>
    </row>
  </sheetData>
  <dataValidations count="1">
    <dataValidation allowBlank="1" showInputMessage="1" showErrorMessage="1" sqref="C10" xr:uid="{94B90213-477C-4E9E-A2EF-398056E0210F}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r xmlns="7a0564bd-a4a8-4852-95bd-c454fd77a3c0" xsi:nil="true"/>
    <FormuojameVK01DEirVK02DE xmlns="7a0564bd-a4a8-4852-95bd-c454fd77a3c0" xsi:nil="true"/>
    <aweae xmlns="7a0564bd-a4a8-4852-95bd-c454fd77a3c0" xsi:nil="true"/>
    <aweawe xmlns="7a0564bd-a4a8-4852-95bd-c454fd77a3c0" xsi:nil="true"/>
    <hide xmlns="7a0564bd-a4a8-4852-95bd-c454fd77a3c0" xsi:nil="true"/>
  </documentManagement>
</p:properties>
</file>

<file path=customXml/item2.xml><?xml version="1.0" encoding="utf-8"?>
<scriptIds xmlns="http://schemas.microsoft.com/office/extensibility/maker/v1.0" id="script-ids-node-id">
  <scriptId id="ms-officescript%3A%2F%2Fonedrive_business_itemlink%2F01USK2PFMHJE2LFITJO5CIBPB7GQ6OYJ5D:ms-officescript%3A%2F%2Fonedrive_business_sharinglink%2Fu!aHR0cHM6Ly92aWtvbHQtbXkuc2hhcmVwb2ludC5jb20vOnU6L2cvcGVyc29uYWwvdGFyaWZpa2FjaWphX2FkX3Zpa29fbHQvRVlkSk5MS2lhWGRFZ0x3X05EenNKNk1CQkNBdlNWSlZ3YjQ0dmpzeUgyeVI2QQ"/>
</scriptId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1E41DF0F74F47836E22897A92B853" ma:contentTypeVersion="9" ma:contentTypeDescription="Create a new document." ma:contentTypeScope="" ma:versionID="aed7de7bdacd7de377eaba4b0b8dab42">
  <xsd:schema xmlns:xsd="http://www.w3.org/2001/XMLSchema" xmlns:xs="http://www.w3.org/2001/XMLSchema" xmlns:p="http://schemas.microsoft.com/office/2006/metadata/properties" xmlns:ns2="7a0564bd-a4a8-4852-95bd-c454fd77a3c0" xmlns:ns3="6c8814a9-6ece-4ba5-98db-dc50a5f7e770" targetNamespace="http://schemas.microsoft.com/office/2006/metadata/properties" ma:root="true" ma:fieldsID="e379047ccc34205b2cf63ef639ced7f4" ns2:_="" ns3:_="">
    <xsd:import namespace="7a0564bd-a4a8-4852-95bd-c454fd77a3c0"/>
    <xsd:import namespace="6c8814a9-6ece-4ba5-98db-dc50a5f7e7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FormuojameVK01DEirVK02DE" minOccurs="0"/>
                <xsd:element ref="ns2:aweawe" minOccurs="0"/>
                <xsd:element ref="ns2:aweae" minOccurs="0"/>
                <xsd:element ref="ns2:Nr" minOccurs="0"/>
                <xsd:element ref="ns2:hi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64bd-a4a8-4852-95bd-c454fd77a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FormuojameVK01DEirVK02DE" ma:index="10" nillable="true" ma:displayName="Formuoti VK02DE forma studijų programai" ma:format="Dropdown" ma:internalName="FormuojameVK01DEirVK02DE">
      <xsd:simpleType>
        <xsd:restriction base="dms:Text">
          <xsd:maxLength value="255"/>
        </xsd:restriction>
      </xsd:simpleType>
    </xsd:element>
    <xsd:element name="aweawe" ma:index="11" nillable="true" ma:displayName="Formuoti VK02DE forma katedrai" ma:format="Dropdown" ma:internalName="aweawe">
      <xsd:simpleType>
        <xsd:restriction base="dms:Text">
          <xsd:maxLength value="255"/>
        </xsd:restriction>
      </xsd:simpleType>
    </xsd:element>
    <xsd:element name="aweae" ma:index="12" nillable="true" ma:displayName="Dalinės tarifikacijos formavimas dėstytojams" ma:format="Dropdown" ma:internalName="aweae">
      <xsd:simpleType>
        <xsd:restriction base="dms:Text">
          <xsd:maxLength value="255"/>
        </xsd:restriction>
      </xsd:simpleType>
    </xsd:element>
    <xsd:element name="Nr" ma:index="13" nillable="true" ma:displayName="Nr" ma:format="Dropdown" ma:internalName="Nr">
      <xsd:simpleType>
        <xsd:restriction base="dms:Text">
          <xsd:maxLength value="255"/>
        </xsd:restriction>
      </xsd:simpleType>
    </xsd:element>
    <xsd:element name="hide" ma:index="14" nillable="true" ma:displayName="hide" ma:format="Dropdown" ma:internalName="hid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814a9-6ece-4ba5-98db-dc50a5f7e77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35366146-CAA1-4D25-8F4C-0A6FC08F0732}"/>
</file>

<file path=customXml/itemProps2.xml><?xml version="1.0" encoding="utf-8"?>
<ds:datastoreItem xmlns:ds="http://schemas.openxmlformats.org/officeDocument/2006/customXml" ds:itemID="{994D4A29-FE7F-4E5E-863B-8761FC7A509F}"/>
</file>

<file path=customXml/itemProps3.xml><?xml version="1.0" encoding="utf-8"?>
<ds:datastoreItem xmlns:ds="http://schemas.openxmlformats.org/officeDocument/2006/customXml" ds:itemID="{D4C766CA-2C31-40FE-ACA5-06BA44BB1C9F}"/>
</file>

<file path=customXml/itemProps4.xml><?xml version="1.0" encoding="utf-8"?>
<ds:datastoreItem xmlns:ds="http://schemas.openxmlformats.org/officeDocument/2006/customXml" ds:itemID="{9AA2A060-FCB2-449A-9219-5531EFA163C0}"/>
</file>

<file path=customXml/itemProps5.xml><?xml version="1.0" encoding="utf-8"?>
<ds:datastoreItem xmlns:ds="http://schemas.openxmlformats.org/officeDocument/2006/customXml" ds:itemID="{3457A490-9DC1-4E7F-920B-C5A6C47A1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VIKO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l.savulioniene@eif.viko.lt</dc:creator>
  <cp:keywords/>
  <dc:description/>
  <cp:lastModifiedBy>Tarifikacija VK</cp:lastModifiedBy>
  <cp:revision/>
  <dcterms:created xsi:type="dcterms:W3CDTF">2014-06-17T07:59:07Z</dcterms:created>
  <dcterms:modified xsi:type="dcterms:W3CDTF">2023-02-11T13:58:09Z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0x010100B5D1E41DF0F74F47836E22897A92B853</vt:lpwstr>
  </property>
</Properties>
</file>