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14370"/>
  </bookViews>
  <sheets>
    <sheet name="calculator" sheetId="1" r:id="rId1"/>
  </sheets>
  <calcPr calcId="145621"/>
</workbook>
</file>

<file path=xl/calcChain.xml><?xml version="1.0" encoding="utf-8"?>
<calcChain xmlns="http://schemas.openxmlformats.org/spreadsheetml/2006/main">
  <c r="K6" i="1" l="1"/>
  <c r="K5" i="1"/>
  <c r="K7" i="1" s="1"/>
  <c r="K4" i="1"/>
  <c r="B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  <c r="B3" i="1" l="1"/>
  <c r="B95" i="1"/>
  <c r="B83" i="1"/>
  <c r="B51" i="1"/>
  <c r="B35" i="1"/>
  <c r="B67" i="1"/>
  <c r="B31" i="1"/>
  <c r="B99" i="1"/>
  <c r="B63" i="1"/>
  <c r="B19" i="1"/>
  <c r="B79" i="1"/>
  <c r="B47" i="1"/>
  <c r="B15" i="1"/>
  <c r="B91" i="1"/>
  <c r="B75" i="1"/>
  <c r="B59" i="1"/>
  <c r="B43" i="1"/>
  <c r="B27" i="1"/>
  <c r="B11" i="1"/>
  <c r="B2" i="1"/>
  <c r="B87" i="1"/>
  <c r="B71" i="1"/>
  <c r="B55" i="1"/>
  <c r="B39" i="1"/>
  <c r="B23" i="1"/>
  <c r="B7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97" i="1"/>
  <c r="B89" i="1"/>
  <c r="B81" i="1"/>
  <c r="B73" i="1"/>
  <c r="B65" i="1"/>
  <c r="B57" i="1"/>
  <c r="B49" i="1"/>
  <c r="B41" i="1"/>
  <c r="B33" i="1"/>
  <c r="B25" i="1"/>
  <c r="B17" i="1"/>
  <c r="B9" i="1"/>
  <c r="C4" i="1"/>
  <c r="C20" i="1"/>
  <c r="C36" i="1"/>
  <c r="C52" i="1"/>
  <c r="C68" i="1"/>
  <c r="C84" i="1"/>
  <c r="C100" i="1"/>
  <c r="C12" i="1"/>
  <c r="C76" i="1"/>
  <c r="C8" i="1"/>
  <c r="C24" i="1"/>
  <c r="C40" i="1"/>
  <c r="C56" i="1"/>
  <c r="C72" i="1"/>
  <c r="C88" i="1"/>
  <c r="C44" i="1"/>
  <c r="C92" i="1"/>
  <c r="C16" i="1"/>
  <c r="C32" i="1"/>
  <c r="C48" i="1"/>
  <c r="C64" i="1"/>
  <c r="C80" i="1"/>
  <c r="C96" i="1"/>
  <c r="C28" i="1"/>
  <c r="C60" i="1"/>
  <c r="C3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2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G102" i="1" l="1"/>
  <c r="H102" i="1"/>
  <c r="D42" i="1"/>
  <c r="E42" i="1" s="1"/>
  <c r="D20" i="1"/>
  <c r="D84" i="1"/>
  <c r="D30" i="1"/>
  <c r="F30" i="1" s="1"/>
  <c r="D78" i="1"/>
  <c r="F78" i="1" s="1"/>
  <c r="D34" i="1"/>
  <c r="D66" i="1"/>
  <c r="E66" i="1" s="1"/>
  <c r="D98" i="1"/>
  <c r="F98" i="1" s="1"/>
  <c r="D28" i="1"/>
  <c r="E28" i="1" s="1"/>
  <c r="D60" i="1"/>
  <c r="E60" i="1" s="1"/>
  <c r="D92" i="1"/>
  <c r="F92" i="1" s="1"/>
  <c r="D25" i="1"/>
  <c r="F25" i="1" s="1"/>
  <c r="D6" i="1"/>
  <c r="F6" i="1" s="1"/>
  <c r="D22" i="1"/>
  <c r="E22" i="1" s="1"/>
  <c r="D38" i="1"/>
  <c r="F38" i="1" s="1"/>
  <c r="D54" i="1"/>
  <c r="E54" i="1" s="1"/>
  <c r="D70" i="1"/>
  <c r="F70" i="1" s="1"/>
  <c r="D86" i="1"/>
  <c r="F86" i="1" s="1"/>
  <c r="D16" i="1"/>
  <c r="D32" i="1"/>
  <c r="F32" i="1" s="1"/>
  <c r="D48" i="1"/>
  <c r="F48" i="1" s="1"/>
  <c r="D64" i="1"/>
  <c r="E64" i="1" s="1"/>
  <c r="D80" i="1"/>
  <c r="F80" i="1" s="1"/>
  <c r="D96" i="1"/>
  <c r="E96" i="1" s="1"/>
  <c r="D13" i="1"/>
  <c r="F13" i="1" s="1"/>
  <c r="D29" i="1"/>
  <c r="D45" i="1"/>
  <c r="E45" i="1" s="1"/>
  <c r="D61" i="1"/>
  <c r="D77" i="1"/>
  <c r="E77" i="1" s="1"/>
  <c r="D93" i="1"/>
  <c r="F93" i="1" s="1"/>
  <c r="D59" i="1"/>
  <c r="F59" i="1" s="1"/>
  <c r="D63" i="1"/>
  <c r="F63" i="1" s="1"/>
  <c r="D91" i="1"/>
  <c r="E91" i="1" s="1"/>
  <c r="D55" i="1"/>
  <c r="E55" i="1" s="1"/>
  <c r="D75" i="1"/>
  <c r="E75" i="1" s="1"/>
  <c r="D67" i="1"/>
  <c r="F67" i="1" s="1"/>
  <c r="D3" i="1"/>
  <c r="F3" i="1" s="1"/>
  <c r="D10" i="1"/>
  <c r="F10" i="1" s="1"/>
  <c r="D74" i="1"/>
  <c r="E74" i="1" s="1"/>
  <c r="D36" i="1"/>
  <c r="F36" i="1" s="1"/>
  <c r="D100" i="1"/>
  <c r="E100" i="1" s="1"/>
  <c r="D17" i="1"/>
  <c r="F17" i="1" s="1"/>
  <c r="E34" i="1"/>
  <c r="F34" i="1"/>
  <c r="D33" i="1"/>
  <c r="D49" i="1"/>
  <c r="F49" i="1" s="1"/>
  <c r="D65" i="1"/>
  <c r="E65" i="1" s="1"/>
  <c r="D81" i="1"/>
  <c r="D97" i="1"/>
  <c r="F97" i="1" s="1"/>
  <c r="D27" i="1"/>
  <c r="E27" i="1" s="1"/>
  <c r="D47" i="1"/>
  <c r="E47" i="1" s="1"/>
  <c r="D43" i="1"/>
  <c r="E43" i="1" s="1"/>
  <c r="D39" i="1"/>
  <c r="F39" i="1" s="1"/>
  <c r="D11" i="1"/>
  <c r="E11" i="1" s="1"/>
  <c r="D51" i="1"/>
  <c r="F51" i="1" s="1"/>
  <c r="D58" i="1"/>
  <c r="E58" i="1" s="1"/>
  <c r="D4" i="1"/>
  <c r="D68" i="1"/>
  <c r="F68" i="1" s="1"/>
  <c r="D46" i="1"/>
  <c r="F46" i="1" s="1"/>
  <c r="D94" i="1"/>
  <c r="E94" i="1" s="1"/>
  <c r="D8" i="1"/>
  <c r="F8" i="1" s="1"/>
  <c r="D24" i="1"/>
  <c r="E24" i="1" s="1"/>
  <c r="D40" i="1"/>
  <c r="F40" i="1" s="1"/>
  <c r="D56" i="1"/>
  <c r="D72" i="1"/>
  <c r="F72" i="1" s="1"/>
  <c r="D88" i="1"/>
  <c r="E88" i="1" s="1"/>
  <c r="E6" i="1"/>
  <c r="D5" i="1"/>
  <c r="F5" i="1" s="1"/>
  <c r="D21" i="1"/>
  <c r="D37" i="1"/>
  <c r="E37" i="1" s="1"/>
  <c r="D53" i="1"/>
  <c r="F53" i="1" s="1"/>
  <c r="D69" i="1"/>
  <c r="E69" i="1" s="1"/>
  <c r="E86" i="1"/>
  <c r="D85" i="1"/>
  <c r="E85" i="1" s="1"/>
  <c r="E102" i="1"/>
  <c r="F102" i="1"/>
  <c r="D101" i="1"/>
  <c r="E101" i="1" s="1"/>
  <c r="D95" i="1"/>
  <c r="F95" i="1" s="1"/>
  <c r="D31" i="1"/>
  <c r="E31" i="1" s="1"/>
  <c r="D87" i="1"/>
  <c r="F87" i="1" s="1"/>
  <c r="D23" i="1"/>
  <c r="F23" i="1" s="1"/>
  <c r="D99" i="1"/>
  <c r="F99" i="1" s="1"/>
  <c r="D35" i="1"/>
  <c r="D26" i="1"/>
  <c r="E26" i="1" s="1"/>
  <c r="D90" i="1"/>
  <c r="F90" i="1" s="1"/>
  <c r="D52" i="1"/>
  <c r="E52" i="1" s="1"/>
  <c r="D14" i="1"/>
  <c r="F14" i="1" s="1"/>
  <c r="D62" i="1"/>
  <c r="F62" i="1" s="1"/>
  <c r="D18" i="1"/>
  <c r="F18" i="1" s="1"/>
  <c r="D50" i="1"/>
  <c r="E50" i="1" s="1"/>
  <c r="D82" i="1"/>
  <c r="E82" i="1" s="1"/>
  <c r="E13" i="1"/>
  <c r="D12" i="1"/>
  <c r="F12" i="1" s="1"/>
  <c r="D44" i="1"/>
  <c r="F44" i="1" s="1"/>
  <c r="D76" i="1"/>
  <c r="D9" i="1"/>
  <c r="E9" i="1" s="1"/>
  <c r="D41" i="1"/>
  <c r="E41" i="1" s="1"/>
  <c r="F42" i="1"/>
  <c r="D57" i="1"/>
  <c r="F74" i="1"/>
  <c r="D73" i="1"/>
  <c r="E73" i="1" s="1"/>
  <c r="D89" i="1"/>
  <c r="E89" i="1" s="1"/>
  <c r="D2" i="1"/>
  <c r="E2" i="1" s="1"/>
  <c r="E80" i="1"/>
  <c r="D79" i="1"/>
  <c r="E79" i="1" s="1"/>
  <c r="E16" i="1"/>
  <c r="D15" i="1"/>
  <c r="E15" i="1" s="1"/>
  <c r="F16" i="1"/>
  <c r="D71" i="1"/>
  <c r="D7" i="1"/>
  <c r="E84" i="1"/>
  <c r="F84" i="1"/>
  <c r="D83" i="1"/>
  <c r="E20" i="1"/>
  <c r="F20" i="1"/>
  <c r="D19" i="1"/>
  <c r="F19" i="1" s="1"/>
  <c r="F88" i="1" l="1"/>
  <c r="F54" i="1"/>
  <c r="E25" i="1"/>
  <c r="E8" i="1"/>
  <c r="F58" i="1"/>
  <c r="E51" i="1"/>
  <c r="E63" i="1"/>
  <c r="F91" i="1"/>
  <c r="E32" i="1"/>
  <c r="E70" i="1"/>
  <c r="E3" i="1"/>
  <c r="F77" i="1"/>
  <c r="E10" i="1"/>
  <c r="F45" i="1"/>
  <c r="E92" i="1"/>
  <c r="F27" i="1"/>
  <c r="F24" i="1"/>
  <c r="E38" i="1"/>
  <c r="F66" i="1"/>
  <c r="E78" i="1"/>
  <c r="E30" i="1"/>
  <c r="F22" i="1"/>
  <c r="F64" i="1"/>
  <c r="E17" i="1"/>
  <c r="E72" i="1"/>
  <c r="E90" i="1"/>
  <c r="F43" i="1"/>
  <c r="E5" i="1"/>
  <c r="F69" i="1"/>
  <c r="E36" i="1"/>
  <c r="F96" i="1"/>
  <c r="F28" i="1"/>
  <c r="E14" i="1"/>
  <c r="E19" i="1"/>
  <c r="E48" i="1"/>
  <c r="F60" i="1"/>
  <c r="F55" i="1"/>
  <c r="F15" i="1"/>
  <c r="H83" i="1"/>
  <c r="G83" i="1"/>
  <c r="H56" i="1"/>
  <c r="G56" i="1"/>
  <c r="G57" i="1"/>
  <c r="H57" i="1"/>
  <c r="H52" i="1"/>
  <c r="G52" i="1"/>
  <c r="F100" i="1"/>
  <c r="H71" i="1"/>
  <c r="G71" i="1"/>
  <c r="G9" i="1"/>
  <c r="H9" i="1"/>
  <c r="E83" i="1"/>
  <c r="H35" i="1"/>
  <c r="G35" i="1"/>
  <c r="G53" i="1"/>
  <c r="H53" i="1"/>
  <c r="F73" i="1"/>
  <c r="F9" i="1"/>
  <c r="H47" i="1"/>
  <c r="G47" i="1"/>
  <c r="G65" i="1"/>
  <c r="H65" i="1"/>
  <c r="F101" i="1"/>
  <c r="H63" i="1"/>
  <c r="G63" i="1"/>
  <c r="H7" i="1"/>
  <c r="G7" i="1"/>
  <c r="H12" i="1"/>
  <c r="G12" i="1"/>
  <c r="H82" i="1"/>
  <c r="G82" i="1"/>
  <c r="H62" i="1"/>
  <c r="G62" i="1"/>
  <c r="G14" i="1"/>
  <c r="H14" i="1"/>
  <c r="E53" i="1"/>
  <c r="H87" i="1"/>
  <c r="G87" i="1"/>
  <c r="H31" i="1"/>
  <c r="G31" i="1"/>
  <c r="G85" i="1"/>
  <c r="H85" i="1"/>
  <c r="G69" i="1"/>
  <c r="H69" i="1"/>
  <c r="G21" i="1"/>
  <c r="H21" i="1"/>
  <c r="G5" i="1"/>
  <c r="H5" i="1"/>
  <c r="H88" i="1"/>
  <c r="G88" i="1"/>
  <c r="E57" i="1"/>
  <c r="H24" i="1"/>
  <c r="G24" i="1"/>
  <c r="H94" i="1"/>
  <c r="G94" i="1"/>
  <c r="F47" i="1"/>
  <c r="H68" i="1"/>
  <c r="G68" i="1"/>
  <c r="H58" i="1"/>
  <c r="G58" i="1"/>
  <c r="H51" i="1"/>
  <c r="G51" i="1"/>
  <c r="E12" i="1"/>
  <c r="H43" i="1"/>
  <c r="G43" i="1"/>
  <c r="F82" i="1"/>
  <c r="G17" i="1"/>
  <c r="H17" i="1"/>
  <c r="G10" i="1"/>
  <c r="H10" i="1"/>
  <c r="H3" i="1"/>
  <c r="G3" i="1"/>
  <c r="E68" i="1"/>
  <c r="H55" i="1"/>
  <c r="G55" i="1"/>
  <c r="F94" i="1"/>
  <c r="E62" i="1"/>
  <c r="G13" i="1"/>
  <c r="H13" i="1"/>
  <c r="H64" i="1"/>
  <c r="G64" i="1"/>
  <c r="H32" i="1"/>
  <c r="G32" i="1"/>
  <c r="F2" i="1"/>
  <c r="E87" i="1"/>
  <c r="H54" i="1"/>
  <c r="G54" i="1"/>
  <c r="H38" i="1"/>
  <c r="G38" i="1"/>
  <c r="F26" i="1"/>
  <c r="H60" i="1"/>
  <c r="G60" i="1"/>
  <c r="E99" i="1"/>
  <c r="H66" i="1"/>
  <c r="G66" i="1"/>
  <c r="F35" i="1"/>
  <c r="G30" i="1"/>
  <c r="H30" i="1"/>
  <c r="F85" i="1"/>
  <c r="F21" i="1"/>
  <c r="H44" i="1"/>
  <c r="G44" i="1"/>
  <c r="H23" i="1"/>
  <c r="G23" i="1"/>
  <c r="H4" i="1"/>
  <c r="G4" i="1"/>
  <c r="G97" i="1"/>
  <c r="H97" i="1"/>
  <c r="G81" i="1"/>
  <c r="H81" i="1"/>
  <c r="G33" i="1"/>
  <c r="H33" i="1"/>
  <c r="H100" i="1"/>
  <c r="G100" i="1"/>
  <c r="E4" i="1"/>
  <c r="H75" i="1"/>
  <c r="G75" i="1"/>
  <c r="F56" i="1"/>
  <c r="H59" i="1"/>
  <c r="G59" i="1"/>
  <c r="G93" i="1"/>
  <c r="H93" i="1"/>
  <c r="G45" i="1"/>
  <c r="H45" i="1"/>
  <c r="G29" i="1"/>
  <c r="H29" i="1"/>
  <c r="E81" i="1"/>
  <c r="H48" i="1"/>
  <c r="G48" i="1"/>
  <c r="H70" i="1"/>
  <c r="G70" i="1"/>
  <c r="G6" i="1"/>
  <c r="H6" i="1"/>
  <c r="G25" i="1"/>
  <c r="H25" i="1"/>
  <c r="E93" i="1"/>
  <c r="F29" i="1"/>
  <c r="H98" i="1"/>
  <c r="G98" i="1"/>
  <c r="H2" i="1"/>
  <c r="G2" i="1"/>
  <c r="F83" i="1"/>
  <c r="H90" i="1"/>
  <c r="G90" i="1"/>
  <c r="H72" i="1"/>
  <c r="G72" i="1"/>
  <c r="H76" i="1"/>
  <c r="G76" i="1"/>
  <c r="G18" i="1"/>
  <c r="H18" i="1"/>
  <c r="H95" i="1"/>
  <c r="G95" i="1"/>
  <c r="G37" i="1"/>
  <c r="H37" i="1"/>
  <c r="F57" i="1"/>
  <c r="H8" i="1"/>
  <c r="G8" i="1"/>
  <c r="E95" i="1"/>
  <c r="E59" i="1"/>
  <c r="H11" i="1"/>
  <c r="G11" i="1"/>
  <c r="H39" i="1"/>
  <c r="G39" i="1"/>
  <c r="E44" i="1"/>
  <c r="H27" i="1"/>
  <c r="G27" i="1"/>
  <c r="G49" i="1"/>
  <c r="H49" i="1"/>
  <c r="E18" i="1"/>
  <c r="H36" i="1"/>
  <c r="G36" i="1"/>
  <c r="H74" i="1"/>
  <c r="G74" i="1"/>
  <c r="F11" i="1"/>
  <c r="H67" i="1"/>
  <c r="G67" i="1"/>
  <c r="F76" i="1"/>
  <c r="E56" i="1"/>
  <c r="G61" i="1"/>
  <c r="H61" i="1"/>
  <c r="E97" i="1"/>
  <c r="F81" i="1"/>
  <c r="F65" i="1"/>
  <c r="F33" i="1"/>
  <c r="H16" i="1"/>
  <c r="G16" i="1"/>
  <c r="H86" i="1"/>
  <c r="G86" i="1"/>
  <c r="F71" i="1"/>
  <c r="G22" i="1"/>
  <c r="H22" i="1"/>
  <c r="E7" i="1"/>
  <c r="F61" i="1"/>
  <c r="E29" i="1"/>
  <c r="E35" i="1"/>
  <c r="H78" i="1"/>
  <c r="G78" i="1"/>
  <c r="F31" i="1"/>
  <c r="H20" i="1"/>
  <c r="G20" i="1"/>
  <c r="H42" i="1"/>
  <c r="G42" i="1"/>
  <c r="H79" i="1"/>
  <c r="G79" i="1"/>
  <c r="G41" i="1"/>
  <c r="H41" i="1"/>
  <c r="G26" i="1"/>
  <c r="H26" i="1"/>
  <c r="G101" i="1"/>
  <c r="H101" i="1"/>
  <c r="H40" i="1"/>
  <c r="G40" i="1"/>
  <c r="H19" i="1"/>
  <c r="G19" i="1"/>
  <c r="G73" i="1"/>
  <c r="H73" i="1"/>
  <c r="H15" i="1"/>
  <c r="G15" i="1"/>
  <c r="G89" i="1"/>
  <c r="H89" i="1"/>
  <c r="H50" i="1"/>
  <c r="G50" i="1"/>
  <c r="H99" i="1"/>
  <c r="G99" i="1"/>
  <c r="F89" i="1"/>
  <c r="F41" i="1"/>
  <c r="H46" i="1"/>
  <c r="G46" i="1"/>
  <c r="F52" i="1"/>
  <c r="E40" i="1"/>
  <c r="E98" i="1"/>
  <c r="F50" i="1"/>
  <c r="F37" i="1"/>
  <c r="F75" i="1"/>
  <c r="F4" i="1"/>
  <c r="E76" i="1"/>
  <c r="H91" i="1"/>
  <c r="G91" i="1"/>
  <c r="G77" i="1"/>
  <c r="H77" i="1"/>
  <c r="E46" i="1"/>
  <c r="H96" i="1"/>
  <c r="G96" i="1"/>
  <c r="H80" i="1"/>
  <c r="G80" i="1"/>
  <c r="E49" i="1"/>
  <c r="E33" i="1"/>
  <c r="E71" i="1"/>
  <c r="E39" i="1"/>
  <c r="E23" i="1"/>
  <c r="F7" i="1"/>
  <c r="H92" i="1"/>
  <c r="G92" i="1"/>
  <c r="E61" i="1"/>
  <c r="H28" i="1"/>
  <c r="G28" i="1"/>
  <c r="E67" i="1"/>
  <c r="G34" i="1"/>
  <c r="H34" i="1"/>
  <c r="F79" i="1"/>
  <c r="H84" i="1"/>
  <c r="G84" i="1"/>
  <c r="E21" i="1"/>
</calcChain>
</file>

<file path=xl/sharedStrings.xml><?xml version="1.0" encoding="utf-8"?>
<sst xmlns="http://schemas.openxmlformats.org/spreadsheetml/2006/main" count="19" uniqueCount="19">
  <si>
    <t>x</t>
  </si>
  <si>
    <t>y</t>
  </si>
  <si>
    <t>m</t>
  </si>
  <si>
    <t>NACA</t>
  </si>
  <si>
    <t>t</t>
  </si>
  <si>
    <t>c</t>
  </si>
  <si>
    <t>y_c</t>
  </si>
  <si>
    <t>p</t>
  </si>
  <si>
    <t>chord length</t>
  </si>
  <si>
    <t>thickness</t>
  </si>
  <si>
    <t>max camber</t>
  </si>
  <si>
    <t>location of max camber</t>
  </si>
  <si>
    <t>pc</t>
  </si>
  <si>
    <t>location of max camber, normalized</t>
  </si>
  <si>
    <t>theta</t>
  </si>
  <si>
    <t>y,upper</t>
  </si>
  <si>
    <t>y,lower</t>
  </si>
  <si>
    <t>x,upper</t>
  </si>
  <si>
    <t>x,lower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</si>
</sst>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I13" sqref="I13"/>
    </sheetView>
  </sheetViews>
  <sheetFormatPr defaultRowHeight="15" x14ac:dyDescent="0.25"/>
  <cols>
    <col min="1" max="1" width="9.140625" style="3"/>
    <col min="2" max="2" width="14.140625" style="3" customWidth="1"/>
    <col min="4" max="4" width="11" customWidth="1"/>
  </cols>
  <sheetData>
    <row r="1" spans="1:14" x14ac:dyDescent="0.25">
      <c r="A1" s="3" t="s">
        <v>0</v>
      </c>
      <c r="B1" s="3" t="s">
        <v>1</v>
      </c>
      <c r="C1" t="s">
        <v>6</v>
      </c>
      <c r="D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J1" s="1" t="s">
        <v>3</v>
      </c>
      <c r="K1" s="2">
        <v>4</v>
      </c>
      <c r="L1" s="2">
        <v>4</v>
      </c>
      <c r="M1" s="2">
        <v>1</v>
      </c>
      <c r="N1" s="2">
        <v>0</v>
      </c>
    </row>
    <row r="2" spans="1:14" x14ac:dyDescent="0.25">
      <c r="A2" s="3">
        <v>0</v>
      </c>
      <c r="B2" s="3">
        <f t="shared" ref="B2:B33" si="0">$K$4/0.2*$K$3*(0.2969*SQRT(A2/$K$3)-0.126*(A2/$K$3)-0.3516*(A2/$K$3)^2+0.2843*(A2/$K$3)^3-0.1015*(A2/$K$3)^4)</f>
        <v>0</v>
      </c>
      <c r="C2">
        <f t="shared" ref="C2:C33" si="1">IF((A2&gt;=$K$7),($K$6*($K$3-A2)/((1-$K$5)^2)*(1+A2/$K$3-2*$K$5)),($K$6*A2/($K$5^2)*(2*$K$5-A2/$K$3)))</f>
        <v>0</v>
      </c>
      <c r="D2">
        <f>ATAN((C3-C2)/(A3-A2))</f>
        <v>0.19499056208173621</v>
      </c>
      <c r="E2">
        <f>C2+B2*COS(D2)</f>
        <v>0</v>
      </c>
      <c r="F2">
        <f>C2-B2*COS(D2)</f>
        <v>0</v>
      </c>
      <c r="G2">
        <f>A2-B2*SIN(D2)</f>
        <v>0</v>
      </c>
      <c r="H2">
        <f>A2+B2*SIN(D2)</f>
        <v>0</v>
      </c>
    </row>
    <row r="3" spans="1:14" x14ac:dyDescent="0.25">
      <c r="A3" s="3">
        <f>A2+0.01</f>
        <v>0.01</v>
      </c>
      <c r="B3" s="3">
        <f t="shared" si="0"/>
        <v>1.41975616425E-2</v>
      </c>
      <c r="C3">
        <f t="shared" si="1"/>
        <v>1.9749999999999998E-3</v>
      </c>
      <c r="D3">
        <f t="shared" ref="D3:D66" si="2">ATAN((C4-C3)/(A4-A3))</f>
        <v>0.19017373066114257</v>
      </c>
      <c r="E3">
        <f t="shared" ref="E3:E66" si="3">C3+B3*COS(D3)</f>
        <v>1.5916599620631924E-2</v>
      </c>
      <c r="F3">
        <f t="shared" ref="F3:F66" si="4">C3-B3*COS(D3)</f>
        <v>-1.1966599620631924E-2</v>
      </c>
      <c r="G3">
        <f t="shared" ref="G3:G66" si="5">A3-B3*SIN(D3)</f>
        <v>7.3162420730283556E-3</v>
      </c>
      <c r="H3">
        <f t="shared" ref="H3:H66" si="6">A3+B3*SIN(D3)</f>
        <v>1.2683757926971646E-2</v>
      </c>
      <c r="J3" t="s">
        <v>5</v>
      </c>
      <c r="K3">
        <v>1</v>
      </c>
      <c r="L3" t="s">
        <v>8</v>
      </c>
    </row>
    <row r="4" spans="1:14" x14ac:dyDescent="0.25">
      <c r="A4" s="3">
        <f t="shared" ref="A4:A67" si="7">A3+0.01</f>
        <v>0.02</v>
      </c>
      <c r="B4" s="3">
        <f t="shared" si="0"/>
        <v>1.9664809413428599E-2</v>
      </c>
      <c r="C4">
        <f t="shared" si="1"/>
        <v>3.8999999999999994E-3</v>
      </c>
      <c r="D4">
        <f t="shared" si="2"/>
        <v>0.18534794999569473</v>
      </c>
      <c r="E4">
        <f t="shared" si="3"/>
        <v>2.3227994233823206E-2</v>
      </c>
      <c r="F4">
        <f t="shared" si="4"/>
        <v>-1.5427994233823206E-2</v>
      </c>
      <c r="G4">
        <f t="shared" si="5"/>
        <v>1.6376001081158151E-2</v>
      </c>
      <c r="H4">
        <f t="shared" si="6"/>
        <v>2.362399891884185E-2</v>
      </c>
      <c r="J4" t="s">
        <v>4</v>
      </c>
      <c r="K4">
        <f>(M1*10+N1)/100</f>
        <v>0.1</v>
      </c>
      <c r="L4" t="s">
        <v>9</v>
      </c>
    </row>
    <row r="5" spans="1:14" x14ac:dyDescent="0.25">
      <c r="A5" s="3">
        <f t="shared" si="7"/>
        <v>0.03</v>
      </c>
      <c r="B5" s="3">
        <f t="shared" si="0"/>
        <v>2.3667871180859983E-2</v>
      </c>
      <c r="C5">
        <f t="shared" si="1"/>
        <v>5.7749999999999989E-3</v>
      </c>
      <c r="D5">
        <f t="shared" si="2"/>
        <v>0.18051342050618363</v>
      </c>
      <c r="E5">
        <f t="shared" si="3"/>
        <v>2.9058307223606767E-2</v>
      </c>
      <c r="F5">
        <f t="shared" si="4"/>
        <v>-1.7508307223606769E-2</v>
      </c>
      <c r="G5">
        <f t="shared" si="5"/>
        <v>2.5750796431691765E-2</v>
      </c>
      <c r="H5">
        <f t="shared" si="6"/>
        <v>3.4249203568308233E-2</v>
      </c>
      <c r="J5" t="s">
        <v>7</v>
      </c>
      <c r="K5">
        <f>L1/10</f>
        <v>0.4</v>
      </c>
      <c r="L5" t="s">
        <v>11</v>
      </c>
    </row>
    <row r="6" spans="1:14" x14ac:dyDescent="0.25">
      <c r="A6" s="3">
        <f t="shared" si="7"/>
        <v>0.04</v>
      </c>
      <c r="B6" s="3">
        <f t="shared" si="0"/>
        <v>2.6897687680000001E-2</v>
      </c>
      <c r="C6">
        <f t="shared" si="1"/>
        <v>7.5999999999999991E-3</v>
      </c>
      <c r="D6">
        <f t="shared" si="2"/>
        <v>0.17567034497648576</v>
      </c>
      <c r="E6">
        <f t="shared" si="3"/>
        <v>3.4083721646019124E-2</v>
      </c>
      <c r="F6">
        <f t="shared" si="4"/>
        <v>-1.888372164601913E-2</v>
      </c>
      <c r="G6">
        <f t="shared" si="5"/>
        <v>3.5299139407831609E-2</v>
      </c>
      <c r="H6">
        <f t="shared" si="6"/>
        <v>4.4700860592168393E-2</v>
      </c>
      <c r="J6" t="s">
        <v>2</v>
      </c>
      <c r="K6">
        <f>K1/100</f>
        <v>0.04</v>
      </c>
      <c r="L6" t="s">
        <v>10</v>
      </c>
    </row>
    <row r="7" spans="1:14" x14ac:dyDescent="0.25">
      <c r="A7" s="3">
        <f t="shared" si="7"/>
        <v>0.05</v>
      </c>
      <c r="B7" s="3">
        <f t="shared" si="0"/>
        <v>2.9622380688484381E-2</v>
      </c>
      <c r="C7">
        <f t="shared" si="1"/>
        <v>9.3749999999999979E-3</v>
      </c>
      <c r="D7">
        <f t="shared" si="2"/>
        <v>0.17081892851150418</v>
      </c>
      <c r="E7">
        <f t="shared" si="3"/>
        <v>3.8566253247793565E-2</v>
      </c>
      <c r="F7">
        <f t="shared" si="4"/>
        <v>-1.9816253247793569E-2</v>
      </c>
      <c r="G7">
        <f t="shared" si="5"/>
        <v>4.496450881475561E-2</v>
      </c>
      <c r="H7">
        <f t="shared" si="6"/>
        <v>5.5035491185244395E-2</v>
      </c>
      <c r="J7" t="s">
        <v>12</v>
      </c>
      <c r="K7">
        <f>K5*K3</f>
        <v>0.4</v>
      </c>
      <c r="L7" t="s">
        <v>13</v>
      </c>
    </row>
    <row r="8" spans="1:14" x14ac:dyDescent="0.25">
      <c r="A8" s="3">
        <f t="shared" si="7"/>
        <v>6.0000000000000005E-2</v>
      </c>
      <c r="B8" s="3">
        <f t="shared" si="0"/>
        <v>3.1979841911616277E-2</v>
      </c>
      <c r="C8">
        <f t="shared" si="1"/>
        <v>1.1099999999999999E-2</v>
      </c>
      <c r="D8">
        <f t="shared" si="2"/>
        <v>0.16595937849360626</v>
      </c>
      <c r="E8">
        <f t="shared" si="3"/>
        <v>4.2640449157705096E-2</v>
      </c>
      <c r="F8">
        <f t="shared" si="4"/>
        <v>-2.0440449157705098E-2</v>
      </c>
      <c r="G8">
        <f t="shared" si="5"/>
        <v>5.4716974766084406E-2</v>
      </c>
      <c r="H8">
        <f t="shared" si="6"/>
        <v>6.5283025233915604E-2</v>
      </c>
    </row>
    <row r="9" spans="1:14" x14ac:dyDescent="0.25">
      <c r="A9" s="3">
        <f t="shared" si="7"/>
        <v>7.0000000000000007E-2</v>
      </c>
      <c r="B9" s="3">
        <f t="shared" si="0"/>
        <v>3.4052297155253854E-2</v>
      </c>
      <c r="C9">
        <f t="shared" si="1"/>
        <v>1.2774999999999998E-2</v>
      </c>
      <c r="D9">
        <f t="shared" si="2"/>
        <v>0.16109190453758071</v>
      </c>
      <c r="E9">
        <f t="shared" si="3"/>
        <v>4.6386413027320425E-2</v>
      </c>
      <c r="F9">
        <f t="shared" si="4"/>
        <v>-2.0836413027320432E-2</v>
      </c>
      <c r="G9">
        <f t="shared" si="5"/>
        <v>6.4538145383060436E-2</v>
      </c>
      <c r="H9">
        <f t="shared" si="6"/>
        <v>7.5461854616939578E-2</v>
      </c>
    </row>
    <row r="10" spans="1:14" x14ac:dyDescent="0.25">
      <c r="A10" s="3">
        <f t="shared" si="7"/>
        <v>0.08</v>
      </c>
      <c r="B10" s="3">
        <f t="shared" si="0"/>
        <v>3.5893582746857187E-2</v>
      </c>
      <c r="C10">
        <f t="shared" si="1"/>
        <v>1.44E-2</v>
      </c>
      <c r="D10">
        <f t="shared" si="2"/>
        <v>0.15621671844412188</v>
      </c>
      <c r="E10">
        <f t="shared" si="3"/>
        <v>4.9856505239377E-2</v>
      </c>
      <c r="F10">
        <f t="shared" si="4"/>
        <v>-2.1056505239377004E-2</v>
      </c>
      <c r="G10">
        <f t="shared" si="5"/>
        <v>7.4415600424798126E-2</v>
      </c>
      <c r="H10">
        <f t="shared" si="6"/>
        <v>8.5584399575201878E-2</v>
      </c>
    </row>
    <row r="11" spans="1:14" x14ac:dyDescent="0.25">
      <c r="A11" s="3">
        <f t="shared" si="7"/>
        <v>0.09</v>
      </c>
      <c r="B11" s="3">
        <f t="shared" si="0"/>
        <v>3.7541317642500002E-2</v>
      </c>
      <c r="C11">
        <f t="shared" si="1"/>
        <v>1.5975E-2</v>
      </c>
      <c r="D11">
        <f t="shared" si="2"/>
        <v>0.15133403415187252</v>
      </c>
      <c r="E11">
        <f t="shared" si="3"/>
        <v>5.3087252013829786E-2</v>
      </c>
      <c r="F11">
        <f t="shared" si="4"/>
        <v>-2.113725201382979E-2</v>
      </c>
      <c r="G11">
        <f t="shared" si="5"/>
        <v>8.4340381567890949E-2</v>
      </c>
      <c r="H11">
        <f t="shared" si="6"/>
        <v>9.5659618432109045E-2</v>
      </c>
    </row>
    <row r="12" spans="1:14" x14ac:dyDescent="0.25">
      <c r="A12" s="3">
        <f t="shared" si="7"/>
        <v>9.9999999999999992E-2</v>
      </c>
      <c r="B12" s="3">
        <f t="shared" si="0"/>
        <v>3.9023086865199591E-2</v>
      </c>
      <c r="C12">
        <f t="shared" si="1"/>
        <v>1.7499999999999998E-2</v>
      </c>
      <c r="D12">
        <f t="shared" si="2"/>
        <v>0.14644406768803522</v>
      </c>
      <c r="E12">
        <f t="shared" si="3"/>
        <v>5.6105392225931541E-2</v>
      </c>
      <c r="F12">
        <f t="shared" si="4"/>
        <v>-2.1105392225931541E-2</v>
      </c>
      <c r="G12">
        <f t="shared" si="5"/>
        <v>9.4305704646675093E-2</v>
      </c>
      <c r="H12">
        <f t="shared" si="6"/>
        <v>0.10569429535332489</v>
      </c>
    </row>
    <row r="13" spans="1:14" x14ac:dyDescent="0.25">
      <c r="A13" s="3">
        <f t="shared" si="7"/>
        <v>0.10999999999999999</v>
      </c>
      <c r="B13" s="3">
        <f t="shared" si="0"/>
        <v>4.0359886355325905E-2</v>
      </c>
      <c r="C13">
        <f t="shared" si="1"/>
        <v>1.8974999999999995E-2</v>
      </c>
      <c r="D13">
        <f t="shared" si="2"/>
        <v>0.14154703711758268</v>
      </c>
      <c r="E13">
        <f t="shared" si="3"/>
        <v>5.8931244426456156E-2</v>
      </c>
      <c r="F13">
        <f t="shared" si="4"/>
        <v>-2.0981244426456162E-2</v>
      </c>
      <c r="G13">
        <f t="shared" si="5"/>
        <v>0.10430623516922999</v>
      </c>
      <c r="H13">
        <f t="shared" si="6"/>
        <v>0.11569376483076999</v>
      </c>
    </row>
    <row r="14" spans="1:14" x14ac:dyDescent="0.25">
      <c r="A14" s="3">
        <f t="shared" si="7"/>
        <v>0.11999999999999998</v>
      </c>
      <c r="B14" s="3">
        <f t="shared" si="0"/>
        <v>4.1568180156719953E-2</v>
      </c>
      <c r="C14">
        <f t="shared" si="1"/>
        <v>2.0399999999999995E-2</v>
      </c>
      <c r="D14">
        <f t="shared" si="2"/>
        <v>0.13664316249108693</v>
      </c>
      <c r="E14">
        <f t="shared" si="3"/>
        <v>6.1580716492139566E-2</v>
      </c>
      <c r="F14">
        <f t="shared" si="4"/>
        <v>-2.0780716492139577E-2</v>
      </c>
      <c r="G14">
        <f t="shared" si="5"/>
        <v>0.1143376514823308</v>
      </c>
      <c r="H14">
        <f t="shared" si="6"/>
        <v>0.12566234851766916</v>
      </c>
    </row>
    <row r="15" spans="1:14" x14ac:dyDescent="0.25">
      <c r="A15" s="3">
        <f t="shared" si="7"/>
        <v>0.12999999999999998</v>
      </c>
      <c r="B15" s="3">
        <f t="shared" si="0"/>
        <v>4.2661197526762916E-2</v>
      </c>
      <c r="C15">
        <f t="shared" si="1"/>
        <v>2.1774999999999992E-2</v>
      </c>
      <c r="D15">
        <f t="shared" si="2"/>
        <v>0.13173266579119938</v>
      </c>
      <c r="E15">
        <f t="shared" si="3"/>
        <v>6.4066572071309821E-2</v>
      </c>
      <c r="F15">
        <f t="shared" si="4"/>
        <v>-2.051657207130984E-2</v>
      </c>
      <c r="G15">
        <f t="shared" si="5"/>
        <v>0.12439636670055142</v>
      </c>
      <c r="H15">
        <f t="shared" si="6"/>
        <v>0.13560363329944855</v>
      </c>
    </row>
    <row r="16" spans="1:14" x14ac:dyDescent="0.25">
      <c r="A16" s="3">
        <f t="shared" si="7"/>
        <v>0.13999999999999999</v>
      </c>
      <c r="B16" s="3">
        <f t="shared" si="0"/>
        <v>4.3649787386659158E-2</v>
      </c>
      <c r="C16">
        <f t="shared" si="1"/>
        <v>2.3099999999999996E-2</v>
      </c>
      <c r="D16">
        <f t="shared" si="2"/>
        <v>0.12681577087779974</v>
      </c>
      <c r="E16">
        <f t="shared" si="3"/>
        <v>6.6399264358177862E-2</v>
      </c>
      <c r="F16">
        <f t="shared" si="4"/>
        <v>-2.0199264358177871E-2</v>
      </c>
      <c r="G16">
        <f t="shared" si="5"/>
        <v>0.13447934379433232</v>
      </c>
      <c r="H16">
        <f t="shared" si="6"/>
        <v>0.14552065620566765</v>
      </c>
    </row>
    <row r="17" spans="1:8" x14ac:dyDescent="0.25">
      <c r="A17" s="3">
        <f t="shared" si="7"/>
        <v>0.15</v>
      </c>
      <c r="B17" s="3">
        <f t="shared" si="0"/>
        <v>4.4543001836949099E-2</v>
      </c>
      <c r="C17">
        <f t="shared" si="1"/>
        <v>2.4374999999999994E-2</v>
      </c>
      <c r="D17">
        <f t="shared" si="2"/>
        <v>0.12189270343185865</v>
      </c>
      <c r="E17">
        <f t="shared" si="3"/>
        <v>6.8587505146356836E-2</v>
      </c>
      <c r="F17">
        <f t="shared" si="4"/>
        <v>-1.9837505146356856E-2</v>
      </c>
      <c r="G17">
        <f t="shared" si="5"/>
        <v>0.14458396811957128</v>
      </c>
      <c r="H17">
        <f t="shared" si="6"/>
        <v>0.15541603188042871</v>
      </c>
    </row>
    <row r="18" spans="1:8" x14ac:dyDescent="0.25">
      <c r="A18" s="3">
        <f t="shared" si="7"/>
        <v>0.16</v>
      </c>
      <c r="B18" s="3">
        <f t="shared" si="0"/>
        <v>4.534850688E-2</v>
      </c>
      <c r="C18">
        <f t="shared" si="1"/>
        <v>2.5599999999999998E-2</v>
      </c>
      <c r="D18">
        <f t="shared" si="2"/>
        <v>0.11696369089802357</v>
      </c>
      <c r="E18">
        <f t="shared" si="3"/>
        <v>7.0638665117103691E-2</v>
      </c>
      <c r="F18">
        <f t="shared" si="4"/>
        <v>-1.9438665117103696E-2</v>
      </c>
      <c r="G18">
        <f t="shared" si="5"/>
        <v>0.15470795684874034</v>
      </c>
      <c r="H18">
        <f t="shared" si="6"/>
        <v>0.16529204315125967</v>
      </c>
    </row>
    <row r="19" spans="1:8" x14ac:dyDescent="0.25">
      <c r="A19" s="3">
        <f t="shared" si="7"/>
        <v>0.17</v>
      </c>
      <c r="B19" s="3">
        <f t="shared" si="0"/>
        <v>4.6072879054794166E-2</v>
      </c>
      <c r="C19">
        <f t="shared" si="1"/>
        <v>2.6774999999999997E-2</v>
      </c>
      <c r="D19">
        <f t="shared" si="2"/>
        <v>0.11202896242598788</v>
      </c>
      <c r="E19">
        <f t="shared" si="3"/>
        <v>7.2559062742345901E-2</v>
      </c>
      <c r="F19">
        <f t="shared" si="4"/>
        <v>-1.9009062742345904E-2</v>
      </c>
      <c r="G19">
        <f t="shared" si="5"/>
        <v>0.16484929294148609</v>
      </c>
      <c r="H19">
        <f t="shared" si="6"/>
        <v>0.17515070705851393</v>
      </c>
    </row>
    <row r="20" spans="1:8" x14ac:dyDescent="0.25">
      <c r="A20" s="3">
        <f t="shared" si="7"/>
        <v>0.18000000000000002</v>
      </c>
      <c r="B20" s="3">
        <f t="shared" si="0"/>
        <v>4.6721824480285792E-2</v>
      </c>
      <c r="C20">
        <f t="shared" si="1"/>
        <v>2.7899999999999998E-2</v>
      </c>
      <c r="D20">
        <f t="shared" si="2"/>
        <v>0.10708874881064905</v>
      </c>
      <c r="E20">
        <f t="shared" si="3"/>
        <v>7.435417746393623E-2</v>
      </c>
      <c r="F20">
        <f t="shared" si="4"/>
        <v>-1.8554177463936238E-2</v>
      </c>
      <c r="G20">
        <f t="shared" si="5"/>
        <v>0.17500617592262688</v>
      </c>
      <c r="H20">
        <f t="shared" si="6"/>
        <v>0.18499382407737316</v>
      </c>
    </row>
    <row r="21" spans="1:8" x14ac:dyDescent="0.25">
      <c r="A21" s="3">
        <f t="shared" si="7"/>
        <v>0.19000000000000003</v>
      </c>
      <c r="B21" s="3">
        <f t="shared" si="0"/>
        <v>4.7300343759361291E-2</v>
      </c>
      <c r="C21">
        <f t="shared" si="1"/>
        <v>2.8975000000000001E-2</v>
      </c>
      <c r="D21">
        <f t="shared" si="2"/>
        <v>0.10214328243111404</v>
      </c>
      <c r="E21">
        <f t="shared" si="3"/>
        <v>7.6028810057660018E-2</v>
      </c>
      <c r="F21">
        <f t="shared" si="4"/>
        <v>-1.8078810057660023E-2</v>
      </c>
      <c r="G21">
        <f t="shared" si="5"/>
        <v>0.18517698446908989</v>
      </c>
      <c r="H21">
        <f t="shared" si="6"/>
        <v>0.19482301553091017</v>
      </c>
    </row>
    <row r="22" spans="1:8" x14ac:dyDescent="0.25">
      <c r="A22" s="3">
        <f t="shared" si="7"/>
        <v>0.20000000000000004</v>
      </c>
      <c r="B22" s="3">
        <f t="shared" si="0"/>
        <v>4.7812858251968751E-2</v>
      </c>
      <c r="C22">
        <f t="shared" si="1"/>
        <v>0.03</v>
      </c>
      <c r="D22">
        <f t="shared" si="2"/>
        <v>9.7192797188580801E-2</v>
      </c>
      <c r="E22">
        <f t="shared" si="3"/>
        <v>7.7587205326455466E-2</v>
      </c>
      <c r="F22">
        <f t="shared" si="4"/>
        <v>-1.7587205326455475E-2</v>
      </c>
      <c r="G22">
        <f t="shared" si="5"/>
        <v>0.19536024748067063</v>
      </c>
      <c r="H22">
        <f t="shared" si="6"/>
        <v>0.20463975251932945</v>
      </c>
    </row>
    <row r="23" spans="1:8" x14ac:dyDescent="0.25">
      <c r="A23" s="3">
        <f t="shared" si="7"/>
        <v>0.21000000000000005</v>
      </c>
      <c r="B23" s="3">
        <f t="shared" si="0"/>
        <v>4.8263308234119444E-2</v>
      </c>
      <c r="C23">
        <f t="shared" si="1"/>
        <v>3.0975000000000003E-2</v>
      </c>
      <c r="D23">
        <f t="shared" si="2"/>
        <v>9.2237528443125591E-2</v>
      </c>
      <c r="E23">
        <f t="shared" si="3"/>
        <v>7.903314738945133E-2</v>
      </c>
      <c r="F23">
        <f t="shared" si="4"/>
        <v>-1.7083147389451332E-2</v>
      </c>
      <c r="G23">
        <f t="shared" si="5"/>
        <v>0.20555462136647581</v>
      </c>
      <c r="H23">
        <f t="shared" si="6"/>
        <v>0.21444537863352428</v>
      </c>
    </row>
    <row r="24" spans="1:8" x14ac:dyDescent="0.25">
      <c r="A24" s="3">
        <f t="shared" si="7"/>
        <v>0.22000000000000006</v>
      </c>
      <c r="B24" s="3">
        <f t="shared" si="0"/>
        <v>4.8655230234578815E-2</v>
      </c>
      <c r="C24">
        <f t="shared" si="1"/>
        <v>3.1899999999999998E-2</v>
      </c>
      <c r="D24">
        <f t="shared" si="2"/>
        <v>8.7277712949462127E-2</v>
      </c>
      <c r="E24">
        <f t="shared" si="3"/>
        <v>8.0370034683014346E-2</v>
      </c>
      <c r="F24">
        <f t="shared" si="4"/>
        <v>-1.6570034683014344E-2</v>
      </c>
      <c r="G24">
        <f t="shared" si="5"/>
        <v>0.21575887196523627</v>
      </c>
      <c r="H24">
        <f t="shared" si="6"/>
        <v>0.22424112803476384</v>
      </c>
    </row>
    <row r="25" spans="1:8" x14ac:dyDescent="0.25">
      <c r="A25" s="3">
        <f t="shared" si="7"/>
        <v>0.23000000000000007</v>
      </c>
      <c r="B25" s="3">
        <f t="shared" si="0"/>
        <v>4.8991818706077321E-2</v>
      </c>
      <c r="C25">
        <f t="shared" si="1"/>
        <v>3.2775000000000006E-2</v>
      </c>
      <c r="D25">
        <f t="shared" si="2"/>
        <v>8.231358879167322E-2</v>
      </c>
      <c r="E25">
        <f t="shared" si="3"/>
        <v>8.1600939704862777E-2</v>
      </c>
      <c r="F25">
        <f t="shared" si="4"/>
        <v>-1.6050939704862766E-2</v>
      </c>
      <c r="G25">
        <f t="shared" si="5"/>
        <v>0.22597185997434893</v>
      </c>
      <c r="H25">
        <f t="shared" si="6"/>
        <v>0.2340281400256512</v>
      </c>
    </row>
    <row r="26" spans="1:8" x14ac:dyDescent="0.25">
      <c r="A26" s="3">
        <f t="shared" si="7"/>
        <v>0.24000000000000007</v>
      </c>
      <c r="B26" s="3">
        <f t="shared" si="0"/>
        <v>4.9275975743232552E-2</v>
      </c>
      <c r="C26">
        <f t="shared" si="1"/>
        <v>3.3599999999999998E-2</v>
      </c>
      <c r="D26">
        <f t="shared" si="2"/>
        <v>7.7345395317014981E-2</v>
      </c>
      <c r="E26">
        <f t="shared" si="3"/>
        <v>8.2728657121767246E-2</v>
      </c>
      <c r="F26">
        <f t="shared" si="4"/>
        <v>-1.5528657121767257E-2</v>
      </c>
      <c r="G26">
        <f t="shared" si="5"/>
        <v>0.23619252907306307</v>
      </c>
      <c r="H26">
        <f t="shared" si="6"/>
        <v>0.24380747092693708</v>
      </c>
    </row>
    <row r="27" spans="1:8" x14ac:dyDescent="0.25">
      <c r="A27" s="3">
        <f t="shared" si="7"/>
        <v>0.25000000000000006</v>
      </c>
      <c r="B27" s="3">
        <f t="shared" si="0"/>
        <v>4.9510351562499992E-2</v>
      </c>
      <c r="C27">
        <f t="shared" si="1"/>
        <v>3.4375000000000003E-2</v>
      </c>
      <c r="D27">
        <f t="shared" si="2"/>
        <v>7.2373373068765262E-2</v>
      </c>
      <c r="E27">
        <f t="shared" si="3"/>
        <v>8.3755742888278362E-2</v>
      </c>
      <c r="F27">
        <f t="shared" si="4"/>
        <v>-1.5005742888278349E-2</v>
      </c>
      <c r="G27">
        <f t="shared" si="5"/>
        <v>0.24641989614059986</v>
      </c>
      <c r="H27">
        <f t="shared" si="6"/>
        <v>0.25358010385940027</v>
      </c>
    </row>
    <row r="28" spans="1:8" x14ac:dyDescent="0.25">
      <c r="A28" s="3">
        <f t="shared" si="7"/>
        <v>0.26000000000000006</v>
      </c>
      <c r="B28" s="3">
        <f t="shared" si="0"/>
        <v>4.9697377759284886E-2</v>
      </c>
      <c r="C28">
        <f t="shared" si="1"/>
        <v>3.5100000000000006E-2</v>
      </c>
      <c r="D28">
        <f t="shared" si="2"/>
        <v>6.7397763718239023E-2</v>
      </c>
      <c r="E28">
        <f t="shared" si="3"/>
        <v>8.4684546340628386E-2</v>
      </c>
      <c r="F28">
        <f t="shared" si="4"/>
        <v>-1.4484546340628374E-2</v>
      </c>
      <c r="G28">
        <f t="shared" si="5"/>
        <v>0.25665304312200765</v>
      </c>
      <c r="H28">
        <f t="shared" si="6"/>
        <v>0.26334695687799248</v>
      </c>
    </row>
    <row r="29" spans="1:8" x14ac:dyDescent="0.25">
      <c r="A29" s="3">
        <f t="shared" si="7"/>
        <v>0.27000000000000007</v>
      </c>
      <c r="B29" s="3">
        <f t="shared" si="0"/>
        <v>4.9839294857579951E-2</v>
      </c>
      <c r="C29">
        <f t="shared" si="1"/>
        <v>3.5775000000000001E-2</v>
      </c>
      <c r="D29">
        <f t="shared" si="2"/>
        <v>6.241880999595735E-2</v>
      </c>
      <c r="E29">
        <f t="shared" si="3"/>
        <v>8.5517236742376629E-2</v>
      </c>
      <c r="F29">
        <f t="shared" si="4"/>
        <v>-1.3967236742376633E-2</v>
      </c>
      <c r="G29">
        <f t="shared" si="5"/>
        <v>0.26689111020360151</v>
      </c>
      <c r="H29">
        <f t="shared" si="6"/>
        <v>0.27310888979639864</v>
      </c>
    </row>
    <row r="30" spans="1:8" x14ac:dyDescent="0.25">
      <c r="A30" s="3">
        <f t="shared" si="7"/>
        <v>0.28000000000000008</v>
      </c>
      <c r="B30" s="3">
        <f t="shared" si="0"/>
        <v>4.9938175305507697E-2</v>
      </c>
      <c r="C30">
        <f t="shared" si="1"/>
        <v>3.6400000000000002E-2</v>
      </c>
      <c r="D30">
        <f t="shared" si="2"/>
        <v>5.7436755622042257E-2</v>
      </c>
      <c r="E30">
        <f t="shared" si="3"/>
        <v>8.6255825405304853E-2</v>
      </c>
      <c r="F30">
        <f t="shared" si="4"/>
        <v>-1.3455825405304843E-2</v>
      </c>
      <c r="G30">
        <f t="shared" si="5"/>
        <v>0.27713329003919501</v>
      </c>
      <c r="H30">
        <f t="shared" si="6"/>
        <v>0.28286670996080515</v>
      </c>
    </row>
    <row r="31" spans="1:8" x14ac:dyDescent="0.25">
      <c r="A31" s="3">
        <f t="shared" si="7"/>
        <v>0.29000000000000009</v>
      </c>
      <c r="B31" s="3">
        <f t="shared" si="0"/>
        <v>4.9995942804411705E-2</v>
      </c>
      <c r="C31">
        <f t="shared" si="1"/>
        <v>3.6975000000000008E-2</v>
      </c>
      <c r="D31">
        <f t="shared" si="2"/>
        <v>5.2451845235890131E-2</v>
      </c>
      <c r="E31">
        <f t="shared" si="3"/>
        <v>8.6902184249956535E-2</v>
      </c>
      <c r="F31">
        <f t="shared" si="4"/>
        <v>-1.2952184249956519E-2</v>
      </c>
      <c r="G31">
        <f t="shared" si="5"/>
        <v>0.28737882282687743</v>
      </c>
      <c r="H31">
        <f t="shared" si="6"/>
        <v>0.29262117717312275</v>
      </c>
    </row>
    <row r="32" spans="1:8" x14ac:dyDescent="0.25">
      <c r="A32" s="3">
        <f t="shared" si="7"/>
        <v>0.3000000000000001</v>
      </c>
      <c r="B32" s="3">
        <f t="shared" si="0"/>
        <v>5.0014388661641901E-2</v>
      </c>
      <c r="C32">
        <f t="shared" si="1"/>
        <v>3.7499999999999999E-2</v>
      </c>
      <c r="D32">
        <f t="shared" si="2"/>
        <v>4.7464324325172627E-2</v>
      </c>
      <c r="E32">
        <f t="shared" si="3"/>
        <v>8.7458061477688351E-2</v>
      </c>
      <c r="F32">
        <f t="shared" si="4"/>
        <v>-1.2458061477688354E-2</v>
      </c>
      <c r="G32">
        <f t="shared" si="5"/>
        <v>0.29762699207980992</v>
      </c>
      <c r="H32">
        <f t="shared" si="6"/>
        <v>0.30237300792019028</v>
      </c>
    </row>
    <row r="33" spans="1:8" x14ac:dyDescent="0.25">
      <c r="A33" s="3">
        <f t="shared" si="7"/>
        <v>0.31000000000000011</v>
      </c>
      <c r="B33" s="3">
        <f t="shared" si="0"/>
        <v>4.9995185708711677E-2</v>
      </c>
      <c r="C33">
        <f t="shared" si="1"/>
        <v>3.7975000000000002E-2</v>
      </c>
      <c r="D33">
        <f t="shared" si="2"/>
        <v>4.2474439154187006E-2</v>
      </c>
      <c r="E33">
        <f t="shared" si="3"/>
        <v>8.7925094881412494E-2</v>
      </c>
      <c r="F33">
        <f t="shared" si="4"/>
        <v>-1.197509488141249E-2</v>
      </c>
      <c r="G33">
        <f t="shared" si="5"/>
        <v>0.30787712096754005</v>
      </c>
      <c r="H33">
        <f t="shared" si="6"/>
        <v>0.31212287903246017</v>
      </c>
    </row>
    <row r="34" spans="1:8" x14ac:dyDescent="0.25">
      <c r="A34" s="3">
        <f t="shared" si="7"/>
        <v>0.32000000000000012</v>
      </c>
      <c r="B34" s="3">
        <f t="shared" ref="B34:B65" si="8">$K$4/0.2*$K$3*(0.2969*SQRT(A34/$K$3)-0.126*(A34/$K$3)-0.3516*(A34/$K$3)^2+0.2843*(A34/$K$3)^3-0.1015*(A34/$K$3)^4)</f>
        <v>4.9939900213714375E-2</v>
      </c>
      <c r="C34">
        <f t="shared" ref="C34:C65" si="9">IF((A34&gt;=$K$7),($K$6*($K$3-A34)/((1-$K$5)^2)*(1+A34/$K$3-2*$K$5)),($K$6*A34/($K$5^2)*(2*$K$5-A34/$K$3)))</f>
        <v>3.8400000000000004E-2</v>
      </c>
      <c r="D34">
        <f t="shared" si="2"/>
        <v>3.7482436691661486E-2</v>
      </c>
      <c r="E34">
        <f t="shared" si="3"/>
        <v>8.8304823212319181E-2</v>
      </c>
      <c r="F34">
        <f t="shared" si="4"/>
        <v>-1.1504823212319173E-2</v>
      </c>
      <c r="G34">
        <f t="shared" si="5"/>
        <v>0.31812856912953813</v>
      </c>
      <c r="H34">
        <f t="shared" si="6"/>
        <v>0.32187143087046211</v>
      </c>
    </row>
    <row r="35" spans="1:8" x14ac:dyDescent="0.25">
      <c r="A35" s="3">
        <f t="shared" si="7"/>
        <v>0.33000000000000013</v>
      </c>
      <c r="B35" s="3">
        <f t="shared" si="8"/>
        <v>4.9850002130357042E-2</v>
      </c>
      <c r="C35">
        <f t="shared" si="9"/>
        <v>3.8775000000000004E-2</v>
      </c>
      <c r="D35">
        <f t="shared" si="2"/>
        <v>3.2488564538016192E-2</v>
      </c>
      <c r="E35">
        <f t="shared" si="3"/>
        <v>8.8598695935587279E-2</v>
      </c>
      <c r="F35">
        <f t="shared" si="4"/>
        <v>-1.1048695935587279E-2</v>
      </c>
      <c r="G35">
        <f t="shared" si="5"/>
        <v>0.32838072988209355</v>
      </c>
      <c r="H35">
        <f t="shared" si="6"/>
        <v>0.33161927011790671</v>
      </c>
    </row>
    <row r="36" spans="1:8" x14ac:dyDescent="0.25">
      <c r="A36" s="3">
        <f t="shared" si="7"/>
        <v>0.34000000000000014</v>
      </c>
      <c r="B36" s="3">
        <f t="shared" si="8"/>
        <v>4.9726873958978485E-2</v>
      </c>
      <c r="C36">
        <f t="shared" si="9"/>
        <v>3.9100000000000003E-2</v>
      </c>
      <c r="D36">
        <f t="shared" si="2"/>
        <v>2.7493070852162252E-2</v>
      </c>
      <c r="E36">
        <f t="shared" si="3"/>
        <v>8.8808081642858083E-2</v>
      </c>
      <c r="F36">
        <f t="shared" si="4"/>
        <v>-1.0608081642858071E-2</v>
      </c>
      <c r="G36">
        <f t="shared" si="5"/>
        <v>0.33863302775482157</v>
      </c>
      <c r="H36">
        <f t="shared" si="6"/>
        <v>0.3413669722451787</v>
      </c>
    </row>
    <row r="37" spans="1:8" x14ac:dyDescent="0.25">
      <c r="A37" s="3">
        <f t="shared" si="7"/>
        <v>0.35000000000000014</v>
      </c>
      <c r="B37" s="3">
        <f t="shared" si="8"/>
        <v>4.9571818442613796E-2</v>
      </c>
      <c r="C37">
        <f t="shared" si="9"/>
        <v>3.9375E-2</v>
      </c>
      <c r="D37">
        <f t="shared" si="2"/>
        <v>2.249620427788418E-2</v>
      </c>
      <c r="E37">
        <f t="shared" si="3"/>
        <v>8.8934275338329552E-2</v>
      </c>
      <c r="F37">
        <f t="shared" si="4"/>
        <v>-1.0184275338329551E-2</v>
      </c>
      <c r="G37">
        <f t="shared" si="5"/>
        <v>0.34888491630488772</v>
      </c>
      <c r="H37">
        <f t="shared" si="6"/>
        <v>0.35111508369511257</v>
      </c>
    </row>
    <row r="38" spans="1:8" x14ac:dyDescent="0.25">
      <c r="A38" s="3">
        <f t="shared" si="7"/>
        <v>0.36000000000000015</v>
      </c>
      <c r="B38" s="3">
        <f t="shared" si="8"/>
        <v>4.9386065279999988E-2</v>
      </c>
      <c r="C38">
        <f t="shared" si="9"/>
        <v>3.9600000000000003E-2</v>
      </c>
      <c r="D38">
        <f t="shared" si="2"/>
        <v>1.7498213869856043E-2</v>
      </c>
      <c r="E38">
        <f t="shared" si="3"/>
        <v>8.8978504775263118E-2</v>
      </c>
      <c r="F38">
        <f t="shared" si="4"/>
        <v>-9.7785047752631041E-3</v>
      </c>
      <c r="G38">
        <f t="shared" si="5"/>
        <v>0.35913587616643305</v>
      </c>
      <c r="H38">
        <f t="shared" si="6"/>
        <v>0.36086412383356725</v>
      </c>
    </row>
    <row r="39" spans="1:8" x14ac:dyDescent="0.25">
      <c r="A39" s="3">
        <f t="shared" si="7"/>
        <v>0.37000000000000016</v>
      </c>
      <c r="B39" s="3">
        <f t="shared" si="8"/>
        <v>4.9170777004777066E-2</v>
      </c>
      <c r="C39">
        <f t="shared" si="9"/>
        <v>3.9774999999999998E-2</v>
      </c>
      <c r="D39">
        <f t="shared" si="2"/>
        <v>1.2499349019361679E-2</v>
      </c>
      <c r="E39">
        <f t="shared" si="3"/>
        <v>8.8941935987936871E-2</v>
      </c>
      <c r="F39">
        <f t="shared" si="4"/>
        <v>-9.3919359879368683E-3</v>
      </c>
      <c r="G39">
        <f t="shared" si="5"/>
        <v>0.36938541330015096</v>
      </c>
      <c r="H39">
        <f t="shared" si="6"/>
        <v>0.37061458669984937</v>
      </c>
    </row>
    <row r="40" spans="1:8" x14ac:dyDescent="0.25">
      <c r="A40" s="3">
        <f t="shared" si="7"/>
        <v>0.38000000000000017</v>
      </c>
      <c r="B40" s="3">
        <f t="shared" si="8"/>
        <v>4.8927054154074438E-2</v>
      </c>
      <c r="C40">
        <f t="shared" si="9"/>
        <v>3.9899999999999998E-2</v>
      </c>
      <c r="D40">
        <f t="shared" si="2"/>
        <v>7.4998593797457637E-3</v>
      </c>
      <c r="E40">
        <f t="shared" si="3"/>
        <v>8.882567813872673E-2</v>
      </c>
      <c r="F40">
        <f t="shared" si="4"/>
        <v>-9.0256781387267337E-3</v>
      </c>
      <c r="G40">
        <f t="shared" si="5"/>
        <v>0.37963305741395975</v>
      </c>
      <c r="H40">
        <f t="shared" si="6"/>
        <v>0.38036694258604059</v>
      </c>
    </row>
    <row r="41" spans="1:8" x14ac:dyDescent="0.25">
      <c r="A41" s="3">
        <f t="shared" si="7"/>
        <v>0.39000000000000018</v>
      </c>
      <c r="B41" s="3">
        <f t="shared" si="8"/>
        <v>4.865593982872421E-2</v>
      </c>
      <c r="C41">
        <f t="shared" si="9"/>
        <v>3.9974999999999997E-2</v>
      </c>
      <c r="D41">
        <f t="shared" si="2"/>
        <v>2.4999947916859201E-3</v>
      </c>
      <c r="E41">
        <f t="shared" si="3"/>
        <v>8.8630787779624964E-2</v>
      </c>
      <c r="F41">
        <f t="shared" si="4"/>
        <v>-8.680787779624978E-3</v>
      </c>
      <c r="G41">
        <f t="shared" si="5"/>
        <v>0.38987836053055114</v>
      </c>
      <c r="H41">
        <f t="shared" si="6"/>
        <v>0.39012163946944922</v>
      </c>
    </row>
    <row r="42" spans="1:8" x14ac:dyDescent="0.25">
      <c r="A42" s="3">
        <f t="shared" si="7"/>
        <v>0.40000000000000019</v>
      </c>
      <c r="B42" s="3">
        <f t="shared" si="8"/>
        <v>4.8358423730399169E-2</v>
      </c>
      <c r="C42">
        <f t="shared" si="9"/>
        <v>3.9999999999999994E-2</v>
      </c>
      <c r="D42">
        <f t="shared" si="2"/>
        <v>-1.1111106538630303E-3</v>
      </c>
      <c r="E42">
        <f t="shared" si="3"/>
        <v>8.8358393879547956E-2</v>
      </c>
      <c r="F42">
        <f t="shared" si="4"/>
        <v>-8.3583938795479679E-3</v>
      </c>
      <c r="G42">
        <f t="shared" si="5"/>
        <v>0.40005373154875518</v>
      </c>
      <c r="H42">
        <f t="shared" si="6"/>
        <v>0.3999462684512452</v>
      </c>
    </row>
    <row r="43" spans="1:8" x14ac:dyDescent="0.25">
      <c r="A43" s="3">
        <f t="shared" si="7"/>
        <v>0.4100000000000002</v>
      </c>
      <c r="B43" s="3">
        <f t="shared" si="8"/>
        <v>4.8035445747190618E-2</v>
      </c>
      <c r="C43">
        <f t="shared" si="9"/>
        <v>3.9988888888888893E-2</v>
      </c>
      <c r="D43">
        <f t="shared" si="2"/>
        <v>-3.3333209877376424E-3</v>
      </c>
      <c r="E43">
        <f t="shared" si="3"/>
        <v>8.8024067774715858E-2</v>
      </c>
      <c r="F43">
        <f t="shared" si="4"/>
        <v>-8.0462899969380788E-3</v>
      </c>
      <c r="G43">
        <f t="shared" si="5"/>
        <v>0.41016011726295298</v>
      </c>
      <c r="H43">
        <f t="shared" si="6"/>
        <v>0.40983988273704741</v>
      </c>
    </row>
    <row r="44" spans="1:8" x14ac:dyDescent="0.25">
      <c r="A44" s="3">
        <f t="shared" si="7"/>
        <v>0.42000000000000021</v>
      </c>
      <c r="B44" s="3">
        <f t="shared" si="8"/>
        <v>4.7687899147864685E-2</v>
      </c>
      <c r="C44">
        <f t="shared" si="9"/>
        <v>3.995555555555555E-2</v>
      </c>
      <c r="D44">
        <f t="shared" si="2"/>
        <v>-5.5554984006915423E-3</v>
      </c>
      <c r="E44">
        <f t="shared" si="3"/>
        <v>8.7642718796085511E-2</v>
      </c>
      <c r="F44">
        <f t="shared" si="4"/>
        <v>-7.7316076849744189E-3</v>
      </c>
      <c r="G44">
        <f t="shared" si="5"/>
        <v>0.42026492868466975</v>
      </c>
      <c r="H44">
        <f t="shared" si="6"/>
        <v>0.41973507131533067</v>
      </c>
    </row>
    <row r="45" spans="1:8" x14ac:dyDescent="0.25">
      <c r="A45" s="3">
        <f t="shared" si="7"/>
        <v>0.43000000000000022</v>
      </c>
      <c r="B45" s="3">
        <f t="shared" si="8"/>
        <v>4.73166334357632E-2</v>
      </c>
      <c r="C45">
        <f t="shared" si="9"/>
        <v>3.9900000000000005E-2</v>
      </c>
      <c r="D45">
        <f t="shared" si="2"/>
        <v>-7.7776209476228854E-3</v>
      </c>
      <c r="E45">
        <f t="shared" si="3"/>
        <v>8.7215202318570745E-2</v>
      </c>
      <c r="F45">
        <f t="shared" si="4"/>
        <v>-7.4152023185707419E-3</v>
      </c>
      <c r="G45">
        <f t="shared" si="5"/>
        <v>0.43036800712914469</v>
      </c>
      <c r="H45">
        <f t="shared" si="6"/>
        <v>0.42963199287085574</v>
      </c>
    </row>
    <row r="46" spans="1:8" x14ac:dyDescent="0.25">
      <c r="A46" s="3">
        <f t="shared" si="7"/>
        <v>0.44000000000000022</v>
      </c>
      <c r="B46" s="3">
        <f t="shared" si="8"/>
        <v>4.6922456905651819E-2</v>
      </c>
      <c r="C46">
        <f t="shared" si="9"/>
        <v>3.9822222222222217E-2</v>
      </c>
      <c r="D46">
        <f t="shared" si="2"/>
        <v>-9.9996666866655152E-3</v>
      </c>
      <c r="E46">
        <f t="shared" si="3"/>
        <v>8.6742333180973297E-2</v>
      </c>
      <c r="F46">
        <f t="shared" si="4"/>
        <v>-7.0978887365288693E-3</v>
      </c>
      <c r="G46">
        <f t="shared" si="5"/>
        <v>0.44046920110958776</v>
      </c>
      <c r="H46">
        <f t="shared" si="6"/>
        <v>0.43953079889041269</v>
      </c>
    </row>
    <row r="47" spans="1:8" x14ac:dyDescent="0.25">
      <c r="A47" s="3">
        <f t="shared" si="7"/>
        <v>0.45000000000000023</v>
      </c>
      <c r="B47" s="3">
        <f t="shared" si="8"/>
        <v>4.6506138940453107E-2</v>
      </c>
      <c r="C47">
        <f t="shared" si="9"/>
        <v>3.9722222222222214E-2</v>
      </c>
      <c r="D47">
        <f t="shared" si="2"/>
        <v>-1.2221613680513657E-2</v>
      </c>
      <c r="E47">
        <f t="shared" si="3"/>
        <v>8.6224887945125533E-2</v>
      </c>
      <c r="F47">
        <f t="shared" si="4"/>
        <v>-6.7804435006811048E-3</v>
      </c>
      <c r="G47">
        <f t="shared" si="5"/>
        <v>0.45056836591439126</v>
      </c>
      <c r="H47">
        <f t="shared" si="6"/>
        <v>0.44943163408560921</v>
      </c>
    </row>
    <row r="48" spans="1:8" x14ac:dyDescent="0.25">
      <c r="A48" s="3">
        <f t="shared" si="7"/>
        <v>0.46000000000000024</v>
      </c>
      <c r="B48" s="3">
        <f t="shared" si="8"/>
        <v>4.6068412079494594E-2</v>
      </c>
      <c r="C48">
        <f t="shared" si="9"/>
        <v>3.9599999999999996E-2</v>
      </c>
      <c r="D48">
        <f t="shared" si="2"/>
        <v>-1.4443439997709142E-2</v>
      </c>
      <c r="E48">
        <f t="shared" si="3"/>
        <v>8.566360692915076E-2</v>
      </c>
      <c r="F48">
        <f t="shared" si="4"/>
        <v>-6.4636069291507739E-3</v>
      </c>
      <c r="G48">
        <f t="shared" si="5"/>
        <v>0.46066536321119905</v>
      </c>
      <c r="H48">
        <f t="shared" si="6"/>
        <v>0.45933463678880143</v>
      </c>
    </row>
    <row r="49" spans="1:8" x14ac:dyDescent="0.25">
      <c r="A49" s="3">
        <f t="shared" si="7"/>
        <v>0.47000000000000025</v>
      </c>
      <c r="B49" s="3">
        <f t="shared" si="8"/>
        <v>4.5609973885453473E-2</v>
      </c>
      <c r="C49">
        <f t="shared" si="9"/>
        <v>3.9455555555555556E-2</v>
      </c>
      <c r="D49">
        <f t="shared" si="2"/>
        <v>-1.666512371394098E-2</v>
      </c>
      <c r="E49">
        <f t="shared" si="3"/>
        <v>8.5059196041841451E-2</v>
      </c>
      <c r="F49">
        <f t="shared" si="4"/>
        <v>-6.1480849307303312E-3</v>
      </c>
      <c r="G49">
        <f t="shared" si="5"/>
        <v>0.47076006067477172</v>
      </c>
      <c r="H49">
        <f t="shared" si="6"/>
        <v>0.46923993932522878</v>
      </c>
    </row>
    <row r="50" spans="1:8" x14ac:dyDescent="0.25">
      <c r="A50" s="3">
        <f t="shared" si="7"/>
        <v>0.48000000000000026</v>
      </c>
      <c r="B50" s="3">
        <f t="shared" si="8"/>
        <v>4.5131488633439923E-2</v>
      </c>
      <c r="C50">
        <f t="shared" si="9"/>
        <v>3.9288888888888887E-2</v>
      </c>
      <c r="D50">
        <f t="shared" si="2"/>
        <v>-1.8886642913341762E-2</v>
      </c>
      <c r="E50">
        <f t="shared" si="3"/>
        <v>8.4412328441438547E-2</v>
      </c>
      <c r="F50">
        <f t="shared" si="4"/>
        <v>-5.834550663660773E-3</v>
      </c>
      <c r="G50">
        <f t="shared" si="5"/>
        <v>0.48085233163599289</v>
      </c>
      <c r="H50">
        <f t="shared" si="6"/>
        <v>0.47914766836400763</v>
      </c>
    </row>
    <row r="51" spans="1:8" x14ac:dyDescent="0.25">
      <c r="A51" s="3">
        <f t="shared" si="7"/>
        <v>0.49000000000000027</v>
      </c>
      <c r="B51" s="3">
        <f t="shared" si="8"/>
        <v>4.4633588842499974E-2</v>
      </c>
      <c r="C51">
        <f t="shared" si="9"/>
        <v>3.9099999999999996E-2</v>
      </c>
      <c r="D51">
        <f t="shared" si="2"/>
        <v>-2.1107975689787114E-2</v>
      </c>
      <c r="E51">
        <f t="shared" si="3"/>
        <v>8.3723646038954325E-2</v>
      </c>
      <c r="F51">
        <f t="shared" si="4"/>
        <v>-5.5236460389543329E-3</v>
      </c>
      <c r="G51">
        <f t="shared" si="5"/>
        <v>0.49094205474971153</v>
      </c>
      <c r="H51">
        <f t="shared" si="6"/>
        <v>0.48905794525028901</v>
      </c>
    </row>
    <row r="52" spans="1:8" x14ac:dyDescent="0.25">
      <c r="A52" s="3">
        <f t="shared" si="7"/>
        <v>0.50000000000000022</v>
      </c>
      <c r="B52" s="3">
        <f t="shared" si="8"/>
        <v>4.4116876667142965E-2</v>
      </c>
      <c r="C52">
        <f t="shared" si="9"/>
        <v>3.8888888888888883E-2</v>
      </c>
      <c r="D52">
        <f t="shared" si="2"/>
        <v>-2.3329100148186052E-2</v>
      </c>
      <c r="E52">
        <f t="shared" si="3"/>
        <v>8.2993760863521782E-2</v>
      </c>
      <c r="F52">
        <f t="shared" si="4"/>
        <v>-5.2159830857440165E-3</v>
      </c>
      <c r="G52">
        <f t="shared" si="5"/>
        <v>0.50102911367940828</v>
      </c>
      <c r="H52">
        <f t="shared" si="6"/>
        <v>0.49897088632059217</v>
      </c>
    </row>
    <row r="53" spans="1:8" x14ac:dyDescent="0.25">
      <c r="A53" s="3">
        <f t="shared" si="7"/>
        <v>0.51000000000000023</v>
      </c>
      <c r="B53" s="3">
        <f t="shared" si="8"/>
        <v>4.3581925164218591E-2</v>
      </c>
      <c r="C53">
        <f t="shared" si="9"/>
        <v>3.8655555555555554E-2</v>
      </c>
      <c r="D53">
        <f t="shared" si="2"/>
        <v>-2.5549994405779802E-2</v>
      </c>
      <c r="E53">
        <f t="shared" si="3"/>
        <v>8.2223256304988446E-2</v>
      </c>
      <c r="F53">
        <f t="shared" si="4"/>
        <v>-4.9121451938773375E-3</v>
      </c>
      <c r="G53">
        <f t="shared" si="5"/>
        <v>0.51111339679693024</v>
      </c>
      <c r="H53">
        <f t="shared" si="6"/>
        <v>0.50888660320307022</v>
      </c>
    </row>
    <row r="54" spans="1:8" x14ac:dyDescent="0.25">
      <c r="A54" s="3">
        <f t="shared" si="7"/>
        <v>0.52000000000000024</v>
      </c>
      <c r="B54" s="3">
        <f t="shared" si="8"/>
        <v>4.3029279448525831E-2</v>
      </c>
      <c r="C54">
        <f t="shared" si="9"/>
        <v>3.839999999999999E-2</v>
      </c>
      <c r="D54">
        <f t="shared" si="2"/>
        <v>-2.7770636593420498E-2</v>
      </c>
      <c r="E54">
        <f t="shared" si="3"/>
        <v>8.1412688247042064E-2</v>
      </c>
      <c r="F54">
        <f t="shared" si="4"/>
        <v>-4.612688247042078E-3</v>
      </c>
      <c r="G54">
        <f t="shared" si="5"/>
        <v>0.52119479689575143</v>
      </c>
      <c r="H54">
        <f t="shared" si="6"/>
        <v>0.51880520310424905</v>
      </c>
    </row>
    <row r="55" spans="1:8" x14ac:dyDescent="0.25">
      <c r="A55" s="3">
        <f t="shared" si="7"/>
        <v>0.53000000000000025</v>
      </c>
      <c r="B55" s="3">
        <f t="shared" si="8"/>
        <v>4.2459457748869278E-2</v>
      </c>
      <c r="C55">
        <f t="shared" si="9"/>
        <v>3.8122222222222217E-2</v>
      </c>
      <c r="D55">
        <f t="shared" si="2"/>
        <v>-2.9991004856878039E-2</v>
      </c>
      <c r="E55">
        <f t="shared" si="3"/>
        <v>8.0562586102499611E-2</v>
      </c>
      <c r="F55">
        <f t="shared" si="4"/>
        <v>-4.3181416580551774E-3</v>
      </c>
      <c r="G55">
        <f t="shared" si="5"/>
        <v>0.53127321091640856</v>
      </c>
      <c r="H55">
        <f t="shared" si="6"/>
        <v>0.52872678908359194</v>
      </c>
    </row>
    <row r="56" spans="1:8" x14ac:dyDescent="0.25">
      <c r="A56" s="3">
        <f t="shared" si="7"/>
        <v>0.54000000000000026</v>
      </c>
      <c r="B56" s="3">
        <f t="shared" si="8"/>
        <v>4.1872952374848796E-2</v>
      </c>
      <c r="C56">
        <f t="shared" si="9"/>
        <v>3.7822222222222215E-2</v>
      </c>
      <c r="D56">
        <f t="shared" si="2"/>
        <v>-3.2211077358110095E-2</v>
      </c>
      <c r="E56">
        <f t="shared" si="3"/>
        <v>7.9673453760970958E-2</v>
      </c>
      <c r="F56">
        <f t="shared" si="4"/>
        <v>-4.0290093165265342E-3</v>
      </c>
      <c r="G56">
        <f t="shared" si="5"/>
        <v>0.54134853968291552</v>
      </c>
      <c r="H56">
        <f t="shared" si="6"/>
        <v>0.538651460317085</v>
      </c>
    </row>
    <row r="57" spans="1:8" x14ac:dyDescent="0.25">
      <c r="A57" s="3">
        <f t="shared" si="7"/>
        <v>0.55000000000000027</v>
      </c>
      <c r="B57" s="3">
        <f t="shared" si="8"/>
        <v>4.1270230603435092E-2</v>
      </c>
      <c r="C57">
        <f t="shared" si="9"/>
        <v>3.7499999999999985E-2</v>
      </c>
      <c r="D57">
        <f t="shared" si="2"/>
        <v>-3.44308322765534E-2</v>
      </c>
      <c r="E57">
        <f t="shared" si="3"/>
        <v>7.8745770457883196E-2</v>
      </c>
      <c r="F57">
        <f t="shared" si="4"/>
        <v>-3.7457704578832268E-3</v>
      </c>
      <c r="G57">
        <f t="shared" si="5"/>
        <v>0.55142068764910512</v>
      </c>
      <c r="H57">
        <f t="shared" si="6"/>
        <v>0.54857931235089541</v>
      </c>
    </row>
    <row r="58" spans="1:8" x14ac:dyDescent="0.25">
      <c r="A58" s="3">
        <f t="shared" si="7"/>
        <v>0.56000000000000028</v>
      </c>
      <c r="B58" s="3">
        <f t="shared" si="8"/>
        <v>4.0651735493318283E-2</v>
      </c>
      <c r="C58">
        <f t="shared" si="9"/>
        <v>3.7155555555555546E-2</v>
      </c>
      <c r="D58">
        <f t="shared" si="2"/>
        <v>-3.6650247810411735E-2</v>
      </c>
      <c r="E58">
        <f t="shared" si="3"/>
        <v>7.7779991572793056E-2</v>
      </c>
      <c r="F58">
        <f t="shared" si="4"/>
        <v>-3.468880461681971E-3</v>
      </c>
      <c r="G58">
        <f t="shared" si="5"/>
        <v>0.56148956265396566</v>
      </c>
      <c r="H58">
        <f t="shared" si="6"/>
        <v>0.55851043734603489</v>
      </c>
    </row>
    <row r="59" spans="1:8" x14ac:dyDescent="0.25">
      <c r="A59" s="3">
        <f t="shared" si="7"/>
        <v>0.57000000000000028</v>
      </c>
      <c r="B59" s="3">
        <f t="shared" si="8"/>
        <v>4.0017886634094266E-2</v>
      </c>
      <c r="C59">
        <f t="shared" si="9"/>
        <v>3.6788888888888878E-2</v>
      </c>
      <c r="D59">
        <f t="shared" si="2"/>
        <v>-3.8869302177921825E-2</v>
      </c>
      <c r="E59">
        <f t="shared" si="3"/>
        <v>7.6776549363999164E-2</v>
      </c>
      <c r="F59">
        <f t="shared" si="4"/>
        <v>-3.1987715862214008E-3</v>
      </c>
      <c r="G59">
        <f t="shared" si="5"/>
        <v>0.57155507568514341</v>
      </c>
      <c r="H59">
        <f t="shared" si="6"/>
        <v>0.56844492431485716</v>
      </c>
    </row>
    <row r="60" spans="1:8" x14ac:dyDescent="0.25">
      <c r="A60" s="3">
        <f t="shared" si="7"/>
        <v>0.58000000000000029</v>
      </c>
      <c r="B60" s="3">
        <f t="shared" si="8"/>
        <v>3.9369080836549698E-2</v>
      </c>
      <c r="C60">
        <f t="shared" si="9"/>
        <v>3.6399999999999988E-2</v>
      </c>
      <c r="D60">
        <f t="shared" si="2"/>
        <v>-4.1087973618639743E-2</v>
      </c>
      <c r="E60">
        <f t="shared" si="3"/>
        <v>7.573585364566654E-2</v>
      </c>
      <c r="F60">
        <f t="shared" si="4"/>
        <v>-2.935853645666564E-3</v>
      </c>
      <c r="G60">
        <f t="shared" si="5"/>
        <v>0.58161714064987768</v>
      </c>
      <c r="H60">
        <f t="shared" si="6"/>
        <v>0.5783828593501229</v>
      </c>
    </row>
    <row r="61" spans="1:8" x14ac:dyDescent="0.25">
      <c r="A61" s="3">
        <f t="shared" si="7"/>
        <v>0.5900000000000003</v>
      </c>
      <c r="B61" s="3">
        <f t="shared" si="8"/>
        <v>3.8705692769609445E-2</v>
      </c>
      <c r="C61">
        <f t="shared" si="9"/>
        <v>3.5988888888888876E-2</v>
      </c>
      <c r="D61">
        <f t="shared" si="2"/>
        <v>-4.3306240394709684E-2</v>
      </c>
      <c r="E61">
        <f t="shared" si="3"/>
        <v>7.4658292412984439E-2</v>
      </c>
      <c r="F61">
        <f t="shared" si="4"/>
        <v>-2.6805146352066808E-3</v>
      </c>
      <c r="G61">
        <f t="shared" si="5"/>
        <v>0.59167567415271116</v>
      </c>
      <c r="H61">
        <f t="shared" si="6"/>
        <v>0.58832432584728944</v>
      </c>
    </row>
    <row r="62" spans="1:8" x14ac:dyDescent="0.25">
      <c r="A62" s="3">
        <f t="shared" si="7"/>
        <v>0.60000000000000031</v>
      </c>
      <c r="B62" s="3">
        <f t="shared" si="8"/>
        <v>3.8028075548898192E-2</v>
      </c>
      <c r="C62">
        <f t="shared" si="9"/>
        <v>3.5555555555555542E-2</v>
      </c>
      <c r="D62">
        <f t="shared" si="2"/>
        <v>-4.5524080792134276E-2</v>
      </c>
      <c r="E62">
        <f t="shared" si="3"/>
        <v>7.3544232420269501E-2</v>
      </c>
      <c r="F62">
        <f t="shared" si="4"/>
        <v>-2.4331213091584106E-3</v>
      </c>
      <c r="G62">
        <f t="shared" si="5"/>
        <v>0.60173059527939288</v>
      </c>
      <c r="H62">
        <f t="shared" si="6"/>
        <v>0.59826940472060774</v>
      </c>
    </row>
    <row r="63" spans="1:8" x14ac:dyDescent="0.25">
      <c r="A63" s="3">
        <f t="shared" si="7"/>
        <v>0.61000000000000032</v>
      </c>
      <c r="B63" s="3">
        <f t="shared" si="8"/>
        <v>3.7336561281334252E-2</v>
      </c>
      <c r="C63">
        <f t="shared" si="9"/>
        <v>3.5099999999999985E-2</v>
      </c>
      <c r="D63">
        <f t="shared" si="2"/>
        <v>-4.7741473122040634E-2</v>
      </c>
      <c r="E63">
        <f t="shared" si="3"/>
        <v>7.2394019716397279E-2</v>
      </c>
      <c r="F63">
        <f t="shared" si="4"/>
        <v>-2.194019716397308E-3</v>
      </c>
      <c r="G63">
        <f t="shared" si="5"/>
        <v>0.61178182538645043</v>
      </c>
      <c r="H63">
        <f t="shared" si="6"/>
        <v>0.60821817461355021</v>
      </c>
    </row>
    <row r="64" spans="1:8" x14ac:dyDescent="0.25">
      <c r="A64" s="3">
        <f t="shared" si="7"/>
        <v>0.62000000000000033</v>
      </c>
      <c r="B64" s="3">
        <f t="shared" si="8"/>
        <v>3.6631461569705301E-2</v>
      </c>
      <c r="C64">
        <f t="shared" si="9"/>
        <v>3.4622222222222207E-2</v>
      </c>
      <c r="D64">
        <f t="shared" si="2"/>
        <v>-4.9958395721942765E-2</v>
      </c>
      <c r="E64">
        <f t="shared" si="3"/>
        <v>7.1207980141479249E-2</v>
      </c>
      <c r="F64">
        <f t="shared" si="4"/>
        <v>-1.9635356970348419E-3</v>
      </c>
      <c r="G64">
        <f t="shared" si="5"/>
        <v>0.62182928789596315</v>
      </c>
      <c r="H64">
        <f t="shared" si="6"/>
        <v>0.61817071210403751</v>
      </c>
    </row>
    <row r="65" spans="1:8" x14ac:dyDescent="0.25">
      <c r="A65" s="3">
        <f t="shared" si="7"/>
        <v>0.63000000000000034</v>
      </c>
      <c r="B65" s="3">
        <f t="shared" si="8"/>
        <v>3.5913067980761534E-2</v>
      </c>
      <c r="C65">
        <f t="shared" si="9"/>
        <v>3.4122222222222207E-2</v>
      </c>
      <c r="D65">
        <f t="shared" si="2"/>
        <v>-5.2174826957000764E-2</v>
      </c>
      <c r="E65">
        <f t="shared" si="3"/>
        <v>6.9986419788291426E-2</v>
      </c>
      <c r="F65">
        <f t="shared" si="4"/>
        <v>-1.7419753438470062E-3</v>
      </c>
      <c r="G65">
        <f t="shared" si="5"/>
        <v>0.63187290809511731</v>
      </c>
      <c r="H65">
        <f t="shared" si="6"/>
        <v>0.62812709190488336</v>
      </c>
    </row>
    <row r="66" spans="1:8" x14ac:dyDescent="0.25">
      <c r="A66" s="3">
        <f t="shared" si="7"/>
        <v>0.64000000000000035</v>
      </c>
      <c r="B66" s="3">
        <f t="shared" ref="B66:B97" si="10">$K$4/0.2*$K$3*(0.2969*SQRT(A66/$K$3)-0.126*(A66/$K$3)-0.3516*(A66/$K$3)^2+0.2843*(A66/$K$3)^3-0.1015*(A66/$K$3)^4)</f>
        <v>3.5181652479999964E-2</v>
      </c>
      <c r="C66">
        <f t="shared" ref="C66:C102" si="11">IF((A66&gt;=$K$7),($K$6*($K$3-A66)/((1-$K$5)^2)*(1+A66/$K$3-2*$K$5)),($K$6*A66/($K$5^2)*(2*$K$5-A66/$K$3)))</f>
        <v>3.3599999999999977E-2</v>
      </c>
      <c r="D66">
        <f t="shared" si="2"/>
        <v>-5.4390745221271179E-2</v>
      </c>
      <c r="E66">
        <f t="shared" si="3"/>
        <v>6.8729625431601174E-2</v>
      </c>
      <c r="F66">
        <f t="shared" si="4"/>
        <v>-1.5296254316012198E-3</v>
      </c>
      <c r="G66">
        <f t="shared" si="5"/>
        <v>0.64191261294016533</v>
      </c>
      <c r="H66">
        <f t="shared" si="6"/>
        <v>0.63808738705983536</v>
      </c>
    </row>
    <row r="67" spans="1:8" x14ac:dyDescent="0.25">
      <c r="A67" s="3">
        <f t="shared" si="7"/>
        <v>0.65000000000000036</v>
      </c>
      <c r="B67" s="3">
        <f t="shared" si="10"/>
        <v>3.4437467835991921E-2</v>
      </c>
      <c r="C67">
        <f t="shared" si="11"/>
        <v>3.3055555555555539E-2</v>
      </c>
      <c r="D67">
        <f t="shared" ref="D67:D101" si="12">ATAN((C68-C67)/(A68-A67))</f>
        <v>-5.6606128938968235E-2</v>
      </c>
      <c r="E67">
        <f t="shared" ref="E67:E102" si="13">C67+B67*COS(D67)</f>
        <v>6.7437864928219932E-2</v>
      </c>
      <c r="F67">
        <f t="shared" ref="F67:F102" si="14">C67-B67*COS(D67)</f>
        <v>-1.3267538171088528E-3</v>
      </c>
      <c r="G67">
        <f t="shared" ref="G67:G102" si="15">A67-B67*SIN(D67)</f>
        <v>0.65194833086445136</v>
      </c>
      <c r="H67">
        <f t="shared" ref="H67:H102" si="16">A67+B67*SIN(D67)</f>
        <v>0.64805166913554935</v>
      </c>
    </row>
    <row r="68" spans="1:8" x14ac:dyDescent="0.25">
      <c r="A68" s="3">
        <f t="shared" ref="A68:A102" si="17">A67+0.01</f>
        <v>0.66000000000000036</v>
      </c>
      <c r="B68" s="3">
        <f t="shared" si="10"/>
        <v>3.3680747996820803E-2</v>
      </c>
      <c r="C68">
        <f t="shared" si="11"/>
        <v>3.2488888888888866E-2</v>
      </c>
      <c r="D68">
        <f t="shared" si="12"/>
        <v>-5.8820956565691702E-2</v>
      </c>
      <c r="E68">
        <f t="shared" si="13"/>
        <v>6.6111387590325421E-2</v>
      </c>
      <c r="F68">
        <f t="shared" si="14"/>
        <v>-1.1336098125476896E-3</v>
      </c>
      <c r="G68">
        <f t="shared" si="15"/>
        <v>0.66197999159019605</v>
      </c>
      <c r="H68">
        <f t="shared" si="16"/>
        <v>0.65802000840980468</v>
      </c>
    </row>
    <row r="69" spans="1:8" x14ac:dyDescent="0.25">
      <c r="A69" s="3">
        <f t="shared" si="17"/>
        <v>0.67000000000000037</v>
      </c>
      <c r="B69" s="3">
        <f t="shared" si="10"/>
        <v>3.2911708440946472E-2</v>
      </c>
      <c r="C69">
        <f t="shared" si="11"/>
        <v>3.1899999999999984E-2</v>
      </c>
      <c r="D69">
        <f t="shared" si="12"/>
        <v>-6.1035206589689604E-2</v>
      </c>
      <c r="E69">
        <f t="shared" si="13"/>
        <v>6.4750424534349232E-2</v>
      </c>
      <c r="F69">
        <f t="shared" si="14"/>
        <v>-9.5042453434925761E-4</v>
      </c>
      <c r="G69">
        <f t="shared" si="15"/>
        <v>0.67200752594376623</v>
      </c>
      <c r="H69">
        <f t="shared" si="16"/>
        <v>0.66799247405623452</v>
      </c>
    </row>
    <row r="70" spans="1:8" x14ac:dyDescent="0.25">
      <c r="A70" s="3">
        <f t="shared" si="17"/>
        <v>0.68000000000000038</v>
      </c>
      <c r="B70" s="3">
        <f t="shared" si="10"/>
        <v>3.2130546504588312E-2</v>
      </c>
      <c r="C70">
        <f t="shared" si="11"/>
        <v>3.1288888888888866E-2</v>
      </c>
      <c r="D70">
        <f t="shared" si="12"/>
        <v>-6.324885753307348E-2</v>
      </c>
      <c r="E70">
        <f t="shared" si="13"/>
        <v>6.3355189007501783E-2</v>
      </c>
      <c r="F70">
        <f t="shared" si="14"/>
        <v>-7.7741122972404403E-4</v>
      </c>
      <c r="G70">
        <f t="shared" si="15"/>
        <v>0.68203086567417925</v>
      </c>
      <c r="H70">
        <f t="shared" si="16"/>
        <v>0.67796913432582151</v>
      </c>
    </row>
    <row r="71" spans="1:8" x14ac:dyDescent="0.25">
      <c r="A71" s="3">
        <f t="shared" si="17"/>
        <v>0.69000000000000039</v>
      </c>
      <c r="B71" s="3">
        <f t="shared" si="10"/>
        <v>3.1337441687518792E-2</v>
      </c>
      <c r="C71">
        <f t="shared" si="11"/>
        <v>3.065555555555553E-2</v>
      </c>
      <c r="D71">
        <f t="shared" si="12"/>
        <v>-6.5461887953066233E-2</v>
      </c>
      <c r="E71">
        <f t="shared" si="13"/>
        <v>6.1925876693808737E-2</v>
      </c>
      <c r="F71">
        <f t="shared" si="14"/>
        <v>-6.1476558269768153E-4</v>
      </c>
      <c r="G71">
        <f t="shared" si="15"/>
        <v>0.69204994327461922</v>
      </c>
      <c r="H71">
        <f t="shared" si="16"/>
        <v>0.68795005672538156</v>
      </c>
    </row>
    <row r="72" spans="1:8" x14ac:dyDescent="0.25">
      <c r="A72" s="3">
        <f t="shared" si="17"/>
        <v>0.7000000000000004</v>
      </c>
      <c r="B72" s="3">
        <f t="shared" si="10"/>
        <v>3.0532555938983474E-2</v>
      </c>
      <c r="C72">
        <f t="shared" si="11"/>
        <v>2.9999999999999975E-2</v>
      </c>
      <c r="D72">
        <f t="shared" si="12"/>
        <v>-6.7674276443221229E-2</v>
      </c>
      <c r="E72">
        <f t="shared" si="13"/>
        <v>6.0462666001357412E-2</v>
      </c>
      <c r="F72">
        <f t="shared" si="14"/>
        <v>-4.6266600135746669E-4</v>
      </c>
      <c r="G72">
        <f t="shared" si="15"/>
        <v>0.70206469180675912</v>
      </c>
      <c r="H72">
        <f t="shared" si="16"/>
        <v>0.69793530819324168</v>
      </c>
    </row>
    <row r="73" spans="1:8" x14ac:dyDescent="0.25">
      <c r="A73" s="3">
        <f t="shared" si="17"/>
        <v>0.71000000000000041</v>
      </c>
      <c r="B73" s="3">
        <f t="shared" si="10"/>
        <v>2.9716033925303007E-2</v>
      </c>
      <c r="C73">
        <f t="shared" si="11"/>
        <v>2.9322222222222194E-2</v>
      </c>
      <c r="D73">
        <f t="shared" si="12"/>
        <v>-6.988600163464237E-2</v>
      </c>
      <c r="E73">
        <f t="shared" si="13"/>
        <v>5.8965718332292999E-2</v>
      </c>
      <c r="F73">
        <f t="shared" si="14"/>
        <v>-3.2127388784861446E-4</v>
      </c>
      <c r="G73">
        <f t="shared" si="15"/>
        <v>0.71207504472770533</v>
      </c>
      <c r="H73">
        <f t="shared" si="16"/>
        <v>0.70792495527229549</v>
      </c>
    </row>
    <row r="74" spans="1:8" x14ac:dyDescent="0.25">
      <c r="A74" s="3">
        <f t="shared" si="17"/>
        <v>0.72000000000000042</v>
      </c>
      <c r="B74" s="3">
        <f t="shared" si="10"/>
        <v>2.8888003280571541E-2</v>
      </c>
      <c r="C74">
        <f t="shared" si="11"/>
        <v>2.8622222222222195E-2</v>
      </c>
      <c r="D74">
        <f t="shared" si="12"/>
        <v>-7.2097042197204572E-2</v>
      </c>
      <c r="E74">
        <f t="shared" si="13"/>
        <v>5.7435178336964141E-2</v>
      </c>
      <c r="F74">
        <f t="shared" si="14"/>
        <v>-1.9073389251975451E-4</v>
      </c>
      <c r="G74">
        <f t="shared" si="15"/>
        <v>0.72208093571939846</v>
      </c>
      <c r="H74">
        <f t="shared" si="16"/>
        <v>0.71791906428060237</v>
      </c>
    </row>
    <row r="75" spans="1:8" x14ac:dyDescent="0.25">
      <c r="A75" s="3">
        <f t="shared" si="17"/>
        <v>0.73000000000000043</v>
      </c>
      <c r="B75" s="3">
        <f t="shared" si="10"/>
        <v>2.8048574841738692E-2</v>
      </c>
      <c r="C75">
        <f t="shared" si="11"/>
        <v>2.789999999999997E-2</v>
      </c>
      <c r="D75">
        <f t="shared" si="12"/>
        <v>-7.4307376840759012E-2</v>
      </c>
      <c r="E75">
        <f t="shared" si="13"/>
        <v>5.5871174153490716E-2</v>
      </c>
      <c r="F75">
        <f t="shared" si="14"/>
        <v>-7.1174153490779352E-5</v>
      </c>
      <c r="G75">
        <f t="shared" si="15"/>
        <v>0.73208229852031581</v>
      </c>
      <c r="H75">
        <f t="shared" si="16"/>
        <v>0.72791770147968504</v>
      </c>
    </row>
    <row r="76" spans="1:8" x14ac:dyDescent="0.25">
      <c r="A76" s="3">
        <f t="shared" si="17"/>
        <v>0.74000000000000044</v>
      </c>
      <c r="B76" s="3">
        <f t="shared" si="10"/>
        <v>2.7197842869247757E-2</v>
      </c>
      <c r="C76">
        <f t="shared" si="11"/>
        <v>2.715555555555552E-2</v>
      </c>
      <c r="D76">
        <f t="shared" si="12"/>
        <v>-7.6516984316338951E-2</v>
      </c>
      <c r="E76">
        <f t="shared" si="13"/>
        <v>5.4273817633913257E-2</v>
      </c>
      <c r="F76">
        <f t="shared" si="14"/>
        <v>3.7293477197782032E-5</v>
      </c>
      <c r="G76">
        <f t="shared" si="15"/>
        <v>0.74207906675934121</v>
      </c>
      <c r="H76">
        <f t="shared" si="16"/>
        <v>0.73792093324065966</v>
      </c>
    </row>
    <row r="77" spans="1:8" x14ac:dyDescent="0.25">
      <c r="A77" s="3">
        <f t="shared" si="17"/>
        <v>0.75000000000000044</v>
      </c>
      <c r="B77" s="3">
        <f t="shared" si="10"/>
        <v>2.6335885254299862E-2</v>
      </c>
      <c r="C77">
        <f t="shared" si="11"/>
        <v>2.6388888888888854E-2</v>
      </c>
      <c r="D77">
        <f t="shared" si="12"/>
        <v>-7.8725843417361538E-2</v>
      </c>
      <c r="E77">
        <f t="shared" si="13"/>
        <v>5.264320455798098E-2</v>
      </c>
      <c r="F77">
        <f t="shared" si="14"/>
        <v>1.345732197967249E-4</v>
      </c>
      <c r="G77">
        <f t="shared" si="15"/>
        <v>0.75207117379167332</v>
      </c>
      <c r="H77">
        <f t="shared" si="16"/>
        <v>0.74792882620832757</v>
      </c>
    </row>
    <row r="78" spans="1:8" x14ac:dyDescent="0.25">
      <c r="A78" s="3">
        <f t="shared" si="17"/>
        <v>0.76000000000000045</v>
      </c>
      <c r="B78" s="3">
        <f t="shared" si="10"/>
        <v>2.546276371372256E-2</v>
      </c>
      <c r="C78">
        <f t="shared" si="11"/>
        <v>2.5599999999999963E-2</v>
      </c>
      <c r="D78">
        <f t="shared" si="12"/>
        <v>-8.0933932980812986E-2</v>
      </c>
      <c r="E78">
        <f t="shared" si="13"/>
        <v>5.0979414835544801E-2</v>
      </c>
      <c r="F78">
        <f t="shared" si="14"/>
        <v>2.2058516445512197E-4</v>
      </c>
      <c r="G78">
        <f t="shared" si="15"/>
        <v>0.76205855253666133</v>
      </c>
      <c r="H78">
        <f t="shared" si="16"/>
        <v>0.75794144746333958</v>
      </c>
    </row>
    <row r="79" spans="1:8" x14ac:dyDescent="0.25">
      <c r="A79" s="3">
        <f t="shared" si="17"/>
        <v>0.77000000000000046</v>
      </c>
      <c r="B79" s="3">
        <f t="shared" si="10"/>
        <v>2.4578523973335997E-2</v>
      </c>
      <c r="C79">
        <f t="shared" si="11"/>
        <v>2.4788888888888853E-2</v>
      </c>
      <c r="D79">
        <f t="shared" si="12"/>
        <v>-8.3141231888441691E-2</v>
      </c>
      <c r="E79">
        <f t="shared" si="13"/>
        <v>4.928251269843692E-2</v>
      </c>
      <c r="F79">
        <f t="shared" si="14"/>
        <v>2.9526507934078336E-4</v>
      </c>
      <c r="G79">
        <f t="shared" si="15"/>
        <v>0.77204113531746277</v>
      </c>
      <c r="H79">
        <f t="shared" si="16"/>
        <v>0.76795886468253816</v>
      </c>
    </row>
    <row r="80" spans="1:8" x14ac:dyDescent="0.25">
      <c r="A80" s="3">
        <f t="shared" si="17"/>
        <v>0.78000000000000047</v>
      </c>
      <c r="B80" s="3">
        <f t="shared" si="10"/>
        <v>2.3683195940636819E-2</v>
      </c>
      <c r="C80">
        <f t="shared" si="11"/>
        <v>2.3955555555555515E-2</v>
      </c>
      <c r="D80">
        <f t="shared" si="12"/>
        <v>-8.5347719067930344E-2</v>
      </c>
      <c r="E80">
        <f t="shared" si="13"/>
        <v>4.7552546882646041E-2</v>
      </c>
      <c r="F80">
        <f t="shared" si="14"/>
        <v>3.5856422846498523E-4</v>
      </c>
      <c r="G80">
        <f t="shared" si="15"/>
        <v>0.7820188537024293</v>
      </c>
      <c r="H80">
        <f t="shared" si="16"/>
        <v>0.77798114629757165</v>
      </c>
    </row>
    <row r="81" spans="1:8" x14ac:dyDescent="0.25">
      <c r="A81" s="3">
        <f t="shared" si="17"/>
        <v>0.79000000000000048</v>
      </c>
      <c r="B81" s="3">
        <f t="shared" si="10"/>
        <v>2.2776793867549858E-2</v>
      </c>
      <c r="C81">
        <f t="shared" si="11"/>
        <v>2.3099999999999957E-2</v>
      </c>
      <c r="D81">
        <f t="shared" si="12"/>
        <v>-8.7553373494075576E-2</v>
      </c>
      <c r="E81">
        <f t="shared" si="13"/>
        <v>4.5789550801527482E-2</v>
      </c>
      <c r="F81">
        <f t="shared" si="14"/>
        <v>4.1044919847242969E-4</v>
      </c>
      <c r="G81">
        <f t="shared" si="15"/>
        <v>0.79199163834813457</v>
      </c>
      <c r="H81">
        <f t="shared" si="16"/>
        <v>0.78800836165186638</v>
      </c>
    </row>
    <row r="82" spans="1:8" x14ac:dyDescent="0.25">
      <c r="A82" s="3">
        <f t="shared" si="17"/>
        <v>0.80000000000000049</v>
      </c>
      <c r="B82" s="3">
        <f t="shared" si="10"/>
        <v>2.1859316503937458E-2</v>
      </c>
      <c r="C82">
        <f t="shared" si="11"/>
        <v>2.2222222222222181E-2</v>
      </c>
      <c r="D82">
        <f t="shared" si="12"/>
        <v>-8.9758174189950926E-2</v>
      </c>
      <c r="E82">
        <f t="shared" si="13"/>
        <v>4.399354271072782E-2</v>
      </c>
      <c r="F82">
        <f t="shared" si="14"/>
        <v>4.5090173371654593E-4</v>
      </c>
      <c r="G82">
        <f t="shared" si="15"/>
        <v>0.80195941884396604</v>
      </c>
      <c r="H82">
        <f t="shared" si="16"/>
        <v>0.79804058115603493</v>
      </c>
    </row>
    <row r="83" spans="1:8" x14ac:dyDescent="0.25">
      <c r="A83" s="3">
        <f t="shared" si="17"/>
        <v>0.8100000000000005</v>
      </c>
      <c r="B83" s="3">
        <f t="shared" si="10"/>
        <v>2.0930747242499933E-2</v>
      </c>
      <c r="C83">
        <f t="shared" si="11"/>
        <v>2.1322222222222176E-2</v>
      </c>
      <c r="D83">
        <f t="shared" si="12"/>
        <v>-9.1962100228062726E-2</v>
      </c>
      <c r="E83">
        <f t="shared" si="13"/>
        <v>4.2164525865447375E-2</v>
      </c>
      <c r="F83">
        <f t="shared" si="14"/>
        <v>4.7991857899698162E-4</v>
      </c>
      <c r="G83">
        <f t="shared" si="15"/>
        <v>0.81192212355820903</v>
      </c>
      <c r="H83">
        <f t="shared" si="16"/>
        <v>0.80807787644179196</v>
      </c>
    </row>
    <row r="84" spans="1:8" x14ac:dyDescent="0.25">
      <c r="A84" s="3">
        <f t="shared" si="17"/>
        <v>0.82000000000000051</v>
      </c>
      <c r="B84" s="3">
        <f t="shared" si="10"/>
        <v>1.9991054255649881E-2</v>
      </c>
      <c r="C84">
        <f t="shared" si="11"/>
        <v>2.0399999999999953E-2</v>
      </c>
      <c r="D84">
        <f t="shared" si="12"/>
        <v>-9.4165130731508645E-2</v>
      </c>
      <c r="E84">
        <f t="shared" si="13"/>
        <v>4.0302488670613729E-2</v>
      </c>
      <c r="F84">
        <f t="shared" si="14"/>
        <v>4.9751132938617368E-4</v>
      </c>
      <c r="G84">
        <f t="shared" si="15"/>
        <v>0.82187967948555851</v>
      </c>
      <c r="H84">
        <f t="shared" si="16"/>
        <v>0.8181203205144425</v>
      </c>
    </row>
    <row r="85" spans="1:8" x14ac:dyDescent="0.25">
      <c r="A85" s="3">
        <f t="shared" si="17"/>
        <v>0.83000000000000052</v>
      </c>
      <c r="B85" s="3">
        <f t="shared" si="10"/>
        <v>1.9040190624897049E-2</v>
      </c>
      <c r="C85">
        <f t="shared" si="11"/>
        <v>1.9455555555555507E-2</v>
      </c>
      <c r="D85">
        <f t="shared" si="12"/>
        <v>-9.6367244875117331E-2</v>
      </c>
      <c r="E85">
        <f t="shared" si="13"/>
        <v>3.8407404824493271E-2</v>
      </c>
      <c r="F85">
        <f t="shared" si="14"/>
        <v>5.0370628661773956E-4</v>
      </c>
      <c r="G85">
        <f t="shared" si="15"/>
        <v>0.83183201209599789</v>
      </c>
      <c r="H85">
        <f t="shared" si="16"/>
        <v>0.82816798790400314</v>
      </c>
    </row>
    <row r="86" spans="1:8" x14ac:dyDescent="0.25">
      <c r="A86" s="3">
        <f t="shared" si="17"/>
        <v>0.84000000000000052</v>
      </c>
      <c r="B86" s="3">
        <f t="shared" si="10"/>
        <v>1.8078094463238815E-2</v>
      </c>
      <c r="C86">
        <f t="shared" si="11"/>
        <v>1.8488888888888839E-2</v>
      </c>
      <c r="D86">
        <f t="shared" si="12"/>
        <v>-9.8568421886588167E-2</v>
      </c>
      <c r="E86">
        <f t="shared" si="13"/>
        <v>3.6479233456226667E-2</v>
      </c>
      <c r="F86">
        <f t="shared" si="14"/>
        <v>4.9854432155101505E-4</v>
      </c>
      <c r="G86">
        <f t="shared" si="15"/>
        <v>0.8417790451849928</v>
      </c>
      <c r="H86">
        <f t="shared" si="16"/>
        <v>0.83822095481500825</v>
      </c>
    </row>
    <row r="87" spans="1:8" x14ac:dyDescent="0.25">
      <c r="A87" s="3">
        <f t="shared" si="17"/>
        <v>0.85000000000000053</v>
      </c>
      <c r="B87" s="3">
        <f t="shared" si="10"/>
        <v>1.7104689031012827E-2</v>
      </c>
      <c r="C87">
        <f t="shared" si="11"/>
        <v>1.7499999999999946E-2</v>
      </c>
      <c r="D87">
        <f t="shared" si="12"/>
        <v>-0.10076864104761898</v>
      </c>
      <c r="E87">
        <f t="shared" si="13"/>
        <v>3.4517919257735633E-2</v>
      </c>
      <c r="F87">
        <f t="shared" si="14"/>
        <v>4.8208074226426326E-4</v>
      </c>
      <c r="G87">
        <f t="shared" si="15"/>
        <v>0.85172070072494932</v>
      </c>
      <c r="H87">
        <f t="shared" si="16"/>
        <v>0.84827929927505175</v>
      </c>
    </row>
    <row r="88" spans="1:8" x14ac:dyDescent="0.25">
      <c r="A88" s="3">
        <f t="shared" si="17"/>
        <v>0.86000000000000054</v>
      </c>
      <c r="B88" s="3">
        <f t="shared" si="10"/>
        <v>1.6119882845633659E-2</v>
      </c>
      <c r="C88">
        <f t="shared" si="11"/>
        <v>1.6488888888888834E-2</v>
      </c>
      <c r="D88">
        <f t="shared" si="12"/>
        <v>-0.10296788169503193</v>
      </c>
      <c r="E88">
        <f t="shared" si="13"/>
        <v>3.2523392610414037E-2</v>
      </c>
      <c r="F88">
        <f t="shared" si="14"/>
        <v>4.5438516736362802E-4</v>
      </c>
      <c r="G88">
        <f t="shared" si="15"/>
        <v>0.86165689871789153</v>
      </c>
      <c r="H88">
        <f t="shared" si="16"/>
        <v>0.85834310128210956</v>
      </c>
    </row>
    <row r="89" spans="1:8" x14ac:dyDescent="0.25">
      <c r="A89" s="3">
        <f t="shared" si="17"/>
        <v>0.87000000000000055</v>
      </c>
      <c r="B89" s="3">
        <f t="shared" si="10"/>
        <v>1.5123569785603395E-2</v>
      </c>
      <c r="C89">
        <f t="shared" si="11"/>
        <v>1.5455555555555498E-2</v>
      </c>
      <c r="D89">
        <f t="shared" si="12"/>
        <v>-0.10516612322188357</v>
      </c>
      <c r="E89">
        <f t="shared" si="13"/>
        <v>3.0495569706984291E-2</v>
      </c>
      <c r="F89">
        <f t="shared" si="14"/>
        <v>4.1554140412670797E-4</v>
      </c>
      <c r="G89">
        <f t="shared" si="15"/>
        <v>0.87158755704931801</v>
      </c>
      <c r="H89">
        <f t="shared" si="16"/>
        <v>0.86841244295068309</v>
      </c>
    </row>
    <row r="90" spans="1:8" x14ac:dyDescent="0.25">
      <c r="A90" s="3">
        <f t="shared" si="17"/>
        <v>0.88000000000000056</v>
      </c>
      <c r="B90" s="3">
        <f t="shared" si="10"/>
        <v>1.4115629189157528E-2</v>
      </c>
      <c r="C90">
        <f t="shared" si="11"/>
        <v>1.4399999999999941E-2</v>
      </c>
      <c r="D90">
        <f t="shared" si="12"/>
        <v>-0.10736334507857409</v>
      </c>
      <c r="E90">
        <f t="shared" si="13"/>
        <v>2.8434352668871794E-2</v>
      </c>
      <c r="F90">
        <f t="shared" si="14"/>
        <v>3.6564733112808868E-4</v>
      </c>
      <c r="G90">
        <f t="shared" si="15"/>
        <v>0.88151259134320115</v>
      </c>
      <c r="H90">
        <f t="shared" si="16"/>
        <v>0.87848740865679997</v>
      </c>
    </row>
    <row r="91" spans="1:8" x14ac:dyDescent="0.25">
      <c r="A91" s="3">
        <f t="shared" si="17"/>
        <v>0.89000000000000057</v>
      </c>
      <c r="B91" s="3">
        <f t="shared" si="10"/>
        <v>1.3095925947880199E-2</v>
      </c>
      <c r="C91">
        <f t="shared" si="11"/>
        <v>1.3322222222222161E-2</v>
      </c>
      <c r="D91">
        <f t="shared" si="12"/>
        <v>-0.10955952677394444</v>
      </c>
      <c r="E91">
        <f t="shared" si="13"/>
        <v>2.6339629659422943E-2</v>
      </c>
      <c r="F91">
        <f t="shared" si="14"/>
        <v>3.0481478502137997E-4</v>
      </c>
      <c r="G91">
        <f t="shared" si="15"/>
        <v>0.8914319148180927</v>
      </c>
      <c r="H91">
        <f t="shared" si="16"/>
        <v>0.88856808518190844</v>
      </c>
    </row>
    <row r="92" spans="1:8" x14ac:dyDescent="0.25">
      <c r="A92" s="3">
        <f t="shared" si="17"/>
        <v>0.90000000000000058</v>
      </c>
      <c r="B92" s="3">
        <f t="shared" si="10"/>
        <v>1.2064310595598711E-2</v>
      </c>
      <c r="C92">
        <f t="shared" si="11"/>
        <v>1.2222222222222159E-2</v>
      </c>
      <c r="D92">
        <f t="shared" si="12"/>
        <v>-0.11175464787636678</v>
      </c>
      <c r="E92">
        <f t="shared" si="13"/>
        <v>2.4211274993267962E-2</v>
      </c>
      <c r="F92">
        <f t="shared" si="14"/>
        <v>2.3316945117635504E-4</v>
      </c>
      <c r="G92">
        <f t="shared" si="15"/>
        <v>0.90134543814430679</v>
      </c>
      <c r="H92">
        <f t="shared" si="16"/>
        <v>0.89865456185569437</v>
      </c>
    </row>
    <row r="93" spans="1:8" x14ac:dyDescent="0.25">
      <c r="A93" s="3">
        <f t="shared" si="17"/>
        <v>0.91000000000000059</v>
      </c>
      <c r="B93" s="3">
        <f t="shared" si="10"/>
        <v>1.1020619392845508E-2</v>
      </c>
      <c r="C93">
        <f t="shared" si="11"/>
        <v>1.1099999999999933E-2</v>
      </c>
      <c r="D93">
        <f t="shared" si="12"/>
        <v>-0.11394868801482512</v>
      </c>
      <c r="E93">
        <f t="shared" si="13"/>
        <v>2.2049149242108462E-2</v>
      </c>
      <c r="F93">
        <f t="shared" si="14"/>
        <v>1.5085075789140513E-4</v>
      </c>
      <c r="G93">
        <f t="shared" si="15"/>
        <v>0.911253069302153</v>
      </c>
      <c r="H93">
        <f t="shared" si="16"/>
        <v>0.90874693069784818</v>
      </c>
    </row>
    <row r="94" spans="1:8" x14ac:dyDescent="0.25">
      <c r="A94" s="3">
        <f t="shared" si="17"/>
        <v>0.9200000000000006</v>
      </c>
      <c r="B94" s="3">
        <f t="shared" si="10"/>
        <v>9.9646744071545668E-3</v>
      </c>
      <c r="C94">
        <f t="shared" si="11"/>
        <v>9.9555555555554866E-3</v>
      </c>
      <c r="D94">
        <f t="shared" si="12"/>
        <v>-0.11614162687999029</v>
      </c>
      <c r="E94">
        <f t="shared" si="13"/>
        <v>1.9853099337188145E-2</v>
      </c>
      <c r="F94">
        <f t="shared" si="14"/>
        <v>5.8011773922830509E-5</v>
      </c>
      <c r="G94">
        <f t="shared" si="15"/>
        <v>0.92115471344119104</v>
      </c>
      <c r="H94">
        <f t="shared" si="16"/>
        <v>0.91884528655881015</v>
      </c>
    </row>
    <row r="95" spans="1:8" x14ac:dyDescent="0.25">
      <c r="A95" s="3">
        <f t="shared" si="17"/>
        <v>0.9300000000000006</v>
      </c>
      <c r="B95" s="3">
        <f t="shared" si="10"/>
        <v>8.8962835894403278E-3</v>
      </c>
      <c r="C95">
        <f t="shared" si="11"/>
        <v>8.7888888888888184E-3</v>
      </c>
      <c r="D95">
        <f t="shared" si="12"/>
        <v>-0.11833344422528272</v>
      </c>
      <c r="E95">
        <f t="shared" si="13"/>
        <v>1.7622958668686524E-2</v>
      </c>
      <c r="F95">
        <f t="shared" si="14"/>
        <v>-4.5180890908887161E-5</v>
      </c>
      <c r="G95">
        <f t="shared" si="15"/>
        <v>0.93105027274048768</v>
      </c>
      <c r="H95">
        <f t="shared" si="16"/>
        <v>0.92894972725951352</v>
      </c>
    </row>
    <row r="96" spans="1:8" x14ac:dyDescent="0.25">
      <c r="A96" s="3">
        <f t="shared" si="17"/>
        <v>0.94000000000000061</v>
      </c>
      <c r="B96" s="3">
        <f t="shared" si="10"/>
        <v>7.8152408466907256E-3</v>
      </c>
      <c r="C96">
        <f t="shared" si="11"/>
        <v>7.5999999999999263E-3</v>
      </c>
      <c r="D96">
        <f t="shared" si="12"/>
        <v>-0.12052411986792827</v>
      </c>
      <c r="E96">
        <f t="shared" si="13"/>
        <v>1.5358547182258831E-2</v>
      </c>
      <c r="F96">
        <f t="shared" si="14"/>
        <v>-1.5854718225897894E-4</v>
      </c>
      <c r="G96">
        <f t="shared" si="15"/>
        <v>0.94093964626985194</v>
      </c>
      <c r="H96">
        <f t="shared" si="16"/>
        <v>0.93906035373014929</v>
      </c>
    </row>
    <row r="97" spans="1:8" x14ac:dyDescent="0.25">
      <c r="A97" s="3">
        <f t="shared" si="17"/>
        <v>0.95000000000000062</v>
      </c>
      <c r="B97" s="3">
        <f t="shared" si="10"/>
        <v>6.7213261111889744E-3</v>
      </c>
      <c r="C97">
        <f t="shared" si="11"/>
        <v>6.3888888888888138E-3</v>
      </c>
      <c r="D97">
        <f t="shared" si="12"/>
        <v>-0.12271363369000664</v>
      </c>
      <c r="E97">
        <f t="shared" si="13"/>
        <v>1.3059671472928473E-2</v>
      </c>
      <c r="F97">
        <f t="shared" si="14"/>
        <v>-2.8189369515084495E-4</v>
      </c>
      <c r="G97">
        <f t="shared" si="15"/>
        <v>0.9508227298520322</v>
      </c>
      <c r="H97">
        <f t="shared" si="16"/>
        <v>0.94917727014796904</v>
      </c>
    </row>
    <row r="98" spans="1:8" x14ac:dyDescent="0.25">
      <c r="A98" s="3">
        <f t="shared" si="17"/>
        <v>0.96000000000000063</v>
      </c>
      <c r="B98" s="3">
        <f t="shared" ref="B98:B102" si="18">$K$4/0.2*$K$3*(0.2969*SQRT(A98/$K$3)-0.126*(A98/$K$3)-0.3516*(A98/$K$3)^2+0.2843*(A98/$K$3)^3-0.1015*(A98/$K$3)^4)</f>
        <v>5.6143054064650491E-3</v>
      </c>
      <c r="C98">
        <f t="shared" si="11"/>
        <v>5.1555555555554767E-3</v>
      </c>
      <c r="D98">
        <f t="shared" si="12"/>
        <v>-0.12490196563948631</v>
      </c>
      <c r="E98">
        <f t="shared" si="13"/>
        <v>1.0726124876524658E-2</v>
      </c>
      <c r="F98">
        <f t="shared" si="14"/>
        <v>-4.1501376541370431E-4</v>
      </c>
      <c r="G98">
        <f t="shared" si="15"/>
        <v>0.96069941592585562</v>
      </c>
      <c r="H98">
        <f t="shared" si="16"/>
        <v>0.95930058407414565</v>
      </c>
    </row>
    <row r="99" spans="1:8" x14ac:dyDescent="0.25">
      <c r="A99" s="3">
        <f t="shared" si="17"/>
        <v>0.97000000000000064</v>
      </c>
      <c r="B99" s="3">
        <f t="shared" si="18"/>
        <v>4.493930910163077E-3</v>
      </c>
      <c r="C99">
        <f t="shared" si="11"/>
        <v>3.8999999999999196E-3</v>
      </c>
      <c r="D99">
        <f t="shared" si="12"/>
        <v>-0.12708909573125649</v>
      </c>
      <c r="E99">
        <f t="shared" si="13"/>
        <v>8.3576875588431583E-3</v>
      </c>
      <c r="F99">
        <f t="shared" si="14"/>
        <v>-5.576875588433187E-4</v>
      </c>
      <c r="G99">
        <f t="shared" si="15"/>
        <v>0.97056959341029725</v>
      </c>
      <c r="H99">
        <f t="shared" si="16"/>
        <v>0.96943040658970403</v>
      </c>
    </row>
    <row r="100" spans="1:8" x14ac:dyDescent="0.25">
      <c r="A100" s="3">
        <f t="shared" si="17"/>
        <v>0.98000000000000065</v>
      </c>
      <c r="B100" s="3">
        <f t="shared" si="18"/>
        <v>3.3599410140000563E-3</v>
      </c>
      <c r="C100">
        <f t="shared" si="11"/>
        <v>2.6222222222221387E-3</v>
      </c>
      <c r="D100">
        <f t="shared" si="12"/>
        <v>-0.12927500404814318</v>
      </c>
      <c r="E100">
        <f t="shared" si="13"/>
        <v>5.9541266026972295E-3</v>
      </c>
      <c r="F100">
        <f t="shared" si="14"/>
        <v>-7.0968215825295165E-4</v>
      </c>
      <c r="G100">
        <f t="shared" si="15"/>
        <v>0.98043314756946243</v>
      </c>
      <c r="H100">
        <f t="shared" si="16"/>
        <v>0.97956685243053887</v>
      </c>
    </row>
    <row r="101" spans="1:8" x14ac:dyDescent="0.25">
      <c r="A101" s="3">
        <f t="shared" si="17"/>
        <v>0.99000000000000066</v>
      </c>
      <c r="B101" s="3">
        <f t="shared" si="18"/>
        <v>2.2120603809776401E-3</v>
      </c>
      <c r="C101">
        <f t="shared" si="11"/>
        <v>1.3222222222221362E-3</v>
      </c>
      <c r="D101">
        <f t="shared" si="12"/>
        <v>-0.13145967074192158</v>
      </c>
      <c r="E101">
        <f t="shared" si="13"/>
        <v>3.5151960930121986E-3</v>
      </c>
      <c r="F101">
        <f t="shared" si="14"/>
        <v>-8.7075164856792626E-4</v>
      </c>
      <c r="G101">
        <f t="shared" si="15"/>
        <v>0.99028995987847179</v>
      </c>
      <c r="H101">
        <f t="shared" si="16"/>
        <v>0.98971004012152952</v>
      </c>
    </row>
    <row r="102" spans="1:8" x14ac:dyDescent="0.25">
      <c r="A102" s="3">
        <f t="shared" si="17"/>
        <v>1.0000000000000007</v>
      </c>
      <c r="B102" s="3">
        <f t="shared" si="18"/>
        <v>1.0499999999999191E-3</v>
      </c>
      <c r="C102">
        <f t="shared" si="11"/>
        <v>-8.8817841970012577E-17</v>
      </c>
      <c r="E102">
        <f t="shared" si="13"/>
        <v>1.0499999999998301E-3</v>
      </c>
      <c r="F102">
        <f t="shared" si="14"/>
        <v>-1.050000000000008E-3</v>
      </c>
      <c r="G102">
        <f t="shared" si="15"/>
        <v>1.0000000000000007</v>
      </c>
      <c r="H102">
        <f t="shared" si="16"/>
        <v>1.0000000000000007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Li</dc:creator>
  <cp:lastModifiedBy>Chester Li</cp:lastModifiedBy>
  <dcterms:created xsi:type="dcterms:W3CDTF">2012-06-04T23:28:58Z</dcterms:created>
  <dcterms:modified xsi:type="dcterms:W3CDTF">2012-06-05T01:49:34Z</dcterms:modified>
</cp:coreProperties>
</file>