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jects\public\Retro computing\Retro\CPU templates\"/>
    </mc:Choice>
  </mc:AlternateContent>
  <xr:revisionPtr revIDLastSave="0" documentId="13_ncr:1_{D84A763B-DEAF-47A0-B182-B497FF5E0A5F}" xr6:coauthVersionLast="46" xr6:coauthVersionMax="46" xr10:uidLastSave="{00000000-0000-0000-0000-000000000000}"/>
  <bookViews>
    <workbookView xWindow="-120" yWindow="-120" windowWidth="25440" windowHeight="15390" activeTab="1" xr2:uid="{45C34F5F-2E52-4A74-9EBA-2FBC9FBA0C39}"/>
  </bookViews>
  <sheets>
    <sheet name="Intro" sheetId="7" r:id="rId1"/>
    <sheet name="OpCode" sheetId="2" r:id="rId2"/>
    <sheet name="Table" sheetId="6" r:id="rId3"/>
    <sheet name="MD" sheetId="8" r:id="rId4"/>
  </sheets>
  <definedNames>
    <definedName name="_xlnm._FilterDatabase" localSheetId="1" hidden="1">OpCode!$A$1:$M$257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7" i="2" l="1"/>
  <c r="L257" i="2" s="1"/>
  <c r="M257" i="2" s="1"/>
  <c r="K256" i="2"/>
  <c r="L256" i="2" s="1"/>
  <c r="M256" i="2" s="1"/>
  <c r="K255" i="2"/>
  <c r="L255" i="2" s="1"/>
  <c r="M255" i="2" s="1"/>
  <c r="K254" i="2"/>
  <c r="L254" i="2" s="1"/>
  <c r="M254" i="2" s="1"/>
  <c r="K253" i="2"/>
  <c r="L253" i="2" s="1"/>
  <c r="M253" i="2" s="1"/>
  <c r="K252" i="2"/>
  <c r="L252" i="2" s="1"/>
  <c r="M252" i="2" s="1"/>
  <c r="K251" i="2"/>
  <c r="L251" i="2" s="1"/>
  <c r="M251" i="2" s="1"/>
  <c r="K250" i="2"/>
  <c r="L250" i="2" s="1"/>
  <c r="M250" i="2" s="1"/>
  <c r="K249" i="2"/>
  <c r="L249" i="2" s="1"/>
  <c r="M249" i="2" s="1"/>
  <c r="K248" i="2"/>
  <c r="L248" i="2" s="1"/>
  <c r="M248" i="2" s="1"/>
  <c r="K247" i="2"/>
  <c r="L247" i="2" s="1"/>
  <c r="M247" i="2" s="1"/>
  <c r="K246" i="2"/>
  <c r="L246" i="2" s="1"/>
  <c r="M246" i="2" s="1"/>
  <c r="K245" i="2"/>
  <c r="L245" i="2" s="1"/>
  <c r="M245" i="2" s="1"/>
  <c r="K244" i="2"/>
  <c r="L244" i="2" s="1"/>
  <c r="M244" i="2" s="1"/>
  <c r="K243" i="2"/>
  <c r="L243" i="2" s="1"/>
  <c r="M243" i="2" s="1"/>
  <c r="K242" i="2"/>
  <c r="L242" i="2" s="1"/>
  <c r="M242" i="2" s="1"/>
  <c r="K241" i="2"/>
  <c r="L241" i="2" s="1"/>
  <c r="M241" i="2" s="1"/>
  <c r="K240" i="2"/>
  <c r="L240" i="2" s="1"/>
  <c r="M240" i="2" s="1"/>
  <c r="K239" i="2"/>
  <c r="L239" i="2" s="1"/>
  <c r="M239" i="2" s="1"/>
  <c r="K238" i="2"/>
  <c r="L238" i="2" s="1"/>
  <c r="M238" i="2" s="1"/>
  <c r="K237" i="2"/>
  <c r="L237" i="2" s="1"/>
  <c r="M237" i="2" s="1"/>
  <c r="K236" i="2"/>
  <c r="L236" i="2" s="1"/>
  <c r="M236" i="2" s="1"/>
  <c r="K235" i="2"/>
  <c r="L235" i="2" s="1"/>
  <c r="M235" i="2" s="1"/>
  <c r="K234" i="2"/>
  <c r="L234" i="2" s="1"/>
  <c r="M234" i="2" s="1"/>
  <c r="K233" i="2"/>
  <c r="L233" i="2" s="1"/>
  <c r="M233" i="2" s="1"/>
  <c r="K232" i="2"/>
  <c r="L232" i="2" s="1"/>
  <c r="M232" i="2" s="1"/>
  <c r="K231" i="2"/>
  <c r="L231" i="2" s="1"/>
  <c r="M231" i="2" s="1"/>
  <c r="K230" i="2"/>
  <c r="L230" i="2" s="1"/>
  <c r="M230" i="2" s="1"/>
  <c r="K229" i="2"/>
  <c r="L229" i="2" s="1"/>
  <c r="M229" i="2" s="1"/>
  <c r="K228" i="2"/>
  <c r="L228" i="2" s="1"/>
  <c r="M228" i="2" s="1"/>
  <c r="K227" i="2"/>
  <c r="L227" i="2" s="1"/>
  <c r="M227" i="2" s="1"/>
  <c r="K226" i="2"/>
  <c r="L226" i="2" s="1"/>
  <c r="M226" i="2" s="1"/>
  <c r="K225" i="2"/>
  <c r="L225" i="2" s="1"/>
  <c r="M225" i="2" s="1"/>
  <c r="K224" i="2"/>
  <c r="L224" i="2" s="1"/>
  <c r="M224" i="2" s="1"/>
  <c r="K223" i="2"/>
  <c r="L223" i="2" s="1"/>
  <c r="M223" i="2" s="1"/>
  <c r="K222" i="2"/>
  <c r="L222" i="2" s="1"/>
  <c r="M222" i="2" s="1"/>
  <c r="K221" i="2"/>
  <c r="L221" i="2" s="1"/>
  <c r="M221" i="2" s="1"/>
  <c r="K220" i="2"/>
  <c r="L220" i="2" s="1"/>
  <c r="M220" i="2" s="1"/>
  <c r="K219" i="2"/>
  <c r="L219" i="2" s="1"/>
  <c r="M219" i="2" s="1"/>
  <c r="K218" i="2"/>
  <c r="L218" i="2" s="1"/>
  <c r="M218" i="2" s="1"/>
  <c r="K217" i="2"/>
  <c r="L217" i="2" s="1"/>
  <c r="M217" i="2" s="1"/>
  <c r="K216" i="2"/>
  <c r="L216" i="2" s="1"/>
  <c r="M216" i="2" s="1"/>
  <c r="K215" i="2"/>
  <c r="L215" i="2" s="1"/>
  <c r="M215" i="2" s="1"/>
  <c r="K214" i="2"/>
  <c r="L214" i="2" s="1"/>
  <c r="M214" i="2" s="1"/>
  <c r="K213" i="2"/>
  <c r="L213" i="2" s="1"/>
  <c r="M213" i="2" s="1"/>
  <c r="K212" i="2"/>
  <c r="L212" i="2" s="1"/>
  <c r="M212" i="2" s="1"/>
  <c r="K211" i="2"/>
  <c r="L211" i="2" s="1"/>
  <c r="M211" i="2" s="1"/>
  <c r="K210" i="2"/>
  <c r="L210" i="2" s="1"/>
  <c r="M210" i="2" s="1"/>
  <c r="K209" i="2"/>
  <c r="L209" i="2" s="1"/>
  <c r="M209" i="2" s="1"/>
  <c r="K208" i="2"/>
  <c r="L208" i="2" s="1"/>
  <c r="M208" i="2" s="1"/>
  <c r="K207" i="2"/>
  <c r="L207" i="2" s="1"/>
  <c r="M207" i="2" s="1"/>
  <c r="K206" i="2"/>
  <c r="L206" i="2" s="1"/>
  <c r="M206" i="2" s="1"/>
  <c r="K205" i="2"/>
  <c r="L205" i="2" s="1"/>
  <c r="M205" i="2" s="1"/>
  <c r="K204" i="2"/>
  <c r="L204" i="2" s="1"/>
  <c r="M204" i="2" s="1"/>
  <c r="K203" i="2"/>
  <c r="L203" i="2" s="1"/>
  <c r="M203" i="2" s="1"/>
  <c r="K202" i="2"/>
  <c r="L202" i="2" s="1"/>
  <c r="M202" i="2" s="1"/>
  <c r="K201" i="2"/>
  <c r="L201" i="2" s="1"/>
  <c r="M201" i="2" s="1"/>
  <c r="K200" i="2"/>
  <c r="L200" i="2" s="1"/>
  <c r="M200" i="2" s="1"/>
  <c r="K199" i="2"/>
  <c r="L199" i="2" s="1"/>
  <c r="M199" i="2" s="1"/>
  <c r="K198" i="2"/>
  <c r="L198" i="2" s="1"/>
  <c r="M198" i="2" s="1"/>
  <c r="K197" i="2"/>
  <c r="L197" i="2" s="1"/>
  <c r="M197" i="2" s="1"/>
  <c r="K196" i="2"/>
  <c r="L196" i="2" s="1"/>
  <c r="M196" i="2" s="1"/>
  <c r="K195" i="2"/>
  <c r="L195" i="2" s="1"/>
  <c r="M195" i="2" s="1"/>
  <c r="K194" i="2"/>
  <c r="L194" i="2" s="1"/>
  <c r="M194" i="2" s="1"/>
  <c r="K193" i="2"/>
  <c r="L193" i="2" s="1"/>
  <c r="M193" i="2" s="1"/>
  <c r="K192" i="2"/>
  <c r="L192" i="2" s="1"/>
  <c r="M192" i="2" s="1"/>
  <c r="K191" i="2"/>
  <c r="L191" i="2" s="1"/>
  <c r="M191" i="2" s="1"/>
  <c r="K190" i="2"/>
  <c r="L190" i="2" s="1"/>
  <c r="M190" i="2" s="1"/>
  <c r="K189" i="2"/>
  <c r="L189" i="2" s="1"/>
  <c r="M189" i="2" s="1"/>
  <c r="K188" i="2"/>
  <c r="L188" i="2" s="1"/>
  <c r="M188" i="2" s="1"/>
  <c r="K187" i="2"/>
  <c r="L187" i="2" s="1"/>
  <c r="M187" i="2" s="1"/>
  <c r="K186" i="2"/>
  <c r="L186" i="2" s="1"/>
  <c r="M186" i="2" s="1"/>
  <c r="K185" i="2"/>
  <c r="L185" i="2" s="1"/>
  <c r="M185" i="2" s="1"/>
  <c r="K184" i="2"/>
  <c r="L184" i="2" s="1"/>
  <c r="M184" i="2" s="1"/>
  <c r="K183" i="2"/>
  <c r="L183" i="2" s="1"/>
  <c r="M183" i="2" s="1"/>
  <c r="K182" i="2"/>
  <c r="L182" i="2" s="1"/>
  <c r="M182" i="2" s="1"/>
  <c r="K181" i="2"/>
  <c r="L181" i="2" s="1"/>
  <c r="M181" i="2" s="1"/>
  <c r="K180" i="2"/>
  <c r="L180" i="2" s="1"/>
  <c r="M180" i="2" s="1"/>
  <c r="K179" i="2"/>
  <c r="L179" i="2" s="1"/>
  <c r="M179" i="2" s="1"/>
  <c r="K178" i="2"/>
  <c r="L178" i="2" s="1"/>
  <c r="M178" i="2" s="1"/>
  <c r="K177" i="2"/>
  <c r="L177" i="2" s="1"/>
  <c r="M177" i="2" s="1"/>
  <c r="K176" i="2"/>
  <c r="L176" i="2" s="1"/>
  <c r="M176" i="2" s="1"/>
  <c r="K175" i="2"/>
  <c r="L175" i="2" s="1"/>
  <c r="M175" i="2" s="1"/>
  <c r="K174" i="2"/>
  <c r="L174" i="2" s="1"/>
  <c r="M174" i="2" s="1"/>
  <c r="K173" i="2"/>
  <c r="L173" i="2" s="1"/>
  <c r="M173" i="2" s="1"/>
  <c r="K172" i="2"/>
  <c r="L172" i="2" s="1"/>
  <c r="M172" i="2" s="1"/>
  <c r="K171" i="2"/>
  <c r="L171" i="2" s="1"/>
  <c r="M171" i="2" s="1"/>
  <c r="K170" i="2"/>
  <c r="L170" i="2" s="1"/>
  <c r="M170" i="2" s="1"/>
  <c r="K169" i="2"/>
  <c r="L169" i="2" s="1"/>
  <c r="M169" i="2" s="1"/>
  <c r="K168" i="2"/>
  <c r="L168" i="2" s="1"/>
  <c r="M168" i="2" s="1"/>
  <c r="K167" i="2"/>
  <c r="L167" i="2" s="1"/>
  <c r="M167" i="2" s="1"/>
  <c r="K166" i="2"/>
  <c r="L166" i="2" s="1"/>
  <c r="M166" i="2" s="1"/>
  <c r="K165" i="2"/>
  <c r="L165" i="2" s="1"/>
  <c r="M165" i="2" s="1"/>
  <c r="K164" i="2"/>
  <c r="L164" i="2" s="1"/>
  <c r="M164" i="2" s="1"/>
  <c r="K163" i="2"/>
  <c r="L163" i="2" s="1"/>
  <c r="M163" i="2" s="1"/>
  <c r="K162" i="2"/>
  <c r="L162" i="2" s="1"/>
  <c r="M162" i="2" s="1"/>
  <c r="K161" i="2"/>
  <c r="L161" i="2" s="1"/>
  <c r="M161" i="2" s="1"/>
  <c r="K160" i="2"/>
  <c r="L160" i="2" s="1"/>
  <c r="M160" i="2" s="1"/>
  <c r="K159" i="2"/>
  <c r="L159" i="2" s="1"/>
  <c r="M159" i="2" s="1"/>
  <c r="K158" i="2"/>
  <c r="L158" i="2" s="1"/>
  <c r="M158" i="2" s="1"/>
  <c r="K157" i="2"/>
  <c r="L157" i="2" s="1"/>
  <c r="M157" i="2" s="1"/>
  <c r="K156" i="2"/>
  <c r="L156" i="2" s="1"/>
  <c r="M156" i="2" s="1"/>
  <c r="K155" i="2"/>
  <c r="L155" i="2" s="1"/>
  <c r="M155" i="2" s="1"/>
  <c r="K154" i="2"/>
  <c r="L154" i="2" s="1"/>
  <c r="M154" i="2" s="1"/>
  <c r="K153" i="2"/>
  <c r="L153" i="2" s="1"/>
  <c r="M153" i="2" s="1"/>
  <c r="K152" i="2"/>
  <c r="L152" i="2" s="1"/>
  <c r="M152" i="2" s="1"/>
  <c r="K151" i="2"/>
  <c r="L151" i="2" s="1"/>
  <c r="M151" i="2" s="1"/>
  <c r="K150" i="2"/>
  <c r="L150" i="2" s="1"/>
  <c r="M150" i="2" s="1"/>
  <c r="K149" i="2"/>
  <c r="L149" i="2" s="1"/>
  <c r="M149" i="2" s="1"/>
  <c r="K148" i="2"/>
  <c r="L148" i="2" s="1"/>
  <c r="M148" i="2" s="1"/>
  <c r="K147" i="2"/>
  <c r="L147" i="2" s="1"/>
  <c r="M147" i="2" s="1"/>
  <c r="K146" i="2"/>
  <c r="L146" i="2" s="1"/>
  <c r="M146" i="2" s="1"/>
  <c r="K145" i="2"/>
  <c r="L145" i="2" s="1"/>
  <c r="M145" i="2" s="1"/>
  <c r="K144" i="2"/>
  <c r="L144" i="2" s="1"/>
  <c r="M144" i="2" s="1"/>
  <c r="K143" i="2"/>
  <c r="L143" i="2" s="1"/>
  <c r="M143" i="2" s="1"/>
  <c r="K142" i="2"/>
  <c r="L142" i="2" s="1"/>
  <c r="M142" i="2" s="1"/>
  <c r="K141" i="2"/>
  <c r="L141" i="2" s="1"/>
  <c r="M141" i="2" s="1"/>
  <c r="K140" i="2"/>
  <c r="L140" i="2" s="1"/>
  <c r="M140" i="2" s="1"/>
  <c r="K139" i="2"/>
  <c r="L139" i="2" s="1"/>
  <c r="M139" i="2" s="1"/>
  <c r="K138" i="2"/>
  <c r="L138" i="2" s="1"/>
  <c r="M138" i="2" s="1"/>
  <c r="K137" i="2"/>
  <c r="L137" i="2" s="1"/>
  <c r="M137" i="2" s="1"/>
  <c r="K136" i="2"/>
  <c r="L136" i="2" s="1"/>
  <c r="M136" i="2" s="1"/>
  <c r="K135" i="2"/>
  <c r="L135" i="2" s="1"/>
  <c r="M135" i="2" s="1"/>
  <c r="K134" i="2"/>
  <c r="L134" i="2" s="1"/>
  <c r="M134" i="2" s="1"/>
  <c r="K133" i="2"/>
  <c r="L133" i="2" s="1"/>
  <c r="M133" i="2" s="1"/>
  <c r="K132" i="2"/>
  <c r="L132" i="2" s="1"/>
  <c r="M132" i="2" s="1"/>
  <c r="K131" i="2"/>
  <c r="L131" i="2" s="1"/>
  <c r="M131" i="2" s="1"/>
  <c r="K130" i="2"/>
  <c r="L130" i="2" s="1"/>
  <c r="M130" i="2" s="1"/>
  <c r="K129" i="2"/>
  <c r="L129" i="2" s="1"/>
  <c r="M129" i="2" s="1"/>
  <c r="K128" i="2"/>
  <c r="L128" i="2" s="1"/>
  <c r="M128" i="2" s="1"/>
  <c r="K127" i="2"/>
  <c r="L127" i="2" s="1"/>
  <c r="M127" i="2" s="1"/>
  <c r="K126" i="2"/>
  <c r="L126" i="2" s="1"/>
  <c r="M126" i="2" s="1"/>
  <c r="K125" i="2"/>
  <c r="L125" i="2" s="1"/>
  <c r="M125" i="2" s="1"/>
  <c r="K124" i="2"/>
  <c r="L124" i="2" s="1"/>
  <c r="M124" i="2" s="1"/>
  <c r="K123" i="2"/>
  <c r="L123" i="2" s="1"/>
  <c r="M123" i="2" s="1"/>
  <c r="K122" i="2"/>
  <c r="L122" i="2" s="1"/>
  <c r="M122" i="2" s="1"/>
  <c r="K121" i="2"/>
  <c r="L121" i="2" s="1"/>
  <c r="M121" i="2" s="1"/>
  <c r="K120" i="2"/>
  <c r="L120" i="2" s="1"/>
  <c r="M120" i="2" s="1"/>
  <c r="K119" i="2"/>
  <c r="L119" i="2" s="1"/>
  <c r="M119" i="2" s="1"/>
  <c r="K118" i="2"/>
  <c r="L118" i="2" s="1"/>
  <c r="M118" i="2" s="1"/>
  <c r="K117" i="2"/>
  <c r="L117" i="2" s="1"/>
  <c r="M117" i="2" s="1"/>
  <c r="K116" i="2"/>
  <c r="L116" i="2" s="1"/>
  <c r="M116" i="2" s="1"/>
  <c r="K115" i="2"/>
  <c r="L115" i="2" s="1"/>
  <c r="M115" i="2" s="1"/>
  <c r="K114" i="2"/>
  <c r="L114" i="2" s="1"/>
  <c r="M114" i="2" s="1"/>
  <c r="K113" i="2"/>
  <c r="L113" i="2" s="1"/>
  <c r="M113" i="2" s="1"/>
  <c r="K112" i="2"/>
  <c r="L112" i="2" s="1"/>
  <c r="M112" i="2" s="1"/>
  <c r="K111" i="2"/>
  <c r="L111" i="2" s="1"/>
  <c r="M111" i="2" s="1"/>
  <c r="K110" i="2"/>
  <c r="L110" i="2" s="1"/>
  <c r="M110" i="2" s="1"/>
  <c r="K109" i="2"/>
  <c r="L109" i="2" s="1"/>
  <c r="M109" i="2" s="1"/>
  <c r="K108" i="2"/>
  <c r="L108" i="2" s="1"/>
  <c r="M108" i="2" s="1"/>
  <c r="K107" i="2"/>
  <c r="L107" i="2" s="1"/>
  <c r="M107" i="2" s="1"/>
  <c r="K106" i="2"/>
  <c r="L106" i="2" s="1"/>
  <c r="M106" i="2" s="1"/>
  <c r="K105" i="2"/>
  <c r="L105" i="2" s="1"/>
  <c r="M105" i="2" s="1"/>
  <c r="K104" i="2"/>
  <c r="L104" i="2" s="1"/>
  <c r="M104" i="2" s="1"/>
  <c r="K103" i="2"/>
  <c r="L103" i="2" s="1"/>
  <c r="M103" i="2" s="1"/>
  <c r="K102" i="2"/>
  <c r="L102" i="2" s="1"/>
  <c r="M102" i="2" s="1"/>
  <c r="K101" i="2"/>
  <c r="L101" i="2" s="1"/>
  <c r="M101" i="2" s="1"/>
  <c r="K100" i="2"/>
  <c r="L100" i="2" s="1"/>
  <c r="M100" i="2" s="1"/>
  <c r="K99" i="2"/>
  <c r="L99" i="2" s="1"/>
  <c r="M99" i="2" s="1"/>
  <c r="K98" i="2"/>
  <c r="L98" i="2" s="1"/>
  <c r="M98" i="2" s="1"/>
  <c r="K97" i="2"/>
  <c r="L97" i="2" s="1"/>
  <c r="M97" i="2" s="1"/>
  <c r="K96" i="2"/>
  <c r="L96" i="2" s="1"/>
  <c r="M96" i="2" s="1"/>
  <c r="K95" i="2"/>
  <c r="L95" i="2" s="1"/>
  <c r="M95" i="2" s="1"/>
  <c r="K94" i="2"/>
  <c r="L94" i="2" s="1"/>
  <c r="M94" i="2" s="1"/>
  <c r="K93" i="2"/>
  <c r="L93" i="2" s="1"/>
  <c r="M93" i="2" s="1"/>
  <c r="K92" i="2"/>
  <c r="L92" i="2" s="1"/>
  <c r="M92" i="2" s="1"/>
  <c r="K91" i="2"/>
  <c r="L91" i="2" s="1"/>
  <c r="M91" i="2" s="1"/>
  <c r="K90" i="2"/>
  <c r="L90" i="2" s="1"/>
  <c r="M90" i="2" s="1"/>
  <c r="K89" i="2"/>
  <c r="L89" i="2" s="1"/>
  <c r="M89" i="2" s="1"/>
  <c r="K88" i="2"/>
  <c r="L88" i="2" s="1"/>
  <c r="M88" i="2" s="1"/>
  <c r="K87" i="2"/>
  <c r="L87" i="2" s="1"/>
  <c r="M87" i="2" s="1"/>
  <c r="K86" i="2"/>
  <c r="L86" i="2" s="1"/>
  <c r="M86" i="2" s="1"/>
  <c r="K85" i="2"/>
  <c r="L85" i="2" s="1"/>
  <c r="M85" i="2" s="1"/>
  <c r="K84" i="2"/>
  <c r="L84" i="2" s="1"/>
  <c r="M84" i="2" s="1"/>
  <c r="K83" i="2"/>
  <c r="L83" i="2" s="1"/>
  <c r="M83" i="2" s="1"/>
  <c r="K82" i="2"/>
  <c r="L82" i="2" s="1"/>
  <c r="M82" i="2" s="1"/>
  <c r="K81" i="2"/>
  <c r="L81" i="2" s="1"/>
  <c r="M81" i="2" s="1"/>
  <c r="K80" i="2"/>
  <c r="L80" i="2" s="1"/>
  <c r="M80" i="2" s="1"/>
  <c r="K79" i="2"/>
  <c r="L79" i="2" s="1"/>
  <c r="M79" i="2" s="1"/>
  <c r="K78" i="2"/>
  <c r="L78" i="2" s="1"/>
  <c r="M78" i="2" s="1"/>
  <c r="K77" i="2"/>
  <c r="L77" i="2" s="1"/>
  <c r="M77" i="2" s="1"/>
  <c r="K76" i="2"/>
  <c r="L76" i="2" s="1"/>
  <c r="M76" i="2" s="1"/>
  <c r="K75" i="2"/>
  <c r="L75" i="2" s="1"/>
  <c r="M75" i="2" s="1"/>
  <c r="K74" i="2"/>
  <c r="L74" i="2" s="1"/>
  <c r="M74" i="2" s="1"/>
  <c r="K73" i="2"/>
  <c r="L73" i="2" s="1"/>
  <c r="M73" i="2" s="1"/>
  <c r="K72" i="2"/>
  <c r="L72" i="2" s="1"/>
  <c r="M72" i="2" s="1"/>
  <c r="K71" i="2"/>
  <c r="L71" i="2" s="1"/>
  <c r="M71" i="2" s="1"/>
  <c r="K70" i="2"/>
  <c r="L70" i="2" s="1"/>
  <c r="M70" i="2" s="1"/>
  <c r="K69" i="2"/>
  <c r="L69" i="2" s="1"/>
  <c r="M69" i="2" s="1"/>
  <c r="K68" i="2"/>
  <c r="L68" i="2" s="1"/>
  <c r="M68" i="2" s="1"/>
  <c r="K67" i="2"/>
  <c r="L67" i="2" s="1"/>
  <c r="M67" i="2" s="1"/>
  <c r="K66" i="2"/>
  <c r="L66" i="2" s="1"/>
  <c r="M66" i="2" s="1"/>
  <c r="K65" i="2"/>
  <c r="L65" i="2" s="1"/>
  <c r="M65" i="2" s="1"/>
  <c r="K64" i="2"/>
  <c r="L64" i="2" s="1"/>
  <c r="M64" i="2" s="1"/>
  <c r="K63" i="2"/>
  <c r="L63" i="2" s="1"/>
  <c r="M63" i="2" s="1"/>
  <c r="K62" i="2"/>
  <c r="L62" i="2" s="1"/>
  <c r="M62" i="2" s="1"/>
  <c r="K61" i="2"/>
  <c r="L61" i="2" s="1"/>
  <c r="M61" i="2" s="1"/>
  <c r="K60" i="2"/>
  <c r="L60" i="2" s="1"/>
  <c r="M60" i="2" s="1"/>
  <c r="K59" i="2"/>
  <c r="L59" i="2" s="1"/>
  <c r="M59" i="2" s="1"/>
  <c r="K58" i="2"/>
  <c r="L58" i="2" s="1"/>
  <c r="M58" i="2" s="1"/>
  <c r="K57" i="2"/>
  <c r="L57" i="2" s="1"/>
  <c r="M57" i="2" s="1"/>
  <c r="K56" i="2"/>
  <c r="L56" i="2" s="1"/>
  <c r="M56" i="2" s="1"/>
  <c r="K55" i="2"/>
  <c r="L55" i="2" s="1"/>
  <c r="M55" i="2" s="1"/>
  <c r="K54" i="2"/>
  <c r="L54" i="2" s="1"/>
  <c r="M54" i="2" s="1"/>
  <c r="K53" i="2"/>
  <c r="L53" i="2" s="1"/>
  <c r="M53" i="2" s="1"/>
  <c r="K52" i="2"/>
  <c r="L52" i="2" s="1"/>
  <c r="M52" i="2" s="1"/>
  <c r="K51" i="2"/>
  <c r="L51" i="2" s="1"/>
  <c r="M51" i="2" s="1"/>
  <c r="K50" i="2"/>
  <c r="L50" i="2" s="1"/>
  <c r="M50" i="2" s="1"/>
  <c r="K49" i="2"/>
  <c r="L49" i="2" s="1"/>
  <c r="M49" i="2" s="1"/>
  <c r="K48" i="2"/>
  <c r="L48" i="2" s="1"/>
  <c r="M48" i="2" s="1"/>
  <c r="K47" i="2"/>
  <c r="L47" i="2" s="1"/>
  <c r="M47" i="2" s="1"/>
  <c r="K46" i="2"/>
  <c r="L46" i="2" s="1"/>
  <c r="M46" i="2" s="1"/>
  <c r="K45" i="2"/>
  <c r="L45" i="2" s="1"/>
  <c r="M45" i="2" s="1"/>
  <c r="K44" i="2"/>
  <c r="L44" i="2" s="1"/>
  <c r="M44" i="2" s="1"/>
  <c r="K43" i="2"/>
  <c r="L43" i="2" s="1"/>
  <c r="M43" i="2" s="1"/>
  <c r="K42" i="2"/>
  <c r="L42" i="2" s="1"/>
  <c r="M42" i="2" s="1"/>
  <c r="K41" i="2"/>
  <c r="L41" i="2" s="1"/>
  <c r="M41" i="2" s="1"/>
  <c r="K40" i="2"/>
  <c r="L40" i="2" s="1"/>
  <c r="M40" i="2" s="1"/>
  <c r="K39" i="2"/>
  <c r="L39" i="2" s="1"/>
  <c r="M39" i="2" s="1"/>
  <c r="K38" i="2"/>
  <c r="L38" i="2" s="1"/>
  <c r="M38" i="2" s="1"/>
  <c r="K37" i="2"/>
  <c r="L37" i="2" s="1"/>
  <c r="M37" i="2" s="1"/>
  <c r="K36" i="2"/>
  <c r="L36" i="2" s="1"/>
  <c r="M36" i="2" s="1"/>
  <c r="K35" i="2"/>
  <c r="L35" i="2" s="1"/>
  <c r="M35" i="2" s="1"/>
  <c r="K34" i="2"/>
  <c r="L34" i="2" s="1"/>
  <c r="M34" i="2" s="1"/>
  <c r="K33" i="2"/>
  <c r="L33" i="2" s="1"/>
  <c r="M33" i="2" s="1"/>
  <c r="K32" i="2"/>
  <c r="L32" i="2" s="1"/>
  <c r="M32" i="2" s="1"/>
  <c r="K31" i="2"/>
  <c r="L31" i="2" s="1"/>
  <c r="M31" i="2" s="1"/>
  <c r="K30" i="2"/>
  <c r="L30" i="2" s="1"/>
  <c r="M30" i="2" s="1"/>
  <c r="K29" i="2"/>
  <c r="L29" i="2" s="1"/>
  <c r="M29" i="2" s="1"/>
  <c r="K28" i="2"/>
  <c r="L28" i="2" s="1"/>
  <c r="M28" i="2" s="1"/>
  <c r="K27" i="2"/>
  <c r="L27" i="2" s="1"/>
  <c r="M27" i="2" s="1"/>
  <c r="K26" i="2"/>
  <c r="L26" i="2" s="1"/>
  <c r="M26" i="2" s="1"/>
  <c r="K25" i="2"/>
  <c r="L25" i="2" s="1"/>
  <c r="M25" i="2" s="1"/>
  <c r="K24" i="2"/>
  <c r="L24" i="2" s="1"/>
  <c r="M24" i="2" s="1"/>
  <c r="K23" i="2"/>
  <c r="L23" i="2" s="1"/>
  <c r="M23" i="2" s="1"/>
  <c r="K22" i="2"/>
  <c r="L22" i="2" s="1"/>
  <c r="M22" i="2" s="1"/>
  <c r="K21" i="2"/>
  <c r="L21" i="2" s="1"/>
  <c r="M21" i="2" s="1"/>
  <c r="K20" i="2"/>
  <c r="L20" i="2" s="1"/>
  <c r="M20" i="2" s="1"/>
  <c r="K19" i="2"/>
  <c r="L19" i="2" s="1"/>
  <c r="M19" i="2" s="1"/>
  <c r="K18" i="2"/>
  <c r="L18" i="2" s="1"/>
  <c r="M18" i="2" s="1"/>
  <c r="K17" i="2"/>
  <c r="L17" i="2" s="1"/>
  <c r="M17" i="2" s="1"/>
  <c r="K16" i="2"/>
  <c r="L16" i="2" s="1"/>
  <c r="M16" i="2" s="1"/>
  <c r="K15" i="2"/>
  <c r="L15" i="2" s="1"/>
  <c r="M15" i="2" s="1"/>
  <c r="K14" i="2"/>
  <c r="L14" i="2" s="1"/>
  <c r="M14" i="2" s="1"/>
  <c r="K13" i="2"/>
  <c r="L13" i="2" s="1"/>
  <c r="M13" i="2" s="1"/>
  <c r="K12" i="2"/>
  <c r="L12" i="2" s="1"/>
  <c r="M12" i="2" s="1"/>
  <c r="K11" i="2"/>
  <c r="L11" i="2" s="1"/>
  <c r="M11" i="2" s="1"/>
  <c r="K10" i="2"/>
  <c r="L10" i="2" s="1"/>
  <c r="M10" i="2" s="1"/>
  <c r="K9" i="2"/>
  <c r="L9" i="2" s="1"/>
  <c r="M9" i="2" s="1"/>
  <c r="K8" i="2"/>
  <c r="L8" i="2" s="1"/>
  <c r="M8" i="2" s="1"/>
  <c r="K7" i="2"/>
  <c r="L7" i="2" s="1"/>
  <c r="M7" i="2" s="1"/>
  <c r="K6" i="2"/>
  <c r="L6" i="2" s="1"/>
  <c r="M6" i="2" s="1"/>
  <c r="K5" i="2"/>
  <c r="L5" i="2" s="1"/>
  <c r="M5" i="2" s="1"/>
  <c r="K4" i="2"/>
  <c r="L4" i="2" s="1"/>
  <c r="M4" i="2" s="1"/>
  <c r="K3" i="2"/>
  <c r="L3" i="2" s="1"/>
  <c r="M3" i="2" s="1"/>
  <c r="K2" i="2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L2" i="2" l="1"/>
  <c r="M2" i="2" s="1"/>
  <c r="A345" i="8"/>
  <c r="A346" i="8"/>
  <c r="A347" i="8"/>
  <c r="A348" i="8"/>
  <c r="A349" i="8"/>
  <c r="A350" i="8"/>
  <c r="A351" i="8"/>
  <c r="A352" i="8"/>
  <c r="A354" i="8"/>
  <c r="A355" i="8"/>
  <c r="A356" i="8"/>
  <c r="A357" i="8"/>
  <c r="A358" i="8"/>
  <c r="A359" i="8"/>
  <c r="A360" i="8"/>
  <c r="A353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31" i="8"/>
  <c r="A30" i="8"/>
  <c r="A28" i="8"/>
  <c r="A27" i="8"/>
  <c r="A25" i="8"/>
  <c r="A24" i="8"/>
  <c r="A21" i="8"/>
  <c r="A20" i="8"/>
  <c r="A17" i="8"/>
  <c r="A16" i="8"/>
  <c r="A13" i="8"/>
  <c r="A50" i="8"/>
  <c r="A49" i="8"/>
  <c r="A48" i="8"/>
  <c r="A47" i="8"/>
  <c r="A46" i="8"/>
  <c r="A45" i="8"/>
  <c r="A44" i="8"/>
  <c r="A43" i="8"/>
  <c r="A42" i="8"/>
  <c r="A29" i="8"/>
  <c r="A26" i="8"/>
  <c r="A23" i="8"/>
  <c r="A22" i="8"/>
  <c r="A19" i="8"/>
  <c r="A18" i="8"/>
  <c r="A15" i="8"/>
  <c r="A14" i="8"/>
  <c r="A12" i="8"/>
  <c r="A11" i="8"/>
  <c r="A343" i="8"/>
  <c r="A4" i="8"/>
  <c r="A1" i="8"/>
  <c r="A85" i="8"/>
  <c r="A83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</calcChain>
</file>

<file path=xl/sharedStrings.xml><?xml version="1.0" encoding="utf-8"?>
<sst xmlns="http://schemas.openxmlformats.org/spreadsheetml/2006/main" count="1710" uniqueCount="778">
  <si>
    <t>BRK</t>
  </si>
  <si>
    <t>ORA</t>
  </si>
  <si>
    <t>COP</t>
  </si>
  <si>
    <t>TSB</t>
  </si>
  <si>
    <t>ASL</t>
  </si>
  <si>
    <t>PHP</t>
  </si>
  <si>
    <t>PHD</t>
  </si>
  <si>
    <t>BPL</t>
  </si>
  <si>
    <t>TRB</t>
  </si>
  <si>
    <t>CLC</t>
  </si>
  <si>
    <t>INC</t>
  </si>
  <si>
    <t>TCS</t>
  </si>
  <si>
    <t>JSR</t>
  </si>
  <si>
    <t>AND</t>
  </si>
  <si>
    <t>BIT</t>
  </si>
  <si>
    <t>ROL</t>
  </si>
  <si>
    <t>PLP</t>
  </si>
  <si>
    <t>PLD</t>
  </si>
  <si>
    <t>BMI</t>
  </si>
  <si>
    <t>SEC</t>
  </si>
  <si>
    <t>DEC</t>
  </si>
  <si>
    <t>TSC</t>
  </si>
  <si>
    <t>RTI</t>
  </si>
  <si>
    <t>EOR</t>
  </si>
  <si>
    <t>WDM</t>
  </si>
  <si>
    <t>MVP</t>
  </si>
  <si>
    <t>LSR</t>
  </si>
  <si>
    <t>PHA</t>
  </si>
  <si>
    <t>PHK</t>
  </si>
  <si>
    <t>JMP</t>
  </si>
  <si>
    <t>BVC</t>
  </si>
  <si>
    <t>MVN</t>
  </si>
  <si>
    <t>CLI</t>
  </si>
  <si>
    <t>PHY</t>
  </si>
  <si>
    <t>TCD</t>
  </si>
  <si>
    <t>RTS</t>
  </si>
  <si>
    <t>ADC</t>
  </si>
  <si>
    <t>PER</t>
  </si>
  <si>
    <t>STZ</t>
  </si>
  <si>
    <t>ROR</t>
  </si>
  <si>
    <t>PLA</t>
  </si>
  <si>
    <t>RTL</t>
  </si>
  <si>
    <t>BVS</t>
  </si>
  <si>
    <t>SEI</t>
  </si>
  <si>
    <t>PLY</t>
  </si>
  <si>
    <t>TDC</t>
  </si>
  <si>
    <t>BRA</t>
  </si>
  <si>
    <t>STA</t>
  </si>
  <si>
    <t>BRL</t>
  </si>
  <si>
    <t>STY</t>
  </si>
  <si>
    <t>STX</t>
  </si>
  <si>
    <t>DEY</t>
  </si>
  <si>
    <t>TXA</t>
  </si>
  <si>
    <t>PHB</t>
  </si>
  <si>
    <t>BCC</t>
  </si>
  <si>
    <t>TYA</t>
  </si>
  <si>
    <t>TXS</t>
  </si>
  <si>
    <t>TXY</t>
  </si>
  <si>
    <t>LDY</t>
  </si>
  <si>
    <t>LDA</t>
  </si>
  <si>
    <t>LDX</t>
  </si>
  <si>
    <t>TAY</t>
  </si>
  <si>
    <t>TAX</t>
  </si>
  <si>
    <t>PLB</t>
  </si>
  <si>
    <t>BCS</t>
  </si>
  <si>
    <t>CLV</t>
  </si>
  <si>
    <t>TSX</t>
  </si>
  <si>
    <t>TYX</t>
  </si>
  <si>
    <t>CPY</t>
  </si>
  <si>
    <t>CMP</t>
  </si>
  <si>
    <t>REP</t>
  </si>
  <si>
    <t>INY</t>
  </si>
  <si>
    <t>DEX</t>
  </si>
  <si>
    <t>WAI</t>
  </si>
  <si>
    <t>BNE</t>
  </si>
  <si>
    <t>PEI</t>
  </si>
  <si>
    <t>CLD</t>
  </si>
  <si>
    <t>PHX</t>
  </si>
  <si>
    <t>STP</t>
  </si>
  <si>
    <t>CPX</t>
  </si>
  <si>
    <t>SBC</t>
  </si>
  <si>
    <t>SEP</t>
  </si>
  <si>
    <t>INX</t>
  </si>
  <si>
    <t>NOP</t>
  </si>
  <si>
    <t>XBA</t>
  </si>
  <si>
    <t>BEQ</t>
  </si>
  <si>
    <t>PEA</t>
  </si>
  <si>
    <t>SED</t>
  </si>
  <si>
    <t>PLX</t>
  </si>
  <si>
    <t>XCE</t>
  </si>
  <si>
    <t>OpCode</t>
  </si>
  <si>
    <t>Mode</t>
  </si>
  <si>
    <t>Cycles</t>
  </si>
  <si>
    <t>imm</t>
  </si>
  <si>
    <t>abs</t>
  </si>
  <si>
    <t>A</t>
  </si>
  <si>
    <t>B</t>
  </si>
  <si>
    <t>8-m</t>
  </si>
  <si>
    <t>(abs)</t>
  </si>
  <si>
    <t>(abs,X)</t>
  </si>
  <si>
    <t>(dir,X)</t>
  </si>
  <si>
    <t>[dir]</t>
  </si>
  <si>
    <t>(dir)</t>
  </si>
  <si>
    <t>dir</t>
  </si>
  <si>
    <t>(dir),Y</t>
  </si>
  <si>
    <t>[dir],Y</t>
  </si>
  <si>
    <t>long</t>
  </si>
  <si>
    <t>rel8</t>
  </si>
  <si>
    <t>rel16</t>
  </si>
  <si>
    <t>long,X</t>
  </si>
  <si>
    <t>abs,X</t>
  </si>
  <si>
    <t>abs,Y</t>
  </si>
  <si>
    <t>6-m-x+x*p</t>
  </si>
  <si>
    <t>dir,X</t>
  </si>
  <si>
    <t>5-x+w</t>
  </si>
  <si>
    <t>7-m+w</t>
  </si>
  <si>
    <t>5-m</t>
  </si>
  <si>
    <t>4-m+w</t>
  </si>
  <si>
    <t>3-m</t>
  </si>
  <si>
    <t>6-m</t>
  </si>
  <si>
    <t>7-m+w-x+x*p</t>
  </si>
  <si>
    <t>6-m+w</t>
  </si>
  <si>
    <t>5-m+w</t>
  </si>
  <si>
    <t>3-x</t>
  </si>
  <si>
    <t>4-x+w</t>
  </si>
  <si>
    <t>5-x</t>
  </si>
  <si>
    <t>acc</t>
  </si>
  <si>
    <t>7-2*m+w</t>
  </si>
  <si>
    <t>8-2*m</t>
  </si>
  <si>
    <t>8-2*m+w</t>
  </si>
  <si>
    <t>9-2*m</t>
  </si>
  <si>
    <t>imp</t>
  </si>
  <si>
    <t>2+t+t*e*p</t>
  </si>
  <si>
    <t>3+e*p</t>
  </si>
  <si>
    <t>[abs]</t>
  </si>
  <si>
    <t>JSL</t>
  </si>
  <si>
    <t>7-e</t>
  </si>
  <si>
    <t>dir,Y</t>
  </si>
  <si>
    <t>6-2*x+x*p</t>
  </si>
  <si>
    <t>6+w</t>
  </si>
  <si>
    <t>4-m</t>
  </si>
  <si>
    <t>4-x</t>
  </si>
  <si>
    <t>8-e</t>
  </si>
  <si>
    <t xml:space="preserve"> 00</t>
  </si>
  <si>
    <t xml:space="preserve"> 01</t>
  </si>
  <si>
    <t xml:space="preserve"> 02</t>
  </si>
  <si>
    <t xml:space="preserve"> 03</t>
  </si>
  <si>
    <t xml:space="preserve"> 04</t>
  </si>
  <si>
    <t xml:space="preserve"> 05</t>
  </si>
  <si>
    <t xml:space="preserve"> 06</t>
  </si>
  <si>
    <t xml:space="preserve"> 07</t>
  </si>
  <si>
    <t xml:space="preserve"> 08</t>
  </si>
  <si>
    <t xml:space="preserve"> 09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</si>
  <si>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</si>
  <si>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</si>
  <si>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</si>
  <si>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</si>
  <si>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</si>
  <si>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</si>
  <si>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</si>
  <si>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</si>
  <si>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</si>
  <si>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</si>
  <si>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</si>
  <si>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</si>
  <si>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</si>
  <si>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</si>
  <si>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</si>
  <si>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</si>
  <si>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</si>
  <si>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</si>
  <si>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</si>
  <si>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</si>
  <si>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</si>
  <si>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</si>
  <si>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32</t>
  </si>
  <si>
    <t xml:space="preserve"> 33</t>
  </si>
  <si>
    <t xml:space="preserve"> 34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</si>
  <si>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</si>
  <si>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</si>
  <si>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</si>
  <si>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</si>
  <si>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</si>
  <si>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</si>
  <si>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</si>
  <si>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</si>
  <si>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</si>
  <si>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</si>
  <si>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</si>
  <si>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</si>
  <si>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</si>
  <si>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</si>
  <si>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</si>
  <si>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</si>
  <si>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</si>
  <si>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</si>
  <si>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</si>
  <si>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</si>
  <si>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</si>
  <si>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</si>
  <si>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</si>
  <si>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</si>
  <si>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</si>
  <si>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</si>
  <si>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</si>
  <si>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</si>
  <si>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</si>
  <si>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</t>
  </si>
  <si>
    <t xml:space="preserve"> 65</t>
  </si>
  <si>
    <t xml:space="preserve"> 66</t>
  </si>
  <si>
    <t xml:space="preserve"> 67</t>
  </si>
  <si>
    <t xml:space="preserve"> 68</t>
  </si>
  <si>
    <t xml:space="preserve"> 69</t>
  </si>
  <si>
    <t xml:space="preserve"> 70</t>
  </si>
  <si>
    <t xml:space="preserve"> 71</t>
  </si>
  <si>
    <t xml:space="preserve"> 72</t>
  </si>
  <si>
    <t xml:space="preserve"> 73</t>
  </si>
  <si>
    <t xml:space="preserve"> 74</t>
  </si>
  <si>
    <t xml:space="preserve"> 75</t>
  </si>
  <si>
    <t xml:space="preserve"> 76</t>
  </si>
  <si>
    <t xml:space="preserve"> 77</t>
  </si>
  <si>
    <t xml:space="preserve"> 78</t>
  </si>
  <si>
    <t xml:space="preserve"> 79</t>
  </si>
  <si>
    <t xml:space="preserve"> 80</t>
  </si>
  <si>
    <t xml:space="preserve"> 81</t>
  </si>
  <si>
    <t xml:space="preserve"> 82</t>
  </si>
  <si>
    <t xml:space="preserve"> 83</t>
  </si>
  <si>
    <t xml:space="preserve"> 84</t>
  </si>
  <si>
    <t xml:space="preserve"> 85</t>
  </si>
  <si>
    <t xml:space="preserve"> 86</t>
  </si>
  <si>
    <t xml:space="preserve"> 87</t>
  </si>
  <si>
    <t xml:space="preserve"> 88</t>
  </si>
  <si>
    <t xml:space="preserve"> 89</t>
  </si>
  <si>
    <t xml:space="preserve"> 90</t>
  </si>
  <si>
    <t xml:space="preserve"> 91</t>
  </si>
  <si>
    <t xml:space="preserve"> 92</t>
  </si>
  <si>
    <t xml:space="preserve"> 93</t>
  </si>
  <si>
    <t xml:space="preserve"> 94</t>
  </si>
  <si>
    <t xml:space="preserve"> 95</t>
  </si>
  <si>
    <t xml:space="preserve"> 96</t>
  </si>
  <si>
    <t xml:space="preserve"> 97</t>
  </si>
  <si>
    <t xml:space="preserve"> 98</t>
  </si>
  <si>
    <t xml:space="preserve"> 99</t>
  </si>
  <si>
    <t xml:space="preserve"> 0A</t>
  </si>
  <si>
    <t xml:space="preserve"> 0B</t>
  </si>
  <si>
    <t xml:space="preserve"> 0C</t>
  </si>
  <si>
    <t xml:space="preserve"> 0D</t>
  </si>
  <si>
    <t xml:space="preserve"> 0E</t>
  </si>
  <si>
    <t xml:space="preserve"> 0F</t>
  </si>
  <si>
    <t xml:space="preserve"> 1A</t>
  </si>
  <si>
    <t xml:space="preserve"> 1B</t>
  </si>
  <si>
    <t xml:space="preserve"> 1C</t>
  </si>
  <si>
    <t xml:space="preserve"> 1D</t>
  </si>
  <si>
    <t xml:space="preserve"> 1E</t>
  </si>
  <si>
    <t xml:space="preserve"> 1F</t>
  </si>
  <si>
    <t xml:space="preserve"> 2A</t>
  </si>
  <si>
    <t xml:space="preserve"> 2B</t>
  </si>
  <si>
    <t xml:space="preserve"> 2C</t>
  </si>
  <si>
    <t xml:space="preserve"> 2D</t>
  </si>
  <si>
    <t xml:space="preserve"> 2E</t>
  </si>
  <si>
    <t xml:space="preserve"> 2F</t>
  </si>
  <si>
    <t xml:space="preserve"> 3A</t>
  </si>
  <si>
    <t xml:space="preserve"> 3B</t>
  </si>
  <si>
    <t xml:space="preserve"> 3C</t>
  </si>
  <si>
    <t xml:space="preserve"> 3D</t>
  </si>
  <si>
    <t xml:space="preserve"> 3E</t>
  </si>
  <si>
    <t xml:space="preserve"> 3F</t>
  </si>
  <si>
    <t xml:space="preserve"> 4A</t>
  </si>
  <si>
    <t xml:space="preserve"> 4B</t>
  </si>
  <si>
    <t xml:space="preserve"> 4C</t>
  </si>
  <si>
    <t xml:space="preserve"> 4D</t>
  </si>
  <si>
    <t xml:space="preserve"> 4E</t>
  </si>
  <si>
    <t xml:space="preserve"> 4F</t>
  </si>
  <si>
    <t xml:space="preserve"> 5A</t>
  </si>
  <si>
    <t xml:space="preserve"> 5B</t>
  </si>
  <si>
    <t xml:space="preserve"> 5C</t>
  </si>
  <si>
    <t xml:space="preserve"> 5D</t>
  </si>
  <si>
    <t xml:space="preserve"> 5E</t>
  </si>
  <si>
    <t xml:space="preserve"> 5F</t>
  </si>
  <si>
    <t xml:space="preserve"> 6A</t>
  </si>
  <si>
    <t xml:space="preserve"> 6B</t>
  </si>
  <si>
    <t xml:space="preserve"> 6C</t>
  </si>
  <si>
    <t xml:space="preserve"> 6D</t>
  </si>
  <si>
    <t xml:space="preserve"> 6E</t>
  </si>
  <si>
    <t xml:space="preserve"> 6F</t>
  </si>
  <si>
    <t xml:space="preserve"> 7A</t>
  </si>
  <si>
    <t xml:space="preserve"> 7B</t>
  </si>
  <si>
    <t xml:space="preserve"> 7C</t>
  </si>
  <si>
    <t xml:space="preserve"> 7D</t>
  </si>
  <si>
    <t xml:space="preserve"> 7E</t>
  </si>
  <si>
    <t xml:space="preserve"> 7F</t>
  </si>
  <si>
    <t xml:space="preserve"> 8A</t>
  </si>
  <si>
    <t xml:space="preserve"> 8B</t>
  </si>
  <si>
    <t xml:space="preserve"> 8C</t>
  </si>
  <si>
    <t xml:space="preserve"> 8D</t>
  </si>
  <si>
    <t xml:space="preserve"> 8E</t>
  </si>
  <si>
    <t xml:space="preserve"> 8F</t>
  </si>
  <si>
    <t xml:space="preserve"> 9A</t>
  </si>
  <si>
    <t xml:space="preserve"> 9B</t>
  </si>
  <si>
    <t xml:space="preserve"> 9C</t>
  </si>
  <si>
    <t xml:space="preserve"> 9D</t>
  </si>
  <si>
    <t xml:space="preserve"> 9E</t>
  </si>
  <si>
    <t xml:space="preserve"> 9F</t>
  </si>
  <si>
    <t xml:space="preserve"> A0</t>
  </si>
  <si>
    <t xml:space="preserve"> A1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</si>
  <si>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</si>
  <si>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</si>
  <si>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</si>
  <si>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</si>
  <si>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</si>
  <si>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</si>
  <si>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</si>
  <si>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</si>
  <si>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AA</t>
  </si>
  <si>
    <t xml:space="preserve"> AB</t>
  </si>
  <si>
    <t xml:space="preserve"> AC</t>
  </si>
  <si>
    <t xml:space="preserve"> AD</t>
  </si>
  <si>
    <t xml:space="preserve"> AE</t>
  </si>
  <si>
    <t xml:space="preserve"> AF</t>
  </si>
  <si>
    <t xml:space="preserve"> B0</t>
  </si>
  <si>
    <t xml:space="preserve"> B1</t>
  </si>
  <si>
    <t xml:space="preserve"> B2</t>
  </si>
  <si>
    <t xml:space="preserve"> B3</t>
  </si>
  <si>
    <t xml:space="preserve"> B4</t>
  </si>
  <si>
    <t xml:space="preserve"> B5</t>
  </si>
  <si>
    <t xml:space="preserve"> B6</t>
  </si>
  <si>
    <t xml:space="preserve"> B7</t>
  </si>
  <si>
    <t xml:space="preserve"> B8</t>
  </si>
  <si>
    <t xml:space="preserve"> B9</t>
  </si>
  <si>
    <t xml:space="preserve"> BA</t>
  </si>
  <si>
    <t xml:space="preserve"> BB</t>
  </si>
  <si>
    <t xml:space="preserve"> BC</t>
  </si>
  <si>
    <t xml:space="preserve"> BD</t>
  </si>
  <si>
    <t xml:space="preserve"> BE</t>
  </si>
  <si>
    <t xml:space="preserve"> BF</t>
  </si>
  <si>
    <t xml:space="preserve"> C0</t>
  </si>
  <si>
    <t xml:space="preserve"> 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</si>
  <si>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</si>
  <si>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</si>
  <si>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</si>
  <si>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</si>
  <si>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</si>
  <si>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 xml:space="preserve"> C7</t>
  </si>
  <si>
    <t xml:space="preserve"> C8</t>
  </si>
  <si>
    <t xml:space="preserve"> C9</t>
  </si>
  <si>
    <t xml:space="preserve"> CA</t>
  </si>
  <si>
    <t xml:space="preserve"> CB</t>
  </si>
  <si>
    <t xml:space="preserve"> CC</t>
  </si>
  <si>
    <t xml:space="preserve"> CD</t>
  </si>
  <si>
    <t xml:space="preserve"> CE</t>
  </si>
  <si>
    <t xml:space="preserve"> CF</t>
  </si>
  <si>
    <t xml:space="preserve"> D0</t>
  </si>
  <si>
    <t xml:space="preserve"> D1</t>
  </si>
  <si>
    <t xml:space="preserve"> D2</t>
  </si>
  <si>
    <t xml:space="preserve"> D3</t>
  </si>
  <si>
    <t xml:space="preserve"> D4</t>
  </si>
  <si>
    <t xml:space="preserve"> D5</t>
  </si>
  <si>
    <t xml:space="preserve"> D6</t>
  </si>
  <si>
    <t xml:space="preserve"> D7</t>
  </si>
  <si>
    <t xml:space="preserve"> D8</t>
  </si>
  <si>
    <t xml:space="preserve"> D9</t>
  </si>
  <si>
    <t xml:space="preserve"> DA</t>
  </si>
  <si>
    <t xml:space="preserve"> DB</t>
  </si>
  <si>
    <t xml:space="preserve"> DC</t>
  </si>
  <si>
    <t xml:space="preserve"> DD</t>
  </si>
  <si>
    <t xml:space="preserve"> DE</t>
  </si>
  <si>
    <t xml:space="preserve"> DF</t>
  </si>
  <si>
    <t xml:space="preserve"> E0</t>
  </si>
  <si>
    <t xml:space="preserve"> E1</t>
  </si>
  <si>
    <t xml:space="preserve"> E2</t>
  </si>
  <si>
    <t xml:space="preserve"> E3</t>
  </si>
  <si>
    <t xml:space="preserve"> E4</t>
  </si>
  <si>
    <t xml:space="preserve"> E5</t>
  </si>
  <si>
    <t xml:space="preserve"> E6</t>
  </si>
  <si>
    <t xml:space="preserve"> E7</t>
  </si>
  <si>
    <t xml:space="preserve"> E8</t>
  </si>
  <si>
    <t xml:space="preserve"> E9</t>
  </si>
  <si>
    <t xml:space="preserve"> EA</t>
  </si>
  <si>
    <t xml:space="preserve"> EB</t>
  </si>
  <si>
    <t xml:space="preserve"> EC</t>
  </si>
  <si>
    <t xml:space="preserve"> ED</t>
  </si>
  <si>
    <t xml:space="preserve"> EE</t>
  </si>
  <si>
    <t xml:space="preserve"> EF</t>
  </si>
  <si>
    <t xml:space="preserve"> F0</t>
  </si>
  <si>
    <t xml:space="preserve"> F1</t>
  </si>
  <si>
    <t xml:space="preserve"> F2</t>
  </si>
  <si>
    <t xml:space="preserve"> F3</t>
  </si>
  <si>
    <t xml:space="preserve"> F4</t>
  </si>
  <si>
    <t xml:space="preserve"> F5</t>
  </si>
  <si>
    <t xml:space="preserve"> F6</t>
  </si>
  <si>
    <t xml:space="preserve"> F7</t>
  </si>
  <si>
    <t xml:space="preserve"> F8</t>
  </si>
  <si>
    <t xml:space="preserve"> F9</t>
  </si>
  <si>
    <t xml:space="preserve"> FA</t>
  </si>
  <si>
    <t xml:space="preserve"> FB</t>
  </si>
  <si>
    <t xml:space="preserve"> FC</t>
  </si>
  <si>
    <t xml:space="preserve"> FD</t>
  </si>
  <si>
    <t xml:space="preserve"> FE</t>
  </si>
  <si>
    <t xml:space="preserve"> FF</t>
  </si>
  <si>
    <t>ORA ($10,X)</t>
  </si>
  <si>
    <t>COP #$12</t>
  </si>
  <si>
    <t>ORA $32,S</t>
  </si>
  <si>
    <t>TSB $10</t>
  </si>
  <si>
    <t>ORA $10</t>
  </si>
  <si>
    <t>ASL $10</t>
  </si>
  <si>
    <t>ORA [$10]</t>
  </si>
  <si>
    <t>ORA #$54</t>
  </si>
  <si>
    <t>TSB $9876</t>
  </si>
  <si>
    <t>ORA $9876</t>
  </si>
  <si>
    <t>ASL $9876</t>
  </si>
  <si>
    <t>ORA $FEDBCA</t>
  </si>
  <si>
    <t>BPL LABEL</t>
  </si>
  <si>
    <t>ORA ($10),Y</t>
  </si>
  <si>
    <t>ORA ($10)</t>
  </si>
  <si>
    <t>ORA ($32,S),Y</t>
  </si>
  <si>
    <t>TRB $10</t>
  </si>
  <si>
    <t>ORA $10,X</t>
  </si>
  <si>
    <t>ASL $10,X</t>
  </si>
  <si>
    <t>ORA [$10],Y</t>
  </si>
  <si>
    <t>ORA $9876,Y</t>
  </si>
  <si>
    <t>TRB $9876</t>
  </si>
  <si>
    <t>ORA $9876,X</t>
  </si>
  <si>
    <t>ASL $9876,X</t>
  </si>
  <si>
    <t>ORA $FEDCBA,X</t>
  </si>
  <si>
    <t>JSR $1234</t>
  </si>
  <si>
    <t>AND ($10,X)</t>
  </si>
  <si>
    <t>JSL $123456</t>
  </si>
  <si>
    <t>AND $32,S</t>
  </si>
  <si>
    <t>BIT $10</t>
  </si>
  <si>
    <t>AND $10</t>
  </si>
  <si>
    <t>ROL $10</t>
  </si>
  <si>
    <t>AND [$10]</t>
  </si>
  <si>
    <t>AND #$54</t>
  </si>
  <si>
    <t>BIT $9876</t>
  </si>
  <si>
    <t>AND $9876</t>
  </si>
  <si>
    <t>ROL $9876</t>
  </si>
  <si>
    <t>AND $FEDBCA</t>
  </si>
  <si>
    <t>BMI LABEL</t>
  </si>
  <si>
    <t>AND ($10),Y</t>
  </si>
  <si>
    <t>AND ($10)</t>
  </si>
  <si>
    <t>AND ($32,S),Y</t>
  </si>
  <si>
    <t>BIT $10,X</t>
  </si>
  <si>
    <t>AND $10,X</t>
  </si>
  <si>
    <t>ROL $10,X</t>
  </si>
  <si>
    <t>AND [$10],Y</t>
  </si>
  <si>
    <t>AND $9876,Y</t>
  </si>
  <si>
    <t>BIT $9876,X</t>
  </si>
  <si>
    <t>AND $9876,X</t>
  </si>
  <si>
    <t>ROL $9876,X</t>
  </si>
  <si>
    <t>AND $FEDCBA,X</t>
  </si>
  <si>
    <t>EOR ($10,X)</t>
  </si>
  <si>
    <t>EOR $32,S</t>
  </si>
  <si>
    <t>MVP #$12,#$34</t>
  </si>
  <si>
    <t>EOR $10</t>
  </si>
  <si>
    <t>LSR $10</t>
  </si>
  <si>
    <t>EOR [$10]</t>
  </si>
  <si>
    <t>EOR #$54</t>
  </si>
  <si>
    <t>JMP $1234</t>
  </si>
  <si>
    <t>EOR $9876</t>
  </si>
  <si>
    <t>LSR $9876</t>
  </si>
  <si>
    <t>EOR $FEDBCA</t>
  </si>
  <si>
    <t>BVC LABEL</t>
  </si>
  <si>
    <t>EOR ($10),Y</t>
  </si>
  <si>
    <t>EOR ($10)</t>
  </si>
  <si>
    <t>EOR ($32,S),Y</t>
  </si>
  <si>
    <t>MVN #$12,#$34</t>
  </si>
  <si>
    <t>EOR $10,X</t>
  </si>
  <si>
    <t>LSR $10,X</t>
  </si>
  <si>
    <t>EOR [$10],Y</t>
  </si>
  <si>
    <t>EOR $9876,Y</t>
  </si>
  <si>
    <t>JMP $FEDCBA</t>
  </si>
  <si>
    <t>EOR $9876,X</t>
  </si>
  <si>
    <t>LSR $9876,X</t>
  </si>
  <si>
    <t>EOR $FEDCBA,X</t>
  </si>
  <si>
    <t>ADC ($10,X)</t>
  </si>
  <si>
    <t>PER LABEL</t>
  </si>
  <si>
    <t>ADC $32,S</t>
  </si>
  <si>
    <t>STZ $10</t>
  </si>
  <si>
    <t>ADC $10</t>
  </si>
  <si>
    <t>ROR $10</t>
  </si>
  <si>
    <t>ADC [$10]</t>
  </si>
  <si>
    <t>ADC #$54</t>
  </si>
  <si>
    <t>JMP ($1234)</t>
  </si>
  <si>
    <t>ADC $9876</t>
  </si>
  <si>
    <t>ROR $9876</t>
  </si>
  <si>
    <t>ADC $FEDBCA</t>
  </si>
  <si>
    <t>BVS LABEL</t>
  </si>
  <si>
    <t>ADC ($10),Y</t>
  </si>
  <si>
    <t>ADC ($10)</t>
  </si>
  <si>
    <t>ADC ($32,S),Y</t>
  </si>
  <si>
    <t>STZ $10,X</t>
  </si>
  <si>
    <t>ADC $10,X</t>
  </si>
  <si>
    <t>ROR $10,X</t>
  </si>
  <si>
    <t>ADC [$10],Y</t>
  </si>
  <si>
    <t>ADC $9876,Y</t>
  </si>
  <si>
    <t>JMP ($1234,X)</t>
  </si>
  <si>
    <t>ADC $9876,X</t>
  </si>
  <si>
    <t>ROR $9876,X</t>
  </si>
  <si>
    <t>ADC $FEDCBA,X</t>
  </si>
  <si>
    <t>BRA LABEL</t>
  </si>
  <si>
    <t>STA ($10,X)</t>
  </si>
  <si>
    <t>BRL LABEL</t>
  </si>
  <si>
    <t>STA $32,S</t>
  </si>
  <si>
    <t>STY $10</t>
  </si>
  <si>
    <t>STA $10</t>
  </si>
  <si>
    <t>STX $10</t>
  </si>
  <si>
    <t>STA [$10]</t>
  </si>
  <si>
    <t>BIT #$54</t>
  </si>
  <si>
    <t>STY $9876</t>
  </si>
  <si>
    <t>STA $9876</t>
  </si>
  <si>
    <t>STX $9876</t>
  </si>
  <si>
    <t>STA $FEDBCA</t>
  </si>
  <si>
    <t>BCC LABEL</t>
  </si>
  <si>
    <t>STA ($10),Y</t>
  </si>
  <si>
    <t>STA ($10)</t>
  </si>
  <si>
    <t>STA ($32,S),Y</t>
  </si>
  <si>
    <t>STY $10,X</t>
  </si>
  <si>
    <t>STA $10,X</t>
  </si>
  <si>
    <t>STX $10,Y</t>
  </si>
  <si>
    <t>STA [$10],Y</t>
  </si>
  <si>
    <t>STA $9876,Y</t>
  </si>
  <si>
    <t>STZ $9876</t>
  </si>
  <si>
    <t>STA $9876,X</t>
  </si>
  <si>
    <t>STZ $9876,X</t>
  </si>
  <si>
    <t>STA $FEDCBA,X</t>
  </si>
  <si>
    <t>LDY #$54</t>
  </si>
  <si>
    <t>LDA ($10,X)</t>
  </si>
  <si>
    <t>LDX #$54</t>
  </si>
  <si>
    <t>LDA $32,S</t>
  </si>
  <si>
    <t>LDY $10</t>
  </si>
  <si>
    <t>LDA $10</t>
  </si>
  <si>
    <t>LDX $10</t>
  </si>
  <si>
    <t>LDA [$10]</t>
  </si>
  <si>
    <t>LDA #$54</t>
  </si>
  <si>
    <t>LDY $9876</t>
  </si>
  <si>
    <t>LDA $9876</t>
  </si>
  <si>
    <t>LDX $9876</t>
  </si>
  <si>
    <t>LDA $FEDBCA</t>
  </si>
  <si>
    <t>BCS LABEL</t>
  </si>
  <si>
    <t>LDA ($10),Y</t>
  </si>
  <si>
    <t>LDA ($10)</t>
  </si>
  <si>
    <t>LDA ($32,S),Y</t>
  </si>
  <si>
    <t>LDY $10,X</t>
  </si>
  <si>
    <t>LDA $10,X</t>
  </si>
  <si>
    <t>LDX $10,Y</t>
  </si>
  <si>
    <t>LDA [$10],Y</t>
  </si>
  <si>
    <t>LDA $9876,Y</t>
  </si>
  <si>
    <t>LDY $9876,X</t>
  </si>
  <si>
    <t>LDA $9876,X</t>
  </si>
  <si>
    <t>LDX $9876,Y</t>
  </si>
  <si>
    <t>LDA $FEDCBA,X</t>
  </si>
  <si>
    <t>CPY #$54</t>
  </si>
  <si>
    <t>CMP ($10,X)</t>
  </si>
  <si>
    <t>REP #$12</t>
  </si>
  <si>
    <t>CMP $32,S</t>
  </si>
  <si>
    <t>CPY $10</t>
  </si>
  <si>
    <t>CMP $10</t>
  </si>
  <si>
    <t>DEC $10</t>
  </si>
  <si>
    <t>CMP [$10]</t>
  </si>
  <si>
    <t>CMP #$54</t>
  </si>
  <si>
    <t>CPY $9876</t>
  </si>
  <si>
    <t>CMP $9876</t>
  </si>
  <si>
    <t>DEC $9876</t>
  </si>
  <si>
    <t>CMP $FEDBCA</t>
  </si>
  <si>
    <t>BNE LABEL</t>
  </si>
  <si>
    <t>CMP ($10),Y</t>
  </si>
  <si>
    <t>CMP ($10)</t>
  </si>
  <si>
    <t>CMP ($32,S),Y</t>
  </si>
  <si>
    <t>PEI $12</t>
  </si>
  <si>
    <t>CMP $10,X</t>
  </si>
  <si>
    <t>DEC $10,X</t>
  </si>
  <si>
    <t>CMP [$10],Y</t>
  </si>
  <si>
    <t>CMP $9876,Y</t>
  </si>
  <si>
    <t>JMP [$1234]</t>
  </si>
  <si>
    <t>CMP $9876,X</t>
  </si>
  <si>
    <t>DEC $9876,X</t>
  </si>
  <si>
    <t>CMP $FEDCBA,X</t>
  </si>
  <si>
    <t>CPX #$54</t>
  </si>
  <si>
    <t>SBC ($10,X)</t>
  </si>
  <si>
    <t>SEP #$12</t>
  </si>
  <si>
    <t>SBC $32,S</t>
  </si>
  <si>
    <t>CPX $10</t>
  </si>
  <si>
    <t>SBC $10</t>
  </si>
  <si>
    <t>INC $10</t>
  </si>
  <si>
    <t>SBC [$10]</t>
  </si>
  <si>
    <t>SBC #$54</t>
  </si>
  <si>
    <t>CPX $9876</t>
  </si>
  <si>
    <t>SBC $9876</t>
  </si>
  <si>
    <t>INC $9876</t>
  </si>
  <si>
    <t>SBC $FEDBCA</t>
  </si>
  <si>
    <t>BEQ LABEL</t>
  </si>
  <si>
    <t>SBC ($10),Y</t>
  </si>
  <si>
    <t>SBC ($10)</t>
  </si>
  <si>
    <t>SBC ($32,S),Y</t>
  </si>
  <si>
    <t>PEA #$1234</t>
  </si>
  <si>
    <t>SBC $10,X</t>
  </si>
  <si>
    <t>INC $10,X</t>
  </si>
  <si>
    <t>SBC [$10],Y</t>
  </si>
  <si>
    <t>SBC $9876,Y</t>
  </si>
  <si>
    <t>JSR ($1234,X)</t>
  </si>
  <si>
    <t>SBC $9876,X</t>
  </si>
  <si>
    <t>INC $9876,X</t>
  </si>
  <si>
    <t>SBC $FEDCBA,X</t>
  </si>
  <si>
    <t>Code</t>
  </si>
  <si>
    <t>nvmxdizce</t>
  </si>
  <si>
    <t>....01...</t>
  </si>
  <si>
    <t>.........</t>
  </si>
  <si>
    <t>.......0.</t>
  </si>
  <si>
    <t>.......1.</t>
  </si>
  <si>
    <t>.....0...</t>
  </si>
  <si>
    <t>.....1...</t>
  </si>
  <si>
    <t>.0.......</t>
  </si>
  <si>
    <t>....0....</t>
  </si>
  <si>
    <t>....1....</t>
  </si>
  <si>
    <t>C</t>
  </si>
  <si>
    <t>D</t>
  </si>
  <si>
    <t>E</t>
  </si>
  <si>
    <t>F</t>
  </si>
  <si>
    <t>CPU</t>
  </si>
  <si>
    <t>65816</t>
  </si>
  <si>
    <t>Registers</t>
  </si>
  <si>
    <t>X</t>
  </si>
  <si>
    <t>Y</t>
  </si>
  <si>
    <t>PC</t>
  </si>
  <si>
    <t>Flags</t>
  </si>
  <si>
    <t>c</t>
  </si>
  <si>
    <t>z</t>
  </si>
  <si>
    <t>e</t>
  </si>
  <si>
    <t>n</t>
  </si>
  <si>
    <t>v</t>
  </si>
  <si>
    <t>m</t>
  </si>
  <si>
    <t>x</t>
  </si>
  <si>
    <t>d</t>
  </si>
  <si>
    <t xml:space="preserve"> </t>
  </si>
  <si>
    <t>?.....?..</t>
  </si>
  <si>
    <t>......?..</t>
  </si>
  <si>
    <t>?.....??.</t>
  </si>
  <si>
    <t>??....?..</t>
  </si>
  <si>
    <t>??....??.</t>
  </si>
  <si>
    <t>????????.</t>
  </si>
  <si>
    <t>0.....??.</t>
  </si>
  <si>
    <t>.......ec</t>
  </si>
  <si>
    <t>## Instruction Set</t>
  </si>
  <si>
    <t>Example</t>
  </si>
  <si>
    <t>References</t>
  </si>
  <si>
    <t>http://6502.org/tutorials/65c816opcodes.html</t>
  </si>
  <si>
    <t>## Intro</t>
  </si>
  <si>
    <t>### Registers</t>
  </si>
  <si>
    <t>### Flags</t>
  </si>
  <si>
    <t>### OpCode List</t>
  </si>
  <si>
    <t>### OpCode Table</t>
  </si>
  <si>
    <t>## References</t>
  </si>
  <si>
    <t>The columns of the tables that describe the instructions are:</t>
  </si>
  <si>
    <t>| Column | Description |</t>
  </si>
  <si>
    <t>|:------ | ----------- |</t>
  </si>
  <si>
    <t>| Code   | the opcode in hex |</t>
  </si>
  <si>
    <t>| OpCode | opcode name |</t>
  </si>
  <si>
    <t>| Mode   | the addressing mode of the instruction |</t>
  </si>
  <si>
    <t>| Len    | the length of the instruction in bytes |</t>
  </si>
  <si>
    <t>| Cycles | the number of cycles the instruction takes |</t>
  </si>
  <si>
    <t>| ```nvmxdizce``` | the flags affected by the instruction |</t>
  </si>
  <si>
    <t>In the LEN column:</t>
  </si>
  <si>
    <t xml:space="preserve">    m = m flag</t>
  </si>
  <si>
    <t xml:space="preserve">    x = x flag</t>
  </si>
  <si>
    <t>Thus, for example, 3-m is a succinct way of saying 3 bytes when the m flag is 0, and 2 bytes when the m flag is 1.</t>
  </si>
  <si>
    <t>In the CYCLES column:</t>
  </si>
  <si>
    <t xml:space="preserve">    e = e flag</t>
  </si>
  <si>
    <t xml:space="preserve">    p = 1 if a page boundary is crossed, 0 otherwise</t>
  </si>
  <si>
    <t xml:space="preserve">    t = 1 if branch taken, 0 otherwise</t>
  </si>
  <si>
    <t xml:space="preserve">    w = 0 if the DL register is $00, 1 otherwise</t>
  </si>
  <si>
    <t>Again, for example, 3-m is a succinct way of saying 3 cycles when the m flag is 0, and 2 cycles when the m flag is 1.</t>
  </si>
  <si>
    <t>In the "nvmxdizce" column:</t>
  </si>
  <si>
    <t xml:space="preserve">    0 = flag is cleared</t>
  </si>
  <si>
    <t xml:space="preserve">    1 = flag is set</t>
  </si>
  <si>
    <t>In general, in emulation mode (and for 8-bit results in native mode), the 65C816 has the same behavior as 65C02 but the same cycle counts as the NMOS 6502. For example, when the d flag is 1 and the m flag is 1, ADC #$00 will have valid n, z, and c flag results (like the 65C02, but unlike the NMOS 6502), but will take 2 cycles (like the NMOS 6502, but unlike the 65C02).</t>
  </si>
  <si>
    <t>Note that the cycle counts may look a little different than what you may be used to with the 65C02 or NMOS 6502, even when the cycle count is the same for 8-bit results. For example, LDA absolute is 4 cycles on the 65C02 and NMOS 6502, but the formula here is 5-m cycles, which is 4 cycles for the 8-bit case (i.e. when the m flag is 1).</t>
  </si>
  <si>
    <t>## Legenda</t>
  </si>
  <si>
    <t>| Example | an example of the assembler syntax of the instruction |</t>
  </si>
  <si>
    <t xml:space="preserve">    ? = flag is affected</t>
  </si>
  <si>
    <t xml:space="preserve">    . = flag is not affected</t>
  </si>
  <si>
    <t xml:space="preserve">    c = the value of the c flag</t>
  </si>
  <si>
    <t xml:space="preserve">    e = the value of the e flag</t>
  </si>
  <si>
    <t>the lower 8 bits of the accumulator</t>
  </si>
  <si>
    <t>the upper 8 bits of the accumulator</t>
  </si>
  <si>
    <t>DBR</t>
  </si>
  <si>
    <t>the data bank register</t>
  </si>
  <si>
    <t>the 16-bit direct register</t>
  </si>
  <si>
    <t>the lower 8 bits of the direct register</t>
  </si>
  <si>
    <t>the upper 8 bits of the direct register</t>
  </si>
  <si>
    <t>the program bank register</t>
  </si>
  <si>
    <t>the 16-bit program counter</t>
  </si>
  <si>
    <t>PCL</t>
  </si>
  <si>
    <t>the lower 8 bits of the program counter</t>
  </si>
  <si>
    <t>PCH</t>
  </si>
  <si>
    <t>the upper 8 bits of the program counter</t>
  </si>
  <si>
    <t>the processor status register</t>
  </si>
  <si>
    <t>the 16-bit stack pointer</t>
  </si>
  <si>
    <t>the lower 8 bits of the stack pointer</t>
  </si>
  <si>
    <t>the upper 8 bits of the stack pointer</t>
  </si>
  <si>
    <t>the 16-bit X index register</t>
  </si>
  <si>
    <t>the lower 8 bits of the X index register</t>
  </si>
  <si>
    <t>the upper 8 bits of the X index register</t>
  </si>
  <si>
    <t>the 16-bit Y index register</t>
  </si>
  <si>
    <t>the lower 8 bits of the Y index register</t>
  </si>
  <si>
    <t>the 16-bit accumulator (BA)</t>
  </si>
  <si>
    <t>DL</t>
  </si>
  <si>
    <t>DH</t>
  </si>
  <si>
    <t>K</t>
  </si>
  <si>
    <t>P</t>
  </si>
  <si>
    <t>S</t>
  </si>
  <si>
    <t>SL</t>
  </si>
  <si>
    <t>SH</t>
  </si>
  <si>
    <t>XL</t>
  </si>
  <si>
    <t>XH</t>
  </si>
  <si>
    <t>YL</t>
  </si>
  <si>
    <t>YH</t>
  </si>
  <si>
    <t>the interrupt disable flag (write), the break flag (read)</t>
  </si>
  <si>
    <t>i (or b)</t>
  </si>
  <si>
    <t>the negative flag</t>
  </si>
  <si>
    <t>the overflow flag</t>
  </si>
  <si>
    <t>the accumulator and memory width flag</t>
  </si>
  <si>
    <t>the index register width flag</t>
  </si>
  <si>
    <t>the decimal mode flag</t>
  </si>
  <si>
    <t>the zero flag</t>
  </si>
  <si>
    <t>the carry flag</t>
  </si>
  <si>
    <t>the emulation mode flag</t>
  </si>
  <si>
    <t>the upper 8 bits of the Y index register</t>
  </si>
  <si>
    <t>| Register | Description |</t>
  </si>
  <si>
    <t>|:----:| ------ | ---- | ---:| ------:| --------------- | ------- |</t>
  </si>
  <si>
    <t>| -----:| --- | --- | --- | --- | --- | --- | --- | --- | --- | --- | --- | --- | --- | --- | --- | --- |</t>
  </si>
  <si>
    <t>|:--------:|-------------|</t>
  </si>
  <si>
    <t>| Flag | Description |</t>
  </si>
  <si>
    <t>|:----:|-------------|</t>
  </si>
  <si>
    <t xml:space="preserve">The term "accumulator" without any additional qualifiers means the 16-bit accumulator (i.e. the C accumulator) when the m flag is 0, and the 8-bit accumulator (i.e. the A accumulator) when the m flag is 1. </t>
  </si>
  <si>
    <t xml:space="preserve">Furthermore, although "X register" and "Y register" refer to the 16-bit registers, when the x flag is 1, they are equivalent to the XL and YL registers, since the XH and YH register are forced to $00 when the x flag is 1. </t>
  </si>
  <si>
    <t xml:space="preserve">In effect, "X register" means the 16-bit register when the x flag is 0, and the 8-bit register (i.e. the XL register) when the x flag is 1. Likewise for "Y register". </t>
  </si>
  <si>
    <t>### Adrress Mode</t>
  </si>
  <si>
    <t>| Mode | Description |</t>
  </si>
  <si>
    <t>Modes</t>
  </si>
  <si>
    <t>absolute</t>
  </si>
  <si>
    <t>(absolute)</t>
  </si>
  <si>
    <t>(absolute,X)</t>
  </si>
  <si>
    <t>(direct page)</t>
  </si>
  <si>
    <t>(direct page),Y</t>
  </si>
  <si>
    <t>(direct page,X)</t>
  </si>
  <si>
    <t>[absolute]</t>
  </si>
  <si>
    <t>[direct page]</t>
  </si>
  <si>
    <t>[direct page],Y</t>
  </si>
  <si>
    <t>absolute,X</t>
  </si>
  <si>
    <t>absolute,Y</t>
  </si>
  <si>
    <t>accumulator</t>
  </si>
  <si>
    <t>direct page</t>
  </si>
  <si>
    <t>direct page,X</t>
  </si>
  <si>
    <t>direct page,Y</t>
  </si>
  <si>
    <t>immediate</t>
  </si>
  <si>
    <t>implicit</t>
  </si>
  <si>
    <t>relative16</t>
  </si>
  <si>
    <t>relative8</t>
  </si>
  <si>
    <t>source,destination</t>
  </si>
  <si>
    <t>(offset,S),Y</t>
  </si>
  <si>
    <t>offset,S</t>
  </si>
  <si>
    <t>off,S</t>
  </si>
  <si>
    <t>(off,S),Y</t>
  </si>
  <si>
    <t>src,dst</t>
  </si>
  <si>
    <t>Length</t>
  </si>
  <si>
    <t>States</t>
  </si>
  <si>
    <t>Description</t>
  </si>
  <si>
    <t>Sel</t>
  </si>
  <si>
    <t>Level</t>
  </si>
  <si>
    <t>65C02</t>
  </si>
  <si>
    <t>dp</t>
  </si>
  <si>
    <t>(dp)</t>
  </si>
  <si>
    <t>(dp),Y</t>
  </si>
  <si>
    <t>[dp]</t>
  </si>
  <si>
    <t>(dp,X)</t>
  </si>
  <si>
    <t>dp,X</t>
  </si>
  <si>
    <t>dp,Y</t>
  </si>
  <si>
    <t>[dp],Y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</si>
</sst>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4" fillId="0" borderId="0" xfId="0" quotePrefix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7" fillId="2" borderId="0" xfId="0" quotePrefix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6502.org/tutorials/65c816opcod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0F26-C101-4466-A509-4E85DF04BE95}">
  <sheetPr codeName="Sheet1"/>
  <dimension ref="A1:J39"/>
  <sheetViews>
    <sheetView workbookViewId="0"/>
  </sheetViews>
  <sheetFormatPr defaultRowHeight="15" x14ac:dyDescent="0.25"/>
  <cols>
    <col min="1" max="1" width="11" bestFit="1" customWidth="1"/>
    <col min="2" max="2" width="42.7109375" bestFit="1" customWidth="1"/>
    <col min="3" max="3" width="7.140625" customWidth="1"/>
    <col min="4" max="4" width="6.85546875" bestFit="1" customWidth="1"/>
    <col min="5" max="5" width="49.85546875" bestFit="1" customWidth="1"/>
    <col min="7" max="7" width="8.140625" bestFit="1" customWidth="1"/>
    <col min="8" max="8" width="17.85546875" bestFit="1" customWidth="1"/>
  </cols>
  <sheetData>
    <row r="1" spans="1:8" ht="18.75" x14ac:dyDescent="0.3">
      <c r="A1" s="2" t="s">
        <v>618</v>
      </c>
      <c r="B1" s="3" t="s">
        <v>619</v>
      </c>
      <c r="C1" s="3"/>
    </row>
    <row r="3" spans="1:8" x14ac:dyDescent="0.25">
      <c r="A3" s="4" t="s">
        <v>644</v>
      </c>
    </row>
    <row r="4" spans="1:8" x14ac:dyDescent="0.25">
      <c r="B4" s="6" t="s">
        <v>645</v>
      </c>
      <c r="C4" s="6"/>
    </row>
    <row r="6" spans="1:8" x14ac:dyDescent="0.25">
      <c r="A6" s="18" t="s">
        <v>620</v>
      </c>
      <c r="B6" s="18"/>
      <c r="D6" s="18" t="s">
        <v>624</v>
      </c>
      <c r="E6" s="18"/>
      <c r="G6" s="18" t="s">
        <v>738</v>
      </c>
      <c r="H6" s="18"/>
    </row>
    <row r="7" spans="1:8" x14ac:dyDescent="0.25">
      <c r="A7" s="4" t="s">
        <v>95</v>
      </c>
      <c r="B7" t="s">
        <v>682</v>
      </c>
      <c r="D7" s="4" t="s">
        <v>628</v>
      </c>
      <c r="E7" s="8" t="s">
        <v>718</v>
      </c>
      <c r="F7" s="8"/>
      <c r="G7" s="4" t="s">
        <v>98</v>
      </c>
      <c r="H7" t="s">
        <v>740</v>
      </c>
    </row>
    <row r="8" spans="1:8" x14ac:dyDescent="0.25">
      <c r="A8" s="4" t="s">
        <v>96</v>
      </c>
      <c r="B8" t="s">
        <v>683</v>
      </c>
      <c r="D8" s="4" t="s">
        <v>629</v>
      </c>
      <c r="E8" s="8" t="s">
        <v>719</v>
      </c>
      <c r="F8" s="8"/>
      <c r="G8" s="4" t="s">
        <v>99</v>
      </c>
      <c r="H8" t="s">
        <v>741</v>
      </c>
    </row>
    <row r="9" spans="1:8" x14ac:dyDescent="0.25">
      <c r="A9" s="4" t="s">
        <v>614</v>
      </c>
      <c r="B9" t="s">
        <v>704</v>
      </c>
      <c r="D9" s="4" t="s">
        <v>630</v>
      </c>
      <c r="E9" s="8" t="s">
        <v>720</v>
      </c>
      <c r="F9" s="8"/>
      <c r="G9" s="4" t="s">
        <v>102</v>
      </c>
      <c r="H9" t="s">
        <v>742</v>
      </c>
    </row>
    <row r="10" spans="1:8" x14ac:dyDescent="0.25">
      <c r="A10" s="4" t="s">
        <v>684</v>
      </c>
      <c r="B10" t="s">
        <v>685</v>
      </c>
      <c r="D10" s="4" t="s">
        <v>631</v>
      </c>
      <c r="E10" s="8" t="s">
        <v>721</v>
      </c>
      <c r="F10" s="8"/>
      <c r="G10" s="4" t="s">
        <v>104</v>
      </c>
      <c r="H10" t="s">
        <v>743</v>
      </c>
    </row>
    <row r="11" spans="1:8" x14ac:dyDescent="0.25">
      <c r="A11" s="4" t="s">
        <v>615</v>
      </c>
      <c r="B11" t="s">
        <v>686</v>
      </c>
      <c r="D11" s="4" t="s">
        <v>632</v>
      </c>
      <c r="E11" s="8" t="s">
        <v>722</v>
      </c>
      <c r="F11" s="8"/>
      <c r="G11" s="4" t="s">
        <v>100</v>
      </c>
      <c r="H11" t="s">
        <v>744</v>
      </c>
    </row>
    <row r="12" spans="1:8" x14ac:dyDescent="0.25">
      <c r="A12" s="4" t="s">
        <v>705</v>
      </c>
      <c r="B12" t="s">
        <v>687</v>
      </c>
      <c r="D12" s="4" t="s">
        <v>717</v>
      </c>
      <c r="E12" s="8" t="s">
        <v>716</v>
      </c>
      <c r="F12" s="8"/>
      <c r="G12" s="4" t="s">
        <v>762</v>
      </c>
      <c r="H12" t="s">
        <v>759</v>
      </c>
    </row>
    <row r="13" spans="1:8" x14ac:dyDescent="0.25">
      <c r="A13" s="4" t="s">
        <v>706</v>
      </c>
      <c r="B13" t="s">
        <v>688</v>
      </c>
      <c r="D13" s="4" t="s">
        <v>626</v>
      </c>
      <c r="E13" s="8" t="s">
        <v>723</v>
      </c>
      <c r="F13" s="8"/>
      <c r="G13" s="4" t="s">
        <v>134</v>
      </c>
      <c r="H13" t="s">
        <v>745</v>
      </c>
    </row>
    <row r="14" spans="1:8" x14ac:dyDescent="0.25">
      <c r="A14" s="4" t="s">
        <v>707</v>
      </c>
      <c r="B14" t="s">
        <v>689</v>
      </c>
      <c r="D14" s="4" t="s">
        <v>625</v>
      </c>
      <c r="E14" s="8" t="s">
        <v>724</v>
      </c>
      <c r="F14" s="8"/>
      <c r="G14" s="4" t="s">
        <v>101</v>
      </c>
      <c r="H14" t="s">
        <v>746</v>
      </c>
    </row>
    <row r="15" spans="1:8" x14ac:dyDescent="0.25">
      <c r="A15" s="4" t="s">
        <v>623</v>
      </c>
      <c r="B15" t="s">
        <v>690</v>
      </c>
      <c r="D15" s="4" t="s">
        <v>627</v>
      </c>
      <c r="E15" s="8" t="s">
        <v>725</v>
      </c>
      <c r="F15" s="8"/>
      <c r="G15" s="4" t="s">
        <v>105</v>
      </c>
      <c r="H15" t="s">
        <v>747</v>
      </c>
    </row>
    <row r="16" spans="1:8" x14ac:dyDescent="0.25">
      <c r="A16" s="4" t="s">
        <v>691</v>
      </c>
      <c r="B16" t="s">
        <v>692</v>
      </c>
      <c r="G16" s="4" t="s">
        <v>94</v>
      </c>
      <c r="H16" t="s">
        <v>739</v>
      </c>
    </row>
    <row r="17" spans="1:10" x14ac:dyDescent="0.25">
      <c r="A17" s="4" t="s">
        <v>693</v>
      </c>
      <c r="B17" t="s">
        <v>694</v>
      </c>
      <c r="G17" s="4" t="s">
        <v>110</v>
      </c>
      <c r="H17" t="s">
        <v>748</v>
      </c>
    </row>
    <row r="18" spans="1:10" x14ac:dyDescent="0.25">
      <c r="A18" s="4" t="s">
        <v>708</v>
      </c>
      <c r="B18" t="s">
        <v>695</v>
      </c>
      <c r="G18" s="4" t="s">
        <v>111</v>
      </c>
      <c r="H18" t="s">
        <v>749</v>
      </c>
    </row>
    <row r="19" spans="1:10" x14ac:dyDescent="0.25">
      <c r="A19" s="4" t="s">
        <v>709</v>
      </c>
      <c r="B19" t="s">
        <v>696</v>
      </c>
      <c r="G19" s="4" t="s">
        <v>126</v>
      </c>
      <c r="H19" t="s">
        <v>750</v>
      </c>
    </row>
    <row r="20" spans="1:10" x14ac:dyDescent="0.25">
      <c r="A20" s="4" t="s">
        <v>710</v>
      </c>
      <c r="B20" t="s">
        <v>697</v>
      </c>
      <c r="G20" s="4" t="s">
        <v>103</v>
      </c>
      <c r="H20" t="s">
        <v>751</v>
      </c>
    </row>
    <row r="21" spans="1:10" x14ac:dyDescent="0.25">
      <c r="A21" s="4" t="s">
        <v>711</v>
      </c>
      <c r="B21" t="s">
        <v>698</v>
      </c>
      <c r="G21" s="4" t="s">
        <v>113</v>
      </c>
      <c r="H21" t="s">
        <v>752</v>
      </c>
    </row>
    <row r="22" spans="1:10" x14ac:dyDescent="0.25">
      <c r="A22" s="4" t="s">
        <v>621</v>
      </c>
      <c r="B22" t="s">
        <v>699</v>
      </c>
      <c r="G22" s="4" t="s">
        <v>137</v>
      </c>
      <c r="H22" t="s">
        <v>753</v>
      </c>
    </row>
    <row r="23" spans="1:10" x14ac:dyDescent="0.25">
      <c r="A23" s="4" t="s">
        <v>712</v>
      </c>
      <c r="B23" t="s">
        <v>700</v>
      </c>
      <c r="G23" s="4" t="s">
        <v>93</v>
      </c>
      <c r="H23" t="s">
        <v>754</v>
      </c>
    </row>
    <row r="24" spans="1:10" x14ac:dyDescent="0.25">
      <c r="A24" s="4" t="s">
        <v>713</v>
      </c>
      <c r="B24" t="s">
        <v>701</v>
      </c>
      <c r="G24" s="4" t="s">
        <v>131</v>
      </c>
      <c r="H24" t="s">
        <v>755</v>
      </c>
    </row>
    <row r="25" spans="1:10" x14ac:dyDescent="0.25">
      <c r="A25" s="4" t="s">
        <v>622</v>
      </c>
      <c r="B25" t="s">
        <v>702</v>
      </c>
      <c r="G25" s="4" t="s">
        <v>106</v>
      </c>
      <c r="H25" t="s">
        <v>106</v>
      </c>
    </row>
    <row r="26" spans="1:10" x14ac:dyDescent="0.25">
      <c r="A26" s="4" t="s">
        <v>714</v>
      </c>
      <c r="B26" t="s">
        <v>703</v>
      </c>
      <c r="G26" s="4" t="s">
        <v>109</v>
      </c>
      <c r="H26" t="s">
        <v>109</v>
      </c>
    </row>
    <row r="27" spans="1:10" x14ac:dyDescent="0.25">
      <c r="A27" s="4" t="s">
        <v>715</v>
      </c>
      <c r="B27" t="s">
        <v>726</v>
      </c>
      <c r="G27" s="4" t="s">
        <v>108</v>
      </c>
      <c r="H27" t="s">
        <v>756</v>
      </c>
    </row>
    <row r="28" spans="1:10" x14ac:dyDescent="0.25">
      <c r="A28" s="7"/>
      <c r="G28" s="4" t="s">
        <v>107</v>
      </c>
      <c r="H28" t="s">
        <v>757</v>
      </c>
      <c r="J28" s="7"/>
    </row>
    <row r="29" spans="1:10" x14ac:dyDescent="0.25">
      <c r="G29" s="4" t="s">
        <v>763</v>
      </c>
      <c r="H29" t="s">
        <v>758</v>
      </c>
    </row>
    <row r="30" spans="1:10" x14ac:dyDescent="0.25">
      <c r="G30" s="4" t="s">
        <v>761</v>
      </c>
      <c r="H30" t="s">
        <v>760</v>
      </c>
    </row>
    <row r="39" spans="2:3" x14ac:dyDescent="0.25">
      <c r="B39" s="7"/>
      <c r="C39" s="7"/>
    </row>
  </sheetData>
  <mergeCells count="3">
    <mergeCell ref="A6:B6"/>
    <mergeCell ref="D6:E6"/>
    <mergeCell ref="G6:H6"/>
  </mergeCells>
  <hyperlinks>
    <hyperlink ref="B4" r:id="rId1" xr:uid="{FB20A822-B794-4D87-BED0-CDE3AFCD7F2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8D6F-2D19-4A2D-BF2C-580EFCA34CD6}">
  <sheetPr codeName="Sheet2"/>
  <dimension ref="A1:M257"/>
  <sheetViews>
    <sheetView tabSelected="1" workbookViewId="0">
      <selection activeCell="C9" sqref="C9"/>
    </sheetView>
  </sheetViews>
  <sheetFormatPr defaultColWidth="11.140625" defaultRowHeight="15" x14ac:dyDescent="0.25"/>
  <cols>
    <col min="1" max="1" width="11" style="11" bestFit="1" customWidth="1"/>
    <col min="2" max="2" width="13.5703125" style="1" bestFit="1" customWidth="1"/>
    <col min="3" max="3" width="12.85546875" style="1" bestFit="1" customWidth="1"/>
    <col min="4" max="4" width="13.5703125" style="12" bestFit="1" customWidth="1"/>
    <col min="5" max="5" width="15.5703125" style="13" bestFit="1" customWidth="1"/>
    <col min="6" max="6" width="13.5703125" style="13" bestFit="1" customWidth="1"/>
    <col min="7" max="7" width="15.140625" style="1" bestFit="1" customWidth="1"/>
    <col min="8" max="8" width="15.140625" style="12" customWidth="1"/>
    <col min="9" max="9" width="18.28515625" style="1" bestFit="1" customWidth="1"/>
    <col min="10" max="10" width="59.85546875" style="1" customWidth="1"/>
    <col min="11" max="16384" width="11.140625" style="1"/>
  </cols>
  <sheetData>
    <row r="1" spans="1:13" s="10" customFormat="1" x14ac:dyDescent="0.25">
      <c r="A1" s="10" t="s">
        <v>603</v>
      </c>
      <c r="B1" s="10" t="s">
        <v>90</v>
      </c>
      <c r="C1" s="10" t="s">
        <v>91</v>
      </c>
      <c r="D1" s="10" t="s">
        <v>764</v>
      </c>
      <c r="E1" s="10" t="s">
        <v>92</v>
      </c>
      <c r="F1" s="10" t="s">
        <v>765</v>
      </c>
      <c r="G1" s="10" t="s">
        <v>604</v>
      </c>
      <c r="H1" s="10" t="s">
        <v>768</v>
      </c>
      <c r="I1" s="10" t="s">
        <v>643</v>
      </c>
      <c r="J1" s="10" t="s">
        <v>766</v>
      </c>
      <c r="M1" s="10" t="s">
        <v>767</v>
      </c>
    </row>
    <row r="2" spans="1:13" x14ac:dyDescent="0.25">
      <c r="A2" s="11" t="s">
        <v>143</v>
      </c>
      <c r="B2" s="1" t="s">
        <v>0</v>
      </c>
      <c r="C2" s="1" t="s">
        <v>131</v>
      </c>
      <c r="D2" s="12">
        <v>1</v>
      </c>
      <c r="E2" s="13" t="s">
        <v>142</v>
      </c>
      <c r="G2" s="1" t="s">
        <v>605</v>
      </c>
      <c r="I2" s="1" t="s">
        <v>0</v>
      </c>
      <c r="K2" s="1">
        <f>ROW(A2)-2</f>
        <v>0</v>
      </c>
      <c r="L2" s="1">
        <f>TRUNC(K2/32)*2</f>
        <v>0</v>
      </c>
      <c r="M2" s="1" t="str">
        <f>IF(_xlfn.BITAND(L2,HEX2DEC("3"))=HEX2DEC("0"),"*","")</f>
        <v>*</v>
      </c>
    </row>
    <row r="3" spans="1:13" x14ac:dyDescent="0.25">
      <c r="A3" s="11" t="s">
        <v>144</v>
      </c>
      <c r="B3" s="1" t="s">
        <v>1</v>
      </c>
      <c r="C3" s="1" t="s">
        <v>774</v>
      </c>
      <c r="D3" s="12">
        <v>2</v>
      </c>
      <c r="E3" s="13" t="s">
        <v>115</v>
      </c>
      <c r="G3" s="1" t="s">
        <v>634</v>
      </c>
      <c r="I3" s="1" t="s">
        <v>399</v>
      </c>
      <c r="K3" s="1">
        <f t="shared" ref="K3:K66" si="0">ROW(A3)-2</f>
        <v>1</v>
      </c>
      <c r="L3" s="1">
        <f t="shared" ref="L3:L66" si="1">TRUNC(K3/32)*2</f>
        <v>0</v>
      </c>
      <c r="M3" s="1" t="str">
        <f t="shared" ref="M3:M66" si="2">IF(_xlfn.BITAND(L3,HEX2DEC("3"))=HEX2DEC("0"),"*","")</f>
        <v>*</v>
      </c>
    </row>
    <row r="4" spans="1:13" x14ac:dyDescent="0.25">
      <c r="A4" s="11" t="s">
        <v>145</v>
      </c>
      <c r="B4" s="1" t="s">
        <v>2</v>
      </c>
      <c r="C4" s="1" t="s">
        <v>93</v>
      </c>
      <c r="D4" s="12">
        <v>2</v>
      </c>
      <c r="E4" s="13" t="s">
        <v>142</v>
      </c>
      <c r="G4" s="1" t="s">
        <v>605</v>
      </c>
      <c r="H4" s="12">
        <v>65816</v>
      </c>
      <c r="I4" s="1" t="s">
        <v>400</v>
      </c>
      <c r="K4" s="1">
        <f t="shared" si="0"/>
        <v>2</v>
      </c>
      <c r="L4" s="1">
        <f t="shared" si="1"/>
        <v>0</v>
      </c>
      <c r="M4" s="1" t="str">
        <f t="shared" si="2"/>
        <v>*</v>
      </c>
    </row>
    <row r="5" spans="1:13" x14ac:dyDescent="0.25">
      <c r="A5" s="11" t="s">
        <v>146</v>
      </c>
      <c r="B5" s="1" t="s">
        <v>1</v>
      </c>
      <c r="C5" s="1" t="s">
        <v>761</v>
      </c>
      <c r="D5" s="12">
        <v>2</v>
      </c>
      <c r="E5" s="13" t="s">
        <v>116</v>
      </c>
      <c r="G5" s="1" t="s">
        <v>634</v>
      </c>
      <c r="H5" s="12">
        <v>65816</v>
      </c>
      <c r="I5" s="1" t="s">
        <v>401</v>
      </c>
      <c r="K5" s="1">
        <f t="shared" si="0"/>
        <v>3</v>
      </c>
      <c r="L5" s="1">
        <f t="shared" si="1"/>
        <v>0</v>
      </c>
      <c r="M5" s="1" t="str">
        <f t="shared" si="2"/>
        <v>*</v>
      </c>
    </row>
    <row r="6" spans="1:13" x14ac:dyDescent="0.25">
      <c r="A6" s="11" t="s">
        <v>147</v>
      </c>
      <c r="B6" s="1" t="s">
        <v>3</v>
      </c>
      <c r="C6" s="1" t="s">
        <v>770</v>
      </c>
      <c r="D6" s="12">
        <v>2</v>
      </c>
      <c r="E6" s="13" t="s">
        <v>127</v>
      </c>
      <c r="G6" s="1" t="s">
        <v>635</v>
      </c>
      <c r="H6" s="12" t="s">
        <v>769</v>
      </c>
      <c r="I6" s="1" t="s">
        <v>402</v>
      </c>
      <c r="K6" s="1">
        <f t="shared" si="0"/>
        <v>4</v>
      </c>
      <c r="L6" s="1">
        <f t="shared" si="1"/>
        <v>0</v>
      </c>
      <c r="M6" s="1" t="str">
        <f t="shared" si="2"/>
        <v>*</v>
      </c>
    </row>
    <row r="7" spans="1:13" x14ac:dyDescent="0.25">
      <c r="A7" s="11" t="s">
        <v>148</v>
      </c>
      <c r="B7" s="1" t="s">
        <v>1</v>
      </c>
      <c r="C7" s="1" t="s">
        <v>770</v>
      </c>
      <c r="D7" s="12">
        <v>2</v>
      </c>
      <c r="E7" s="13" t="s">
        <v>117</v>
      </c>
      <c r="G7" s="1" t="s">
        <v>634</v>
      </c>
      <c r="I7" s="1" t="s">
        <v>403</v>
      </c>
      <c r="K7" s="1">
        <f t="shared" si="0"/>
        <v>5</v>
      </c>
      <c r="L7" s="1">
        <f t="shared" si="1"/>
        <v>0</v>
      </c>
      <c r="M7" s="1" t="str">
        <f t="shared" si="2"/>
        <v>*</v>
      </c>
    </row>
    <row r="8" spans="1:13" x14ac:dyDescent="0.25">
      <c r="A8" s="11" t="s">
        <v>149</v>
      </c>
      <c r="B8" s="1" t="s">
        <v>4</v>
      </c>
      <c r="C8" s="1" t="s">
        <v>770</v>
      </c>
      <c r="D8" s="12">
        <v>2</v>
      </c>
      <c r="E8" s="13" t="s">
        <v>127</v>
      </c>
      <c r="G8" s="1" t="s">
        <v>636</v>
      </c>
      <c r="I8" s="1" t="s">
        <v>404</v>
      </c>
      <c r="K8" s="1">
        <f t="shared" si="0"/>
        <v>6</v>
      </c>
      <c r="L8" s="1">
        <f t="shared" si="1"/>
        <v>0</v>
      </c>
      <c r="M8" s="1" t="str">
        <f t="shared" si="2"/>
        <v>*</v>
      </c>
    </row>
    <row r="9" spans="1:13" x14ac:dyDescent="0.25">
      <c r="A9" s="11" t="s">
        <v>150</v>
      </c>
      <c r="B9" s="1" t="s">
        <v>1</v>
      </c>
      <c r="C9" s="1" t="s">
        <v>773</v>
      </c>
      <c r="D9" s="12">
        <v>2</v>
      </c>
      <c r="E9" s="13" t="s">
        <v>115</v>
      </c>
      <c r="G9" s="1" t="s">
        <v>634</v>
      </c>
      <c r="H9" s="12">
        <v>65816</v>
      </c>
      <c r="I9" s="1" t="s">
        <v>405</v>
      </c>
      <c r="K9" s="1">
        <f t="shared" si="0"/>
        <v>7</v>
      </c>
      <c r="L9" s="1">
        <f t="shared" si="1"/>
        <v>0</v>
      </c>
      <c r="M9" s="1" t="str">
        <f t="shared" si="2"/>
        <v>*</v>
      </c>
    </row>
    <row r="10" spans="1:13" x14ac:dyDescent="0.25">
      <c r="A10" s="11" t="s">
        <v>151</v>
      </c>
      <c r="B10" s="1" t="s">
        <v>5</v>
      </c>
      <c r="C10" s="1" t="s">
        <v>131</v>
      </c>
      <c r="D10" s="12">
        <v>1</v>
      </c>
      <c r="E10" s="13">
        <v>3</v>
      </c>
      <c r="G10" s="1" t="s">
        <v>606</v>
      </c>
      <c r="I10" s="1" t="s">
        <v>5</v>
      </c>
      <c r="K10" s="1">
        <f t="shared" si="0"/>
        <v>8</v>
      </c>
      <c r="L10" s="1">
        <f t="shared" si="1"/>
        <v>0</v>
      </c>
      <c r="M10" s="1" t="str">
        <f t="shared" si="2"/>
        <v>*</v>
      </c>
    </row>
    <row r="11" spans="1:13" x14ac:dyDescent="0.25">
      <c r="A11" s="11" t="s">
        <v>152</v>
      </c>
      <c r="B11" s="1" t="s">
        <v>1</v>
      </c>
      <c r="C11" s="1" t="s">
        <v>93</v>
      </c>
      <c r="D11" s="12" t="s">
        <v>118</v>
      </c>
      <c r="E11" s="13" t="s">
        <v>118</v>
      </c>
      <c r="G11" s="1" t="s">
        <v>634</v>
      </c>
      <c r="I11" s="1" t="s">
        <v>406</v>
      </c>
      <c r="K11" s="1">
        <f t="shared" si="0"/>
        <v>9</v>
      </c>
      <c r="L11" s="1">
        <f t="shared" si="1"/>
        <v>0</v>
      </c>
      <c r="M11" s="1" t="str">
        <f t="shared" si="2"/>
        <v>*</v>
      </c>
    </row>
    <row r="12" spans="1:13" x14ac:dyDescent="0.25">
      <c r="A12" s="11" t="s">
        <v>243</v>
      </c>
      <c r="B12" s="1" t="s">
        <v>4</v>
      </c>
      <c r="C12" s="1" t="s">
        <v>126</v>
      </c>
      <c r="D12" s="12">
        <v>1</v>
      </c>
      <c r="E12" s="13">
        <v>2</v>
      </c>
      <c r="G12" s="1" t="s">
        <v>636</v>
      </c>
      <c r="I12" s="1" t="s">
        <v>4</v>
      </c>
      <c r="K12" s="1">
        <f t="shared" si="0"/>
        <v>10</v>
      </c>
      <c r="L12" s="1">
        <f t="shared" si="1"/>
        <v>0</v>
      </c>
      <c r="M12" s="1" t="str">
        <f t="shared" si="2"/>
        <v>*</v>
      </c>
    </row>
    <row r="13" spans="1:13" x14ac:dyDescent="0.25">
      <c r="A13" s="11" t="s">
        <v>244</v>
      </c>
      <c r="B13" s="1" t="s">
        <v>6</v>
      </c>
      <c r="C13" s="1" t="s">
        <v>131</v>
      </c>
      <c r="D13" s="12">
        <v>1</v>
      </c>
      <c r="E13" s="13">
        <v>4</v>
      </c>
      <c r="G13" s="1" t="s">
        <v>606</v>
      </c>
      <c r="H13" s="12">
        <v>65816</v>
      </c>
      <c r="I13" s="1" t="s">
        <v>6</v>
      </c>
      <c r="K13" s="1">
        <f t="shared" si="0"/>
        <v>11</v>
      </c>
      <c r="L13" s="1">
        <f t="shared" si="1"/>
        <v>0</v>
      </c>
      <c r="M13" s="1" t="str">
        <f t="shared" si="2"/>
        <v>*</v>
      </c>
    </row>
    <row r="14" spans="1:13" x14ac:dyDescent="0.25">
      <c r="A14" s="11" t="s">
        <v>245</v>
      </c>
      <c r="B14" s="1" t="s">
        <v>3</v>
      </c>
      <c r="C14" s="1" t="s">
        <v>94</v>
      </c>
      <c r="D14" s="12">
        <v>3</v>
      </c>
      <c r="E14" s="13" t="s">
        <v>128</v>
      </c>
      <c r="G14" s="1" t="s">
        <v>635</v>
      </c>
      <c r="H14" s="12" t="s">
        <v>769</v>
      </c>
      <c r="I14" s="1" t="s">
        <v>407</v>
      </c>
      <c r="K14" s="1">
        <f t="shared" si="0"/>
        <v>12</v>
      </c>
      <c r="L14" s="1">
        <f t="shared" si="1"/>
        <v>0</v>
      </c>
      <c r="M14" s="1" t="str">
        <f t="shared" si="2"/>
        <v>*</v>
      </c>
    </row>
    <row r="15" spans="1:13" x14ac:dyDescent="0.25">
      <c r="A15" s="11" t="s">
        <v>246</v>
      </c>
      <c r="B15" s="1" t="s">
        <v>1</v>
      </c>
      <c r="C15" s="1" t="s">
        <v>94</v>
      </c>
      <c r="D15" s="12">
        <v>3</v>
      </c>
      <c r="E15" s="13" t="s">
        <v>116</v>
      </c>
      <c r="G15" s="1" t="s">
        <v>634</v>
      </c>
      <c r="I15" s="1" t="s">
        <v>408</v>
      </c>
      <c r="K15" s="1">
        <f t="shared" si="0"/>
        <v>13</v>
      </c>
      <c r="L15" s="1">
        <f t="shared" si="1"/>
        <v>0</v>
      </c>
      <c r="M15" s="1" t="str">
        <f t="shared" si="2"/>
        <v>*</v>
      </c>
    </row>
    <row r="16" spans="1:13" x14ac:dyDescent="0.25">
      <c r="A16" s="11" t="s">
        <v>247</v>
      </c>
      <c r="B16" s="1" t="s">
        <v>4</v>
      </c>
      <c r="C16" s="1" t="s">
        <v>94</v>
      </c>
      <c r="D16" s="12">
        <v>3</v>
      </c>
      <c r="E16" s="13" t="s">
        <v>128</v>
      </c>
      <c r="G16" s="1" t="s">
        <v>636</v>
      </c>
      <c r="I16" s="1" t="s">
        <v>409</v>
      </c>
      <c r="K16" s="1">
        <f t="shared" si="0"/>
        <v>14</v>
      </c>
      <c r="L16" s="1">
        <f t="shared" si="1"/>
        <v>0</v>
      </c>
      <c r="M16" s="1" t="str">
        <f t="shared" si="2"/>
        <v>*</v>
      </c>
    </row>
    <row r="17" spans="1:13" x14ac:dyDescent="0.25">
      <c r="A17" s="11" t="s">
        <v>248</v>
      </c>
      <c r="B17" s="1" t="s">
        <v>1</v>
      </c>
      <c r="C17" s="1" t="s">
        <v>106</v>
      </c>
      <c r="D17" s="12">
        <v>4</v>
      </c>
      <c r="E17" s="13" t="s">
        <v>119</v>
      </c>
      <c r="G17" s="1" t="s">
        <v>634</v>
      </c>
      <c r="H17" s="12">
        <v>65816</v>
      </c>
      <c r="I17" s="1" t="s">
        <v>410</v>
      </c>
      <c r="K17" s="1">
        <f t="shared" si="0"/>
        <v>15</v>
      </c>
      <c r="L17" s="1">
        <f t="shared" si="1"/>
        <v>0</v>
      </c>
      <c r="M17" s="1" t="str">
        <f t="shared" si="2"/>
        <v>*</v>
      </c>
    </row>
    <row r="18" spans="1:13" x14ac:dyDescent="0.25">
      <c r="A18" s="11" t="s">
        <v>153</v>
      </c>
      <c r="B18" s="1" t="s">
        <v>7</v>
      </c>
      <c r="C18" s="1" t="s">
        <v>107</v>
      </c>
      <c r="D18" s="12">
        <v>2</v>
      </c>
      <c r="E18" s="13" t="s">
        <v>132</v>
      </c>
      <c r="G18" s="1" t="s">
        <v>606</v>
      </c>
      <c r="I18" s="1" t="s">
        <v>411</v>
      </c>
      <c r="K18" s="1">
        <f t="shared" si="0"/>
        <v>16</v>
      </c>
      <c r="L18" s="1">
        <f t="shared" si="1"/>
        <v>0</v>
      </c>
      <c r="M18" s="1" t="str">
        <f t="shared" si="2"/>
        <v>*</v>
      </c>
    </row>
    <row r="19" spans="1:13" x14ac:dyDescent="0.25">
      <c r="A19" s="11" t="s">
        <v>154</v>
      </c>
      <c r="B19" s="1" t="s">
        <v>1</v>
      </c>
      <c r="C19" s="1" t="s">
        <v>772</v>
      </c>
      <c r="D19" s="12">
        <v>2</v>
      </c>
      <c r="E19" s="13" t="s">
        <v>120</v>
      </c>
      <c r="G19" s="1" t="s">
        <v>634</v>
      </c>
      <c r="I19" s="1" t="s">
        <v>412</v>
      </c>
      <c r="K19" s="1">
        <f t="shared" si="0"/>
        <v>17</v>
      </c>
      <c r="L19" s="1">
        <f t="shared" si="1"/>
        <v>0</v>
      </c>
      <c r="M19" s="1" t="str">
        <f t="shared" si="2"/>
        <v>*</v>
      </c>
    </row>
    <row r="20" spans="1:13" x14ac:dyDescent="0.25">
      <c r="A20" s="11" t="s">
        <v>155</v>
      </c>
      <c r="B20" s="1" t="s">
        <v>1</v>
      </c>
      <c r="C20" s="1" t="s">
        <v>771</v>
      </c>
      <c r="D20" s="12">
        <v>2</v>
      </c>
      <c r="E20" s="13" t="s">
        <v>121</v>
      </c>
      <c r="G20" s="1" t="s">
        <v>634</v>
      </c>
      <c r="H20" s="12" t="s">
        <v>769</v>
      </c>
      <c r="I20" s="1" t="s">
        <v>413</v>
      </c>
      <c r="K20" s="1">
        <f t="shared" si="0"/>
        <v>18</v>
      </c>
      <c r="L20" s="1">
        <f t="shared" si="1"/>
        <v>0</v>
      </c>
      <c r="M20" s="1" t="str">
        <f t="shared" si="2"/>
        <v>*</v>
      </c>
    </row>
    <row r="21" spans="1:13" x14ac:dyDescent="0.25">
      <c r="A21" s="11" t="s">
        <v>156</v>
      </c>
      <c r="B21" s="1" t="s">
        <v>1</v>
      </c>
      <c r="C21" s="1" t="s">
        <v>762</v>
      </c>
      <c r="D21" s="12">
        <v>2</v>
      </c>
      <c r="E21" s="13" t="s">
        <v>97</v>
      </c>
      <c r="G21" s="1" t="s">
        <v>634</v>
      </c>
      <c r="H21" s="12">
        <v>65816</v>
      </c>
      <c r="I21" s="1" t="s">
        <v>414</v>
      </c>
      <c r="K21" s="1">
        <f t="shared" si="0"/>
        <v>19</v>
      </c>
      <c r="L21" s="1">
        <f t="shared" si="1"/>
        <v>0</v>
      </c>
      <c r="M21" s="1" t="str">
        <f t="shared" si="2"/>
        <v>*</v>
      </c>
    </row>
    <row r="22" spans="1:13" x14ac:dyDescent="0.25">
      <c r="A22" s="11" t="s">
        <v>157</v>
      </c>
      <c r="B22" s="1" t="s">
        <v>8</v>
      </c>
      <c r="C22" s="1" t="s">
        <v>770</v>
      </c>
      <c r="D22" s="12">
        <v>2</v>
      </c>
      <c r="E22" s="13" t="s">
        <v>127</v>
      </c>
      <c r="G22" s="1" t="s">
        <v>635</v>
      </c>
      <c r="H22" s="12" t="s">
        <v>769</v>
      </c>
      <c r="I22" s="1" t="s">
        <v>415</v>
      </c>
      <c r="K22" s="1">
        <f t="shared" si="0"/>
        <v>20</v>
      </c>
      <c r="L22" s="1">
        <f t="shared" si="1"/>
        <v>0</v>
      </c>
      <c r="M22" s="1" t="str">
        <f t="shared" si="2"/>
        <v>*</v>
      </c>
    </row>
    <row r="23" spans="1:13" x14ac:dyDescent="0.25">
      <c r="A23" s="11" t="s">
        <v>158</v>
      </c>
      <c r="B23" s="1" t="s">
        <v>1</v>
      </c>
      <c r="C23" s="1" t="s">
        <v>775</v>
      </c>
      <c r="D23" s="12">
        <v>2</v>
      </c>
      <c r="E23" s="13" t="s">
        <v>122</v>
      </c>
      <c r="G23" s="1" t="s">
        <v>634</v>
      </c>
      <c r="I23" s="1" t="s">
        <v>416</v>
      </c>
      <c r="K23" s="1">
        <f t="shared" si="0"/>
        <v>21</v>
      </c>
      <c r="L23" s="1">
        <f t="shared" si="1"/>
        <v>0</v>
      </c>
      <c r="M23" s="1" t="str">
        <f t="shared" si="2"/>
        <v>*</v>
      </c>
    </row>
    <row r="24" spans="1:13" x14ac:dyDescent="0.25">
      <c r="A24" s="11" t="s">
        <v>159</v>
      </c>
      <c r="B24" s="1" t="s">
        <v>4</v>
      </c>
      <c r="C24" s="1" t="s">
        <v>775</v>
      </c>
      <c r="D24" s="12">
        <v>2</v>
      </c>
      <c r="E24" s="13" t="s">
        <v>129</v>
      </c>
      <c r="G24" s="1" t="s">
        <v>636</v>
      </c>
      <c r="I24" s="1" t="s">
        <v>417</v>
      </c>
      <c r="K24" s="1">
        <f t="shared" si="0"/>
        <v>22</v>
      </c>
      <c r="L24" s="1">
        <f t="shared" si="1"/>
        <v>0</v>
      </c>
      <c r="M24" s="1" t="str">
        <f t="shared" si="2"/>
        <v>*</v>
      </c>
    </row>
    <row r="25" spans="1:13" x14ac:dyDescent="0.25">
      <c r="A25" s="11" t="s">
        <v>160</v>
      </c>
      <c r="B25" s="1" t="s">
        <v>1</v>
      </c>
      <c r="C25" s="1" t="s">
        <v>777</v>
      </c>
      <c r="D25" s="12">
        <v>2</v>
      </c>
      <c r="E25" s="13" t="s">
        <v>115</v>
      </c>
      <c r="G25" s="1" t="s">
        <v>634</v>
      </c>
      <c r="H25" s="12">
        <v>65816</v>
      </c>
      <c r="I25" s="1" t="s">
        <v>418</v>
      </c>
      <c r="K25" s="1">
        <f t="shared" si="0"/>
        <v>23</v>
      </c>
      <c r="L25" s="1">
        <f t="shared" si="1"/>
        <v>0</v>
      </c>
      <c r="M25" s="1" t="str">
        <f t="shared" si="2"/>
        <v>*</v>
      </c>
    </row>
    <row r="26" spans="1:13" x14ac:dyDescent="0.25">
      <c r="A26" s="11" t="s">
        <v>161</v>
      </c>
      <c r="B26" s="1" t="s">
        <v>9</v>
      </c>
      <c r="C26" s="1" t="s">
        <v>131</v>
      </c>
      <c r="D26" s="12">
        <v>1</v>
      </c>
      <c r="E26" s="13">
        <v>2</v>
      </c>
      <c r="G26" s="1" t="s">
        <v>607</v>
      </c>
      <c r="I26" s="1" t="s">
        <v>9</v>
      </c>
      <c r="K26" s="1">
        <f t="shared" si="0"/>
        <v>24</v>
      </c>
      <c r="L26" s="1">
        <f t="shared" si="1"/>
        <v>0</v>
      </c>
      <c r="M26" s="1" t="str">
        <f t="shared" si="2"/>
        <v>*</v>
      </c>
    </row>
    <row r="27" spans="1:13" x14ac:dyDescent="0.25">
      <c r="A27" s="11" t="s">
        <v>162</v>
      </c>
      <c r="B27" s="1" t="s">
        <v>1</v>
      </c>
      <c r="C27" s="1" t="s">
        <v>111</v>
      </c>
      <c r="D27" s="12">
        <v>3</v>
      </c>
      <c r="E27" s="13" t="s">
        <v>112</v>
      </c>
      <c r="G27" s="1" t="s">
        <v>634</v>
      </c>
      <c r="I27" s="1" t="s">
        <v>419</v>
      </c>
      <c r="K27" s="1">
        <f t="shared" si="0"/>
        <v>25</v>
      </c>
      <c r="L27" s="1">
        <f t="shared" si="1"/>
        <v>0</v>
      </c>
      <c r="M27" s="1" t="str">
        <f t="shared" si="2"/>
        <v>*</v>
      </c>
    </row>
    <row r="28" spans="1:13" x14ac:dyDescent="0.25">
      <c r="A28" s="11" t="s">
        <v>249</v>
      </c>
      <c r="B28" s="1" t="s">
        <v>10</v>
      </c>
      <c r="C28" s="1" t="s">
        <v>126</v>
      </c>
      <c r="D28" s="12">
        <v>1</v>
      </c>
      <c r="E28" s="13">
        <v>2</v>
      </c>
      <c r="G28" s="1" t="s">
        <v>634</v>
      </c>
      <c r="H28" s="12" t="s">
        <v>769</v>
      </c>
      <c r="I28" s="1" t="s">
        <v>10</v>
      </c>
      <c r="K28" s="1">
        <f t="shared" si="0"/>
        <v>26</v>
      </c>
      <c r="L28" s="1">
        <f t="shared" si="1"/>
        <v>0</v>
      </c>
      <c r="M28" s="1" t="str">
        <f t="shared" si="2"/>
        <v>*</v>
      </c>
    </row>
    <row r="29" spans="1:13" x14ac:dyDescent="0.25">
      <c r="A29" s="11" t="s">
        <v>250</v>
      </c>
      <c r="B29" s="1" t="s">
        <v>11</v>
      </c>
      <c r="C29" s="1" t="s">
        <v>131</v>
      </c>
      <c r="D29" s="12">
        <v>1</v>
      </c>
      <c r="E29" s="13">
        <v>2</v>
      </c>
      <c r="G29" s="1" t="s">
        <v>606</v>
      </c>
      <c r="H29" s="12">
        <v>65816</v>
      </c>
      <c r="I29" s="1" t="s">
        <v>11</v>
      </c>
      <c r="K29" s="1">
        <f t="shared" si="0"/>
        <v>27</v>
      </c>
      <c r="L29" s="1">
        <f t="shared" si="1"/>
        <v>0</v>
      </c>
      <c r="M29" s="1" t="str">
        <f t="shared" si="2"/>
        <v>*</v>
      </c>
    </row>
    <row r="30" spans="1:13" x14ac:dyDescent="0.25">
      <c r="A30" s="11" t="s">
        <v>251</v>
      </c>
      <c r="B30" s="1" t="s">
        <v>8</v>
      </c>
      <c r="C30" s="1" t="s">
        <v>94</v>
      </c>
      <c r="D30" s="12">
        <v>3</v>
      </c>
      <c r="E30" s="13" t="s">
        <v>128</v>
      </c>
      <c r="G30" s="1" t="s">
        <v>635</v>
      </c>
      <c r="H30" s="12" t="s">
        <v>769</v>
      </c>
      <c r="I30" s="1" t="s">
        <v>420</v>
      </c>
      <c r="K30" s="1">
        <f t="shared" si="0"/>
        <v>28</v>
      </c>
      <c r="L30" s="1">
        <f t="shared" si="1"/>
        <v>0</v>
      </c>
      <c r="M30" s="1" t="str">
        <f t="shared" si="2"/>
        <v>*</v>
      </c>
    </row>
    <row r="31" spans="1:13" x14ac:dyDescent="0.25">
      <c r="A31" s="11" t="s">
        <v>252</v>
      </c>
      <c r="B31" s="1" t="s">
        <v>1</v>
      </c>
      <c r="C31" s="1" t="s">
        <v>110</v>
      </c>
      <c r="D31" s="12">
        <v>3</v>
      </c>
      <c r="E31" s="13" t="s">
        <v>112</v>
      </c>
      <c r="G31" s="1" t="s">
        <v>634</v>
      </c>
      <c r="I31" s="1" t="s">
        <v>421</v>
      </c>
      <c r="K31" s="1">
        <f t="shared" si="0"/>
        <v>29</v>
      </c>
      <c r="L31" s="1">
        <f t="shared" si="1"/>
        <v>0</v>
      </c>
      <c r="M31" s="1" t="str">
        <f t="shared" si="2"/>
        <v>*</v>
      </c>
    </row>
    <row r="32" spans="1:13" x14ac:dyDescent="0.25">
      <c r="A32" s="11" t="s">
        <v>253</v>
      </c>
      <c r="B32" s="1" t="s">
        <v>4</v>
      </c>
      <c r="C32" s="1" t="s">
        <v>110</v>
      </c>
      <c r="D32" s="12">
        <v>3</v>
      </c>
      <c r="E32" s="13" t="s">
        <v>130</v>
      </c>
      <c r="G32" s="1" t="s">
        <v>636</v>
      </c>
      <c r="I32" s="1" t="s">
        <v>422</v>
      </c>
      <c r="K32" s="1">
        <f t="shared" si="0"/>
        <v>30</v>
      </c>
      <c r="L32" s="1">
        <f t="shared" si="1"/>
        <v>0</v>
      </c>
      <c r="M32" s="1" t="str">
        <f t="shared" si="2"/>
        <v>*</v>
      </c>
    </row>
    <row r="33" spans="1:13" x14ac:dyDescent="0.25">
      <c r="A33" s="11" t="s">
        <v>254</v>
      </c>
      <c r="B33" s="1" t="s">
        <v>1</v>
      </c>
      <c r="C33" s="1" t="s">
        <v>109</v>
      </c>
      <c r="D33" s="12">
        <v>4</v>
      </c>
      <c r="E33" s="13" t="s">
        <v>119</v>
      </c>
      <c r="G33" s="1" t="s">
        <v>634</v>
      </c>
      <c r="H33" s="12">
        <v>65816</v>
      </c>
      <c r="I33" s="1" t="s">
        <v>423</v>
      </c>
      <c r="K33" s="1">
        <f t="shared" si="0"/>
        <v>31</v>
      </c>
      <c r="L33" s="1">
        <f t="shared" si="1"/>
        <v>0</v>
      </c>
      <c r="M33" s="1" t="str">
        <f t="shared" si="2"/>
        <v>*</v>
      </c>
    </row>
    <row r="34" spans="1:13" x14ac:dyDescent="0.25">
      <c r="A34" s="11" t="s">
        <v>163</v>
      </c>
      <c r="B34" s="1" t="s">
        <v>12</v>
      </c>
      <c r="C34" s="1" t="s">
        <v>94</v>
      </c>
      <c r="D34" s="12">
        <v>3</v>
      </c>
      <c r="E34" s="13">
        <v>6</v>
      </c>
      <c r="G34" s="1" t="s">
        <v>606</v>
      </c>
      <c r="I34" s="1" t="s">
        <v>424</v>
      </c>
      <c r="K34" s="1">
        <f t="shared" si="0"/>
        <v>32</v>
      </c>
      <c r="L34" s="1">
        <f t="shared" si="1"/>
        <v>2</v>
      </c>
      <c r="M34" s="1" t="str">
        <f t="shared" si="2"/>
        <v/>
      </c>
    </row>
    <row r="35" spans="1:13" x14ac:dyDescent="0.25">
      <c r="A35" s="11" t="s">
        <v>164</v>
      </c>
      <c r="B35" s="1" t="s">
        <v>13</v>
      </c>
      <c r="C35" s="1" t="s">
        <v>774</v>
      </c>
      <c r="D35" s="12">
        <v>2</v>
      </c>
      <c r="E35" s="13" t="s">
        <v>115</v>
      </c>
      <c r="G35" s="1" t="s">
        <v>634</v>
      </c>
      <c r="I35" s="1" t="s">
        <v>425</v>
      </c>
      <c r="K35" s="1">
        <f t="shared" si="0"/>
        <v>33</v>
      </c>
      <c r="L35" s="1">
        <f t="shared" si="1"/>
        <v>2</v>
      </c>
      <c r="M35" s="1" t="str">
        <f t="shared" si="2"/>
        <v/>
      </c>
    </row>
    <row r="36" spans="1:13" x14ac:dyDescent="0.25">
      <c r="A36" s="11" t="s">
        <v>165</v>
      </c>
      <c r="B36" s="1" t="s">
        <v>135</v>
      </c>
      <c r="C36" s="1" t="s">
        <v>106</v>
      </c>
      <c r="D36" s="12">
        <v>4</v>
      </c>
      <c r="E36" s="13">
        <v>8</v>
      </c>
      <c r="G36" s="1" t="s">
        <v>606</v>
      </c>
      <c r="H36" s="12">
        <v>65816</v>
      </c>
      <c r="I36" s="1" t="s">
        <v>426</v>
      </c>
      <c r="K36" s="1">
        <f t="shared" si="0"/>
        <v>34</v>
      </c>
      <c r="L36" s="1">
        <f t="shared" si="1"/>
        <v>2</v>
      </c>
      <c r="M36" s="1" t="str">
        <f t="shared" si="2"/>
        <v/>
      </c>
    </row>
    <row r="37" spans="1:13" x14ac:dyDescent="0.25">
      <c r="A37" s="11" t="s">
        <v>166</v>
      </c>
      <c r="B37" s="1" t="s">
        <v>13</v>
      </c>
      <c r="C37" s="1" t="s">
        <v>761</v>
      </c>
      <c r="D37" s="12">
        <v>2</v>
      </c>
      <c r="E37" s="13" t="s">
        <v>116</v>
      </c>
      <c r="G37" s="1" t="s">
        <v>634</v>
      </c>
      <c r="H37" s="12">
        <v>65816</v>
      </c>
      <c r="I37" s="1" t="s">
        <v>427</v>
      </c>
      <c r="K37" s="1">
        <f t="shared" si="0"/>
        <v>35</v>
      </c>
      <c r="L37" s="1">
        <f t="shared" si="1"/>
        <v>2</v>
      </c>
      <c r="M37" s="1" t="str">
        <f t="shared" si="2"/>
        <v/>
      </c>
    </row>
    <row r="38" spans="1:13" x14ac:dyDescent="0.25">
      <c r="A38" s="11" t="s">
        <v>167</v>
      </c>
      <c r="B38" s="1" t="s">
        <v>14</v>
      </c>
      <c r="C38" s="1" t="s">
        <v>770</v>
      </c>
      <c r="D38" s="12">
        <v>2</v>
      </c>
      <c r="E38" s="13" t="s">
        <v>117</v>
      </c>
      <c r="G38" s="1" t="s">
        <v>637</v>
      </c>
      <c r="I38" s="1" t="s">
        <v>428</v>
      </c>
      <c r="K38" s="1">
        <f t="shared" si="0"/>
        <v>36</v>
      </c>
      <c r="L38" s="1">
        <f t="shared" si="1"/>
        <v>2</v>
      </c>
      <c r="M38" s="1" t="str">
        <f t="shared" si="2"/>
        <v/>
      </c>
    </row>
    <row r="39" spans="1:13" x14ac:dyDescent="0.25">
      <c r="A39" s="11" t="s">
        <v>168</v>
      </c>
      <c r="B39" s="1" t="s">
        <v>13</v>
      </c>
      <c r="C39" s="1" t="s">
        <v>770</v>
      </c>
      <c r="D39" s="12">
        <v>2</v>
      </c>
      <c r="E39" s="13" t="s">
        <v>117</v>
      </c>
      <c r="G39" s="1" t="s">
        <v>634</v>
      </c>
      <c r="I39" s="1" t="s">
        <v>429</v>
      </c>
      <c r="K39" s="1">
        <f t="shared" si="0"/>
        <v>37</v>
      </c>
      <c r="L39" s="1">
        <f t="shared" si="1"/>
        <v>2</v>
      </c>
      <c r="M39" s="1" t="str">
        <f t="shared" si="2"/>
        <v/>
      </c>
    </row>
    <row r="40" spans="1:13" x14ac:dyDescent="0.25">
      <c r="A40" s="11" t="s">
        <v>169</v>
      </c>
      <c r="B40" s="1" t="s">
        <v>15</v>
      </c>
      <c r="C40" s="1" t="s">
        <v>770</v>
      </c>
      <c r="D40" s="12">
        <v>2</v>
      </c>
      <c r="E40" s="13" t="s">
        <v>127</v>
      </c>
      <c r="G40" s="1" t="s">
        <v>636</v>
      </c>
      <c r="I40" s="1" t="s">
        <v>430</v>
      </c>
      <c r="K40" s="1">
        <f t="shared" si="0"/>
        <v>38</v>
      </c>
      <c r="L40" s="1">
        <f t="shared" si="1"/>
        <v>2</v>
      </c>
      <c r="M40" s="1" t="str">
        <f t="shared" si="2"/>
        <v/>
      </c>
    </row>
    <row r="41" spans="1:13" x14ac:dyDescent="0.25">
      <c r="A41" s="11" t="s">
        <v>170</v>
      </c>
      <c r="B41" s="1" t="s">
        <v>13</v>
      </c>
      <c r="C41" s="1" t="s">
        <v>773</v>
      </c>
      <c r="D41" s="12">
        <v>2</v>
      </c>
      <c r="E41" s="13" t="s">
        <v>115</v>
      </c>
      <c r="G41" s="1" t="s">
        <v>634</v>
      </c>
      <c r="H41" s="12">
        <v>65816</v>
      </c>
      <c r="I41" s="1" t="s">
        <v>431</v>
      </c>
      <c r="K41" s="1">
        <f t="shared" si="0"/>
        <v>39</v>
      </c>
      <c r="L41" s="1">
        <f t="shared" si="1"/>
        <v>2</v>
      </c>
      <c r="M41" s="1" t="str">
        <f t="shared" si="2"/>
        <v/>
      </c>
    </row>
    <row r="42" spans="1:13" x14ac:dyDescent="0.25">
      <c r="A42" s="11" t="s">
        <v>171</v>
      </c>
      <c r="B42" s="1" t="s">
        <v>16</v>
      </c>
      <c r="C42" s="1" t="s">
        <v>131</v>
      </c>
      <c r="D42" s="12">
        <v>1</v>
      </c>
      <c r="E42" s="13">
        <v>4</v>
      </c>
      <c r="G42" s="1" t="s">
        <v>639</v>
      </c>
      <c r="I42" s="1" t="s">
        <v>16</v>
      </c>
      <c r="K42" s="1">
        <f t="shared" si="0"/>
        <v>40</v>
      </c>
      <c r="L42" s="1">
        <f t="shared" si="1"/>
        <v>2</v>
      </c>
      <c r="M42" s="1" t="str">
        <f t="shared" si="2"/>
        <v/>
      </c>
    </row>
    <row r="43" spans="1:13" x14ac:dyDescent="0.25">
      <c r="A43" s="11" t="s">
        <v>172</v>
      </c>
      <c r="B43" s="1" t="s">
        <v>13</v>
      </c>
      <c r="C43" s="1" t="s">
        <v>93</v>
      </c>
      <c r="D43" s="12" t="s">
        <v>118</v>
      </c>
      <c r="E43" s="13" t="s">
        <v>118</v>
      </c>
      <c r="G43" s="1" t="s">
        <v>634</v>
      </c>
      <c r="I43" s="1" t="s">
        <v>432</v>
      </c>
      <c r="K43" s="1">
        <f t="shared" si="0"/>
        <v>41</v>
      </c>
      <c r="L43" s="1">
        <f t="shared" si="1"/>
        <v>2</v>
      </c>
      <c r="M43" s="1" t="str">
        <f t="shared" si="2"/>
        <v/>
      </c>
    </row>
    <row r="44" spans="1:13" x14ac:dyDescent="0.25">
      <c r="A44" s="11" t="s">
        <v>255</v>
      </c>
      <c r="B44" s="1" t="s">
        <v>15</v>
      </c>
      <c r="C44" s="1" t="s">
        <v>126</v>
      </c>
      <c r="D44" s="12">
        <v>1</v>
      </c>
      <c r="E44" s="13">
        <v>2</v>
      </c>
      <c r="G44" s="1" t="s">
        <v>636</v>
      </c>
      <c r="I44" s="1" t="s">
        <v>15</v>
      </c>
      <c r="K44" s="1">
        <f t="shared" si="0"/>
        <v>42</v>
      </c>
      <c r="L44" s="1">
        <f t="shared" si="1"/>
        <v>2</v>
      </c>
      <c r="M44" s="1" t="str">
        <f t="shared" si="2"/>
        <v/>
      </c>
    </row>
    <row r="45" spans="1:13" x14ac:dyDescent="0.25">
      <c r="A45" s="11" t="s">
        <v>256</v>
      </c>
      <c r="B45" s="1" t="s">
        <v>17</v>
      </c>
      <c r="C45" s="1" t="s">
        <v>131</v>
      </c>
      <c r="D45" s="12">
        <v>1</v>
      </c>
      <c r="E45" s="13">
        <v>5</v>
      </c>
      <c r="G45" s="1" t="s">
        <v>634</v>
      </c>
      <c r="H45" s="12">
        <v>65816</v>
      </c>
      <c r="I45" s="1" t="s">
        <v>17</v>
      </c>
      <c r="K45" s="1">
        <f t="shared" si="0"/>
        <v>43</v>
      </c>
      <c r="L45" s="1">
        <f t="shared" si="1"/>
        <v>2</v>
      </c>
      <c r="M45" s="1" t="str">
        <f t="shared" si="2"/>
        <v/>
      </c>
    </row>
    <row r="46" spans="1:13" x14ac:dyDescent="0.25">
      <c r="A46" s="11" t="s">
        <v>257</v>
      </c>
      <c r="B46" s="1" t="s">
        <v>14</v>
      </c>
      <c r="C46" s="1" t="s">
        <v>94</v>
      </c>
      <c r="D46" s="12">
        <v>3</v>
      </c>
      <c r="E46" s="13" t="s">
        <v>116</v>
      </c>
      <c r="G46" s="1" t="s">
        <v>637</v>
      </c>
      <c r="I46" s="1" t="s">
        <v>433</v>
      </c>
      <c r="K46" s="1">
        <f t="shared" si="0"/>
        <v>44</v>
      </c>
      <c r="L46" s="1">
        <f t="shared" si="1"/>
        <v>2</v>
      </c>
      <c r="M46" s="1" t="str">
        <f t="shared" si="2"/>
        <v/>
      </c>
    </row>
    <row r="47" spans="1:13" x14ac:dyDescent="0.25">
      <c r="A47" s="11" t="s">
        <v>258</v>
      </c>
      <c r="B47" s="1" t="s">
        <v>13</v>
      </c>
      <c r="C47" s="1" t="s">
        <v>94</v>
      </c>
      <c r="D47" s="12">
        <v>3</v>
      </c>
      <c r="E47" s="13" t="s">
        <v>116</v>
      </c>
      <c r="G47" s="1" t="s">
        <v>634</v>
      </c>
      <c r="I47" s="1" t="s">
        <v>434</v>
      </c>
      <c r="K47" s="1">
        <f t="shared" si="0"/>
        <v>45</v>
      </c>
      <c r="L47" s="1">
        <f t="shared" si="1"/>
        <v>2</v>
      </c>
      <c r="M47" s="1" t="str">
        <f t="shared" si="2"/>
        <v/>
      </c>
    </row>
    <row r="48" spans="1:13" x14ac:dyDescent="0.25">
      <c r="A48" s="11" t="s">
        <v>259</v>
      </c>
      <c r="B48" s="1" t="s">
        <v>15</v>
      </c>
      <c r="C48" s="1" t="s">
        <v>94</v>
      </c>
      <c r="D48" s="12">
        <v>3</v>
      </c>
      <c r="E48" s="13" t="s">
        <v>128</v>
      </c>
      <c r="G48" s="1" t="s">
        <v>636</v>
      </c>
      <c r="I48" s="1" t="s">
        <v>435</v>
      </c>
      <c r="K48" s="1">
        <f t="shared" si="0"/>
        <v>46</v>
      </c>
      <c r="L48" s="1">
        <f t="shared" si="1"/>
        <v>2</v>
      </c>
      <c r="M48" s="1" t="str">
        <f t="shared" si="2"/>
        <v/>
      </c>
    </row>
    <row r="49" spans="1:13" x14ac:dyDescent="0.25">
      <c r="A49" s="11" t="s">
        <v>260</v>
      </c>
      <c r="B49" s="1" t="s">
        <v>13</v>
      </c>
      <c r="C49" s="1" t="s">
        <v>106</v>
      </c>
      <c r="D49" s="12">
        <v>4</v>
      </c>
      <c r="E49" s="13" t="s">
        <v>119</v>
      </c>
      <c r="G49" s="1" t="s">
        <v>634</v>
      </c>
      <c r="H49" s="12">
        <v>65816</v>
      </c>
      <c r="I49" s="1" t="s">
        <v>436</v>
      </c>
      <c r="K49" s="1">
        <f t="shared" si="0"/>
        <v>47</v>
      </c>
      <c r="L49" s="1">
        <f t="shared" si="1"/>
        <v>2</v>
      </c>
      <c r="M49" s="1" t="str">
        <f t="shared" si="2"/>
        <v/>
      </c>
    </row>
    <row r="50" spans="1:13" x14ac:dyDescent="0.25">
      <c r="A50" s="11" t="s">
        <v>173</v>
      </c>
      <c r="B50" s="1" t="s">
        <v>18</v>
      </c>
      <c r="C50" s="1" t="s">
        <v>107</v>
      </c>
      <c r="D50" s="12">
        <v>2</v>
      </c>
      <c r="E50" s="13" t="s">
        <v>132</v>
      </c>
      <c r="G50" s="1" t="s">
        <v>606</v>
      </c>
      <c r="I50" s="1" t="s">
        <v>437</v>
      </c>
      <c r="K50" s="1">
        <f t="shared" si="0"/>
        <v>48</v>
      </c>
      <c r="L50" s="1">
        <f t="shared" si="1"/>
        <v>2</v>
      </c>
      <c r="M50" s="1" t="str">
        <f t="shared" si="2"/>
        <v/>
      </c>
    </row>
    <row r="51" spans="1:13" x14ac:dyDescent="0.25">
      <c r="A51" s="11" t="s">
        <v>174</v>
      </c>
      <c r="B51" s="1" t="s">
        <v>13</v>
      </c>
      <c r="C51" s="1" t="s">
        <v>772</v>
      </c>
      <c r="D51" s="12">
        <v>2</v>
      </c>
      <c r="E51" s="13" t="s">
        <v>120</v>
      </c>
      <c r="G51" s="1" t="s">
        <v>634</v>
      </c>
      <c r="I51" s="1" t="s">
        <v>438</v>
      </c>
      <c r="K51" s="1">
        <f t="shared" si="0"/>
        <v>49</v>
      </c>
      <c r="L51" s="1">
        <f t="shared" si="1"/>
        <v>2</v>
      </c>
      <c r="M51" s="1" t="str">
        <f t="shared" si="2"/>
        <v/>
      </c>
    </row>
    <row r="52" spans="1:13" x14ac:dyDescent="0.25">
      <c r="A52" s="11" t="s">
        <v>175</v>
      </c>
      <c r="B52" s="1" t="s">
        <v>13</v>
      </c>
      <c r="C52" s="1" t="s">
        <v>771</v>
      </c>
      <c r="D52" s="12">
        <v>2</v>
      </c>
      <c r="E52" s="13" t="s">
        <v>121</v>
      </c>
      <c r="G52" s="1" t="s">
        <v>634</v>
      </c>
      <c r="H52" s="12" t="s">
        <v>769</v>
      </c>
      <c r="I52" s="1" t="s">
        <v>439</v>
      </c>
      <c r="K52" s="1">
        <f t="shared" si="0"/>
        <v>50</v>
      </c>
      <c r="L52" s="1">
        <f t="shared" si="1"/>
        <v>2</v>
      </c>
      <c r="M52" s="1" t="str">
        <f t="shared" si="2"/>
        <v/>
      </c>
    </row>
    <row r="53" spans="1:13" x14ac:dyDescent="0.25">
      <c r="A53" s="11" t="s">
        <v>176</v>
      </c>
      <c r="B53" s="1" t="s">
        <v>13</v>
      </c>
      <c r="C53" s="1" t="s">
        <v>762</v>
      </c>
      <c r="D53" s="12">
        <v>2</v>
      </c>
      <c r="E53" s="13" t="s">
        <v>97</v>
      </c>
      <c r="G53" s="1" t="s">
        <v>634</v>
      </c>
      <c r="H53" s="12">
        <v>65816</v>
      </c>
      <c r="I53" s="1" t="s">
        <v>440</v>
      </c>
      <c r="K53" s="1">
        <f t="shared" si="0"/>
        <v>51</v>
      </c>
      <c r="L53" s="1">
        <f t="shared" si="1"/>
        <v>2</v>
      </c>
      <c r="M53" s="1" t="str">
        <f t="shared" si="2"/>
        <v/>
      </c>
    </row>
    <row r="54" spans="1:13" x14ac:dyDescent="0.25">
      <c r="A54" s="11" t="s">
        <v>177</v>
      </c>
      <c r="B54" s="1" t="s">
        <v>14</v>
      </c>
      <c r="C54" s="1" t="s">
        <v>775</v>
      </c>
      <c r="D54" s="12">
        <v>2</v>
      </c>
      <c r="E54" s="13" t="s">
        <v>122</v>
      </c>
      <c r="G54" s="1" t="s">
        <v>637</v>
      </c>
      <c r="H54" s="12" t="s">
        <v>769</v>
      </c>
      <c r="I54" s="1" t="s">
        <v>441</v>
      </c>
      <c r="K54" s="1">
        <f t="shared" si="0"/>
        <v>52</v>
      </c>
      <c r="L54" s="1">
        <f t="shared" si="1"/>
        <v>2</v>
      </c>
      <c r="M54" s="1" t="str">
        <f t="shared" si="2"/>
        <v/>
      </c>
    </row>
    <row r="55" spans="1:13" x14ac:dyDescent="0.25">
      <c r="A55" s="11" t="s">
        <v>178</v>
      </c>
      <c r="B55" s="1" t="s">
        <v>13</v>
      </c>
      <c r="C55" s="1" t="s">
        <v>775</v>
      </c>
      <c r="D55" s="12">
        <v>2</v>
      </c>
      <c r="E55" s="13" t="s">
        <v>122</v>
      </c>
      <c r="G55" s="1" t="s">
        <v>634</v>
      </c>
      <c r="I55" s="1" t="s">
        <v>442</v>
      </c>
      <c r="K55" s="1">
        <f t="shared" si="0"/>
        <v>53</v>
      </c>
      <c r="L55" s="1">
        <f t="shared" si="1"/>
        <v>2</v>
      </c>
      <c r="M55" s="1" t="str">
        <f t="shared" si="2"/>
        <v/>
      </c>
    </row>
    <row r="56" spans="1:13" x14ac:dyDescent="0.25">
      <c r="A56" s="11" t="s">
        <v>179</v>
      </c>
      <c r="B56" s="1" t="s">
        <v>15</v>
      </c>
      <c r="C56" s="1" t="s">
        <v>775</v>
      </c>
      <c r="D56" s="12">
        <v>2</v>
      </c>
      <c r="E56" s="13" t="s">
        <v>129</v>
      </c>
      <c r="G56" s="1" t="s">
        <v>636</v>
      </c>
      <c r="I56" s="1" t="s">
        <v>443</v>
      </c>
      <c r="K56" s="1">
        <f t="shared" si="0"/>
        <v>54</v>
      </c>
      <c r="L56" s="1">
        <f t="shared" si="1"/>
        <v>2</v>
      </c>
      <c r="M56" s="1" t="str">
        <f t="shared" si="2"/>
        <v/>
      </c>
    </row>
    <row r="57" spans="1:13" x14ac:dyDescent="0.25">
      <c r="A57" s="11" t="s">
        <v>180</v>
      </c>
      <c r="B57" s="1" t="s">
        <v>13</v>
      </c>
      <c r="C57" s="1" t="s">
        <v>777</v>
      </c>
      <c r="D57" s="12">
        <v>2</v>
      </c>
      <c r="E57" s="13" t="s">
        <v>115</v>
      </c>
      <c r="G57" s="1" t="s">
        <v>634</v>
      </c>
      <c r="H57" s="12">
        <v>65816</v>
      </c>
      <c r="I57" s="1" t="s">
        <v>444</v>
      </c>
      <c r="K57" s="1">
        <f t="shared" si="0"/>
        <v>55</v>
      </c>
      <c r="L57" s="1">
        <f t="shared" si="1"/>
        <v>2</v>
      </c>
      <c r="M57" s="1" t="str">
        <f t="shared" si="2"/>
        <v/>
      </c>
    </row>
    <row r="58" spans="1:13" x14ac:dyDescent="0.25">
      <c r="A58" s="11" t="s">
        <v>181</v>
      </c>
      <c r="B58" s="1" t="s">
        <v>19</v>
      </c>
      <c r="C58" s="1" t="s">
        <v>131</v>
      </c>
      <c r="D58" s="12">
        <v>1</v>
      </c>
      <c r="E58" s="13">
        <v>2</v>
      </c>
      <c r="G58" s="1" t="s">
        <v>608</v>
      </c>
      <c r="I58" s="1" t="s">
        <v>19</v>
      </c>
      <c r="K58" s="1">
        <f t="shared" si="0"/>
        <v>56</v>
      </c>
      <c r="L58" s="1">
        <f t="shared" si="1"/>
        <v>2</v>
      </c>
      <c r="M58" s="1" t="str">
        <f t="shared" si="2"/>
        <v/>
      </c>
    </row>
    <row r="59" spans="1:13" x14ac:dyDescent="0.25">
      <c r="A59" s="11" t="s">
        <v>182</v>
      </c>
      <c r="B59" s="1" t="s">
        <v>13</v>
      </c>
      <c r="C59" s="1" t="s">
        <v>111</v>
      </c>
      <c r="D59" s="12">
        <v>3</v>
      </c>
      <c r="E59" s="13" t="s">
        <v>112</v>
      </c>
      <c r="G59" s="1" t="s">
        <v>634</v>
      </c>
      <c r="I59" s="1" t="s">
        <v>445</v>
      </c>
      <c r="K59" s="1">
        <f t="shared" si="0"/>
        <v>57</v>
      </c>
      <c r="L59" s="1">
        <f t="shared" si="1"/>
        <v>2</v>
      </c>
      <c r="M59" s="1" t="str">
        <f t="shared" si="2"/>
        <v/>
      </c>
    </row>
    <row r="60" spans="1:13" x14ac:dyDescent="0.25">
      <c r="A60" s="11" t="s">
        <v>261</v>
      </c>
      <c r="B60" s="1" t="s">
        <v>20</v>
      </c>
      <c r="C60" s="1" t="s">
        <v>126</v>
      </c>
      <c r="D60" s="12">
        <v>1</v>
      </c>
      <c r="E60" s="13">
        <v>2</v>
      </c>
      <c r="G60" s="1" t="s">
        <v>634</v>
      </c>
      <c r="H60" s="12" t="s">
        <v>769</v>
      </c>
      <c r="I60" s="1" t="s">
        <v>20</v>
      </c>
      <c r="K60" s="1">
        <f t="shared" si="0"/>
        <v>58</v>
      </c>
      <c r="L60" s="1">
        <f t="shared" si="1"/>
        <v>2</v>
      </c>
      <c r="M60" s="1" t="str">
        <f t="shared" si="2"/>
        <v/>
      </c>
    </row>
    <row r="61" spans="1:13" x14ac:dyDescent="0.25">
      <c r="A61" s="11" t="s">
        <v>262</v>
      </c>
      <c r="B61" s="1" t="s">
        <v>21</v>
      </c>
      <c r="C61" s="1" t="s">
        <v>131</v>
      </c>
      <c r="D61" s="12">
        <v>1</v>
      </c>
      <c r="E61" s="13">
        <v>2</v>
      </c>
      <c r="G61" s="1" t="s">
        <v>634</v>
      </c>
      <c r="I61" s="1" t="s">
        <v>21</v>
      </c>
      <c r="K61" s="1">
        <f t="shared" si="0"/>
        <v>59</v>
      </c>
      <c r="L61" s="1">
        <f t="shared" si="1"/>
        <v>2</v>
      </c>
      <c r="M61" s="1" t="str">
        <f t="shared" si="2"/>
        <v/>
      </c>
    </row>
    <row r="62" spans="1:13" x14ac:dyDescent="0.25">
      <c r="A62" s="11" t="s">
        <v>263</v>
      </c>
      <c r="B62" s="1" t="s">
        <v>14</v>
      </c>
      <c r="C62" s="1" t="s">
        <v>110</v>
      </c>
      <c r="D62" s="12">
        <v>3</v>
      </c>
      <c r="E62" s="13" t="s">
        <v>112</v>
      </c>
      <c r="G62" s="1" t="s">
        <v>637</v>
      </c>
      <c r="H62" s="12" t="s">
        <v>769</v>
      </c>
      <c r="I62" s="1" t="s">
        <v>446</v>
      </c>
      <c r="K62" s="1">
        <f t="shared" si="0"/>
        <v>60</v>
      </c>
      <c r="L62" s="1">
        <f t="shared" si="1"/>
        <v>2</v>
      </c>
      <c r="M62" s="1" t="str">
        <f t="shared" si="2"/>
        <v/>
      </c>
    </row>
    <row r="63" spans="1:13" x14ac:dyDescent="0.25">
      <c r="A63" s="11" t="s">
        <v>264</v>
      </c>
      <c r="B63" s="1" t="s">
        <v>13</v>
      </c>
      <c r="C63" s="1" t="s">
        <v>110</v>
      </c>
      <c r="D63" s="12">
        <v>3</v>
      </c>
      <c r="E63" s="13" t="s">
        <v>112</v>
      </c>
      <c r="G63" s="1" t="s">
        <v>634</v>
      </c>
      <c r="I63" s="1" t="s">
        <v>447</v>
      </c>
      <c r="K63" s="1">
        <f t="shared" si="0"/>
        <v>61</v>
      </c>
      <c r="L63" s="1">
        <f t="shared" si="1"/>
        <v>2</v>
      </c>
      <c r="M63" s="1" t="str">
        <f t="shared" si="2"/>
        <v/>
      </c>
    </row>
    <row r="64" spans="1:13" x14ac:dyDescent="0.25">
      <c r="A64" s="11" t="s">
        <v>265</v>
      </c>
      <c r="B64" s="1" t="s">
        <v>15</v>
      </c>
      <c r="C64" s="1" t="s">
        <v>110</v>
      </c>
      <c r="D64" s="12">
        <v>3</v>
      </c>
      <c r="E64" s="13" t="s">
        <v>130</v>
      </c>
      <c r="G64" s="1" t="s">
        <v>636</v>
      </c>
      <c r="I64" s="1" t="s">
        <v>448</v>
      </c>
      <c r="K64" s="1">
        <f t="shared" si="0"/>
        <v>62</v>
      </c>
      <c r="L64" s="1">
        <f t="shared" si="1"/>
        <v>2</v>
      </c>
      <c r="M64" s="1" t="str">
        <f t="shared" si="2"/>
        <v/>
      </c>
    </row>
    <row r="65" spans="1:13" x14ac:dyDescent="0.25">
      <c r="A65" s="11" t="s">
        <v>266</v>
      </c>
      <c r="B65" s="1" t="s">
        <v>13</v>
      </c>
      <c r="C65" s="1" t="s">
        <v>109</v>
      </c>
      <c r="D65" s="12">
        <v>4</v>
      </c>
      <c r="E65" s="13" t="s">
        <v>119</v>
      </c>
      <c r="G65" s="1" t="s">
        <v>634</v>
      </c>
      <c r="H65" s="12">
        <v>65816</v>
      </c>
      <c r="I65" s="1" t="s">
        <v>449</v>
      </c>
      <c r="K65" s="1">
        <f t="shared" si="0"/>
        <v>63</v>
      </c>
      <c r="L65" s="1">
        <f t="shared" si="1"/>
        <v>2</v>
      </c>
      <c r="M65" s="1" t="str">
        <f t="shared" si="2"/>
        <v/>
      </c>
    </row>
    <row r="66" spans="1:13" x14ac:dyDescent="0.25">
      <c r="A66" s="11" t="s">
        <v>183</v>
      </c>
      <c r="B66" s="1" t="s">
        <v>22</v>
      </c>
      <c r="C66" s="1" t="s">
        <v>131</v>
      </c>
      <c r="D66" s="12">
        <v>1</v>
      </c>
      <c r="E66" s="13" t="s">
        <v>136</v>
      </c>
      <c r="G66" s="1" t="s">
        <v>639</v>
      </c>
      <c r="I66" s="1" t="s">
        <v>22</v>
      </c>
      <c r="K66" s="1">
        <f t="shared" si="0"/>
        <v>64</v>
      </c>
      <c r="L66" s="1">
        <f t="shared" si="1"/>
        <v>4</v>
      </c>
      <c r="M66" s="1" t="str">
        <f t="shared" si="2"/>
        <v>*</v>
      </c>
    </row>
    <row r="67" spans="1:13" x14ac:dyDescent="0.25">
      <c r="A67" s="11" t="s">
        <v>184</v>
      </c>
      <c r="B67" s="1" t="s">
        <v>23</v>
      </c>
      <c r="C67" s="1" t="s">
        <v>774</v>
      </c>
      <c r="D67" s="12">
        <v>2</v>
      </c>
      <c r="E67" s="13" t="s">
        <v>115</v>
      </c>
      <c r="G67" s="1" t="s">
        <v>634</v>
      </c>
      <c r="I67" s="1" t="s">
        <v>450</v>
      </c>
      <c r="K67" s="1">
        <f t="shared" ref="K67:K130" si="3">ROW(A67)-2</f>
        <v>65</v>
      </c>
      <c r="L67" s="1">
        <f t="shared" ref="L67:L130" si="4">TRUNC(K67/32)*2</f>
        <v>4</v>
      </c>
      <c r="M67" s="1" t="str">
        <f t="shared" ref="M67:M130" si="5">IF(_xlfn.BITAND(L67,HEX2DEC("3"))=HEX2DEC("0"),"*","")</f>
        <v>*</v>
      </c>
    </row>
    <row r="68" spans="1:13" x14ac:dyDescent="0.25">
      <c r="A68" s="11" t="s">
        <v>185</v>
      </c>
      <c r="B68" s="1" t="s">
        <v>24</v>
      </c>
      <c r="C68" s="1" t="s">
        <v>93</v>
      </c>
      <c r="D68" s="12">
        <v>2</v>
      </c>
      <c r="E68" s="13">
        <v>2</v>
      </c>
      <c r="G68" s="1" t="s">
        <v>606</v>
      </c>
      <c r="H68" s="12">
        <v>65816</v>
      </c>
      <c r="I68" s="1" t="s">
        <v>24</v>
      </c>
      <c r="K68" s="1">
        <f t="shared" si="3"/>
        <v>66</v>
      </c>
      <c r="L68" s="1">
        <f t="shared" si="4"/>
        <v>4</v>
      </c>
      <c r="M68" s="1" t="str">
        <f t="shared" si="5"/>
        <v>*</v>
      </c>
    </row>
    <row r="69" spans="1:13" x14ac:dyDescent="0.25">
      <c r="A69" s="11" t="s">
        <v>186</v>
      </c>
      <c r="B69" s="1" t="s">
        <v>23</v>
      </c>
      <c r="C69" s="1" t="s">
        <v>761</v>
      </c>
      <c r="D69" s="12">
        <v>2</v>
      </c>
      <c r="E69" s="13" t="s">
        <v>116</v>
      </c>
      <c r="G69" s="1" t="s">
        <v>634</v>
      </c>
      <c r="H69" s="12">
        <v>65816</v>
      </c>
      <c r="I69" s="1" t="s">
        <v>451</v>
      </c>
      <c r="K69" s="1">
        <f t="shared" si="3"/>
        <v>67</v>
      </c>
      <c r="L69" s="1">
        <f t="shared" si="4"/>
        <v>4</v>
      </c>
      <c r="M69" s="1" t="str">
        <f t="shared" si="5"/>
        <v>*</v>
      </c>
    </row>
    <row r="70" spans="1:13" x14ac:dyDescent="0.25">
      <c r="A70" s="11" t="s">
        <v>187</v>
      </c>
      <c r="B70" s="1" t="s">
        <v>25</v>
      </c>
      <c r="C70" s="1" t="s">
        <v>763</v>
      </c>
      <c r="D70" s="12">
        <v>3</v>
      </c>
      <c r="E70" s="13">
        <v>7</v>
      </c>
      <c r="G70" s="1" t="s">
        <v>606</v>
      </c>
      <c r="H70" s="12">
        <v>65816</v>
      </c>
      <c r="I70" s="1" t="s">
        <v>452</v>
      </c>
      <c r="K70" s="1">
        <f t="shared" si="3"/>
        <v>68</v>
      </c>
      <c r="L70" s="1">
        <f t="shared" si="4"/>
        <v>4</v>
      </c>
      <c r="M70" s="1" t="str">
        <f t="shared" si="5"/>
        <v>*</v>
      </c>
    </row>
    <row r="71" spans="1:13" x14ac:dyDescent="0.25">
      <c r="A71" s="11" t="s">
        <v>188</v>
      </c>
      <c r="B71" s="1" t="s">
        <v>23</v>
      </c>
      <c r="C71" s="1" t="s">
        <v>770</v>
      </c>
      <c r="D71" s="12">
        <v>2</v>
      </c>
      <c r="E71" s="13" t="s">
        <v>117</v>
      </c>
      <c r="G71" s="1" t="s">
        <v>634</v>
      </c>
      <c r="I71" s="1" t="s">
        <v>453</v>
      </c>
      <c r="K71" s="1">
        <f t="shared" si="3"/>
        <v>69</v>
      </c>
      <c r="L71" s="1">
        <f t="shared" si="4"/>
        <v>4</v>
      </c>
      <c r="M71" s="1" t="str">
        <f t="shared" si="5"/>
        <v>*</v>
      </c>
    </row>
    <row r="72" spans="1:13" x14ac:dyDescent="0.25">
      <c r="A72" s="11" t="s">
        <v>189</v>
      </c>
      <c r="B72" s="1" t="s">
        <v>26</v>
      </c>
      <c r="C72" s="1" t="s">
        <v>770</v>
      </c>
      <c r="D72" s="12">
        <v>2</v>
      </c>
      <c r="E72" s="13" t="s">
        <v>127</v>
      </c>
      <c r="G72" s="1" t="s">
        <v>640</v>
      </c>
      <c r="I72" s="1" t="s">
        <v>454</v>
      </c>
      <c r="K72" s="1">
        <f t="shared" si="3"/>
        <v>70</v>
      </c>
      <c r="L72" s="1">
        <f t="shared" si="4"/>
        <v>4</v>
      </c>
      <c r="M72" s="1" t="str">
        <f t="shared" si="5"/>
        <v>*</v>
      </c>
    </row>
    <row r="73" spans="1:13" x14ac:dyDescent="0.25">
      <c r="A73" s="11" t="s">
        <v>190</v>
      </c>
      <c r="B73" s="1" t="s">
        <v>23</v>
      </c>
      <c r="C73" s="1" t="s">
        <v>773</v>
      </c>
      <c r="D73" s="12">
        <v>2</v>
      </c>
      <c r="E73" s="13" t="s">
        <v>115</v>
      </c>
      <c r="G73" s="1" t="s">
        <v>634</v>
      </c>
      <c r="H73" s="12">
        <v>65816</v>
      </c>
      <c r="I73" s="1" t="s">
        <v>455</v>
      </c>
      <c r="K73" s="1">
        <f t="shared" si="3"/>
        <v>71</v>
      </c>
      <c r="L73" s="1">
        <f t="shared" si="4"/>
        <v>4</v>
      </c>
      <c r="M73" s="1" t="str">
        <f t="shared" si="5"/>
        <v>*</v>
      </c>
    </row>
    <row r="74" spans="1:13" x14ac:dyDescent="0.25">
      <c r="A74" s="11" t="s">
        <v>191</v>
      </c>
      <c r="B74" s="1" t="s">
        <v>27</v>
      </c>
      <c r="C74" s="1" t="s">
        <v>131</v>
      </c>
      <c r="D74" s="12">
        <v>1</v>
      </c>
      <c r="E74" s="13" t="s">
        <v>140</v>
      </c>
      <c r="G74" s="1" t="s">
        <v>606</v>
      </c>
      <c r="I74" s="1" t="s">
        <v>27</v>
      </c>
      <c r="K74" s="1">
        <f t="shared" si="3"/>
        <v>72</v>
      </c>
      <c r="L74" s="1">
        <f t="shared" si="4"/>
        <v>4</v>
      </c>
      <c r="M74" s="1" t="str">
        <f t="shared" si="5"/>
        <v>*</v>
      </c>
    </row>
    <row r="75" spans="1:13" x14ac:dyDescent="0.25">
      <c r="A75" s="11" t="s">
        <v>192</v>
      </c>
      <c r="B75" s="1" t="s">
        <v>23</v>
      </c>
      <c r="C75" s="1" t="s">
        <v>93</v>
      </c>
      <c r="D75" s="12" t="s">
        <v>118</v>
      </c>
      <c r="E75" s="13" t="s">
        <v>118</v>
      </c>
      <c r="G75" s="1" t="s">
        <v>634</v>
      </c>
      <c r="I75" s="1" t="s">
        <v>456</v>
      </c>
      <c r="K75" s="1">
        <f t="shared" si="3"/>
        <v>73</v>
      </c>
      <c r="L75" s="1">
        <f t="shared" si="4"/>
        <v>4</v>
      </c>
      <c r="M75" s="1" t="str">
        <f t="shared" si="5"/>
        <v>*</v>
      </c>
    </row>
    <row r="76" spans="1:13" x14ac:dyDescent="0.25">
      <c r="A76" s="11" t="s">
        <v>267</v>
      </c>
      <c r="B76" s="1" t="s">
        <v>26</v>
      </c>
      <c r="C76" s="1" t="s">
        <v>126</v>
      </c>
      <c r="D76" s="12">
        <v>1</v>
      </c>
      <c r="E76" s="13">
        <v>2</v>
      </c>
      <c r="G76" s="1" t="s">
        <v>640</v>
      </c>
      <c r="I76" s="1" t="s">
        <v>26</v>
      </c>
      <c r="K76" s="1">
        <f t="shared" si="3"/>
        <v>74</v>
      </c>
      <c r="L76" s="1">
        <f t="shared" si="4"/>
        <v>4</v>
      </c>
      <c r="M76" s="1" t="str">
        <f t="shared" si="5"/>
        <v>*</v>
      </c>
    </row>
    <row r="77" spans="1:13" x14ac:dyDescent="0.25">
      <c r="A77" s="11" t="s">
        <v>268</v>
      </c>
      <c r="B77" s="1" t="s">
        <v>28</v>
      </c>
      <c r="C77" s="1" t="s">
        <v>131</v>
      </c>
      <c r="D77" s="12">
        <v>1</v>
      </c>
      <c r="E77" s="13">
        <v>3</v>
      </c>
      <c r="G77" s="1" t="s">
        <v>606</v>
      </c>
      <c r="H77" s="12">
        <v>65816</v>
      </c>
      <c r="I77" s="1" t="s">
        <v>28</v>
      </c>
      <c r="K77" s="1">
        <f t="shared" si="3"/>
        <v>75</v>
      </c>
      <c r="L77" s="1">
        <f t="shared" si="4"/>
        <v>4</v>
      </c>
      <c r="M77" s="1" t="str">
        <f t="shared" si="5"/>
        <v>*</v>
      </c>
    </row>
    <row r="78" spans="1:13" x14ac:dyDescent="0.25">
      <c r="A78" s="11" t="s">
        <v>269</v>
      </c>
      <c r="B78" s="1" t="s">
        <v>29</v>
      </c>
      <c r="C78" s="1" t="s">
        <v>94</v>
      </c>
      <c r="D78" s="12">
        <v>3</v>
      </c>
      <c r="E78" s="13">
        <v>3</v>
      </c>
      <c r="G78" s="1" t="s">
        <v>606</v>
      </c>
      <c r="I78" s="1" t="s">
        <v>457</v>
      </c>
      <c r="K78" s="1">
        <f t="shared" si="3"/>
        <v>76</v>
      </c>
      <c r="L78" s="1">
        <f t="shared" si="4"/>
        <v>4</v>
      </c>
      <c r="M78" s="1" t="str">
        <f t="shared" si="5"/>
        <v>*</v>
      </c>
    </row>
    <row r="79" spans="1:13" x14ac:dyDescent="0.25">
      <c r="A79" s="11" t="s">
        <v>270</v>
      </c>
      <c r="B79" s="1" t="s">
        <v>23</v>
      </c>
      <c r="C79" s="1" t="s">
        <v>94</v>
      </c>
      <c r="D79" s="12">
        <v>3</v>
      </c>
      <c r="E79" s="13" t="s">
        <v>116</v>
      </c>
      <c r="G79" s="1" t="s">
        <v>634</v>
      </c>
      <c r="I79" s="1" t="s">
        <v>458</v>
      </c>
      <c r="K79" s="1">
        <f t="shared" si="3"/>
        <v>77</v>
      </c>
      <c r="L79" s="1">
        <f t="shared" si="4"/>
        <v>4</v>
      </c>
      <c r="M79" s="1" t="str">
        <f t="shared" si="5"/>
        <v>*</v>
      </c>
    </row>
    <row r="80" spans="1:13" x14ac:dyDescent="0.25">
      <c r="A80" s="11" t="s">
        <v>271</v>
      </c>
      <c r="B80" s="1" t="s">
        <v>26</v>
      </c>
      <c r="C80" s="1" t="s">
        <v>94</v>
      </c>
      <c r="D80" s="12">
        <v>3</v>
      </c>
      <c r="E80" s="13" t="s">
        <v>128</v>
      </c>
      <c r="G80" s="1" t="s">
        <v>640</v>
      </c>
      <c r="I80" s="1" t="s">
        <v>459</v>
      </c>
      <c r="K80" s="1">
        <f t="shared" si="3"/>
        <v>78</v>
      </c>
      <c r="L80" s="1">
        <f t="shared" si="4"/>
        <v>4</v>
      </c>
      <c r="M80" s="1" t="str">
        <f t="shared" si="5"/>
        <v>*</v>
      </c>
    </row>
    <row r="81" spans="1:13" x14ac:dyDescent="0.25">
      <c r="A81" s="11" t="s">
        <v>272</v>
      </c>
      <c r="B81" s="1" t="s">
        <v>23</v>
      </c>
      <c r="C81" s="1" t="s">
        <v>106</v>
      </c>
      <c r="D81" s="12">
        <v>4</v>
      </c>
      <c r="E81" s="13" t="s">
        <v>119</v>
      </c>
      <c r="G81" s="1" t="s">
        <v>634</v>
      </c>
      <c r="H81" s="12">
        <v>65816</v>
      </c>
      <c r="I81" s="1" t="s">
        <v>460</v>
      </c>
      <c r="K81" s="1">
        <f t="shared" si="3"/>
        <v>79</v>
      </c>
      <c r="L81" s="1">
        <f t="shared" si="4"/>
        <v>4</v>
      </c>
      <c r="M81" s="1" t="str">
        <f t="shared" si="5"/>
        <v>*</v>
      </c>
    </row>
    <row r="82" spans="1:13" x14ac:dyDescent="0.25">
      <c r="A82" s="11" t="s">
        <v>193</v>
      </c>
      <c r="B82" s="1" t="s">
        <v>30</v>
      </c>
      <c r="C82" s="1" t="s">
        <v>107</v>
      </c>
      <c r="D82" s="12">
        <v>2</v>
      </c>
      <c r="E82" s="13" t="s">
        <v>132</v>
      </c>
      <c r="G82" s="1" t="s">
        <v>606</v>
      </c>
      <c r="I82" s="1" t="s">
        <v>461</v>
      </c>
      <c r="K82" s="1">
        <f t="shared" si="3"/>
        <v>80</v>
      </c>
      <c r="L82" s="1">
        <f t="shared" si="4"/>
        <v>4</v>
      </c>
      <c r="M82" s="1" t="str">
        <f t="shared" si="5"/>
        <v>*</v>
      </c>
    </row>
    <row r="83" spans="1:13" x14ac:dyDescent="0.25">
      <c r="A83" s="11" t="s">
        <v>194</v>
      </c>
      <c r="B83" s="1" t="s">
        <v>23</v>
      </c>
      <c r="C83" s="1" t="s">
        <v>772</v>
      </c>
      <c r="D83" s="12">
        <v>2</v>
      </c>
      <c r="E83" s="13" t="s">
        <v>120</v>
      </c>
      <c r="G83" s="1" t="s">
        <v>634</v>
      </c>
      <c r="I83" s="1" t="s">
        <v>462</v>
      </c>
      <c r="K83" s="1">
        <f t="shared" si="3"/>
        <v>81</v>
      </c>
      <c r="L83" s="1">
        <f t="shared" si="4"/>
        <v>4</v>
      </c>
      <c r="M83" s="1" t="str">
        <f t="shared" si="5"/>
        <v>*</v>
      </c>
    </row>
    <row r="84" spans="1:13" x14ac:dyDescent="0.25">
      <c r="A84" s="11" t="s">
        <v>195</v>
      </c>
      <c r="B84" s="1" t="s">
        <v>23</v>
      </c>
      <c r="C84" s="1" t="s">
        <v>771</v>
      </c>
      <c r="D84" s="12">
        <v>2</v>
      </c>
      <c r="E84" s="13" t="s">
        <v>121</v>
      </c>
      <c r="G84" s="1" t="s">
        <v>634</v>
      </c>
      <c r="H84" s="12" t="s">
        <v>769</v>
      </c>
      <c r="I84" s="1" t="s">
        <v>463</v>
      </c>
      <c r="K84" s="1">
        <f t="shared" si="3"/>
        <v>82</v>
      </c>
      <c r="L84" s="1">
        <f t="shared" si="4"/>
        <v>4</v>
      </c>
      <c r="M84" s="1" t="str">
        <f t="shared" si="5"/>
        <v>*</v>
      </c>
    </row>
    <row r="85" spans="1:13" x14ac:dyDescent="0.25">
      <c r="A85" s="11" t="s">
        <v>196</v>
      </c>
      <c r="B85" s="1" t="s">
        <v>23</v>
      </c>
      <c r="C85" s="1" t="s">
        <v>762</v>
      </c>
      <c r="D85" s="12">
        <v>2</v>
      </c>
      <c r="E85" s="13" t="s">
        <v>97</v>
      </c>
      <c r="G85" s="1" t="s">
        <v>634</v>
      </c>
      <c r="H85" s="12">
        <v>65816</v>
      </c>
      <c r="I85" s="1" t="s">
        <v>464</v>
      </c>
      <c r="K85" s="1">
        <f t="shared" si="3"/>
        <v>83</v>
      </c>
      <c r="L85" s="1">
        <f t="shared" si="4"/>
        <v>4</v>
      </c>
      <c r="M85" s="1" t="str">
        <f t="shared" si="5"/>
        <v>*</v>
      </c>
    </row>
    <row r="86" spans="1:13" x14ac:dyDescent="0.25">
      <c r="A86" s="11" t="s">
        <v>197</v>
      </c>
      <c r="B86" s="1" t="s">
        <v>31</v>
      </c>
      <c r="C86" s="1" t="s">
        <v>763</v>
      </c>
      <c r="D86" s="12">
        <v>3</v>
      </c>
      <c r="E86" s="13">
        <v>7</v>
      </c>
      <c r="G86" s="1" t="s">
        <v>606</v>
      </c>
      <c r="H86" s="12">
        <v>65816</v>
      </c>
      <c r="I86" s="1" t="s">
        <v>465</v>
      </c>
      <c r="K86" s="1">
        <f t="shared" si="3"/>
        <v>84</v>
      </c>
      <c r="L86" s="1">
        <f t="shared" si="4"/>
        <v>4</v>
      </c>
      <c r="M86" s="1" t="str">
        <f t="shared" si="5"/>
        <v>*</v>
      </c>
    </row>
    <row r="87" spans="1:13" x14ac:dyDescent="0.25">
      <c r="A87" s="11" t="s">
        <v>198</v>
      </c>
      <c r="B87" s="1" t="s">
        <v>23</v>
      </c>
      <c r="C87" s="1" t="s">
        <v>775</v>
      </c>
      <c r="D87" s="12">
        <v>2</v>
      </c>
      <c r="E87" s="13" t="s">
        <v>122</v>
      </c>
      <c r="G87" s="1" t="s">
        <v>634</v>
      </c>
      <c r="I87" s="1" t="s">
        <v>466</v>
      </c>
      <c r="K87" s="1">
        <f t="shared" si="3"/>
        <v>85</v>
      </c>
      <c r="L87" s="1">
        <f t="shared" si="4"/>
        <v>4</v>
      </c>
      <c r="M87" s="1" t="str">
        <f t="shared" si="5"/>
        <v>*</v>
      </c>
    </row>
    <row r="88" spans="1:13" x14ac:dyDescent="0.25">
      <c r="A88" s="11" t="s">
        <v>199</v>
      </c>
      <c r="B88" s="1" t="s">
        <v>26</v>
      </c>
      <c r="C88" s="1" t="s">
        <v>775</v>
      </c>
      <c r="D88" s="12">
        <v>2</v>
      </c>
      <c r="E88" s="13" t="s">
        <v>129</v>
      </c>
      <c r="G88" s="1" t="s">
        <v>640</v>
      </c>
      <c r="H88" s="12" t="s">
        <v>769</v>
      </c>
      <c r="I88" s="1" t="s">
        <v>467</v>
      </c>
      <c r="K88" s="1">
        <f t="shared" si="3"/>
        <v>86</v>
      </c>
      <c r="L88" s="1">
        <f t="shared" si="4"/>
        <v>4</v>
      </c>
      <c r="M88" s="1" t="str">
        <f t="shared" si="5"/>
        <v>*</v>
      </c>
    </row>
    <row r="89" spans="1:13" x14ac:dyDescent="0.25">
      <c r="A89" s="11" t="s">
        <v>200</v>
      </c>
      <c r="B89" s="1" t="s">
        <v>23</v>
      </c>
      <c r="C89" s="1" t="s">
        <v>777</v>
      </c>
      <c r="D89" s="12">
        <v>2</v>
      </c>
      <c r="E89" s="13" t="s">
        <v>115</v>
      </c>
      <c r="G89" s="1" t="s">
        <v>634</v>
      </c>
      <c r="H89" s="12">
        <v>65816</v>
      </c>
      <c r="I89" s="1" t="s">
        <v>468</v>
      </c>
      <c r="K89" s="1">
        <f t="shared" si="3"/>
        <v>87</v>
      </c>
      <c r="L89" s="1">
        <f t="shared" si="4"/>
        <v>4</v>
      </c>
      <c r="M89" s="1" t="str">
        <f t="shared" si="5"/>
        <v>*</v>
      </c>
    </row>
    <row r="90" spans="1:13" x14ac:dyDescent="0.25">
      <c r="A90" s="11" t="s">
        <v>201</v>
      </c>
      <c r="B90" s="1" t="s">
        <v>32</v>
      </c>
      <c r="C90" s="1" t="s">
        <v>131</v>
      </c>
      <c r="D90" s="12">
        <v>1</v>
      </c>
      <c r="E90" s="13">
        <v>2</v>
      </c>
      <c r="G90" s="1" t="s">
        <v>609</v>
      </c>
      <c r="I90" s="1" t="s">
        <v>32</v>
      </c>
      <c r="K90" s="1">
        <f t="shared" si="3"/>
        <v>88</v>
      </c>
      <c r="L90" s="1">
        <f t="shared" si="4"/>
        <v>4</v>
      </c>
      <c r="M90" s="1" t="str">
        <f t="shared" si="5"/>
        <v>*</v>
      </c>
    </row>
    <row r="91" spans="1:13" x14ac:dyDescent="0.25">
      <c r="A91" s="11" t="s">
        <v>202</v>
      </c>
      <c r="B91" s="1" t="s">
        <v>23</v>
      </c>
      <c r="C91" s="1" t="s">
        <v>111</v>
      </c>
      <c r="D91" s="12">
        <v>3</v>
      </c>
      <c r="E91" s="13" t="s">
        <v>112</v>
      </c>
      <c r="G91" s="1" t="s">
        <v>634</v>
      </c>
      <c r="I91" s="1" t="s">
        <v>469</v>
      </c>
      <c r="K91" s="1">
        <f t="shared" si="3"/>
        <v>89</v>
      </c>
      <c r="L91" s="1">
        <f t="shared" si="4"/>
        <v>4</v>
      </c>
      <c r="M91" s="1" t="str">
        <f t="shared" si="5"/>
        <v>*</v>
      </c>
    </row>
    <row r="92" spans="1:13" x14ac:dyDescent="0.25">
      <c r="A92" s="11" t="s">
        <v>273</v>
      </c>
      <c r="B92" s="1" t="s">
        <v>33</v>
      </c>
      <c r="C92" s="1" t="s">
        <v>131</v>
      </c>
      <c r="D92" s="12">
        <v>1</v>
      </c>
      <c r="E92" s="13" t="s">
        <v>141</v>
      </c>
      <c r="G92" s="1" t="s">
        <v>606</v>
      </c>
      <c r="H92" s="12" t="s">
        <v>769</v>
      </c>
      <c r="I92" s="1" t="s">
        <v>33</v>
      </c>
      <c r="K92" s="1">
        <f t="shared" si="3"/>
        <v>90</v>
      </c>
      <c r="L92" s="1">
        <f t="shared" si="4"/>
        <v>4</v>
      </c>
      <c r="M92" s="1" t="str">
        <f t="shared" si="5"/>
        <v>*</v>
      </c>
    </row>
    <row r="93" spans="1:13" x14ac:dyDescent="0.25">
      <c r="A93" s="11" t="s">
        <v>274</v>
      </c>
      <c r="B93" s="1" t="s">
        <v>34</v>
      </c>
      <c r="C93" s="1" t="s">
        <v>131</v>
      </c>
      <c r="D93" s="12">
        <v>1</v>
      </c>
      <c r="E93" s="13">
        <v>2</v>
      </c>
      <c r="G93" s="1" t="s">
        <v>634</v>
      </c>
      <c r="H93" s="12">
        <v>65816</v>
      </c>
      <c r="I93" s="1" t="s">
        <v>34</v>
      </c>
      <c r="K93" s="1">
        <f t="shared" si="3"/>
        <v>91</v>
      </c>
      <c r="L93" s="1">
        <f t="shared" si="4"/>
        <v>4</v>
      </c>
      <c r="M93" s="1" t="str">
        <f t="shared" si="5"/>
        <v>*</v>
      </c>
    </row>
    <row r="94" spans="1:13" x14ac:dyDescent="0.25">
      <c r="A94" s="11" t="s">
        <v>275</v>
      </c>
      <c r="B94" s="1" t="s">
        <v>29</v>
      </c>
      <c r="C94" s="1" t="s">
        <v>106</v>
      </c>
      <c r="D94" s="12">
        <v>4</v>
      </c>
      <c r="E94" s="13">
        <v>4</v>
      </c>
      <c r="G94" s="1" t="s">
        <v>606</v>
      </c>
      <c r="H94" s="12">
        <v>65816</v>
      </c>
      <c r="I94" s="1" t="s">
        <v>470</v>
      </c>
      <c r="K94" s="1">
        <f t="shared" si="3"/>
        <v>92</v>
      </c>
      <c r="L94" s="1">
        <f t="shared" si="4"/>
        <v>4</v>
      </c>
      <c r="M94" s="1" t="str">
        <f t="shared" si="5"/>
        <v>*</v>
      </c>
    </row>
    <row r="95" spans="1:13" x14ac:dyDescent="0.25">
      <c r="A95" s="11" t="s">
        <v>276</v>
      </c>
      <c r="B95" s="1" t="s">
        <v>23</v>
      </c>
      <c r="C95" s="1" t="s">
        <v>110</v>
      </c>
      <c r="D95" s="12">
        <v>3</v>
      </c>
      <c r="E95" s="13" t="s">
        <v>112</v>
      </c>
      <c r="G95" s="1" t="s">
        <v>634</v>
      </c>
      <c r="I95" s="1" t="s">
        <v>471</v>
      </c>
      <c r="K95" s="1">
        <f t="shared" si="3"/>
        <v>93</v>
      </c>
      <c r="L95" s="1">
        <f t="shared" si="4"/>
        <v>4</v>
      </c>
      <c r="M95" s="1" t="str">
        <f t="shared" si="5"/>
        <v>*</v>
      </c>
    </row>
    <row r="96" spans="1:13" x14ac:dyDescent="0.25">
      <c r="A96" s="11" t="s">
        <v>277</v>
      </c>
      <c r="B96" s="1" t="s">
        <v>26</v>
      </c>
      <c r="C96" s="1" t="s">
        <v>110</v>
      </c>
      <c r="D96" s="12">
        <v>3</v>
      </c>
      <c r="E96" s="13" t="s">
        <v>130</v>
      </c>
      <c r="G96" s="1" t="s">
        <v>640</v>
      </c>
      <c r="I96" s="1" t="s">
        <v>472</v>
      </c>
      <c r="K96" s="1">
        <f t="shared" si="3"/>
        <v>94</v>
      </c>
      <c r="L96" s="1">
        <f t="shared" si="4"/>
        <v>4</v>
      </c>
      <c r="M96" s="1" t="str">
        <f t="shared" si="5"/>
        <v>*</v>
      </c>
    </row>
    <row r="97" spans="1:13" x14ac:dyDescent="0.25">
      <c r="A97" s="11" t="s">
        <v>278</v>
      </c>
      <c r="B97" s="1" t="s">
        <v>23</v>
      </c>
      <c r="C97" s="1" t="s">
        <v>109</v>
      </c>
      <c r="D97" s="12">
        <v>4</v>
      </c>
      <c r="E97" s="13" t="s">
        <v>119</v>
      </c>
      <c r="G97" s="1" t="s">
        <v>634</v>
      </c>
      <c r="H97" s="12">
        <v>65816</v>
      </c>
      <c r="I97" s="1" t="s">
        <v>473</v>
      </c>
      <c r="K97" s="1">
        <f t="shared" si="3"/>
        <v>95</v>
      </c>
      <c r="L97" s="1">
        <f t="shared" si="4"/>
        <v>4</v>
      </c>
      <c r="M97" s="1" t="str">
        <f t="shared" si="5"/>
        <v>*</v>
      </c>
    </row>
    <row r="98" spans="1:13" x14ac:dyDescent="0.25">
      <c r="A98" s="11" t="s">
        <v>203</v>
      </c>
      <c r="B98" s="1" t="s">
        <v>35</v>
      </c>
      <c r="C98" s="1" t="s">
        <v>131</v>
      </c>
      <c r="D98" s="12">
        <v>1</v>
      </c>
      <c r="E98" s="13">
        <v>6</v>
      </c>
      <c r="G98" s="1" t="s">
        <v>606</v>
      </c>
      <c r="I98" s="1" t="s">
        <v>35</v>
      </c>
      <c r="K98" s="1">
        <f t="shared" si="3"/>
        <v>96</v>
      </c>
      <c r="L98" s="1">
        <f t="shared" si="4"/>
        <v>6</v>
      </c>
      <c r="M98" s="1" t="str">
        <f t="shared" si="5"/>
        <v/>
      </c>
    </row>
    <row r="99" spans="1:13" x14ac:dyDescent="0.25">
      <c r="A99" s="11" t="s">
        <v>204</v>
      </c>
      <c r="B99" s="1" t="s">
        <v>36</v>
      </c>
      <c r="C99" s="1" t="s">
        <v>774</v>
      </c>
      <c r="D99" s="12">
        <v>2</v>
      </c>
      <c r="E99" s="13" t="s">
        <v>115</v>
      </c>
      <c r="G99" s="1" t="s">
        <v>638</v>
      </c>
      <c r="I99" s="1" t="s">
        <v>474</v>
      </c>
      <c r="K99" s="1">
        <f t="shared" si="3"/>
        <v>97</v>
      </c>
      <c r="L99" s="1">
        <f t="shared" si="4"/>
        <v>6</v>
      </c>
      <c r="M99" s="1" t="str">
        <f t="shared" si="5"/>
        <v/>
      </c>
    </row>
    <row r="100" spans="1:13" x14ac:dyDescent="0.25">
      <c r="A100" s="11" t="s">
        <v>205</v>
      </c>
      <c r="B100" s="1" t="s">
        <v>37</v>
      </c>
      <c r="C100" s="1" t="s">
        <v>93</v>
      </c>
      <c r="D100" s="12">
        <v>3</v>
      </c>
      <c r="E100" s="13">
        <v>6</v>
      </c>
      <c r="G100" s="1" t="s">
        <v>606</v>
      </c>
      <c r="H100" s="12">
        <v>65816</v>
      </c>
      <c r="I100" s="1" t="s">
        <v>475</v>
      </c>
      <c r="K100" s="1">
        <f t="shared" si="3"/>
        <v>98</v>
      </c>
      <c r="L100" s="1">
        <f t="shared" si="4"/>
        <v>6</v>
      </c>
      <c r="M100" s="1" t="str">
        <f t="shared" si="5"/>
        <v/>
      </c>
    </row>
    <row r="101" spans="1:13" x14ac:dyDescent="0.25">
      <c r="A101" s="11" t="s">
        <v>206</v>
      </c>
      <c r="B101" s="1" t="s">
        <v>36</v>
      </c>
      <c r="C101" s="1" t="s">
        <v>761</v>
      </c>
      <c r="D101" s="12">
        <v>2</v>
      </c>
      <c r="E101" s="13" t="s">
        <v>116</v>
      </c>
      <c r="G101" s="1" t="s">
        <v>638</v>
      </c>
      <c r="H101" s="12">
        <v>65816</v>
      </c>
      <c r="I101" s="1" t="s">
        <v>476</v>
      </c>
      <c r="K101" s="1">
        <f t="shared" si="3"/>
        <v>99</v>
      </c>
      <c r="L101" s="1">
        <f t="shared" si="4"/>
        <v>6</v>
      </c>
      <c r="M101" s="1" t="str">
        <f t="shared" si="5"/>
        <v/>
      </c>
    </row>
    <row r="102" spans="1:13" x14ac:dyDescent="0.25">
      <c r="A102" s="11" t="s">
        <v>207</v>
      </c>
      <c r="B102" s="1" t="s">
        <v>38</v>
      </c>
      <c r="C102" s="1" t="s">
        <v>770</v>
      </c>
      <c r="D102" s="12">
        <v>2</v>
      </c>
      <c r="E102" s="13" t="s">
        <v>117</v>
      </c>
      <c r="G102" s="1" t="s">
        <v>606</v>
      </c>
      <c r="H102" s="12" t="s">
        <v>769</v>
      </c>
      <c r="I102" s="1" t="s">
        <v>477</v>
      </c>
      <c r="K102" s="1">
        <f t="shared" si="3"/>
        <v>100</v>
      </c>
      <c r="L102" s="1">
        <f t="shared" si="4"/>
        <v>6</v>
      </c>
      <c r="M102" s="1" t="str">
        <f t="shared" si="5"/>
        <v/>
      </c>
    </row>
    <row r="103" spans="1:13" x14ac:dyDescent="0.25">
      <c r="A103" s="11" t="s">
        <v>208</v>
      </c>
      <c r="B103" s="1" t="s">
        <v>36</v>
      </c>
      <c r="C103" s="1" t="s">
        <v>770</v>
      </c>
      <c r="D103" s="12">
        <v>2</v>
      </c>
      <c r="E103" s="13" t="s">
        <v>117</v>
      </c>
      <c r="G103" s="1" t="s">
        <v>638</v>
      </c>
      <c r="I103" s="1" t="s">
        <v>478</v>
      </c>
      <c r="K103" s="1">
        <f t="shared" si="3"/>
        <v>101</v>
      </c>
      <c r="L103" s="1">
        <f t="shared" si="4"/>
        <v>6</v>
      </c>
      <c r="M103" s="1" t="str">
        <f t="shared" si="5"/>
        <v/>
      </c>
    </row>
    <row r="104" spans="1:13" x14ac:dyDescent="0.25">
      <c r="A104" s="11" t="s">
        <v>209</v>
      </c>
      <c r="B104" s="1" t="s">
        <v>39</v>
      </c>
      <c r="C104" s="1" t="s">
        <v>770</v>
      </c>
      <c r="D104" s="12">
        <v>2</v>
      </c>
      <c r="E104" s="13" t="s">
        <v>127</v>
      </c>
      <c r="G104" s="1" t="s">
        <v>636</v>
      </c>
      <c r="I104" s="1" t="s">
        <v>479</v>
      </c>
      <c r="K104" s="1">
        <f t="shared" si="3"/>
        <v>102</v>
      </c>
      <c r="L104" s="1">
        <f t="shared" si="4"/>
        <v>6</v>
      </c>
      <c r="M104" s="1" t="str">
        <f t="shared" si="5"/>
        <v/>
      </c>
    </row>
    <row r="105" spans="1:13" x14ac:dyDescent="0.25">
      <c r="A105" s="11" t="s">
        <v>210</v>
      </c>
      <c r="B105" s="1" t="s">
        <v>36</v>
      </c>
      <c r="C105" s="1" t="s">
        <v>773</v>
      </c>
      <c r="D105" s="12">
        <v>2</v>
      </c>
      <c r="E105" s="13" t="s">
        <v>115</v>
      </c>
      <c r="G105" s="1" t="s">
        <v>638</v>
      </c>
      <c r="H105" s="12">
        <v>65816</v>
      </c>
      <c r="I105" s="1" t="s">
        <v>480</v>
      </c>
      <c r="K105" s="1">
        <f t="shared" si="3"/>
        <v>103</v>
      </c>
      <c r="L105" s="1">
        <f t="shared" si="4"/>
        <v>6</v>
      </c>
      <c r="M105" s="1" t="str">
        <f t="shared" si="5"/>
        <v/>
      </c>
    </row>
    <row r="106" spans="1:13" x14ac:dyDescent="0.25">
      <c r="A106" s="11" t="s">
        <v>211</v>
      </c>
      <c r="B106" s="1" t="s">
        <v>40</v>
      </c>
      <c r="C106" s="1" t="s">
        <v>131</v>
      </c>
      <c r="D106" s="12">
        <v>1</v>
      </c>
      <c r="E106" s="13" t="s">
        <v>116</v>
      </c>
      <c r="G106" s="1" t="s">
        <v>634</v>
      </c>
      <c r="I106" s="1" t="s">
        <v>40</v>
      </c>
      <c r="K106" s="1">
        <f t="shared" si="3"/>
        <v>104</v>
      </c>
      <c r="L106" s="1">
        <f t="shared" si="4"/>
        <v>6</v>
      </c>
      <c r="M106" s="1" t="str">
        <f t="shared" si="5"/>
        <v/>
      </c>
    </row>
    <row r="107" spans="1:13" x14ac:dyDescent="0.25">
      <c r="A107" s="11" t="s">
        <v>212</v>
      </c>
      <c r="B107" s="1" t="s">
        <v>36</v>
      </c>
      <c r="C107" s="1" t="s">
        <v>93</v>
      </c>
      <c r="D107" s="12" t="s">
        <v>118</v>
      </c>
      <c r="E107" s="13" t="s">
        <v>118</v>
      </c>
      <c r="G107" s="1" t="s">
        <v>638</v>
      </c>
      <c r="I107" s="1" t="s">
        <v>481</v>
      </c>
      <c r="K107" s="1">
        <f t="shared" si="3"/>
        <v>105</v>
      </c>
      <c r="L107" s="1">
        <f t="shared" si="4"/>
        <v>6</v>
      </c>
      <c r="M107" s="1" t="str">
        <f t="shared" si="5"/>
        <v/>
      </c>
    </row>
    <row r="108" spans="1:13" x14ac:dyDescent="0.25">
      <c r="A108" s="11" t="s">
        <v>279</v>
      </c>
      <c r="B108" s="1" t="s">
        <v>39</v>
      </c>
      <c r="C108" s="1" t="s">
        <v>126</v>
      </c>
      <c r="D108" s="12">
        <v>1</v>
      </c>
      <c r="E108" s="13">
        <v>2</v>
      </c>
      <c r="G108" s="1" t="s">
        <v>636</v>
      </c>
      <c r="I108" s="1" t="s">
        <v>39</v>
      </c>
      <c r="K108" s="1">
        <f t="shared" si="3"/>
        <v>106</v>
      </c>
      <c r="L108" s="1">
        <f t="shared" si="4"/>
        <v>6</v>
      </c>
      <c r="M108" s="1" t="str">
        <f t="shared" si="5"/>
        <v/>
      </c>
    </row>
    <row r="109" spans="1:13" x14ac:dyDescent="0.25">
      <c r="A109" s="11" t="s">
        <v>280</v>
      </c>
      <c r="B109" s="1" t="s">
        <v>41</v>
      </c>
      <c r="C109" s="1" t="s">
        <v>131</v>
      </c>
      <c r="D109" s="12">
        <v>1</v>
      </c>
      <c r="E109" s="13">
        <v>6</v>
      </c>
      <c r="G109" s="1" t="s">
        <v>606</v>
      </c>
      <c r="H109" s="12">
        <v>65816</v>
      </c>
      <c r="I109" s="1" t="s">
        <v>41</v>
      </c>
      <c r="K109" s="1">
        <f t="shared" si="3"/>
        <v>107</v>
      </c>
      <c r="L109" s="1">
        <f t="shared" si="4"/>
        <v>6</v>
      </c>
      <c r="M109" s="1" t="str">
        <f t="shared" si="5"/>
        <v/>
      </c>
    </row>
    <row r="110" spans="1:13" x14ac:dyDescent="0.25">
      <c r="A110" s="11" t="s">
        <v>281</v>
      </c>
      <c r="B110" s="1" t="s">
        <v>29</v>
      </c>
      <c r="C110" s="1" t="s">
        <v>98</v>
      </c>
      <c r="D110" s="12">
        <v>3</v>
      </c>
      <c r="E110" s="13">
        <v>5</v>
      </c>
      <c r="G110" s="1" t="s">
        <v>606</v>
      </c>
      <c r="I110" s="1" t="s">
        <v>482</v>
      </c>
      <c r="K110" s="1">
        <f t="shared" si="3"/>
        <v>108</v>
      </c>
      <c r="L110" s="1">
        <f t="shared" si="4"/>
        <v>6</v>
      </c>
      <c r="M110" s="1" t="str">
        <f t="shared" si="5"/>
        <v/>
      </c>
    </row>
    <row r="111" spans="1:13" x14ac:dyDescent="0.25">
      <c r="A111" s="11" t="s">
        <v>282</v>
      </c>
      <c r="B111" s="1" t="s">
        <v>36</v>
      </c>
      <c r="C111" s="1" t="s">
        <v>94</v>
      </c>
      <c r="D111" s="12">
        <v>3</v>
      </c>
      <c r="E111" s="13" t="s">
        <v>116</v>
      </c>
      <c r="G111" s="1" t="s">
        <v>638</v>
      </c>
      <c r="I111" s="1" t="s">
        <v>483</v>
      </c>
      <c r="K111" s="1">
        <f t="shared" si="3"/>
        <v>109</v>
      </c>
      <c r="L111" s="1">
        <f t="shared" si="4"/>
        <v>6</v>
      </c>
      <c r="M111" s="1" t="str">
        <f t="shared" si="5"/>
        <v/>
      </c>
    </row>
    <row r="112" spans="1:13" x14ac:dyDescent="0.25">
      <c r="A112" s="11" t="s">
        <v>283</v>
      </c>
      <c r="B112" s="1" t="s">
        <v>39</v>
      </c>
      <c r="C112" s="1" t="s">
        <v>94</v>
      </c>
      <c r="D112" s="12">
        <v>3</v>
      </c>
      <c r="E112" s="13" t="s">
        <v>128</v>
      </c>
      <c r="G112" s="1" t="s">
        <v>636</v>
      </c>
      <c r="I112" s="1" t="s">
        <v>484</v>
      </c>
      <c r="K112" s="1">
        <f t="shared" si="3"/>
        <v>110</v>
      </c>
      <c r="L112" s="1">
        <f t="shared" si="4"/>
        <v>6</v>
      </c>
      <c r="M112" s="1" t="str">
        <f t="shared" si="5"/>
        <v/>
      </c>
    </row>
    <row r="113" spans="1:13" x14ac:dyDescent="0.25">
      <c r="A113" s="11" t="s">
        <v>284</v>
      </c>
      <c r="B113" s="1" t="s">
        <v>36</v>
      </c>
      <c r="C113" s="1" t="s">
        <v>106</v>
      </c>
      <c r="D113" s="12">
        <v>4</v>
      </c>
      <c r="E113" s="13" t="s">
        <v>119</v>
      </c>
      <c r="G113" s="1" t="s">
        <v>638</v>
      </c>
      <c r="H113" s="12">
        <v>65816</v>
      </c>
      <c r="I113" s="1" t="s">
        <v>485</v>
      </c>
      <c r="K113" s="1">
        <f t="shared" si="3"/>
        <v>111</v>
      </c>
      <c r="L113" s="1">
        <f t="shared" si="4"/>
        <v>6</v>
      </c>
      <c r="M113" s="1" t="str">
        <f t="shared" si="5"/>
        <v/>
      </c>
    </row>
    <row r="114" spans="1:13" x14ac:dyDescent="0.25">
      <c r="A114" s="11" t="s">
        <v>213</v>
      </c>
      <c r="B114" s="1" t="s">
        <v>42</v>
      </c>
      <c r="C114" s="1" t="s">
        <v>107</v>
      </c>
      <c r="D114" s="12">
        <v>2</v>
      </c>
      <c r="E114" s="13" t="s">
        <v>132</v>
      </c>
      <c r="G114" s="1" t="s">
        <v>606</v>
      </c>
      <c r="I114" s="1" t="s">
        <v>486</v>
      </c>
      <c r="K114" s="1">
        <f t="shared" si="3"/>
        <v>112</v>
      </c>
      <c r="L114" s="1">
        <f t="shared" si="4"/>
        <v>6</v>
      </c>
      <c r="M114" s="1" t="str">
        <f t="shared" si="5"/>
        <v/>
      </c>
    </row>
    <row r="115" spans="1:13" x14ac:dyDescent="0.25">
      <c r="A115" s="11" t="s">
        <v>214</v>
      </c>
      <c r="B115" s="1" t="s">
        <v>36</v>
      </c>
      <c r="C115" s="1" t="s">
        <v>772</v>
      </c>
      <c r="D115" s="12">
        <v>2</v>
      </c>
      <c r="E115" s="13" t="s">
        <v>120</v>
      </c>
      <c r="G115" s="1" t="s">
        <v>638</v>
      </c>
      <c r="I115" s="1" t="s">
        <v>487</v>
      </c>
      <c r="K115" s="1">
        <f t="shared" si="3"/>
        <v>113</v>
      </c>
      <c r="L115" s="1">
        <f t="shared" si="4"/>
        <v>6</v>
      </c>
      <c r="M115" s="1" t="str">
        <f t="shared" si="5"/>
        <v/>
      </c>
    </row>
    <row r="116" spans="1:13" x14ac:dyDescent="0.25">
      <c r="A116" s="11" t="s">
        <v>215</v>
      </c>
      <c r="B116" s="1" t="s">
        <v>36</v>
      </c>
      <c r="C116" s="1" t="s">
        <v>771</v>
      </c>
      <c r="D116" s="12">
        <v>2</v>
      </c>
      <c r="E116" s="13" t="s">
        <v>121</v>
      </c>
      <c r="G116" s="1" t="s">
        <v>638</v>
      </c>
      <c r="H116" s="12" t="s">
        <v>769</v>
      </c>
      <c r="I116" s="1" t="s">
        <v>488</v>
      </c>
      <c r="K116" s="1">
        <f t="shared" si="3"/>
        <v>114</v>
      </c>
      <c r="L116" s="1">
        <f t="shared" si="4"/>
        <v>6</v>
      </c>
      <c r="M116" s="1" t="str">
        <f t="shared" si="5"/>
        <v/>
      </c>
    </row>
    <row r="117" spans="1:13" x14ac:dyDescent="0.25">
      <c r="A117" s="11" t="s">
        <v>216</v>
      </c>
      <c r="B117" s="1" t="s">
        <v>36</v>
      </c>
      <c r="C117" s="1" t="s">
        <v>762</v>
      </c>
      <c r="D117" s="12">
        <v>2</v>
      </c>
      <c r="E117" s="13" t="s">
        <v>97</v>
      </c>
      <c r="G117" s="1" t="s">
        <v>638</v>
      </c>
      <c r="H117" s="12">
        <v>65816</v>
      </c>
      <c r="I117" s="1" t="s">
        <v>489</v>
      </c>
      <c r="K117" s="1">
        <f t="shared" si="3"/>
        <v>115</v>
      </c>
      <c r="L117" s="1">
        <f t="shared" si="4"/>
        <v>6</v>
      </c>
      <c r="M117" s="1" t="str">
        <f t="shared" si="5"/>
        <v/>
      </c>
    </row>
    <row r="118" spans="1:13" x14ac:dyDescent="0.25">
      <c r="A118" s="11" t="s">
        <v>217</v>
      </c>
      <c r="B118" s="1" t="s">
        <v>38</v>
      </c>
      <c r="C118" s="1" t="s">
        <v>775</v>
      </c>
      <c r="D118" s="12">
        <v>2</v>
      </c>
      <c r="E118" s="13" t="s">
        <v>122</v>
      </c>
      <c r="G118" s="1" t="s">
        <v>606</v>
      </c>
      <c r="H118" s="12" t="s">
        <v>769</v>
      </c>
      <c r="I118" s="1" t="s">
        <v>490</v>
      </c>
      <c r="K118" s="1">
        <f t="shared" si="3"/>
        <v>116</v>
      </c>
      <c r="L118" s="1">
        <f t="shared" si="4"/>
        <v>6</v>
      </c>
      <c r="M118" s="1" t="str">
        <f t="shared" si="5"/>
        <v/>
      </c>
    </row>
    <row r="119" spans="1:13" x14ac:dyDescent="0.25">
      <c r="A119" s="11" t="s">
        <v>218</v>
      </c>
      <c r="B119" s="1" t="s">
        <v>36</v>
      </c>
      <c r="C119" s="1" t="s">
        <v>775</v>
      </c>
      <c r="D119" s="12">
        <v>2</v>
      </c>
      <c r="E119" s="13" t="s">
        <v>122</v>
      </c>
      <c r="G119" s="1" t="s">
        <v>638</v>
      </c>
      <c r="I119" s="1" t="s">
        <v>491</v>
      </c>
      <c r="K119" s="1">
        <f t="shared" si="3"/>
        <v>117</v>
      </c>
      <c r="L119" s="1">
        <f t="shared" si="4"/>
        <v>6</v>
      </c>
      <c r="M119" s="1" t="str">
        <f t="shared" si="5"/>
        <v/>
      </c>
    </row>
    <row r="120" spans="1:13" x14ac:dyDescent="0.25">
      <c r="A120" s="11" t="s">
        <v>219</v>
      </c>
      <c r="B120" s="1" t="s">
        <v>39</v>
      </c>
      <c r="C120" s="1" t="s">
        <v>775</v>
      </c>
      <c r="D120" s="12">
        <v>2</v>
      </c>
      <c r="E120" s="13" t="s">
        <v>129</v>
      </c>
      <c r="G120" s="1" t="s">
        <v>636</v>
      </c>
      <c r="I120" s="1" t="s">
        <v>492</v>
      </c>
      <c r="K120" s="1">
        <f t="shared" si="3"/>
        <v>118</v>
      </c>
      <c r="L120" s="1">
        <f t="shared" si="4"/>
        <v>6</v>
      </c>
      <c r="M120" s="1" t="str">
        <f t="shared" si="5"/>
        <v/>
      </c>
    </row>
    <row r="121" spans="1:13" x14ac:dyDescent="0.25">
      <c r="A121" s="11" t="s">
        <v>220</v>
      </c>
      <c r="B121" s="1" t="s">
        <v>36</v>
      </c>
      <c r="C121" s="1" t="s">
        <v>777</v>
      </c>
      <c r="D121" s="12">
        <v>2</v>
      </c>
      <c r="E121" s="13" t="s">
        <v>115</v>
      </c>
      <c r="G121" s="1" t="s">
        <v>638</v>
      </c>
      <c r="H121" s="12">
        <v>65816</v>
      </c>
      <c r="I121" s="1" t="s">
        <v>493</v>
      </c>
      <c r="K121" s="1">
        <f t="shared" si="3"/>
        <v>119</v>
      </c>
      <c r="L121" s="1">
        <f t="shared" si="4"/>
        <v>6</v>
      </c>
      <c r="M121" s="1" t="str">
        <f t="shared" si="5"/>
        <v/>
      </c>
    </row>
    <row r="122" spans="1:13" x14ac:dyDescent="0.25">
      <c r="A122" s="11" t="s">
        <v>221</v>
      </c>
      <c r="B122" s="1" t="s">
        <v>43</v>
      </c>
      <c r="C122" s="1" t="s">
        <v>131</v>
      </c>
      <c r="D122" s="12">
        <v>1</v>
      </c>
      <c r="E122" s="13">
        <v>2</v>
      </c>
      <c r="G122" s="1" t="s">
        <v>610</v>
      </c>
      <c r="I122" s="1" t="s">
        <v>43</v>
      </c>
      <c r="K122" s="1">
        <f t="shared" si="3"/>
        <v>120</v>
      </c>
      <c r="L122" s="1">
        <f t="shared" si="4"/>
        <v>6</v>
      </c>
      <c r="M122" s="1" t="str">
        <f t="shared" si="5"/>
        <v/>
      </c>
    </row>
    <row r="123" spans="1:13" x14ac:dyDescent="0.25">
      <c r="A123" s="11" t="s">
        <v>222</v>
      </c>
      <c r="B123" s="1" t="s">
        <v>36</v>
      </c>
      <c r="C123" s="1" t="s">
        <v>111</v>
      </c>
      <c r="D123" s="12">
        <v>3</v>
      </c>
      <c r="E123" s="13" t="s">
        <v>112</v>
      </c>
      <c r="G123" s="1" t="s">
        <v>638</v>
      </c>
      <c r="I123" s="1" t="s">
        <v>494</v>
      </c>
      <c r="K123" s="1">
        <f t="shared" si="3"/>
        <v>121</v>
      </c>
      <c r="L123" s="1">
        <f t="shared" si="4"/>
        <v>6</v>
      </c>
      <c r="M123" s="1" t="str">
        <f t="shared" si="5"/>
        <v/>
      </c>
    </row>
    <row r="124" spans="1:13" x14ac:dyDescent="0.25">
      <c r="A124" s="11" t="s">
        <v>285</v>
      </c>
      <c r="B124" s="1" t="s">
        <v>44</v>
      </c>
      <c r="C124" s="1" t="s">
        <v>131</v>
      </c>
      <c r="D124" s="12">
        <v>1</v>
      </c>
      <c r="E124" s="13" t="s">
        <v>125</v>
      </c>
      <c r="G124" s="1" t="s">
        <v>634</v>
      </c>
      <c r="H124" s="12" t="s">
        <v>769</v>
      </c>
      <c r="I124" s="1" t="s">
        <v>44</v>
      </c>
      <c r="K124" s="1">
        <f t="shared" si="3"/>
        <v>122</v>
      </c>
      <c r="L124" s="1">
        <f t="shared" si="4"/>
        <v>6</v>
      </c>
      <c r="M124" s="1" t="str">
        <f t="shared" si="5"/>
        <v/>
      </c>
    </row>
    <row r="125" spans="1:13" x14ac:dyDescent="0.25">
      <c r="A125" s="11" t="s">
        <v>286</v>
      </c>
      <c r="B125" s="1" t="s">
        <v>45</v>
      </c>
      <c r="C125" s="1" t="s">
        <v>131</v>
      </c>
      <c r="D125" s="12">
        <v>1</v>
      </c>
      <c r="E125" s="13">
        <v>2</v>
      </c>
      <c r="G125" s="1" t="s">
        <v>634</v>
      </c>
      <c r="H125" s="12">
        <v>65816</v>
      </c>
      <c r="I125" s="1" t="s">
        <v>45</v>
      </c>
      <c r="K125" s="1">
        <f t="shared" si="3"/>
        <v>123</v>
      </c>
      <c r="L125" s="1">
        <f t="shared" si="4"/>
        <v>6</v>
      </c>
      <c r="M125" s="1" t="str">
        <f t="shared" si="5"/>
        <v/>
      </c>
    </row>
    <row r="126" spans="1:13" x14ac:dyDescent="0.25">
      <c r="A126" s="11" t="s">
        <v>287</v>
      </c>
      <c r="B126" s="1" t="s">
        <v>29</v>
      </c>
      <c r="C126" s="1" t="s">
        <v>99</v>
      </c>
      <c r="D126" s="12">
        <v>3</v>
      </c>
      <c r="E126" s="13">
        <v>6</v>
      </c>
      <c r="G126" s="1" t="s">
        <v>606</v>
      </c>
      <c r="H126" s="12" t="s">
        <v>769</v>
      </c>
      <c r="I126" s="1" t="s">
        <v>495</v>
      </c>
      <c r="K126" s="1">
        <f t="shared" si="3"/>
        <v>124</v>
      </c>
      <c r="L126" s="1">
        <f t="shared" si="4"/>
        <v>6</v>
      </c>
      <c r="M126" s="1" t="str">
        <f t="shared" si="5"/>
        <v/>
      </c>
    </row>
    <row r="127" spans="1:13" x14ac:dyDescent="0.25">
      <c r="A127" s="11" t="s">
        <v>288</v>
      </c>
      <c r="B127" s="1" t="s">
        <v>36</v>
      </c>
      <c r="C127" s="1" t="s">
        <v>110</v>
      </c>
      <c r="D127" s="12">
        <v>3</v>
      </c>
      <c r="E127" s="13" t="s">
        <v>112</v>
      </c>
      <c r="G127" s="1" t="s">
        <v>638</v>
      </c>
      <c r="I127" s="1" t="s">
        <v>496</v>
      </c>
      <c r="K127" s="1">
        <f t="shared" si="3"/>
        <v>125</v>
      </c>
      <c r="L127" s="1">
        <f t="shared" si="4"/>
        <v>6</v>
      </c>
      <c r="M127" s="1" t="str">
        <f t="shared" si="5"/>
        <v/>
      </c>
    </row>
    <row r="128" spans="1:13" x14ac:dyDescent="0.25">
      <c r="A128" s="11" t="s">
        <v>289</v>
      </c>
      <c r="B128" s="1" t="s">
        <v>39</v>
      </c>
      <c r="C128" s="1" t="s">
        <v>110</v>
      </c>
      <c r="D128" s="12">
        <v>3</v>
      </c>
      <c r="E128" s="13" t="s">
        <v>130</v>
      </c>
      <c r="G128" s="1" t="s">
        <v>636</v>
      </c>
      <c r="I128" s="1" t="s">
        <v>497</v>
      </c>
      <c r="K128" s="1">
        <f t="shared" si="3"/>
        <v>126</v>
      </c>
      <c r="L128" s="1">
        <f t="shared" si="4"/>
        <v>6</v>
      </c>
      <c r="M128" s="1" t="str">
        <f t="shared" si="5"/>
        <v/>
      </c>
    </row>
    <row r="129" spans="1:13" x14ac:dyDescent="0.25">
      <c r="A129" s="11" t="s">
        <v>290</v>
      </c>
      <c r="B129" s="1" t="s">
        <v>36</v>
      </c>
      <c r="C129" s="1" t="s">
        <v>109</v>
      </c>
      <c r="D129" s="12">
        <v>4</v>
      </c>
      <c r="E129" s="13" t="s">
        <v>119</v>
      </c>
      <c r="G129" s="1" t="s">
        <v>638</v>
      </c>
      <c r="H129" s="12">
        <v>65816</v>
      </c>
      <c r="I129" s="1" t="s">
        <v>498</v>
      </c>
      <c r="K129" s="1">
        <f t="shared" si="3"/>
        <v>127</v>
      </c>
      <c r="L129" s="1">
        <f t="shared" si="4"/>
        <v>6</v>
      </c>
      <c r="M129" s="1" t="str">
        <f t="shared" si="5"/>
        <v/>
      </c>
    </row>
    <row r="130" spans="1:13" x14ac:dyDescent="0.25">
      <c r="A130" s="11" t="s">
        <v>223</v>
      </c>
      <c r="B130" s="1" t="s">
        <v>46</v>
      </c>
      <c r="C130" s="1" t="s">
        <v>107</v>
      </c>
      <c r="D130" s="12">
        <v>2</v>
      </c>
      <c r="E130" s="13" t="s">
        <v>133</v>
      </c>
      <c r="G130" s="1" t="s">
        <v>606</v>
      </c>
      <c r="H130" s="12" t="s">
        <v>769</v>
      </c>
      <c r="I130" s="1" t="s">
        <v>499</v>
      </c>
      <c r="K130" s="1">
        <f t="shared" si="3"/>
        <v>128</v>
      </c>
      <c r="L130" s="1">
        <f t="shared" si="4"/>
        <v>8</v>
      </c>
      <c r="M130" s="1" t="str">
        <f t="shared" si="5"/>
        <v>*</v>
      </c>
    </row>
    <row r="131" spans="1:13" x14ac:dyDescent="0.25">
      <c r="A131" s="11" t="s">
        <v>224</v>
      </c>
      <c r="B131" s="1" t="s">
        <v>47</v>
      </c>
      <c r="C131" s="1" t="s">
        <v>774</v>
      </c>
      <c r="D131" s="12">
        <v>2</v>
      </c>
      <c r="E131" s="13" t="s">
        <v>115</v>
      </c>
      <c r="G131" s="1" t="s">
        <v>606</v>
      </c>
      <c r="I131" s="1" t="s">
        <v>500</v>
      </c>
      <c r="K131" s="1">
        <f t="shared" ref="K131:K194" si="6">ROW(A131)-2</f>
        <v>129</v>
      </c>
      <c r="L131" s="1">
        <f t="shared" ref="L131:L194" si="7">TRUNC(K131/32)*2</f>
        <v>8</v>
      </c>
      <c r="M131" s="1" t="str">
        <f t="shared" ref="M131:M194" si="8">IF(_xlfn.BITAND(L131,HEX2DEC("3"))=HEX2DEC("0"),"*","")</f>
        <v>*</v>
      </c>
    </row>
    <row r="132" spans="1:13" x14ac:dyDescent="0.25">
      <c r="A132" s="11" t="s">
        <v>225</v>
      </c>
      <c r="B132" s="1" t="s">
        <v>48</v>
      </c>
      <c r="C132" s="1" t="s">
        <v>108</v>
      </c>
      <c r="D132" s="12">
        <v>3</v>
      </c>
      <c r="E132" s="13">
        <v>4</v>
      </c>
      <c r="G132" s="1" t="s">
        <v>606</v>
      </c>
      <c r="H132" s="12">
        <v>65816</v>
      </c>
      <c r="I132" s="1" t="s">
        <v>501</v>
      </c>
      <c r="K132" s="1">
        <f t="shared" si="6"/>
        <v>130</v>
      </c>
      <c r="L132" s="1">
        <f t="shared" si="7"/>
        <v>8</v>
      </c>
      <c r="M132" s="1" t="str">
        <f t="shared" si="8"/>
        <v>*</v>
      </c>
    </row>
    <row r="133" spans="1:13" x14ac:dyDescent="0.25">
      <c r="A133" s="11" t="s">
        <v>226</v>
      </c>
      <c r="B133" s="1" t="s">
        <v>47</v>
      </c>
      <c r="C133" s="1" t="s">
        <v>761</v>
      </c>
      <c r="D133" s="12">
        <v>2</v>
      </c>
      <c r="E133" s="13" t="s">
        <v>116</v>
      </c>
      <c r="G133" s="1" t="s">
        <v>606</v>
      </c>
      <c r="H133" s="12">
        <v>65816</v>
      </c>
      <c r="I133" s="1" t="s">
        <v>502</v>
      </c>
      <c r="K133" s="1">
        <f t="shared" si="6"/>
        <v>131</v>
      </c>
      <c r="L133" s="1">
        <f t="shared" si="7"/>
        <v>8</v>
      </c>
      <c r="M133" s="1" t="str">
        <f t="shared" si="8"/>
        <v>*</v>
      </c>
    </row>
    <row r="134" spans="1:13" x14ac:dyDescent="0.25">
      <c r="A134" s="11" t="s">
        <v>227</v>
      </c>
      <c r="B134" s="1" t="s">
        <v>49</v>
      </c>
      <c r="C134" s="1" t="s">
        <v>770</v>
      </c>
      <c r="D134" s="12">
        <v>2</v>
      </c>
      <c r="E134" s="13" t="s">
        <v>124</v>
      </c>
      <c r="G134" s="1" t="s">
        <v>606</v>
      </c>
      <c r="I134" s="1" t="s">
        <v>503</v>
      </c>
      <c r="K134" s="1">
        <f t="shared" si="6"/>
        <v>132</v>
      </c>
      <c r="L134" s="1">
        <f t="shared" si="7"/>
        <v>8</v>
      </c>
      <c r="M134" s="1" t="str">
        <f t="shared" si="8"/>
        <v>*</v>
      </c>
    </row>
    <row r="135" spans="1:13" x14ac:dyDescent="0.25">
      <c r="A135" s="11" t="s">
        <v>228</v>
      </c>
      <c r="B135" s="1" t="s">
        <v>47</v>
      </c>
      <c r="C135" s="1" t="s">
        <v>770</v>
      </c>
      <c r="D135" s="12">
        <v>2</v>
      </c>
      <c r="E135" s="13" t="s">
        <v>117</v>
      </c>
      <c r="G135" s="1" t="s">
        <v>606</v>
      </c>
      <c r="I135" s="1" t="s">
        <v>504</v>
      </c>
      <c r="K135" s="1">
        <f t="shared" si="6"/>
        <v>133</v>
      </c>
      <c r="L135" s="1">
        <f t="shared" si="7"/>
        <v>8</v>
      </c>
      <c r="M135" s="1" t="str">
        <f t="shared" si="8"/>
        <v>*</v>
      </c>
    </row>
    <row r="136" spans="1:13" x14ac:dyDescent="0.25">
      <c r="A136" s="11" t="s">
        <v>229</v>
      </c>
      <c r="B136" s="1" t="s">
        <v>50</v>
      </c>
      <c r="C136" s="1" t="s">
        <v>770</v>
      </c>
      <c r="D136" s="12">
        <v>2</v>
      </c>
      <c r="E136" s="13" t="s">
        <v>124</v>
      </c>
      <c r="G136" s="1" t="s">
        <v>606</v>
      </c>
      <c r="I136" s="1" t="s">
        <v>505</v>
      </c>
      <c r="K136" s="1">
        <f t="shared" si="6"/>
        <v>134</v>
      </c>
      <c r="L136" s="1">
        <f t="shared" si="7"/>
        <v>8</v>
      </c>
      <c r="M136" s="1" t="str">
        <f t="shared" si="8"/>
        <v>*</v>
      </c>
    </row>
    <row r="137" spans="1:13" x14ac:dyDescent="0.25">
      <c r="A137" s="11" t="s">
        <v>230</v>
      </c>
      <c r="B137" s="1" t="s">
        <v>47</v>
      </c>
      <c r="C137" s="1" t="s">
        <v>773</v>
      </c>
      <c r="D137" s="12">
        <v>2</v>
      </c>
      <c r="E137" s="13" t="s">
        <v>115</v>
      </c>
      <c r="G137" s="1" t="s">
        <v>606</v>
      </c>
      <c r="H137" s="12">
        <v>65816</v>
      </c>
      <c r="I137" s="1" t="s">
        <v>506</v>
      </c>
      <c r="K137" s="1">
        <f t="shared" si="6"/>
        <v>135</v>
      </c>
      <c r="L137" s="1">
        <f t="shared" si="7"/>
        <v>8</v>
      </c>
      <c r="M137" s="1" t="str">
        <f t="shared" si="8"/>
        <v>*</v>
      </c>
    </row>
    <row r="138" spans="1:13" x14ac:dyDescent="0.25">
      <c r="A138" s="11" t="s">
        <v>231</v>
      </c>
      <c r="B138" s="1" t="s">
        <v>51</v>
      </c>
      <c r="C138" s="1" t="s">
        <v>131</v>
      </c>
      <c r="D138" s="12">
        <v>1</v>
      </c>
      <c r="E138" s="13">
        <v>2</v>
      </c>
      <c r="G138" s="1" t="s">
        <v>634</v>
      </c>
      <c r="I138" s="1" t="s">
        <v>51</v>
      </c>
      <c r="K138" s="1">
        <f t="shared" si="6"/>
        <v>136</v>
      </c>
      <c r="L138" s="1">
        <f t="shared" si="7"/>
        <v>8</v>
      </c>
      <c r="M138" s="1" t="str">
        <f t="shared" si="8"/>
        <v>*</v>
      </c>
    </row>
    <row r="139" spans="1:13" x14ac:dyDescent="0.25">
      <c r="A139" s="11" t="s">
        <v>232</v>
      </c>
      <c r="B139" s="1" t="s">
        <v>14</v>
      </c>
      <c r="C139" s="1" t="s">
        <v>93</v>
      </c>
      <c r="D139" s="12" t="s">
        <v>118</v>
      </c>
      <c r="E139" s="13" t="s">
        <v>118</v>
      </c>
      <c r="G139" s="1" t="s">
        <v>635</v>
      </c>
      <c r="H139" s="12" t="s">
        <v>769</v>
      </c>
      <c r="I139" s="1" t="s">
        <v>507</v>
      </c>
      <c r="K139" s="1">
        <f t="shared" si="6"/>
        <v>137</v>
      </c>
      <c r="L139" s="1">
        <f t="shared" si="7"/>
        <v>8</v>
      </c>
      <c r="M139" s="1" t="str">
        <f t="shared" si="8"/>
        <v>*</v>
      </c>
    </row>
    <row r="140" spans="1:13" x14ac:dyDescent="0.25">
      <c r="A140" s="11" t="s">
        <v>291</v>
      </c>
      <c r="B140" s="1" t="s">
        <v>52</v>
      </c>
      <c r="C140" s="1" t="s">
        <v>131</v>
      </c>
      <c r="D140" s="12">
        <v>1</v>
      </c>
      <c r="E140" s="13">
        <v>2</v>
      </c>
      <c r="G140" s="1" t="s">
        <v>634</v>
      </c>
      <c r="I140" s="1" t="s">
        <v>52</v>
      </c>
      <c r="K140" s="1">
        <f t="shared" si="6"/>
        <v>138</v>
      </c>
      <c r="L140" s="1">
        <f t="shared" si="7"/>
        <v>8</v>
      </c>
      <c r="M140" s="1" t="str">
        <f t="shared" si="8"/>
        <v>*</v>
      </c>
    </row>
    <row r="141" spans="1:13" x14ac:dyDescent="0.25">
      <c r="A141" s="11" t="s">
        <v>292</v>
      </c>
      <c r="B141" s="1" t="s">
        <v>53</v>
      </c>
      <c r="C141" s="1" t="s">
        <v>131</v>
      </c>
      <c r="D141" s="12">
        <v>1</v>
      </c>
      <c r="E141" s="13">
        <v>3</v>
      </c>
      <c r="G141" s="1" t="s">
        <v>606</v>
      </c>
      <c r="H141" s="12">
        <v>65816</v>
      </c>
      <c r="I141" s="1" t="s">
        <v>53</v>
      </c>
      <c r="K141" s="1">
        <f t="shared" si="6"/>
        <v>139</v>
      </c>
      <c r="L141" s="1">
        <f t="shared" si="7"/>
        <v>8</v>
      </c>
      <c r="M141" s="1" t="str">
        <f t="shared" si="8"/>
        <v>*</v>
      </c>
    </row>
    <row r="142" spans="1:13" x14ac:dyDescent="0.25">
      <c r="A142" s="11" t="s">
        <v>293</v>
      </c>
      <c r="B142" s="1" t="s">
        <v>49</v>
      </c>
      <c r="C142" s="1" t="s">
        <v>94</v>
      </c>
      <c r="D142" s="12">
        <v>3</v>
      </c>
      <c r="E142" s="13" t="s">
        <v>125</v>
      </c>
      <c r="G142" s="1" t="s">
        <v>606</v>
      </c>
      <c r="I142" s="1" t="s">
        <v>508</v>
      </c>
      <c r="K142" s="1">
        <f t="shared" si="6"/>
        <v>140</v>
      </c>
      <c r="L142" s="1">
        <f t="shared" si="7"/>
        <v>8</v>
      </c>
      <c r="M142" s="1" t="str">
        <f t="shared" si="8"/>
        <v>*</v>
      </c>
    </row>
    <row r="143" spans="1:13" x14ac:dyDescent="0.25">
      <c r="A143" s="11" t="s">
        <v>294</v>
      </c>
      <c r="B143" s="1" t="s">
        <v>47</v>
      </c>
      <c r="C143" s="1" t="s">
        <v>94</v>
      </c>
      <c r="D143" s="12">
        <v>3</v>
      </c>
      <c r="E143" s="13" t="s">
        <v>116</v>
      </c>
      <c r="G143" s="1" t="s">
        <v>606</v>
      </c>
      <c r="I143" s="1" t="s">
        <v>509</v>
      </c>
      <c r="K143" s="1">
        <f t="shared" si="6"/>
        <v>141</v>
      </c>
      <c r="L143" s="1">
        <f t="shared" si="7"/>
        <v>8</v>
      </c>
      <c r="M143" s="1" t="str">
        <f t="shared" si="8"/>
        <v>*</v>
      </c>
    </row>
    <row r="144" spans="1:13" x14ac:dyDescent="0.25">
      <c r="A144" s="11" t="s">
        <v>295</v>
      </c>
      <c r="B144" s="1" t="s">
        <v>50</v>
      </c>
      <c r="C144" s="1" t="s">
        <v>94</v>
      </c>
      <c r="D144" s="12">
        <v>3</v>
      </c>
      <c r="E144" s="13" t="s">
        <v>125</v>
      </c>
      <c r="G144" s="1" t="s">
        <v>606</v>
      </c>
      <c r="I144" s="1" t="s">
        <v>510</v>
      </c>
      <c r="K144" s="1">
        <f t="shared" si="6"/>
        <v>142</v>
      </c>
      <c r="L144" s="1">
        <f t="shared" si="7"/>
        <v>8</v>
      </c>
      <c r="M144" s="1" t="str">
        <f t="shared" si="8"/>
        <v>*</v>
      </c>
    </row>
    <row r="145" spans="1:13" x14ac:dyDescent="0.25">
      <c r="A145" s="11" t="s">
        <v>296</v>
      </c>
      <c r="B145" s="1" t="s">
        <v>47</v>
      </c>
      <c r="C145" s="1" t="s">
        <v>106</v>
      </c>
      <c r="D145" s="12">
        <v>4</v>
      </c>
      <c r="E145" s="13" t="s">
        <v>119</v>
      </c>
      <c r="G145" s="1" t="s">
        <v>606</v>
      </c>
      <c r="H145" s="12">
        <v>65816</v>
      </c>
      <c r="I145" s="1" t="s">
        <v>511</v>
      </c>
      <c r="K145" s="1">
        <f t="shared" si="6"/>
        <v>143</v>
      </c>
      <c r="L145" s="1">
        <f t="shared" si="7"/>
        <v>8</v>
      </c>
      <c r="M145" s="1" t="str">
        <f t="shared" si="8"/>
        <v>*</v>
      </c>
    </row>
    <row r="146" spans="1:13" x14ac:dyDescent="0.25">
      <c r="A146" s="11" t="s">
        <v>233</v>
      </c>
      <c r="B146" s="1" t="s">
        <v>54</v>
      </c>
      <c r="C146" s="1" t="s">
        <v>107</v>
      </c>
      <c r="D146" s="12">
        <v>2</v>
      </c>
      <c r="E146" s="13" t="s">
        <v>132</v>
      </c>
      <c r="G146" s="1" t="s">
        <v>606</v>
      </c>
      <c r="I146" s="1" t="s">
        <v>512</v>
      </c>
      <c r="K146" s="1">
        <f t="shared" si="6"/>
        <v>144</v>
      </c>
      <c r="L146" s="1">
        <f t="shared" si="7"/>
        <v>8</v>
      </c>
      <c r="M146" s="1" t="str">
        <f t="shared" si="8"/>
        <v>*</v>
      </c>
    </row>
    <row r="147" spans="1:13" x14ac:dyDescent="0.25">
      <c r="A147" s="11" t="s">
        <v>234</v>
      </c>
      <c r="B147" s="1" t="s">
        <v>47</v>
      </c>
      <c r="C147" s="1" t="s">
        <v>772</v>
      </c>
      <c r="D147" s="12">
        <v>2</v>
      </c>
      <c r="E147" s="13" t="s">
        <v>115</v>
      </c>
      <c r="G147" s="1" t="s">
        <v>606</v>
      </c>
      <c r="I147" s="1" t="s">
        <v>513</v>
      </c>
      <c r="K147" s="1">
        <f t="shared" si="6"/>
        <v>145</v>
      </c>
      <c r="L147" s="1">
        <f t="shared" si="7"/>
        <v>8</v>
      </c>
      <c r="M147" s="1" t="str">
        <f t="shared" si="8"/>
        <v>*</v>
      </c>
    </row>
    <row r="148" spans="1:13" x14ac:dyDescent="0.25">
      <c r="A148" s="11" t="s">
        <v>235</v>
      </c>
      <c r="B148" s="1" t="s">
        <v>47</v>
      </c>
      <c r="C148" s="1" t="s">
        <v>771</v>
      </c>
      <c r="D148" s="12">
        <v>2</v>
      </c>
      <c r="E148" s="13" t="s">
        <v>121</v>
      </c>
      <c r="G148" s="1" t="s">
        <v>606</v>
      </c>
      <c r="H148" s="12" t="s">
        <v>769</v>
      </c>
      <c r="I148" s="1" t="s">
        <v>514</v>
      </c>
      <c r="K148" s="1">
        <f t="shared" si="6"/>
        <v>146</v>
      </c>
      <c r="L148" s="1">
        <f t="shared" si="7"/>
        <v>8</v>
      </c>
      <c r="M148" s="1" t="str">
        <f t="shared" si="8"/>
        <v>*</v>
      </c>
    </row>
    <row r="149" spans="1:13" x14ac:dyDescent="0.25">
      <c r="A149" s="11" t="s">
        <v>236</v>
      </c>
      <c r="B149" s="1" t="s">
        <v>47</v>
      </c>
      <c r="C149" s="1" t="s">
        <v>762</v>
      </c>
      <c r="D149" s="12">
        <v>2</v>
      </c>
      <c r="E149" s="13" t="s">
        <v>97</v>
      </c>
      <c r="G149" s="1" t="s">
        <v>606</v>
      </c>
      <c r="H149" s="12">
        <v>65816</v>
      </c>
      <c r="I149" s="1" t="s">
        <v>515</v>
      </c>
      <c r="K149" s="1">
        <f t="shared" si="6"/>
        <v>147</v>
      </c>
      <c r="L149" s="1">
        <f t="shared" si="7"/>
        <v>8</v>
      </c>
      <c r="M149" s="1" t="str">
        <f t="shared" si="8"/>
        <v>*</v>
      </c>
    </row>
    <row r="150" spans="1:13" x14ac:dyDescent="0.25">
      <c r="A150" s="11" t="s">
        <v>237</v>
      </c>
      <c r="B150" s="1" t="s">
        <v>49</v>
      </c>
      <c r="C150" s="1" t="s">
        <v>775</v>
      </c>
      <c r="D150" s="12">
        <v>2</v>
      </c>
      <c r="E150" s="13" t="s">
        <v>114</v>
      </c>
      <c r="G150" s="1" t="s">
        <v>606</v>
      </c>
      <c r="I150" s="1" t="s">
        <v>516</v>
      </c>
      <c r="K150" s="1">
        <f t="shared" si="6"/>
        <v>148</v>
      </c>
      <c r="L150" s="1">
        <f t="shared" si="7"/>
        <v>8</v>
      </c>
      <c r="M150" s="1" t="str">
        <f t="shared" si="8"/>
        <v>*</v>
      </c>
    </row>
    <row r="151" spans="1:13" x14ac:dyDescent="0.25">
      <c r="A151" s="11" t="s">
        <v>238</v>
      </c>
      <c r="B151" s="1" t="s">
        <v>47</v>
      </c>
      <c r="C151" s="1" t="s">
        <v>775</v>
      </c>
      <c r="D151" s="12">
        <v>2</v>
      </c>
      <c r="E151" s="13" t="s">
        <v>122</v>
      </c>
      <c r="G151" s="1" t="s">
        <v>606</v>
      </c>
      <c r="I151" s="1" t="s">
        <v>517</v>
      </c>
      <c r="K151" s="1">
        <f t="shared" si="6"/>
        <v>149</v>
      </c>
      <c r="L151" s="1">
        <f t="shared" si="7"/>
        <v>8</v>
      </c>
      <c r="M151" s="1" t="str">
        <f t="shared" si="8"/>
        <v>*</v>
      </c>
    </row>
    <row r="152" spans="1:13" x14ac:dyDescent="0.25">
      <c r="A152" s="11" t="s">
        <v>239</v>
      </c>
      <c r="B152" s="1" t="s">
        <v>50</v>
      </c>
      <c r="C152" s="1" t="s">
        <v>776</v>
      </c>
      <c r="D152" s="12">
        <v>2</v>
      </c>
      <c r="E152" s="13" t="s">
        <v>114</v>
      </c>
      <c r="G152" s="1" t="s">
        <v>606</v>
      </c>
      <c r="I152" s="1" t="s">
        <v>518</v>
      </c>
      <c r="K152" s="1">
        <f t="shared" si="6"/>
        <v>150</v>
      </c>
      <c r="L152" s="1">
        <f t="shared" si="7"/>
        <v>8</v>
      </c>
      <c r="M152" s="1" t="str">
        <f t="shared" si="8"/>
        <v>*</v>
      </c>
    </row>
    <row r="153" spans="1:13" x14ac:dyDescent="0.25">
      <c r="A153" s="11" t="s">
        <v>240</v>
      </c>
      <c r="B153" s="1" t="s">
        <v>47</v>
      </c>
      <c r="C153" s="1" t="s">
        <v>777</v>
      </c>
      <c r="D153" s="12">
        <v>2</v>
      </c>
      <c r="E153" s="13" t="s">
        <v>115</v>
      </c>
      <c r="G153" s="1" t="s">
        <v>606</v>
      </c>
      <c r="H153" s="12">
        <v>65816</v>
      </c>
      <c r="I153" s="1" t="s">
        <v>519</v>
      </c>
      <c r="K153" s="1">
        <f t="shared" si="6"/>
        <v>151</v>
      </c>
      <c r="L153" s="1">
        <f t="shared" si="7"/>
        <v>8</v>
      </c>
      <c r="M153" s="1" t="str">
        <f t="shared" si="8"/>
        <v>*</v>
      </c>
    </row>
    <row r="154" spans="1:13" x14ac:dyDescent="0.25">
      <c r="A154" s="11" t="s">
        <v>241</v>
      </c>
      <c r="B154" s="1" t="s">
        <v>55</v>
      </c>
      <c r="C154" s="1" t="s">
        <v>131</v>
      </c>
      <c r="D154" s="12">
        <v>1</v>
      </c>
      <c r="E154" s="13">
        <v>2</v>
      </c>
      <c r="G154" s="1" t="s">
        <v>634</v>
      </c>
      <c r="I154" s="1" t="s">
        <v>55</v>
      </c>
      <c r="K154" s="1">
        <f t="shared" si="6"/>
        <v>152</v>
      </c>
      <c r="L154" s="1">
        <f t="shared" si="7"/>
        <v>8</v>
      </c>
      <c r="M154" s="1" t="str">
        <f t="shared" si="8"/>
        <v>*</v>
      </c>
    </row>
    <row r="155" spans="1:13" x14ac:dyDescent="0.25">
      <c r="A155" s="11" t="s">
        <v>242</v>
      </c>
      <c r="B155" s="1" t="s">
        <v>47</v>
      </c>
      <c r="C155" s="1" t="s">
        <v>111</v>
      </c>
      <c r="D155" s="12">
        <v>3</v>
      </c>
      <c r="E155" s="13" t="s">
        <v>119</v>
      </c>
      <c r="G155" s="1" t="s">
        <v>606</v>
      </c>
      <c r="I155" s="1" t="s">
        <v>520</v>
      </c>
      <c r="K155" s="1">
        <f t="shared" si="6"/>
        <v>153</v>
      </c>
      <c r="L155" s="1">
        <f t="shared" si="7"/>
        <v>8</v>
      </c>
      <c r="M155" s="1" t="str">
        <f t="shared" si="8"/>
        <v>*</v>
      </c>
    </row>
    <row r="156" spans="1:13" x14ac:dyDescent="0.25">
      <c r="A156" s="11" t="s">
        <v>297</v>
      </c>
      <c r="B156" s="1" t="s">
        <v>56</v>
      </c>
      <c r="C156" s="1" t="s">
        <v>131</v>
      </c>
      <c r="D156" s="12">
        <v>1</v>
      </c>
      <c r="E156" s="13">
        <v>2</v>
      </c>
      <c r="G156" s="1" t="s">
        <v>606</v>
      </c>
      <c r="I156" s="1" t="s">
        <v>56</v>
      </c>
      <c r="K156" s="1">
        <f t="shared" si="6"/>
        <v>154</v>
      </c>
      <c r="L156" s="1">
        <f t="shared" si="7"/>
        <v>8</v>
      </c>
      <c r="M156" s="1" t="str">
        <f t="shared" si="8"/>
        <v>*</v>
      </c>
    </row>
    <row r="157" spans="1:13" x14ac:dyDescent="0.25">
      <c r="A157" s="11" t="s">
        <v>298</v>
      </c>
      <c r="B157" s="1" t="s">
        <v>57</v>
      </c>
      <c r="C157" s="1" t="s">
        <v>131</v>
      </c>
      <c r="D157" s="12">
        <v>1</v>
      </c>
      <c r="E157" s="13">
        <v>2</v>
      </c>
      <c r="G157" s="1" t="s">
        <v>634</v>
      </c>
      <c r="H157" s="12">
        <v>65816</v>
      </c>
      <c r="I157" s="1" t="s">
        <v>57</v>
      </c>
      <c r="K157" s="1">
        <f t="shared" si="6"/>
        <v>155</v>
      </c>
      <c r="L157" s="1">
        <f t="shared" si="7"/>
        <v>8</v>
      </c>
      <c r="M157" s="1" t="str">
        <f t="shared" si="8"/>
        <v>*</v>
      </c>
    </row>
    <row r="158" spans="1:13" x14ac:dyDescent="0.25">
      <c r="A158" s="11" t="s">
        <v>299</v>
      </c>
      <c r="B158" s="1" t="s">
        <v>38</v>
      </c>
      <c r="C158" s="1" t="s">
        <v>94</v>
      </c>
      <c r="D158" s="12">
        <v>3</v>
      </c>
      <c r="E158" s="13" t="s">
        <v>116</v>
      </c>
      <c r="G158" s="1" t="s">
        <v>606</v>
      </c>
      <c r="H158" s="12" t="s">
        <v>769</v>
      </c>
      <c r="I158" s="1" t="s">
        <v>521</v>
      </c>
      <c r="K158" s="1">
        <f t="shared" si="6"/>
        <v>156</v>
      </c>
      <c r="L158" s="1">
        <f t="shared" si="7"/>
        <v>8</v>
      </c>
      <c r="M158" s="1" t="str">
        <f t="shared" si="8"/>
        <v>*</v>
      </c>
    </row>
    <row r="159" spans="1:13" x14ac:dyDescent="0.25">
      <c r="A159" s="11" t="s">
        <v>300</v>
      </c>
      <c r="B159" s="1" t="s">
        <v>47</v>
      </c>
      <c r="C159" s="1" t="s">
        <v>110</v>
      </c>
      <c r="D159" s="12">
        <v>3</v>
      </c>
      <c r="E159" s="13" t="s">
        <v>119</v>
      </c>
      <c r="G159" s="1" t="s">
        <v>606</v>
      </c>
      <c r="I159" s="1" t="s">
        <v>522</v>
      </c>
      <c r="K159" s="1">
        <f t="shared" si="6"/>
        <v>157</v>
      </c>
      <c r="L159" s="1">
        <f t="shared" si="7"/>
        <v>8</v>
      </c>
      <c r="M159" s="1" t="str">
        <f t="shared" si="8"/>
        <v>*</v>
      </c>
    </row>
    <row r="160" spans="1:13" x14ac:dyDescent="0.25">
      <c r="A160" s="11" t="s">
        <v>301</v>
      </c>
      <c r="B160" s="1" t="s">
        <v>38</v>
      </c>
      <c r="C160" s="1" t="s">
        <v>110</v>
      </c>
      <c r="D160" s="12">
        <v>3</v>
      </c>
      <c r="E160" s="13" t="s">
        <v>119</v>
      </c>
      <c r="G160" s="1" t="s">
        <v>606</v>
      </c>
      <c r="H160" s="12" t="s">
        <v>769</v>
      </c>
      <c r="I160" s="1" t="s">
        <v>523</v>
      </c>
      <c r="K160" s="1">
        <f t="shared" si="6"/>
        <v>158</v>
      </c>
      <c r="L160" s="1">
        <f t="shared" si="7"/>
        <v>8</v>
      </c>
      <c r="M160" s="1" t="str">
        <f t="shared" si="8"/>
        <v>*</v>
      </c>
    </row>
    <row r="161" spans="1:13" x14ac:dyDescent="0.25">
      <c r="A161" s="11" t="s">
        <v>302</v>
      </c>
      <c r="B161" s="1" t="s">
        <v>47</v>
      </c>
      <c r="C161" s="1" t="s">
        <v>109</v>
      </c>
      <c r="D161" s="12">
        <v>4</v>
      </c>
      <c r="E161" s="13" t="s">
        <v>119</v>
      </c>
      <c r="G161" s="1" t="s">
        <v>606</v>
      </c>
      <c r="H161" s="12">
        <v>65816</v>
      </c>
      <c r="I161" s="1" t="s">
        <v>524</v>
      </c>
      <c r="K161" s="1">
        <f t="shared" si="6"/>
        <v>159</v>
      </c>
      <c r="L161" s="1">
        <f t="shared" si="7"/>
        <v>8</v>
      </c>
      <c r="M161" s="1" t="str">
        <f t="shared" si="8"/>
        <v>*</v>
      </c>
    </row>
    <row r="162" spans="1:13" x14ac:dyDescent="0.25">
      <c r="A162" s="11" t="s">
        <v>303</v>
      </c>
      <c r="B162" s="1" t="s">
        <v>58</v>
      </c>
      <c r="C162" s="1" t="s">
        <v>93</v>
      </c>
      <c r="D162" s="12" t="s">
        <v>123</v>
      </c>
      <c r="E162" s="13" t="s">
        <v>123</v>
      </c>
      <c r="G162" s="1" t="s">
        <v>634</v>
      </c>
      <c r="I162" s="1" t="s">
        <v>525</v>
      </c>
      <c r="K162" s="1">
        <f t="shared" si="6"/>
        <v>160</v>
      </c>
      <c r="L162" s="1">
        <f t="shared" si="7"/>
        <v>10</v>
      </c>
      <c r="M162" s="1" t="str">
        <f t="shared" si="8"/>
        <v/>
      </c>
    </row>
    <row r="163" spans="1:13" x14ac:dyDescent="0.25">
      <c r="A163" s="11" t="s">
        <v>304</v>
      </c>
      <c r="B163" s="1" t="s">
        <v>59</v>
      </c>
      <c r="C163" s="1" t="s">
        <v>774</v>
      </c>
      <c r="D163" s="12">
        <v>2</v>
      </c>
      <c r="E163" s="13" t="s">
        <v>115</v>
      </c>
      <c r="G163" s="1" t="s">
        <v>634</v>
      </c>
      <c r="I163" s="1" t="s">
        <v>526</v>
      </c>
      <c r="K163" s="1">
        <f t="shared" si="6"/>
        <v>161</v>
      </c>
      <c r="L163" s="1">
        <f t="shared" si="7"/>
        <v>10</v>
      </c>
      <c r="M163" s="1" t="str">
        <f t="shared" si="8"/>
        <v/>
      </c>
    </row>
    <row r="164" spans="1:13" x14ac:dyDescent="0.25">
      <c r="A164" s="11" t="s">
        <v>305</v>
      </c>
      <c r="B164" s="1" t="s">
        <v>60</v>
      </c>
      <c r="C164" s="1" t="s">
        <v>93</v>
      </c>
      <c r="D164" s="12" t="s">
        <v>123</v>
      </c>
      <c r="E164" s="13" t="s">
        <v>123</v>
      </c>
      <c r="G164" s="1" t="s">
        <v>634</v>
      </c>
      <c r="I164" s="1" t="s">
        <v>527</v>
      </c>
      <c r="K164" s="1">
        <f t="shared" si="6"/>
        <v>162</v>
      </c>
      <c r="L164" s="1">
        <f t="shared" si="7"/>
        <v>10</v>
      </c>
      <c r="M164" s="1" t="str">
        <f t="shared" si="8"/>
        <v/>
      </c>
    </row>
    <row r="165" spans="1:13" x14ac:dyDescent="0.25">
      <c r="A165" s="11" t="s">
        <v>306</v>
      </c>
      <c r="B165" s="1" t="s">
        <v>59</v>
      </c>
      <c r="C165" s="1" t="s">
        <v>761</v>
      </c>
      <c r="D165" s="12">
        <v>2</v>
      </c>
      <c r="E165" s="13" t="s">
        <v>116</v>
      </c>
      <c r="G165" s="1" t="s">
        <v>634</v>
      </c>
      <c r="H165" s="12">
        <v>65816</v>
      </c>
      <c r="I165" s="1" t="s">
        <v>528</v>
      </c>
      <c r="K165" s="1">
        <f t="shared" si="6"/>
        <v>163</v>
      </c>
      <c r="L165" s="1">
        <f t="shared" si="7"/>
        <v>10</v>
      </c>
      <c r="M165" s="1" t="str">
        <f t="shared" si="8"/>
        <v/>
      </c>
    </row>
    <row r="166" spans="1:13" x14ac:dyDescent="0.25">
      <c r="A166" s="11" t="s">
        <v>307</v>
      </c>
      <c r="B166" s="1" t="s">
        <v>58</v>
      </c>
      <c r="C166" s="1" t="s">
        <v>770</v>
      </c>
      <c r="D166" s="12">
        <v>2</v>
      </c>
      <c r="E166" s="13" t="s">
        <v>124</v>
      </c>
      <c r="G166" s="1" t="s">
        <v>634</v>
      </c>
      <c r="I166" s="1" t="s">
        <v>529</v>
      </c>
      <c r="K166" s="1">
        <f t="shared" si="6"/>
        <v>164</v>
      </c>
      <c r="L166" s="1">
        <f t="shared" si="7"/>
        <v>10</v>
      </c>
      <c r="M166" s="1" t="str">
        <f t="shared" si="8"/>
        <v/>
      </c>
    </row>
    <row r="167" spans="1:13" x14ac:dyDescent="0.25">
      <c r="A167" s="11" t="s">
        <v>308</v>
      </c>
      <c r="B167" s="1" t="s">
        <v>59</v>
      </c>
      <c r="C167" s="1" t="s">
        <v>770</v>
      </c>
      <c r="D167" s="12">
        <v>2</v>
      </c>
      <c r="E167" s="13" t="s">
        <v>117</v>
      </c>
      <c r="G167" s="1" t="s">
        <v>634</v>
      </c>
      <c r="I167" s="1" t="s">
        <v>530</v>
      </c>
      <c r="K167" s="1">
        <f t="shared" si="6"/>
        <v>165</v>
      </c>
      <c r="L167" s="1">
        <f t="shared" si="7"/>
        <v>10</v>
      </c>
      <c r="M167" s="1" t="str">
        <f t="shared" si="8"/>
        <v/>
      </c>
    </row>
    <row r="168" spans="1:13" x14ac:dyDescent="0.25">
      <c r="A168" s="11" t="s">
        <v>309</v>
      </c>
      <c r="B168" s="1" t="s">
        <v>60</v>
      </c>
      <c r="C168" s="1" t="s">
        <v>770</v>
      </c>
      <c r="D168" s="12">
        <v>2</v>
      </c>
      <c r="E168" s="13" t="s">
        <v>124</v>
      </c>
      <c r="G168" s="1" t="s">
        <v>634</v>
      </c>
      <c r="I168" s="1" t="s">
        <v>531</v>
      </c>
      <c r="K168" s="1">
        <f t="shared" si="6"/>
        <v>166</v>
      </c>
      <c r="L168" s="1">
        <f t="shared" si="7"/>
        <v>10</v>
      </c>
      <c r="M168" s="1" t="str">
        <f t="shared" si="8"/>
        <v/>
      </c>
    </row>
    <row r="169" spans="1:13" x14ac:dyDescent="0.25">
      <c r="A169" s="11" t="s">
        <v>310</v>
      </c>
      <c r="B169" s="1" t="s">
        <v>59</v>
      </c>
      <c r="C169" s="1" t="s">
        <v>773</v>
      </c>
      <c r="D169" s="12">
        <v>2</v>
      </c>
      <c r="E169" s="13" t="s">
        <v>115</v>
      </c>
      <c r="G169" s="1" t="s">
        <v>634</v>
      </c>
      <c r="H169" s="12">
        <v>65816</v>
      </c>
      <c r="I169" s="1" t="s">
        <v>532</v>
      </c>
      <c r="K169" s="1">
        <f t="shared" si="6"/>
        <v>167</v>
      </c>
      <c r="L169" s="1">
        <f t="shared" si="7"/>
        <v>10</v>
      </c>
      <c r="M169" s="1" t="str">
        <f t="shared" si="8"/>
        <v/>
      </c>
    </row>
    <row r="170" spans="1:13" x14ac:dyDescent="0.25">
      <c r="A170" s="11" t="s">
        <v>311</v>
      </c>
      <c r="B170" s="1" t="s">
        <v>61</v>
      </c>
      <c r="C170" s="1" t="s">
        <v>131</v>
      </c>
      <c r="D170" s="12">
        <v>1</v>
      </c>
      <c r="E170" s="13">
        <v>2</v>
      </c>
      <c r="G170" s="1" t="s">
        <v>634</v>
      </c>
      <c r="I170" s="1" t="s">
        <v>61</v>
      </c>
      <c r="K170" s="1">
        <f t="shared" si="6"/>
        <v>168</v>
      </c>
      <c r="L170" s="1">
        <f t="shared" si="7"/>
        <v>10</v>
      </c>
      <c r="M170" s="1" t="str">
        <f t="shared" si="8"/>
        <v/>
      </c>
    </row>
    <row r="171" spans="1:13" x14ac:dyDescent="0.25">
      <c r="A171" s="11" t="s">
        <v>312</v>
      </c>
      <c r="B171" s="1" t="s">
        <v>59</v>
      </c>
      <c r="C171" s="1" t="s">
        <v>93</v>
      </c>
      <c r="D171" s="12" t="s">
        <v>118</v>
      </c>
      <c r="E171" s="13" t="s">
        <v>118</v>
      </c>
      <c r="G171" s="1" t="s">
        <v>634</v>
      </c>
      <c r="I171" s="1" t="s">
        <v>533</v>
      </c>
      <c r="K171" s="1">
        <f t="shared" si="6"/>
        <v>169</v>
      </c>
      <c r="L171" s="1">
        <f t="shared" si="7"/>
        <v>10</v>
      </c>
      <c r="M171" s="1" t="str">
        <f t="shared" si="8"/>
        <v/>
      </c>
    </row>
    <row r="172" spans="1:13" x14ac:dyDescent="0.25">
      <c r="A172" s="11" t="s">
        <v>313</v>
      </c>
      <c r="B172" s="1" t="s">
        <v>62</v>
      </c>
      <c r="C172" s="1" t="s">
        <v>131</v>
      </c>
      <c r="D172" s="12">
        <v>1</v>
      </c>
      <c r="E172" s="13">
        <v>2</v>
      </c>
      <c r="G172" s="1" t="s">
        <v>634</v>
      </c>
      <c r="I172" s="1" t="s">
        <v>62</v>
      </c>
      <c r="K172" s="1">
        <f t="shared" si="6"/>
        <v>170</v>
      </c>
      <c r="L172" s="1">
        <f t="shared" si="7"/>
        <v>10</v>
      </c>
      <c r="M172" s="1" t="str">
        <f t="shared" si="8"/>
        <v/>
      </c>
    </row>
    <row r="173" spans="1:13" x14ac:dyDescent="0.25">
      <c r="A173" s="11" t="s">
        <v>314</v>
      </c>
      <c r="B173" s="1" t="s">
        <v>63</v>
      </c>
      <c r="C173" s="1" t="s">
        <v>131</v>
      </c>
      <c r="D173" s="12">
        <v>1</v>
      </c>
      <c r="E173" s="13">
        <v>4</v>
      </c>
      <c r="G173" s="1" t="s">
        <v>634</v>
      </c>
      <c r="H173" s="12">
        <v>65816</v>
      </c>
      <c r="I173" s="1" t="s">
        <v>63</v>
      </c>
      <c r="K173" s="1">
        <f t="shared" si="6"/>
        <v>171</v>
      </c>
      <c r="L173" s="1">
        <f t="shared" si="7"/>
        <v>10</v>
      </c>
      <c r="M173" s="1" t="str">
        <f t="shared" si="8"/>
        <v/>
      </c>
    </row>
    <row r="174" spans="1:13" x14ac:dyDescent="0.25">
      <c r="A174" s="11" t="s">
        <v>315</v>
      </c>
      <c r="B174" s="1" t="s">
        <v>58</v>
      </c>
      <c r="C174" s="1" t="s">
        <v>94</v>
      </c>
      <c r="D174" s="12">
        <v>3</v>
      </c>
      <c r="E174" s="13" t="s">
        <v>125</v>
      </c>
      <c r="G174" s="1" t="s">
        <v>634</v>
      </c>
      <c r="I174" s="1" t="s">
        <v>534</v>
      </c>
      <c r="K174" s="1">
        <f t="shared" si="6"/>
        <v>172</v>
      </c>
      <c r="L174" s="1">
        <f t="shared" si="7"/>
        <v>10</v>
      </c>
      <c r="M174" s="1" t="str">
        <f t="shared" si="8"/>
        <v/>
      </c>
    </row>
    <row r="175" spans="1:13" x14ac:dyDescent="0.25">
      <c r="A175" s="11" t="s">
        <v>316</v>
      </c>
      <c r="B175" s="1" t="s">
        <v>59</v>
      </c>
      <c r="C175" s="1" t="s">
        <v>94</v>
      </c>
      <c r="D175" s="12">
        <v>3</v>
      </c>
      <c r="E175" s="13" t="s">
        <v>116</v>
      </c>
      <c r="G175" s="1" t="s">
        <v>634</v>
      </c>
      <c r="I175" s="1" t="s">
        <v>535</v>
      </c>
      <c r="K175" s="1">
        <f t="shared" si="6"/>
        <v>173</v>
      </c>
      <c r="L175" s="1">
        <f t="shared" si="7"/>
        <v>10</v>
      </c>
      <c r="M175" s="1" t="str">
        <f t="shared" si="8"/>
        <v/>
      </c>
    </row>
    <row r="176" spans="1:13" x14ac:dyDescent="0.25">
      <c r="A176" s="11" t="s">
        <v>317</v>
      </c>
      <c r="B176" s="1" t="s">
        <v>60</v>
      </c>
      <c r="C176" s="1" t="s">
        <v>94</v>
      </c>
      <c r="D176" s="12">
        <v>3</v>
      </c>
      <c r="E176" s="13" t="s">
        <v>125</v>
      </c>
      <c r="G176" s="1" t="s">
        <v>634</v>
      </c>
      <c r="I176" s="1" t="s">
        <v>536</v>
      </c>
      <c r="K176" s="1">
        <f t="shared" si="6"/>
        <v>174</v>
      </c>
      <c r="L176" s="1">
        <f t="shared" si="7"/>
        <v>10</v>
      </c>
      <c r="M176" s="1" t="str">
        <f t="shared" si="8"/>
        <v/>
      </c>
    </row>
    <row r="177" spans="1:13" x14ac:dyDescent="0.25">
      <c r="A177" s="11" t="s">
        <v>318</v>
      </c>
      <c r="B177" s="1" t="s">
        <v>59</v>
      </c>
      <c r="C177" s="1" t="s">
        <v>106</v>
      </c>
      <c r="D177" s="12">
        <v>4</v>
      </c>
      <c r="E177" s="13" t="s">
        <v>119</v>
      </c>
      <c r="G177" s="1" t="s">
        <v>634</v>
      </c>
      <c r="H177" s="12">
        <v>65816</v>
      </c>
      <c r="I177" s="1" t="s">
        <v>537</v>
      </c>
      <c r="K177" s="1">
        <f t="shared" si="6"/>
        <v>175</v>
      </c>
      <c r="L177" s="1">
        <f t="shared" si="7"/>
        <v>10</v>
      </c>
      <c r="M177" s="1" t="str">
        <f t="shared" si="8"/>
        <v/>
      </c>
    </row>
    <row r="178" spans="1:13" x14ac:dyDescent="0.25">
      <c r="A178" s="11" t="s">
        <v>319</v>
      </c>
      <c r="B178" s="1" t="s">
        <v>64</v>
      </c>
      <c r="C178" s="1" t="s">
        <v>107</v>
      </c>
      <c r="D178" s="12">
        <v>2</v>
      </c>
      <c r="E178" s="13" t="s">
        <v>132</v>
      </c>
      <c r="G178" s="1" t="s">
        <v>606</v>
      </c>
      <c r="I178" s="1" t="s">
        <v>538</v>
      </c>
      <c r="K178" s="1">
        <f t="shared" si="6"/>
        <v>176</v>
      </c>
      <c r="L178" s="1">
        <f t="shared" si="7"/>
        <v>10</v>
      </c>
      <c r="M178" s="1" t="str">
        <f t="shared" si="8"/>
        <v/>
      </c>
    </row>
    <row r="179" spans="1:13" x14ac:dyDescent="0.25">
      <c r="A179" s="11" t="s">
        <v>320</v>
      </c>
      <c r="B179" s="1" t="s">
        <v>59</v>
      </c>
      <c r="C179" s="1" t="s">
        <v>772</v>
      </c>
      <c r="D179" s="12">
        <v>2</v>
      </c>
      <c r="E179" s="13" t="s">
        <v>120</v>
      </c>
      <c r="G179" s="1" t="s">
        <v>634</v>
      </c>
      <c r="I179" s="1" t="s">
        <v>539</v>
      </c>
      <c r="K179" s="1">
        <f t="shared" si="6"/>
        <v>177</v>
      </c>
      <c r="L179" s="1">
        <f t="shared" si="7"/>
        <v>10</v>
      </c>
      <c r="M179" s="1" t="str">
        <f t="shared" si="8"/>
        <v/>
      </c>
    </row>
    <row r="180" spans="1:13" x14ac:dyDescent="0.25">
      <c r="A180" s="11" t="s">
        <v>321</v>
      </c>
      <c r="B180" s="1" t="s">
        <v>59</v>
      </c>
      <c r="C180" s="1" t="s">
        <v>771</v>
      </c>
      <c r="D180" s="12">
        <v>2</v>
      </c>
      <c r="E180" s="13" t="s">
        <v>121</v>
      </c>
      <c r="G180" s="1" t="s">
        <v>634</v>
      </c>
      <c r="H180" s="12" t="s">
        <v>769</v>
      </c>
      <c r="I180" s="1" t="s">
        <v>540</v>
      </c>
      <c r="K180" s="1">
        <f t="shared" si="6"/>
        <v>178</v>
      </c>
      <c r="L180" s="1">
        <f t="shared" si="7"/>
        <v>10</v>
      </c>
      <c r="M180" s="1" t="str">
        <f t="shared" si="8"/>
        <v/>
      </c>
    </row>
    <row r="181" spans="1:13" x14ac:dyDescent="0.25">
      <c r="A181" s="11" t="s">
        <v>322</v>
      </c>
      <c r="B181" s="1" t="s">
        <v>59</v>
      </c>
      <c r="C181" s="1" t="s">
        <v>762</v>
      </c>
      <c r="D181" s="12">
        <v>2</v>
      </c>
      <c r="E181" s="13" t="s">
        <v>97</v>
      </c>
      <c r="G181" s="1" t="s">
        <v>634</v>
      </c>
      <c r="H181" s="12">
        <v>65816</v>
      </c>
      <c r="I181" s="1" t="s">
        <v>541</v>
      </c>
      <c r="K181" s="1">
        <f t="shared" si="6"/>
        <v>179</v>
      </c>
      <c r="L181" s="1">
        <f t="shared" si="7"/>
        <v>10</v>
      </c>
      <c r="M181" s="1" t="str">
        <f t="shared" si="8"/>
        <v/>
      </c>
    </row>
    <row r="182" spans="1:13" x14ac:dyDescent="0.25">
      <c r="A182" s="11" t="s">
        <v>323</v>
      </c>
      <c r="B182" s="1" t="s">
        <v>58</v>
      </c>
      <c r="C182" s="1" t="s">
        <v>775</v>
      </c>
      <c r="D182" s="12">
        <v>2</v>
      </c>
      <c r="E182" s="13" t="s">
        <v>114</v>
      </c>
      <c r="G182" s="1" t="s">
        <v>634</v>
      </c>
      <c r="I182" s="1" t="s">
        <v>542</v>
      </c>
      <c r="K182" s="1">
        <f t="shared" si="6"/>
        <v>180</v>
      </c>
      <c r="L182" s="1">
        <f t="shared" si="7"/>
        <v>10</v>
      </c>
      <c r="M182" s="1" t="str">
        <f t="shared" si="8"/>
        <v/>
      </c>
    </row>
    <row r="183" spans="1:13" x14ac:dyDescent="0.25">
      <c r="A183" s="11" t="s">
        <v>324</v>
      </c>
      <c r="B183" s="1" t="s">
        <v>59</v>
      </c>
      <c r="C183" s="1" t="s">
        <v>775</v>
      </c>
      <c r="D183" s="12">
        <v>2</v>
      </c>
      <c r="E183" s="13" t="s">
        <v>122</v>
      </c>
      <c r="G183" s="1" t="s">
        <v>634</v>
      </c>
      <c r="I183" s="1" t="s">
        <v>543</v>
      </c>
      <c r="K183" s="1">
        <f t="shared" si="6"/>
        <v>181</v>
      </c>
      <c r="L183" s="1">
        <f t="shared" si="7"/>
        <v>10</v>
      </c>
      <c r="M183" s="1" t="str">
        <f t="shared" si="8"/>
        <v/>
      </c>
    </row>
    <row r="184" spans="1:13" x14ac:dyDescent="0.25">
      <c r="A184" s="11" t="s">
        <v>325</v>
      </c>
      <c r="B184" s="1" t="s">
        <v>60</v>
      </c>
      <c r="C184" s="1" t="s">
        <v>776</v>
      </c>
      <c r="D184" s="12">
        <v>2</v>
      </c>
      <c r="E184" s="13" t="s">
        <v>114</v>
      </c>
      <c r="G184" s="1" t="s">
        <v>634</v>
      </c>
      <c r="I184" s="1" t="s">
        <v>544</v>
      </c>
      <c r="K184" s="1">
        <f t="shared" si="6"/>
        <v>182</v>
      </c>
      <c r="L184" s="1">
        <f t="shared" si="7"/>
        <v>10</v>
      </c>
      <c r="M184" s="1" t="str">
        <f t="shared" si="8"/>
        <v/>
      </c>
    </row>
    <row r="185" spans="1:13" x14ac:dyDescent="0.25">
      <c r="A185" s="11" t="s">
        <v>326</v>
      </c>
      <c r="B185" s="1" t="s">
        <v>59</v>
      </c>
      <c r="C185" s="1" t="s">
        <v>777</v>
      </c>
      <c r="D185" s="12">
        <v>2</v>
      </c>
      <c r="E185" s="13" t="s">
        <v>115</v>
      </c>
      <c r="G185" s="1" t="s">
        <v>634</v>
      </c>
      <c r="H185" s="12">
        <v>65816</v>
      </c>
      <c r="I185" s="1" t="s">
        <v>545</v>
      </c>
      <c r="K185" s="1">
        <f t="shared" si="6"/>
        <v>183</v>
      </c>
      <c r="L185" s="1">
        <f t="shared" si="7"/>
        <v>10</v>
      </c>
      <c r="M185" s="1" t="str">
        <f t="shared" si="8"/>
        <v/>
      </c>
    </row>
    <row r="186" spans="1:13" x14ac:dyDescent="0.25">
      <c r="A186" s="11" t="s">
        <v>327</v>
      </c>
      <c r="B186" s="1" t="s">
        <v>65</v>
      </c>
      <c r="C186" s="1" t="s">
        <v>131</v>
      </c>
      <c r="D186" s="12">
        <v>1</v>
      </c>
      <c r="E186" s="13">
        <v>2</v>
      </c>
      <c r="G186" s="1" t="s">
        <v>611</v>
      </c>
      <c r="I186" s="1" t="s">
        <v>65</v>
      </c>
      <c r="K186" s="1">
        <f t="shared" si="6"/>
        <v>184</v>
      </c>
      <c r="L186" s="1">
        <f t="shared" si="7"/>
        <v>10</v>
      </c>
      <c r="M186" s="1" t="str">
        <f t="shared" si="8"/>
        <v/>
      </c>
    </row>
    <row r="187" spans="1:13" x14ac:dyDescent="0.25">
      <c r="A187" s="11" t="s">
        <v>328</v>
      </c>
      <c r="B187" s="1" t="s">
        <v>59</v>
      </c>
      <c r="C187" s="1" t="s">
        <v>111</v>
      </c>
      <c r="D187" s="12">
        <v>3</v>
      </c>
      <c r="E187" s="13" t="s">
        <v>112</v>
      </c>
      <c r="G187" s="1" t="s">
        <v>634</v>
      </c>
      <c r="I187" s="1" t="s">
        <v>546</v>
      </c>
      <c r="K187" s="1">
        <f t="shared" si="6"/>
        <v>185</v>
      </c>
      <c r="L187" s="1">
        <f t="shared" si="7"/>
        <v>10</v>
      </c>
      <c r="M187" s="1" t="str">
        <f t="shared" si="8"/>
        <v/>
      </c>
    </row>
    <row r="188" spans="1:13" x14ac:dyDescent="0.25">
      <c r="A188" s="11" t="s">
        <v>329</v>
      </c>
      <c r="B188" s="1" t="s">
        <v>66</v>
      </c>
      <c r="C188" s="1" t="s">
        <v>131</v>
      </c>
      <c r="D188" s="12">
        <v>1</v>
      </c>
      <c r="E188" s="13">
        <v>2</v>
      </c>
      <c r="G188" s="1" t="s">
        <v>634</v>
      </c>
      <c r="I188" s="1" t="s">
        <v>66</v>
      </c>
      <c r="K188" s="1">
        <f t="shared" si="6"/>
        <v>186</v>
      </c>
      <c r="L188" s="1">
        <f t="shared" si="7"/>
        <v>10</v>
      </c>
      <c r="M188" s="1" t="str">
        <f t="shared" si="8"/>
        <v/>
      </c>
    </row>
    <row r="189" spans="1:13" x14ac:dyDescent="0.25">
      <c r="A189" s="11" t="s">
        <v>330</v>
      </c>
      <c r="B189" s="1" t="s">
        <v>67</v>
      </c>
      <c r="C189" s="1" t="s">
        <v>131</v>
      </c>
      <c r="D189" s="12">
        <v>1</v>
      </c>
      <c r="E189" s="13">
        <v>2</v>
      </c>
      <c r="G189" s="1" t="s">
        <v>634</v>
      </c>
      <c r="H189" s="12">
        <v>65816</v>
      </c>
      <c r="I189" s="1" t="s">
        <v>67</v>
      </c>
      <c r="K189" s="1">
        <f t="shared" si="6"/>
        <v>187</v>
      </c>
      <c r="L189" s="1">
        <f t="shared" si="7"/>
        <v>10</v>
      </c>
      <c r="M189" s="1" t="str">
        <f t="shared" si="8"/>
        <v/>
      </c>
    </row>
    <row r="190" spans="1:13" x14ac:dyDescent="0.25">
      <c r="A190" s="11" t="s">
        <v>331</v>
      </c>
      <c r="B190" s="1" t="s">
        <v>58</v>
      </c>
      <c r="C190" s="1" t="s">
        <v>110</v>
      </c>
      <c r="D190" s="12">
        <v>3</v>
      </c>
      <c r="E190" s="13" t="s">
        <v>138</v>
      </c>
      <c r="G190" s="1" t="s">
        <v>634</v>
      </c>
      <c r="I190" s="1" t="s">
        <v>547</v>
      </c>
      <c r="K190" s="1">
        <f t="shared" si="6"/>
        <v>188</v>
      </c>
      <c r="L190" s="1">
        <f t="shared" si="7"/>
        <v>10</v>
      </c>
      <c r="M190" s="1" t="str">
        <f t="shared" si="8"/>
        <v/>
      </c>
    </row>
    <row r="191" spans="1:13" x14ac:dyDescent="0.25">
      <c r="A191" s="11" t="s">
        <v>332</v>
      </c>
      <c r="B191" s="1" t="s">
        <v>59</v>
      </c>
      <c r="C191" s="1" t="s">
        <v>110</v>
      </c>
      <c r="D191" s="12">
        <v>3</v>
      </c>
      <c r="E191" s="13" t="s">
        <v>112</v>
      </c>
      <c r="G191" s="1" t="s">
        <v>634</v>
      </c>
      <c r="I191" s="1" t="s">
        <v>548</v>
      </c>
      <c r="K191" s="1">
        <f t="shared" si="6"/>
        <v>189</v>
      </c>
      <c r="L191" s="1">
        <f t="shared" si="7"/>
        <v>10</v>
      </c>
      <c r="M191" s="1" t="str">
        <f t="shared" si="8"/>
        <v/>
      </c>
    </row>
    <row r="192" spans="1:13" x14ac:dyDescent="0.25">
      <c r="A192" s="11" t="s">
        <v>333</v>
      </c>
      <c r="B192" s="1" t="s">
        <v>60</v>
      </c>
      <c r="C192" s="1" t="s">
        <v>111</v>
      </c>
      <c r="D192" s="12">
        <v>3</v>
      </c>
      <c r="E192" s="13" t="s">
        <v>138</v>
      </c>
      <c r="G192" s="1" t="s">
        <v>634</v>
      </c>
      <c r="I192" s="1" t="s">
        <v>549</v>
      </c>
      <c r="K192" s="1">
        <f t="shared" si="6"/>
        <v>190</v>
      </c>
      <c r="L192" s="1">
        <f t="shared" si="7"/>
        <v>10</v>
      </c>
      <c r="M192" s="1" t="str">
        <f t="shared" si="8"/>
        <v/>
      </c>
    </row>
    <row r="193" spans="1:13" x14ac:dyDescent="0.25">
      <c r="A193" s="11" t="s">
        <v>334</v>
      </c>
      <c r="B193" s="1" t="s">
        <v>59</v>
      </c>
      <c r="C193" s="1" t="s">
        <v>109</v>
      </c>
      <c r="D193" s="12">
        <v>4</v>
      </c>
      <c r="E193" s="13" t="s">
        <v>119</v>
      </c>
      <c r="G193" s="1" t="s">
        <v>634</v>
      </c>
      <c r="H193" s="12">
        <v>65816</v>
      </c>
      <c r="I193" s="1" t="s">
        <v>550</v>
      </c>
      <c r="K193" s="1">
        <f t="shared" si="6"/>
        <v>191</v>
      </c>
      <c r="L193" s="1">
        <f t="shared" si="7"/>
        <v>10</v>
      </c>
      <c r="M193" s="1" t="str">
        <f t="shared" si="8"/>
        <v/>
      </c>
    </row>
    <row r="194" spans="1:13" x14ac:dyDescent="0.25">
      <c r="A194" s="11" t="s">
        <v>335</v>
      </c>
      <c r="B194" s="1" t="s">
        <v>68</v>
      </c>
      <c r="C194" s="1" t="s">
        <v>93</v>
      </c>
      <c r="D194" s="12" t="s">
        <v>123</v>
      </c>
      <c r="E194" s="13" t="s">
        <v>123</v>
      </c>
      <c r="G194" s="1" t="s">
        <v>636</v>
      </c>
      <c r="I194" s="1" t="s">
        <v>551</v>
      </c>
      <c r="K194" s="1">
        <f t="shared" si="6"/>
        <v>192</v>
      </c>
      <c r="L194" s="1">
        <f t="shared" si="7"/>
        <v>12</v>
      </c>
      <c r="M194" s="1" t="str">
        <f t="shared" si="8"/>
        <v>*</v>
      </c>
    </row>
    <row r="195" spans="1:13" x14ac:dyDescent="0.25">
      <c r="A195" s="11" t="s">
        <v>336</v>
      </c>
      <c r="B195" s="1" t="s">
        <v>69</v>
      </c>
      <c r="C195" s="1" t="s">
        <v>774</v>
      </c>
      <c r="D195" s="12">
        <v>2</v>
      </c>
      <c r="E195" s="13" t="s">
        <v>115</v>
      </c>
      <c r="G195" s="1" t="s">
        <v>636</v>
      </c>
      <c r="I195" s="1" t="s">
        <v>552</v>
      </c>
      <c r="K195" s="1">
        <f t="shared" ref="K195:K257" si="9">ROW(A195)-2</f>
        <v>193</v>
      </c>
      <c r="L195" s="1">
        <f t="shared" ref="L195:L257" si="10">TRUNC(K195/32)*2</f>
        <v>12</v>
      </c>
      <c r="M195" s="1" t="str">
        <f t="shared" ref="M195:M257" si="11">IF(_xlfn.BITAND(L195,HEX2DEC("3"))=HEX2DEC("0"),"*","")</f>
        <v>*</v>
      </c>
    </row>
    <row r="196" spans="1:13" x14ac:dyDescent="0.25">
      <c r="A196" s="11" t="s">
        <v>337</v>
      </c>
      <c r="B196" s="1" t="s">
        <v>70</v>
      </c>
      <c r="C196" s="1" t="s">
        <v>93</v>
      </c>
      <c r="D196" s="12">
        <v>2</v>
      </c>
      <c r="E196" s="13">
        <v>3</v>
      </c>
      <c r="G196" s="1" t="s">
        <v>639</v>
      </c>
      <c r="H196" s="12">
        <v>65816</v>
      </c>
      <c r="I196" s="1" t="s">
        <v>553</v>
      </c>
      <c r="K196" s="1">
        <f t="shared" si="9"/>
        <v>194</v>
      </c>
      <c r="L196" s="1">
        <f t="shared" si="10"/>
        <v>12</v>
      </c>
      <c r="M196" s="1" t="str">
        <f t="shared" si="11"/>
        <v>*</v>
      </c>
    </row>
    <row r="197" spans="1:13" x14ac:dyDescent="0.25">
      <c r="A197" s="11" t="s">
        <v>338</v>
      </c>
      <c r="B197" s="1" t="s">
        <v>69</v>
      </c>
      <c r="C197" s="1" t="s">
        <v>761</v>
      </c>
      <c r="D197" s="12">
        <v>2</v>
      </c>
      <c r="E197" s="13" t="s">
        <v>116</v>
      </c>
      <c r="G197" s="1" t="s">
        <v>636</v>
      </c>
      <c r="H197" s="12">
        <v>65816</v>
      </c>
      <c r="I197" s="1" t="s">
        <v>554</v>
      </c>
      <c r="K197" s="1">
        <f t="shared" si="9"/>
        <v>195</v>
      </c>
      <c r="L197" s="1">
        <f t="shared" si="10"/>
        <v>12</v>
      </c>
      <c r="M197" s="1" t="str">
        <f t="shared" si="11"/>
        <v>*</v>
      </c>
    </row>
    <row r="198" spans="1:13" x14ac:dyDescent="0.25">
      <c r="A198" s="11" t="s">
        <v>339</v>
      </c>
      <c r="B198" s="1" t="s">
        <v>68</v>
      </c>
      <c r="C198" s="1" t="s">
        <v>770</v>
      </c>
      <c r="D198" s="12">
        <v>2</v>
      </c>
      <c r="E198" s="13" t="s">
        <v>124</v>
      </c>
      <c r="G198" s="1" t="s">
        <v>636</v>
      </c>
      <c r="I198" s="1" t="s">
        <v>555</v>
      </c>
      <c r="K198" s="1">
        <f t="shared" si="9"/>
        <v>196</v>
      </c>
      <c r="L198" s="1">
        <f t="shared" si="10"/>
        <v>12</v>
      </c>
      <c r="M198" s="1" t="str">
        <f t="shared" si="11"/>
        <v>*</v>
      </c>
    </row>
    <row r="199" spans="1:13" x14ac:dyDescent="0.25">
      <c r="A199" s="11" t="s">
        <v>340</v>
      </c>
      <c r="B199" s="1" t="s">
        <v>69</v>
      </c>
      <c r="C199" s="1" t="s">
        <v>770</v>
      </c>
      <c r="D199" s="12">
        <v>2</v>
      </c>
      <c r="E199" s="13" t="s">
        <v>117</v>
      </c>
      <c r="G199" s="1" t="s">
        <v>636</v>
      </c>
      <c r="I199" s="1" t="s">
        <v>556</v>
      </c>
      <c r="K199" s="1">
        <f t="shared" si="9"/>
        <v>197</v>
      </c>
      <c r="L199" s="1">
        <f t="shared" si="10"/>
        <v>12</v>
      </c>
      <c r="M199" s="1" t="str">
        <f t="shared" si="11"/>
        <v>*</v>
      </c>
    </row>
    <row r="200" spans="1:13" x14ac:dyDescent="0.25">
      <c r="A200" s="11" t="s">
        <v>341</v>
      </c>
      <c r="B200" s="1" t="s">
        <v>20</v>
      </c>
      <c r="C200" s="1" t="s">
        <v>770</v>
      </c>
      <c r="D200" s="12">
        <v>2</v>
      </c>
      <c r="E200" s="13" t="s">
        <v>127</v>
      </c>
      <c r="G200" s="1" t="s">
        <v>634</v>
      </c>
      <c r="I200" s="1" t="s">
        <v>557</v>
      </c>
      <c r="K200" s="1">
        <f t="shared" si="9"/>
        <v>198</v>
      </c>
      <c r="L200" s="1">
        <f t="shared" si="10"/>
        <v>12</v>
      </c>
      <c r="M200" s="1" t="str">
        <f t="shared" si="11"/>
        <v>*</v>
      </c>
    </row>
    <row r="201" spans="1:13" x14ac:dyDescent="0.25">
      <c r="A201" s="11" t="s">
        <v>342</v>
      </c>
      <c r="B201" s="1" t="s">
        <v>69</v>
      </c>
      <c r="C201" s="1" t="s">
        <v>773</v>
      </c>
      <c r="D201" s="12">
        <v>2</v>
      </c>
      <c r="E201" s="13" t="s">
        <v>115</v>
      </c>
      <c r="G201" s="1" t="s">
        <v>636</v>
      </c>
      <c r="H201" s="12">
        <v>65816</v>
      </c>
      <c r="I201" s="1" t="s">
        <v>558</v>
      </c>
      <c r="K201" s="1">
        <f t="shared" si="9"/>
        <v>199</v>
      </c>
      <c r="L201" s="1">
        <f t="shared" si="10"/>
        <v>12</v>
      </c>
      <c r="M201" s="1" t="str">
        <f t="shared" si="11"/>
        <v>*</v>
      </c>
    </row>
    <row r="202" spans="1:13" x14ac:dyDescent="0.25">
      <c r="A202" s="11" t="s">
        <v>343</v>
      </c>
      <c r="B202" s="1" t="s">
        <v>71</v>
      </c>
      <c r="C202" s="1" t="s">
        <v>131</v>
      </c>
      <c r="D202" s="12">
        <v>1</v>
      </c>
      <c r="E202" s="13">
        <v>2</v>
      </c>
      <c r="G202" s="1" t="s">
        <v>634</v>
      </c>
      <c r="I202" s="1" t="s">
        <v>71</v>
      </c>
      <c r="K202" s="1">
        <f t="shared" si="9"/>
        <v>200</v>
      </c>
      <c r="L202" s="1">
        <f t="shared" si="10"/>
        <v>12</v>
      </c>
      <c r="M202" s="1" t="str">
        <f t="shared" si="11"/>
        <v>*</v>
      </c>
    </row>
    <row r="203" spans="1:13" x14ac:dyDescent="0.25">
      <c r="A203" s="11" t="s">
        <v>344</v>
      </c>
      <c r="B203" s="1" t="s">
        <v>69</v>
      </c>
      <c r="C203" s="1" t="s">
        <v>93</v>
      </c>
      <c r="D203" s="12" t="s">
        <v>118</v>
      </c>
      <c r="E203" s="13" t="s">
        <v>118</v>
      </c>
      <c r="G203" s="1" t="s">
        <v>636</v>
      </c>
      <c r="I203" s="1" t="s">
        <v>559</v>
      </c>
      <c r="K203" s="1">
        <f t="shared" si="9"/>
        <v>201</v>
      </c>
      <c r="L203" s="1">
        <f t="shared" si="10"/>
        <v>12</v>
      </c>
      <c r="M203" s="1" t="str">
        <f t="shared" si="11"/>
        <v>*</v>
      </c>
    </row>
    <row r="204" spans="1:13" x14ac:dyDescent="0.25">
      <c r="A204" s="11" t="s">
        <v>345</v>
      </c>
      <c r="B204" s="1" t="s">
        <v>72</v>
      </c>
      <c r="C204" s="1" t="s">
        <v>131</v>
      </c>
      <c r="D204" s="12">
        <v>1</v>
      </c>
      <c r="E204" s="13">
        <v>2</v>
      </c>
      <c r="G204" s="1" t="s">
        <v>634</v>
      </c>
      <c r="I204" s="1" t="s">
        <v>72</v>
      </c>
      <c r="K204" s="1">
        <f t="shared" si="9"/>
        <v>202</v>
      </c>
      <c r="L204" s="1">
        <f t="shared" si="10"/>
        <v>12</v>
      </c>
      <c r="M204" s="1" t="str">
        <f t="shared" si="11"/>
        <v>*</v>
      </c>
    </row>
    <row r="205" spans="1:13" x14ac:dyDescent="0.25">
      <c r="A205" s="11" t="s">
        <v>346</v>
      </c>
      <c r="B205" s="1" t="s">
        <v>73</v>
      </c>
      <c r="C205" s="1" t="s">
        <v>131</v>
      </c>
      <c r="D205" s="12">
        <v>1</v>
      </c>
      <c r="E205" s="13">
        <v>3</v>
      </c>
      <c r="G205" s="1" t="s">
        <v>606</v>
      </c>
      <c r="H205" s="12" t="s">
        <v>769</v>
      </c>
      <c r="I205" s="1" t="s">
        <v>73</v>
      </c>
      <c r="K205" s="1">
        <f t="shared" si="9"/>
        <v>203</v>
      </c>
      <c r="L205" s="1">
        <f t="shared" si="10"/>
        <v>12</v>
      </c>
      <c r="M205" s="1" t="str">
        <f t="shared" si="11"/>
        <v>*</v>
      </c>
    </row>
    <row r="206" spans="1:13" x14ac:dyDescent="0.25">
      <c r="A206" s="11" t="s">
        <v>347</v>
      </c>
      <c r="B206" s="1" t="s">
        <v>68</v>
      </c>
      <c r="C206" s="1" t="s">
        <v>94</v>
      </c>
      <c r="D206" s="12">
        <v>3</v>
      </c>
      <c r="E206" s="13" t="s">
        <v>125</v>
      </c>
      <c r="G206" s="1" t="s">
        <v>636</v>
      </c>
      <c r="I206" s="1" t="s">
        <v>560</v>
      </c>
      <c r="K206" s="1">
        <f t="shared" si="9"/>
        <v>204</v>
      </c>
      <c r="L206" s="1">
        <f t="shared" si="10"/>
        <v>12</v>
      </c>
      <c r="M206" s="1" t="str">
        <f t="shared" si="11"/>
        <v>*</v>
      </c>
    </row>
    <row r="207" spans="1:13" x14ac:dyDescent="0.25">
      <c r="A207" s="11" t="s">
        <v>348</v>
      </c>
      <c r="B207" s="1" t="s">
        <v>69</v>
      </c>
      <c r="C207" s="1" t="s">
        <v>94</v>
      </c>
      <c r="D207" s="12">
        <v>3</v>
      </c>
      <c r="E207" s="13" t="s">
        <v>116</v>
      </c>
      <c r="G207" s="1" t="s">
        <v>636</v>
      </c>
      <c r="I207" s="1" t="s">
        <v>561</v>
      </c>
      <c r="K207" s="1">
        <f t="shared" si="9"/>
        <v>205</v>
      </c>
      <c r="L207" s="1">
        <f t="shared" si="10"/>
        <v>12</v>
      </c>
      <c r="M207" s="1" t="str">
        <f t="shared" si="11"/>
        <v>*</v>
      </c>
    </row>
    <row r="208" spans="1:13" x14ac:dyDescent="0.25">
      <c r="A208" s="11" t="s">
        <v>349</v>
      </c>
      <c r="B208" s="1" t="s">
        <v>20</v>
      </c>
      <c r="C208" s="1" t="s">
        <v>94</v>
      </c>
      <c r="D208" s="12">
        <v>3</v>
      </c>
      <c r="E208" s="13" t="s">
        <v>128</v>
      </c>
      <c r="G208" s="1" t="s">
        <v>634</v>
      </c>
      <c r="I208" s="1" t="s">
        <v>562</v>
      </c>
      <c r="K208" s="1">
        <f t="shared" si="9"/>
        <v>206</v>
      </c>
      <c r="L208" s="1">
        <f t="shared" si="10"/>
        <v>12</v>
      </c>
      <c r="M208" s="1" t="str">
        <f t="shared" si="11"/>
        <v>*</v>
      </c>
    </row>
    <row r="209" spans="1:13" x14ac:dyDescent="0.25">
      <c r="A209" s="11" t="s">
        <v>350</v>
      </c>
      <c r="B209" s="1" t="s">
        <v>69</v>
      </c>
      <c r="C209" s="1" t="s">
        <v>106</v>
      </c>
      <c r="D209" s="12">
        <v>4</v>
      </c>
      <c r="E209" s="13" t="s">
        <v>119</v>
      </c>
      <c r="G209" s="1" t="s">
        <v>636</v>
      </c>
      <c r="H209" s="12">
        <v>65816</v>
      </c>
      <c r="I209" s="1" t="s">
        <v>563</v>
      </c>
      <c r="K209" s="1">
        <f t="shared" si="9"/>
        <v>207</v>
      </c>
      <c r="L209" s="1">
        <f t="shared" si="10"/>
        <v>12</v>
      </c>
      <c r="M209" s="1" t="str">
        <f t="shared" si="11"/>
        <v>*</v>
      </c>
    </row>
    <row r="210" spans="1:13" x14ac:dyDescent="0.25">
      <c r="A210" s="11" t="s">
        <v>351</v>
      </c>
      <c r="B210" s="1" t="s">
        <v>74</v>
      </c>
      <c r="C210" s="1" t="s">
        <v>107</v>
      </c>
      <c r="D210" s="12">
        <v>2</v>
      </c>
      <c r="E210" s="13" t="s">
        <v>132</v>
      </c>
      <c r="G210" s="1" t="s">
        <v>606</v>
      </c>
      <c r="I210" s="1" t="s">
        <v>564</v>
      </c>
      <c r="K210" s="1">
        <f t="shared" si="9"/>
        <v>208</v>
      </c>
      <c r="L210" s="1">
        <f t="shared" si="10"/>
        <v>12</v>
      </c>
      <c r="M210" s="1" t="str">
        <f t="shared" si="11"/>
        <v>*</v>
      </c>
    </row>
    <row r="211" spans="1:13" x14ac:dyDescent="0.25">
      <c r="A211" s="11" t="s">
        <v>352</v>
      </c>
      <c r="B211" s="1" t="s">
        <v>69</v>
      </c>
      <c r="C211" s="1" t="s">
        <v>772</v>
      </c>
      <c r="D211" s="12">
        <v>2</v>
      </c>
      <c r="E211" s="13" t="s">
        <v>120</v>
      </c>
      <c r="G211" s="1" t="s">
        <v>636</v>
      </c>
      <c r="I211" s="1" t="s">
        <v>565</v>
      </c>
      <c r="K211" s="1">
        <f t="shared" si="9"/>
        <v>209</v>
      </c>
      <c r="L211" s="1">
        <f t="shared" si="10"/>
        <v>12</v>
      </c>
      <c r="M211" s="1" t="str">
        <f t="shared" si="11"/>
        <v>*</v>
      </c>
    </row>
    <row r="212" spans="1:13" x14ac:dyDescent="0.25">
      <c r="A212" s="11" t="s">
        <v>353</v>
      </c>
      <c r="B212" s="1" t="s">
        <v>69</v>
      </c>
      <c r="C212" s="1" t="s">
        <v>771</v>
      </c>
      <c r="D212" s="12">
        <v>2</v>
      </c>
      <c r="E212" s="13" t="s">
        <v>121</v>
      </c>
      <c r="G212" s="1" t="s">
        <v>636</v>
      </c>
      <c r="H212" s="12" t="s">
        <v>769</v>
      </c>
      <c r="I212" s="1" t="s">
        <v>566</v>
      </c>
      <c r="K212" s="1">
        <f t="shared" si="9"/>
        <v>210</v>
      </c>
      <c r="L212" s="1">
        <f t="shared" si="10"/>
        <v>12</v>
      </c>
      <c r="M212" s="1" t="str">
        <f t="shared" si="11"/>
        <v>*</v>
      </c>
    </row>
    <row r="213" spans="1:13" x14ac:dyDescent="0.25">
      <c r="A213" s="11" t="s">
        <v>354</v>
      </c>
      <c r="B213" s="1" t="s">
        <v>69</v>
      </c>
      <c r="C213" s="1" t="s">
        <v>762</v>
      </c>
      <c r="D213" s="12">
        <v>2</v>
      </c>
      <c r="E213" s="13" t="s">
        <v>97</v>
      </c>
      <c r="G213" s="1" t="s">
        <v>636</v>
      </c>
      <c r="H213" s="12">
        <v>65816</v>
      </c>
      <c r="I213" s="1" t="s">
        <v>567</v>
      </c>
      <c r="K213" s="1">
        <f t="shared" si="9"/>
        <v>211</v>
      </c>
      <c r="L213" s="1">
        <f t="shared" si="10"/>
        <v>12</v>
      </c>
      <c r="M213" s="1" t="str">
        <f t="shared" si="11"/>
        <v>*</v>
      </c>
    </row>
    <row r="214" spans="1:13" x14ac:dyDescent="0.25">
      <c r="A214" s="11" t="s">
        <v>355</v>
      </c>
      <c r="B214" s="1" t="s">
        <v>75</v>
      </c>
      <c r="C214" s="1" t="s">
        <v>770</v>
      </c>
      <c r="D214" s="12">
        <v>2</v>
      </c>
      <c r="E214" s="13" t="s">
        <v>139</v>
      </c>
      <c r="G214" s="1" t="s">
        <v>606</v>
      </c>
      <c r="H214" s="12">
        <v>65816</v>
      </c>
      <c r="I214" s="1" t="s">
        <v>568</v>
      </c>
      <c r="K214" s="1">
        <f t="shared" si="9"/>
        <v>212</v>
      </c>
      <c r="L214" s="1">
        <f t="shared" si="10"/>
        <v>12</v>
      </c>
      <c r="M214" s="1" t="str">
        <f t="shared" si="11"/>
        <v>*</v>
      </c>
    </row>
    <row r="215" spans="1:13" x14ac:dyDescent="0.25">
      <c r="A215" s="11" t="s">
        <v>356</v>
      </c>
      <c r="B215" s="1" t="s">
        <v>69</v>
      </c>
      <c r="C215" s="1" t="s">
        <v>775</v>
      </c>
      <c r="D215" s="12">
        <v>2</v>
      </c>
      <c r="E215" s="13" t="s">
        <v>122</v>
      </c>
      <c r="G215" s="1" t="s">
        <v>636</v>
      </c>
      <c r="I215" s="1" t="s">
        <v>569</v>
      </c>
      <c r="K215" s="1">
        <f t="shared" si="9"/>
        <v>213</v>
      </c>
      <c r="L215" s="1">
        <f t="shared" si="10"/>
        <v>12</v>
      </c>
      <c r="M215" s="1" t="str">
        <f t="shared" si="11"/>
        <v>*</v>
      </c>
    </row>
    <row r="216" spans="1:13" x14ac:dyDescent="0.25">
      <c r="A216" s="11" t="s">
        <v>357</v>
      </c>
      <c r="B216" s="1" t="s">
        <v>20</v>
      </c>
      <c r="C216" s="1" t="s">
        <v>775</v>
      </c>
      <c r="D216" s="12">
        <v>2</v>
      </c>
      <c r="E216" s="13" t="s">
        <v>129</v>
      </c>
      <c r="G216" s="1" t="s">
        <v>634</v>
      </c>
      <c r="I216" s="1" t="s">
        <v>570</v>
      </c>
      <c r="K216" s="1">
        <f t="shared" si="9"/>
        <v>214</v>
      </c>
      <c r="L216" s="1">
        <f t="shared" si="10"/>
        <v>12</v>
      </c>
      <c r="M216" s="1" t="str">
        <f t="shared" si="11"/>
        <v>*</v>
      </c>
    </row>
    <row r="217" spans="1:13" x14ac:dyDescent="0.25">
      <c r="A217" s="11" t="s">
        <v>358</v>
      </c>
      <c r="B217" s="1" t="s">
        <v>69</v>
      </c>
      <c r="C217" s="1" t="s">
        <v>777</v>
      </c>
      <c r="D217" s="12">
        <v>2</v>
      </c>
      <c r="E217" s="13" t="s">
        <v>115</v>
      </c>
      <c r="G217" s="1" t="s">
        <v>636</v>
      </c>
      <c r="H217" s="12">
        <v>65816</v>
      </c>
      <c r="I217" s="1" t="s">
        <v>571</v>
      </c>
      <c r="K217" s="1">
        <f t="shared" si="9"/>
        <v>215</v>
      </c>
      <c r="L217" s="1">
        <f t="shared" si="10"/>
        <v>12</v>
      </c>
      <c r="M217" s="1" t="str">
        <f t="shared" si="11"/>
        <v>*</v>
      </c>
    </row>
    <row r="218" spans="1:13" x14ac:dyDescent="0.25">
      <c r="A218" s="11" t="s">
        <v>359</v>
      </c>
      <c r="B218" s="1" t="s">
        <v>76</v>
      </c>
      <c r="C218" s="1" t="s">
        <v>131</v>
      </c>
      <c r="D218" s="12">
        <v>1</v>
      </c>
      <c r="E218" s="13">
        <v>2</v>
      </c>
      <c r="G218" s="1" t="s">
        <v>612</v>
      </c>
      <c r="I218" s="1" t="s">
        <v>76</v>
      </c>
      <c r="K218" s="1">
        <f t="shared" si="9"/>
        <v>216</v>
      </c>
      <c r="L218" s="1">
        <f t="shared" si="10"/>
        <v>12</v>
      </c>
      <c r="M218" s="1" t="str">
        <f t="shared" si="11"/>
        <v>*</v>
      </c>
    </row>
    <row r="219" spans="1:13" x14ac:dyDescent="0.25">
      <c r="A219" s="11" t="s">
        <v>360</v>
      </c>
      <c r="B219" s="1" t="s">
        <v>69</v>
      </c>
      <c r="C219" s="1" t="s">
        <v>111</v>
      </c>
      <c r="D219" s="12">
        <v>3</v>
      </c>
      <c r="E219" s="13" t="s">
        <v>112</v>
      </c>
      <c r="G219" s="1" t="s">
        <v>636</v>
      </c>
      <c r="I219" s="1" t="s">
        <v>572</v>
      </c>
      <c r="K219" s="1">
        <f t="shared" si="9"/>
        <v>217</v>
      </c>
      <c r="L219" s="1">
        <f t="shared" si="10"/>
        <v>12</v>
      </c>
      <c r="M219" s="1" t="str">
        <f t="shared" si="11"/>
        <v>*</v>
      </c>
    </row>
    <row r="220" spans="1:13" x14ac:dyDescent="0.25">
      <c r="A220" s="11" t="s">
        <v>361</v>
      </c>
      <c r="B220" s="1" t="s">
        <v>77</v>
      </c>
      <c r="C220" s="1" t="s">
        <v>131</v>
      </c>
      <c r="D220" s="12">
        <v>1</v>
      </c>
      <c r="E220" s="13" t="s">
        <v>141</v>
      </c>
      <c r="G220" s="1" t="s">
        <v>606</v>
      </c>
      <c r="H220" s="12" t="s">
        <v>769</v>
      </c>
      <c r="I220" s="1" t="s">
        <v>77</v>
      </c>
      <c r="K220" s="1">
        <f t="shared" si="9"/>
        <v>218</v>
      </c>
      <c r="L220" s="1">
        <f t="shared" si="10"/>
        <v>12</v>
      </c>
      <c r="M220" s="1" t="str">
        <f t="shared" si="11"/>
        <v>*</v>
      </c>
    </row>
    <row r="221" spans="1:13" x14ac:dyDescent="0.25">
      <c r="A221" s="11" t="s">
        <v>362</v>
      </c>
      <c r="B221" s="1" t="s">
        <v>78</v>
      </c>
      <c r="C221" s="1" t="s">
        <v>131</v>
      </c>
      <c r="D221" s="12">
        <v>1</v>
      </c>
      <c r="E221" s="13">
        <v>3</v>
      </c>
      <c r="G221" s="1" t="s">
        <v>606</v>
      </c>
      <c r="H221" s="12" t="s">
        <v>769</v>
      </c>
      <c r="I221" s="1" t="s">
        <v>78</v>
      </c>
      <c r="K221" s="1">
        <f t="shared" si="9"/>
        <v>219</v>
      </c>
      <c r="L221" s="1">
        <f t="shared" si="10"/>
        <v>12</v>
      </c>
      <c r="M221" s="1" t="str">
        <f t="shared" si="11"/>
        <v>*</v>
      </c>
    </row>
    <row r="222" spans="1:13" x14ac:dyDescent="0.25">
      <c r="A222" s="11" t="s">
        <v>363</v>
      </c>
      <c r="B222" s="1" t="s">
        <v>29</v>
      </c>
      <c r="C222" s="1" t="s">
        <v>134</v>
      </c>
      <c r="D222" s="12">
        <v>3</v>
      </c>
      <c r="E222" s="13">
        <v>6</v>
      </c>
      <c r="G222" s="1" t="s">
        <v>606</v>
      </c>
      <c r="H222" s="12">
        <v>65816</v>
      </c>
      <c r="I222" s="1" t="s">
        <v>573</v>
      </c>
      <c r="K222" s="1">
        <f t="shared" si="9"/>
        <v>220</v>
      </c>
      <c r="L222" s="1">
        <f t="shared" si="10"/>
        <v>12</v>
      </c>
      <c r="M222" s="1" t="str">
        <f t="shared" si="11"/>
        <v>*</v>
      </c>
    </row>
    <row r="223" spans="1:13" x14ac:dyDescent="0.25">
      <c r="A223" s="11" t="s">
        <v>364</v>
      </c>
      <c r="B223" s="1" t="s">
        <v>69</v>
      </c>
      <c r="C223" s="1" t="s">
        <v>110</v>
      </c>
      <c r="D223" s="12">
        <v>3</v>
      </c>
      <c r="E223" s="13" t="s">
        <v>112</v>
      </c>
      <c r="G223" s="1" t="s">
        <v>636</v>
      </c>
      <c r="I223" s="1" t="s">
        <v>574</v>
      </c>
      <c r="K223" s="1">
        <f t="shared" si="9"/>
        <v>221</v>
      </c>
      <c r="L223" s="1">
        <f t="shared" si="10"/>
        <v>12</v>
      </c>
      <c r="M223" s="1" t="str">
        <f t="shared" si="11"/>
        <v>*</v>
      </c>
    </row>
    <row r="224" spans="1:13" x14ac:dyDescent="0.25">
      <c r="A224" s="11" t="s">
        <v>365</v>
      </c>
      <c r="B224" s="1" t="s">
        <v>20</v>
      </c>
      <c r="C224" s="1" t="s">
        <v>110</v>
      </c>
      <c r="D224" s="12">
        <v>3</v>
      </c>
      <c r="E224" s="13" t="s">
        <v>130</v>
      </c>
      <c r="G224" s="1" t="s">
        <v>634</v>
      </c>
      <c r="I224" s="1" t="s">
        <v>575</v>
      </c>
      <c r="K224" s="1">
        <f t="shared" si="9"/>
        <v>222</v>
      </c>
      <c r="L224" s="1">
        <f t="shared" si="10"/>
        <v>12</v>
      </c>
      <c r="M224" s="1" t="str">
        <f t="shared" si="11"/>
        <v>*</v>
      </c>
    </row>
    <row r="225" spans="1:13" x14ac:dyDescent="0.25">
      <c r="A225" s="11" t="s">
        <v>366</v>
      </c>
      <c r="B225" s="1" t="s">
        <v>69</v>
      </c>
      <c r="C225" s="1" t="s">
        <v>109</v>
      </c>
      <c r="D225" s="12">
        <v>4</v>
      </c>
      <c r="E225" s="13" t="s">
        <v>119</v>
      </c>
      <c r="G225" s="1" t="s">
        <v>636</v>
      </c>
      <c r="H225" s="12">
        <v>65816</v>
      </c>
      <c r="I225" s="1" t="s">
        <v>576</v>
      </c>
      <c r="K225" s="1">
        <f t="shared" si="9"/>
        <v>223</v>
      </c>
      <c r="L225" s="1">
        <f t="shared" si="10"/>
        <v>12</v>
      </c>
      <c r="M225" s="1" t="str">
        <f t="shared" si="11"/>
        <v>*</v>
      </c>
    </row>
    <row r="226" spans="1:13" x14ac:dyDescent="0.25">
      <c r="A226" s="11" t="s">
        <v>367</v>
      </c>
      <c r="B226" s="1" t="s">
        <v>79</v>
      </c>
      <c r="C226" s="1" t="s">
        <v>93</v>
      </c>
      <c r="D226" s="12" t="s">
        <v>123</v>
      </c>
      <c r="E226" s="13" t="s">
        <v>123</v>
      </c>
      <c r="G226" s="1" t="s">
        <v>636</v>
      </c>
      <c r="I226" s="1" t="s">
        <v>577</v>
      </c>
      <c r="K226" s="1">
        <f t="shared" si="9"/>
        <v>224</v>
      </c>
      <c r="L226" s="1">
        <f t="shared" si="10"/>
        <v>14</v>
      </c>
      <c r="M226" s="1" t="str">
        <f t="shared" si="11"/>
        <v/>
      </c>
    </row>
    <row r="227" spans="1:13" x14ac:dyDescent="0.25">
      <c r="A227" s="11" t="s">
        <v>368</v>
      </c>
      <c r="B227" s="1" t="s">
        <v>80</v>
      </c>
      <c r="C227" s="1" t="s">
        <v>774</v>
      </c>
      <c r="D227" s="12">
        <v>2</v>
      </c>
      <c r="E227" s="13" t="s">
        <v>115</v>
      </c>
      <c r="G227" s="1" t="s">
        <v>638</v>
      </c>
      <c r="I227" s="1" t="s">
        <v>578</v>
      </c>
      <c r="K227" s="1">
        <f t="shared" si="9"/>
        <v>225</v>
      </c>
      <c r="L227" s="1">
        <f t="shared" si="10"/>
        <v>14</v>
      </c>
      <c r="M227" s="1" t="str">
        <f t="shared" si="11"/>
        <v/>
      </c>
    </row>
    <row r="228" spans="1:13" x14ac:dyDescent="0.25">
      <c r="A228" s="11" t="s">
        <v>369</v>
      </c>
      <c r="B228" s="1" t="s">
        <v>81</v>
      </c>
      <c r="C228" s="1" t="s">
        <v>93</v>
      </c>
      <c r="D228" s="12">
        <v>2</v>
      </c>
      <c r="E228" s="13">
        <v>3</v>
      </c>
      <c r="G228" s="1" t="s">
        <v>639</v>
      </c>
      <c r="I228" s="1" t="s">
        <v>579</v>
      </c>
      <c r="K228" s="1">
        <f t="shared" si="9"/>
        <v>226</v>
      </c>
      <c r="L228" s="1">
        <f t="shared" si="10"/>
        <v>14</v>
      </c>
      <c r="M228" s="1" t="str">
        <f t="shared" si="11"/>
        <v/>
      </c>
    </row>
    <row r="229" spans="1:13" x14ac:dyDescent="0.25">
      <c r="A229" s="11" t="s">
        <v>370</v>
      </c>
      <c r="B229" s="1" t="s">
        <v>80</v>
      </c>
      <c r="C229" s="1" t="s">
        <v>761</v>
      </c>
      <c r="D229" s="12">
        <v>2</v>
      </c>
      <c r="E229" s="13" t="s">
        <v>116</v>
      </c>
      <c r="G229" s="1" t="s">
        <v>638</v>
      </c>
      <c r="H229" s="12">
        <v>65816</v>
      </c>
      <c r="I229" s="1" t="s">
        <v>580</v>
      </c>
      <c r="K229" s="1">
        <f t="shared" si="9"/>
        <v>227</v>
      </c>
      <c r="L229" s="1">
        <f t="shared" si="10"/>
        <v>14</v>
      </c>
      <c r="M229" s="1" t="str">
        <f t="shared" si="11"/>
        <v/>
      </c>
    </row>
    <row r="230" spans="1:13" x14ac:dyDescent="0.25">
      <c r="A230" s="11" t="s">
        <v>371</v>
      </c>
      <c r="B230" s="1" t="s">
        <v>79</v>
      </c>
      <c r="C230" s="1" t="s">
        <v>770</v>
      </c>
      <c r="D230" s="12">
        <v>2</v>
      </c>
      <c r="E230" s="13" t="s">
        <v>124</v>
      </c>
      <c r="G230" s="1" t="s">
        <v>636</v>
      </c>
      <c r="I230" s="1" t="s">
        <v>581</v>
      </c>
      <c r="K230" s="1">
        <f t="shared" si="9"/>
        <v>228</v>
      </c>
      <c r="L230" s="1">
        <f t="shared" si="10"/>
        <v>14</v>
      </c>
      <c r="M230" s="1" t="str">
        <f t="shared" si="11"/>
        <v/>
      </c>
    </row>
    <row r="231" spans="1:13" x14ac:dyDescent="0.25">
      <c r="A231" s="11" t="s">
        <v>372</v>
      </c>
      <c r="B231" s="1" t="s">
        <v>80</v>
      </c>
      <c r="C231" s="1" t="s">
        <v>770</v>
      </c>
      <c r="D231" s="12">
        <v>2</v>
      </c>
      <c r="E231" s="13" t="s">
        <v>117</v>
      </c>
      <c r="G231" s="1" t="s">
        <v>638</v>
      </c>
      <c r="I231" s="1" t="s">
        <v>582</v>
      </c>
      <c r="K231" s="1">
        <f t="shared" si="9"/>
        <v>229</v>
      </c>
      <c r="L231" s="1">
        <f t="shared" si="10"/>
        <v>14</v>
      </c>
      <c r="M231" s="1" t="str">
        <f t="shared" si="11"/>
        <v/>
      </c>
    </row>
    <row r="232" spans="1:13" x14ac:dyDescent="0.25">
      <c r="A232" s="11" t="s">
        <v>373</v>
      </c>
      <c r="B232" s="1" t="s">
        <v>10</v>
      </c>
      <c r="C232" s="1" t="s">
        <v>770</v>
      </c>
      <c r="D232" s="12">
        <v>2</v>
      </c>
      <c r="E232" s="13" t="s">
        <v>127</v>
      </c>
      <c r="G232" s="1" t="s">
        <v>634</v>
      </c>
      <c r="I232" s="1" t="s">
        <v>583</v>
      </c>
      <c r="K232" s="1">
        <f t="shared" si="9"/>
        <v>230</v>
      </c>
      <c r="L232" s="1">
        <f t="shared" si="10"/>
        <v>14</v>
      </c>
      <c r="M232" s="1" t="str">
        <f t="shared" si="11"/>
        <v/>
      </c>
    </row>
    <row r="233" spans="1:13" x14ac:dyDescent="0.25">
      <c r="A233" s="11" t="s">
        <v>374</v>
      </c>
      <c r="B233" s="1" t="s">
        <v>80</v>
      </c>
      <c r="C233" s="1" t="s">
        <v>773</v>
      </c>
      <c r="D233" s="12">
        <v>2</v>
      </c>
      <c r="E233" s="13" t="s">
        <v>115</v>
      </c>
      <c r="G233" s="1" t="s">
        <v>638</v>
      </c>
      <c r="H233" s="12">
        <v>65816</v>
      </c>
      <c r="I233" s="1" t="s">
        <v>584</v>
      </c>
      <c r="K233" s="1">
        <f t="shared" si="9"/>
        <v>231</v>
      </c>
      <c r="L233" s="1">
        <f t="shared" si="10"/>
        <v>14</v>
      </c>
      <c r="M233" s="1" t="str">
        <f t="shared" si="11"/>
        <v/>
      </c>
    </row>
    <row r="234" spans="1:13" x14ac:dyDescent="0.25">
      <c r="A234" s="11" t="s">
        <v>375</v>
      </c>
      <c r="B234" s="1" t="s">
        <v>82</v>
      </c>
      <c r="C234" s="1" t="s">
        <v>131</v>
      </c>
      <c r="D234" s="12">
        <v>1</v>
      </c>
      <c r="E234" s="13">
        <v>2</v>
      </c>
      <c r="G234" s="1" t="s">
        <v>634</v>
      </c>
      <c r="I234" s="1" t="s">
        <v>82</v>
      </c>
      <c r="K234" s="1">
        <f t="shared" si="9"/>
        <v>232</v>
      </c>
      <c r="L234" s="1">
        <f t="shared" si="10"/>
        <v>14</v>
      </c>
      <c r="M234" s="1" t="str">
        <f t="shared" si="11"/>
        <v/>
      </c>
    </row>
    <row r="235" spans="1:13" x14ac:dyDescent="0.25">
      <c r="A235" s="11" t="s">
        <v>376</v>
      </c>
      <c r="B235" s="1" t="s">
        <v>80</v>
      </c>
      <c r="C235" s="1" t="s">
        <v>93</v>
      </c>
      <c r="D235" s="12" t="s">
        <v>118</v>
      </c>
      <c r="E235" s="13" t="s">
        <v>118</v>
      </c>
      <c r="G235" s="1" t="s">
        <v>638</v>
      </c>
      <c r="I235" s="1" t="s">
        <v>585</v>
      </c>
      <c r="K235" s="1">
        <f t="shared" si="9"/>
        <v>233</v>
      </c>
      <c r="L235" s="1">
        <f t="shared" si="10"/>
        <v>14</v>
      </c>
      <c r="M235" s="1" t="str">
        <f t="shared" si="11"/>
        <v/>
      </c>
    </row>
    <row r="236" spans="1:13" x14ac:dyDescent="0.25">
      <c r="A236" s="11" t="s">
        <v>377</v>
      </c>
      <c r="B236" s="1" t="s">
        <v>83</v>
      </c>
      <c r="C236" s="1" t="s">
        <v>131</v>
      </c>
      <c r="D236" s="12">
        <v>1</v>
      </c>
      <c r="E236" s="13">
        <v>2</v>
      </c>
      <c r="G236" s="1" t="s">
        <v>606</v>
      </c>
      <c r="I236" s="1" t="s">
        <v>83</v>
      </c>
      <c r="K236" s="1">
        <f t="shared" si="9"/>
        <v>234</v>
      </c>
      <c r="L236" s="1">
        <f t="shared" si="10"/>
        <v>14</v>
      </c>
      <c r="M236" s="1" t="str">
        <f t="shared" si="11"/>
        <v/>
      </c>
    </row>
    <row r="237" spans="1:13" x14ac:dyDescent="0.25">
      <c r="A237" s="11" t="s">
        <v>378</v>
      </c>
      <c r="B237" s="1" t="s">
        <v>84</v>
      </c>
      <c r="C237" s="1" t="s">
        <v>131</v>
      </c>
      <c r="D237" s="12">
        <v>1</v>
      </c>
      <c r="E237" s="13">
        <v>3</v>
      </c>
      <c r="G237" s="1" t="s">
        <v>634</v>
      </c>
      <c r="H237" s="12">
        <v>65816</v>
      </c>
      <c r="I237" s="1" t="s">
        <v>84</v>
      </c>
      <c r="K237" s="1">
        <f t="shared" si="9"/>
        <v>235</v>
      </c>
      <c r="L237" s="1">
        <f t="shared" si="10"/>
        <v>14</v>
      </c>
      <c r="M237" s="1" t="str">
        <f t="shared" si="11"/>
        <v/>
      </c>
    </row>
    <row r="238" spans="1:13" x14ac:dyDescent="0.25">
      <c r="A238" s="11" t="s">
        <v>379</v>
      </c>
      <c r="B238" s="1" t="s">
        <v>79</v>
      </c>
      <c r="C238" s="1" t="s">
        <v>94</v>
      </c>
      <c r="D238" s="12">
        <v>3</v>
      </c>
      <c r="E238" s="13" t="s">
        <v>125</v>
      </c>
      <c r="G238" s="1" t="s">
        <v>636</v>
      </c>
      <c r="I238" s="1" t="s">
        <v>586</v>
      </c>
      <c r="K238" s="1">
        <f t="shared" si="9"/>
        <v>236</v>
      </c>
      <c r="L238" s="1">
        <f t="shared" si="10"/>
        <v>14</v>
      </c>
      <c r="M238" s="1" t="str">
        <f t="shared" si="11"/>
        <v/>
      </c>
    </row>
    <row r="239" spans="1:13" x14ac:dyDescent="0.25">
      <c r="A239" s="11" t="s">
        <v>380</v>
      </c>
      <c r="B239" s="1" t="s">
        <v>80</v>
      </c>
      <c r="C239" s="1" t="s">
        <v>94</v>
      </c>
      <c r="D239" s="12">
        <v>3</v>
      </c>
      <c r="E239" s="13" t="s">
        <v>116</v>
      </c>
      <c r="G239" s="1" t="s">
        <v>638</v>
      </c>
      <c r="I239" s="1" t="s">
        <v>587</v>
      </c>
      <c r="K239" s="1">
        <f t="shared" si="9"/>
        <v>237</v>
      </c>
      <c r="L239" s="1">
        <f t="shared" si="10"/>
        <v>14</v>
      </c>
      <c r="M239" s="1" t="str">
        <f t="shared" si="11"/>
        <v/>
      </c>
    </row>
    <row r="240" spans="1:13" x14ac:dyDescent="0.25">
      <c r="A240" s="11" t="s">
        <v>381</v>
      </c>
      <c r="B240" s="1" t="s">
        <v>10</v>
      </c>
      <c r="C240" s="1" t="s">
        <v>94</v>
      </c>
      <c r="D240" s="12">
        <v>3</v>
      </c>
      <c r="E240" s="13" t="s">
        <v>128</v>
      </c>
      <c r="G240" s="1" t="s">
        <v>634</v>
      </c>
      <c r="I240" s="1" t="s">
        <v>588</v>
      </c>
      <c r="K240" s="1">
        <f t="shared" si="9"/>
        <v>238</v>
      </c>
      <c r="L240" s="1">
        <f t="shared" si="10"/>
        <v>14</v>
      </c>
      <c r="M240" s="1" t="str">
        <f t="shared" si="11"/>
        <v/>
      </c>
    </row>
    <row r="241" spans="1:13" x14ac:dyDescent="0.25">
      <c r="A241" s="11" t="s">
        <v>382</v>
      </c>
      <c r="B241" s="1" t="s">
        <v>80</v>
      </c>
      <c r="C241" s="1" t="s">
        <v>106</v>
      </c>
      <c r="D241" s="12">
        <v>4</v>
      </c>
      <c r="E241" s="13" t="s">
        <v>119</v>
      </c>
      <c r="G241" s="1" t="s">
        <v>638</v>
      </c>
      <c r="H241" s="12">
        <v>65816</v>
      </c>
      <c r="I241" s="1" t="s">
        <v>589</v>
      </c>
      <c r="K241" s="1">
        <f t="shared" si="9"/>
        <v>239</v>
      </c>
      <c r="L241" s="1">
        <f t="shared" si="10"/>
        <v>14</v>
      </c>
      <c r="M241" s="1" t="str">
        <f t="shared" si="11"/>
        <v/>
      </c>
    </row>
    <row r="242" spans="1:13" x14ac:dyDescent="0.25">
      <c r="A242" s="11" t="s">
        <v>383</v>
      </c>
      <c r="B242" s="1" t="s">
        <v>85</v>
      </c>
      <c r="C242" s="1" t="s">
        <v>107</v>
      </c>
      <c r="D242" s="12">
        <v>2</v>
      </c>
      <c r="E242" s="13" t="s">
        <v>132</v>
      </c>
      <c r="G242" s="1" t="s">
        <v>606</v>
      </c>
      <c r="I242" s="1" t="s">
        <v>590</v>
      </c>
      <c r="K242" s="1">
        <f t="shared" si="9"/>
        <v>240</v>
      </c>
      <c r="L242" s="1">
        <f t="shared" si="10"/>
        <v>14</v>
      </c>
      <c r="M242" s="1" t="str">
        <f t="shared" si="11"/>
        <v/>
      </c>
    </row>
    <row r="243" spans="1:13" x14ac:dyDescent="0.25">
      <c r="A243" s="11" t="s">
        <v>384</v>
      </c>
      <c r="B243" s="1" t="s">
        <v>80</v>
      </c>
      <c r="C243" s="1" t="s">
        <v>772</v>
      </c>
      <c r="D243" s="12">
        <v>2</v>
      </c>
      <c r="E243" s="13" t="s">
        <v>120</v>
      </c>
      <c r="G243" s="1" t="s">
        <v>638</v>
      </c>
      <c r="I243" s="1" t="s">
        <v>591</v>
      </c>
      <c r="K243" s="1">
        <f t="shared" si="9"/>
        <v>241</v>
      </c>
      <c r="L243" s="1">
        <f t="shared" si="10"/>
        <v>14</v>
      </c>
      <c r="M243" s="1" t="str">
        <f t="shared" si="11"/>
        <v/>
      </c>
    </row>
    <row r="244" spans="1:13" x14ac:dyDescent="0.25">
      <c r="A244" s="11" t="s">
        <v>385</v>
      </c>
      <c r="B244" s="1" t="s">
        <v>80</v>
      </c>
      <c r="C244" s="1" t="s">
        <v>771</v>
      </c>
      <c r="D244" s="12">
        <v>2</v>
      </c>
      <c r="E244" s="13" t="s">
        <v>121</v>
      </c>
      <c r="G244" s="1" t="s">
        <v>638</v>
      </c>
      <c r="H244" s="12" t="s">
        <v>769</v>
      </c>
      <c r="I244" s="1" t="s">
        <v>592</v>
      </c>
      <c r="K244" s="1">
        <f t="shared" si="9"/>
        <v>242</v>
      </c>
      <c r="L244" s="1">
        <f t="shared" si="10"/>
        <v>14</v>
      </c>
      <c r="M244" s="1" t="str">
        <f t="shared" si="11"/>
        <v/>
      </c>
    </row>
    <row r="245" spans="1:13" x14ac:dyDescent="0.25">
      <c r="A245" s="11" t="s">
        <v>386</v>
      </c>
      <c r="B245" s="1" t="s">
        <v>80</v>
      </c>
      <c r="C245" s="1" t="s">
        <v>762</v>
      </c>
      <c r="D245" s="12">
        <v>2</v>
      </c>
      <c r="E245" s="13" t="s">
        <v>97</v>
      </c>
      <c r="G245" s="1" t="s">
        <v>638</v>
      </c>
      <c r="H245" s="12">
        <v>65816</v>
      </c>
      <c r="I245" s="1" t="s">
        <v>593</v>
      </c>
      <c r="K245" s="1">
        <f t="shared" si="9"/>
        <v>243</v>
      </c>
      <c r="L245" s="1">
        <f t="shared" si="10"/>
        <v>14</v>
      </c>
      <c r="M245" s="1" t="str">
        <f t="shared" si="11"/>
        <v/>
      </c>
    </row>
    <row r="246" spans="1:13" x14ac:dyDescent="0.25">
      <c r="A246" s="11" t="s">
        <v>387</v>
      </c>
      <c r="B246" s="1" t="s">
        <v>86</v>
      </c>
      <c r="C246" s="1" t="s">
        <v>93</v>
      </c>
      <c r="D246" s="12">
        <v>3</v>
      </c>
      <c r="E246" s="13">
        <v>5</v>
      </c>
      <c r="G246" s="1" t="s">
        <v>606</v>
      </c>
      <c r="H246" s="12">
        <v>65816</v>
      </c>
      <c r="I246" s="1" t="s">
        <v>594</v>
      </c>
      <c r="K246" s="1">
        <f t="shared" si="9"/>
        <v>244</v>
      </c>
      <c r="L246" s="1">
        <f t="shared" si="10"/>
        <v>14</v>
      </c>
      <c r="M246" s="1" t="str">
        <f t="shared" si="11"/>
        <v/>
      </c>
    </row>
    <row r="247" spans="1:13" x14ac:dyDescent="0.25">
      <c r="A247" s="11" t="s">
        <v>388</v>
      </c>
      <c r="B247" s="1" t="s">
        <v>80</v>
      </c>
      <c r="C247" s="1" t="s">
        <v>775</v>
      </c>
      <c r="D247" s="12">
        <v>2</v>
      </c>
      <c r="E247" s="13" t="s">
        <v>122</v>
      </c>
      <c r="G247" s="1" t="s">
        <v>638</v>
      </c>
      <c r="I247" s="1" t="s">
        <v>595</v>
      </c>
      <c r="K247" s="1">
        <f t="shared" si="9"/>
        <v>245</v>
      </c>
      <c r="L247" s="1">
        <f t="shared" si="10"/>
        <v>14</v>
      </c>
      <c r="M247" s="1" t="str">
        <f t="shared" si="11"/>
        <v/>
      </c>
    </row>
    <row r="248" spans="1:13" x14ac:dyDescent="0.25">
      <c r="A248" s="11" t="s">
        <v>389</v>
      </c>
      <c r="B248" s="1" t="s">
        <v>10</v>
      </c>
      <c r="C248" s="1" t="s">
        <v>775</v>
      </c>
      <c r="D248" s="12">
        <v>2</v>
      </c>
      <c r="E248" s="13" t="s">
        <v>129</v>
      </c>
      <c r="G248" s="1" t="s">
        <v>634</v>
      </c>
      <c r="I248" s="1" t="s">
        <v>596</v>
      </c>
      <c r="K248" s="1">
        <f t="shared" si="9"/>
        <v>246</v>
      </c>
      <c r="L248" s="1">
        <f t="shared" si="10"/>
        <v>14</v>
      </c>
      <c r="M248" s="1" t="str">
        <f t="shared" si="11"/>
        <v/>
      </c>
    </row>
    <row r="249" spans="1:13" x14ac:dyDescent="0.25">
      <c r="A249" s="11" t="s">
        <v>390</v>
      </c>
      <c r="B249" s="1" t="s">
        <v>80</v>
      </c>
      <c r="C249" s="1" t="s">
        <v>777</v>
      </c>
      <c r="D249" s="12">
        <v>2</v>
      </c>
      <c r="E249" s="13" t="s">
        <v>115</v>
      </c>
      <c r="G249" s="1" t="s">
        <v>638</v>
      </c>
      <c r="H249" s="12">
        <v>65816</v>
      </c>
      <c r="I249" s="1" t="s">
        <v>597</v>
      </c>
      <c r="K249" s="1">
        <f t="shared" si="9"/>
        <v>247</v>
      </c>
      <c r="L249" s="1">
        <f t="shared" si="10"/>
        <v>14</v>
      </c>
      <c r="M249" s="1" t="str">
        <f t="shared" si="11"/>
        <v/>
      </c>
    </row>
    <row r="250" spans="1:13" x14ac:dyDescent="0.25">
      <c r="A250" s="11" t="s">
        <v>391</v>
      </c>
      <c r="B250" s="1" t="s">
        <v>87</v>
      </c>
      <c r="C250" s="1" t="s">
        <v>131</v>
      </c>
      <c r="D250" s="12">
        <v>1</v>
      </c>
      <c r="E250" s="13">
        <v>2</v>
      </c>
      <c r="G250" s="1" t="s">
        <v>613</v>
      </c>
      <c r="I250" s="1" t="s">
        <v>87</v>
      </c>
      <c r="K250" s="1">
        <f t="shared" si="9"/>
        <v>248</v>
      </c>
      <c r="L250" s="1">
        <f t="shared" si="10"/>
        <v>14</v>
      </c>
      <c r="M250" s="1" t="str">
        <f t="shared" si="11"/>
        <v/>
      </c>
    </row>
    <row r="251" spans="1:13" x14ac:dyDescent="0.25">
      <c r="A251" s="11" t="s">
        <v>392</v>
      </c>
      <c r="B251" s="1" t="s">
        <v>80</v>
      </c>
      <c r="C251" s="1" t="s">
        <v>111</v>
      </c>
      <c r="D251" s="12">
        <v>3</v>
      </c>
      <c r="E251" s="13" t="s">
        <v>112</v>
      </c>
      <c r="G251" s="1" t="s">
        <v>638</v>
      </c>
      <c r="I251" s="1" t="s">
        <v>598</v>
      </c>
      <c r="K251" s="1">
        <f t="shared" si="9"/>
        <v>249</v>
      </c>
      <c r="L251" s="1">
        <f t="shared" si="10"/>
        <v>14</v>
      </c>
      <c r="M251" s="1" t="str">
        <f t="shared" si="11"/>
        <v/>
      </c>
    </row>
    <row r="252" spans="1:13" x14ac:dyDescent="0.25">
      <c r="A252" s="11" t="s">
        <v>393</v>
      </c>
      <c r="B252" s="1" t="s">
        <v>88</v>
      </c>
      <c r="C252" s="1" t="s">
        <v>131</v>
      </c>
      <c r="D252" s="12">
        <v>1</v>
      </c>
      <c r="E252" s="13" t="s">
        <v>125</v>
      </c>
      <c r="G252" s="1" t="s">
        <v>634</v>
      </c>
      <c r="H252" s="12" t="s">
        <v>769</v>
      </c>
      <c r="I252" s="1" t="s">
        <v>88</v>
      </c>
      <c r="K252" s="1">
        <f t="shared" si="9"/>
        <v>250</v>
      </c>
      <c r="L252" s="1">
        <f t="shared" si="10"/>
        <v>14</v>
      </c>
      <c r="M252" s="1" t="str">
        <f t="shared" si="11"/>
        <v/>
      </c>
    </row>
    <row r="253" spans="1:13" x14ac:dyDescent="0.25">
      <c r="A253" s="11" t="s">
        <v>394</v>
      </c>
      <c r="B253" s="1" t="s">
        <v>89</v>
      </c>
      <c r="C253" s="1" t="s">
        <v>131</v>
      </c>
      <c r="D253" s="12">
        <v>1</v>
      </c>
      <c r="E253" s="13">
        <v>2</v>
      </c>
      <c r="G253" s="1" t="s">
        <v>641</v>
      </c>
      <c r="H253" s="12">
        <v>65816</v>
      </c>
      <c r="I253" s="1" t="s">
        <v>89</v>
      </c>
      <c r="K253" s="1">
        <f t="shared" si="9"/>
        <v>251</v>
      </c>
      <c r="L253" s="1">
        <f t="shared" si="10"/>
        <v>14</v>
      </c>
      <c r="M253" s="1" t="str">
        <f t="shared" si="11"/>
        <v/>
      </c>
    </row>
    <row r="254" spans="1:13" x14ac:dyDescent="0.25">
      <c r="A254" s="11" t="s">
        <v>395</v>
      </c>
      <c r="B254" s="1" t="s">
        <v>12</v>
      </c>
      <c r="C254" s="1" t="s">
        <v>99</v>
      </c>
      <c r="D254" s="12">
        <v>3</v>
      </c>
      <c r="E254" s="13">
        <v>8</v>
      </c>
      <c r="G254" s="1" t="s">
        <v>606</v>
      </c>
      <c r="H254" s="12" t="s">
        <v>769</v>
      </c>
      <c r="I254" s="1" t="s">
        <v>599</v>
      </c>
      <c r="K254" s="1">
        <f t="shared" si="9"/>
        <v>252</v>
      </c>
      <c r="L254" s="1">
        <f t="shared" si="10"/>
        <v>14</v>
      </c>
      <c r="M254" s="1" t="str">
        <f t="shared" si="11"/>
        <v/>
      </c>
    </row>
    <row r="255" spans="1:13" x14ac:dyDescent="0.25">
      <c r="A255" s="11" t="s">
        <v>396</v>
      </c>
      <c r="B255" s="1" t="s">
        <v>80</v>
      </c>
      <c r="C255" s="1" t="s">
        <v>110</v>
      </c>
      <c r="D255" s="12">
        <v>3</v>
      </c>
      <c r="E255" s="13" t="s">
        <v>112</v>
      </c>
      <c r="G255" s="1" t="s">
        <v>638</v>
      </c>
      <c r="I255" s="1" t="s">
        <v>600</v>
      </c>
      <c r="K255" s="1">
        <f t="shared" si="9"/>
        <v>253</v>
      </c>
      <c r="L255" s="1">
        <f t="shared" si="10"/>
        <v>14</v>
      </c>
      <c r="M255" s="1" t="str">
        <f t="shared" si="11"/>
        <v/>
      </c>
    </row>
    <row r="256" spans="1:13" x14ac:dyDescent="0.25">
      <c r="A256" s="11" t="s">
        <v>397</v>
      </c>
      <c r="B256" s="1" t="s">
        <v>10</v>
      </c>
      <c r="C256" s="1" t="s">
        <v>110</v>
      </c>
      <c r="D256" s="12">
        <v>3</v>
      </c>
      <c r="E256" s="13" t="s">
        <v>130</v>
      </c>
      <c r="G256" s="1" t="s">
        <v>634</v>
      </c>
      <c r="I256" s="1" t="s">
        <v>601</v>
      </c>
      <c r="K256" s="1">
        <f t="shared" si="9"/>
        <v>254</v>
      </c>
      <c r="L256" s="1">
        <f t="shared" si="10"/>
        <v>14</v>
      </c>
      <c r="M256" s="1" t="str">
        <f t="shared" si="11"/>
        <v/>
      </c>
    </row>
    <row r="257" spans="1:13" x14ac:dyDescent="0.25">
      <c r="A257" s="11" t="s">
        <v>398</v>
      </c>
      <c r="B257" s="1" t="s">
        <v>80</v>
      </c>
      <c r="C257" s="1" t="s">
        <v>109</v>
      </c>
      <c r="D257" s="12">
        <v>4</v>
      </c>
      <c r="E257" s="13" t="s">
        <v>119</v>
      </c>
      <c r="G257" s="1" t="s">
        <v>638</v>
      </c>
      <c r="H257" s="12">
        <v>65816</v>
      </c>
      <c r="I257" s="1" t="s">
        <v>602</v>
      </c>
      <c r="K257" s="1">
        <f t="shared" si="9"/>
        <v>255</v>
      </c>
      <c r="L257" s="1">
        <f t="shared" si="10"/>
        <v>14</v>
      </c>
      <c r="M257" s="1" t="str">
        <f t="shared" si="11"/>
        <v/>
      </c>
    </row>
  </sheetData>
  <autoFilter ref="A1:M257" xr:uid="{F14C236D-CB89-4395-ADCE-634A33A1B655}"/>
  <pageMargins left="0.7" right="0.7" top="0.75" bottom="0.75" header="0.3" footer="0.3"/>
  <pageSetup paperSize="9" orientation="portrait" r:id="rId1"/>
  <ignoredErrors>
    <ignoredError sqref="A2:A25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C5BF-DF01-4C88-8FB2-A37F19624769}">
  <sheetPr codeName="Sheet3"/>
  <dimension ref="A1:Q17"/>
  <sheetViews>
    <sheetView workbookViewId="0">
      <selection activeCell="H7" sqref="H7"/>
    </sheetView>
  </sheetViews>
  <sheetFormatPr defaultColWidth="3.85546875" defaultRowHeight="13.5" x14ac:dyDescent="0.25"/>
  <cols>
    <col min="1" max="1" width="2.140625" style="17" bestFit="1" customWidth="1"/>
    <col min="2" max="17" width="11" style="14" customWidth="1"/>
    <col min="18" max="16384" width="3.85546875" style="14"/>
  </cols>
  <sheetData>
    <row r="1" spans="1:17" s="17" customFormat="1" x14ac:dyDescent="0.25">
      <c r="A1" s="15" t="s">
        <v>633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 t="s">
        <v>95</v>
      </c>
      <c r="M1" s="16" t="s">
        <v>96</v>
      </c>
      <c r="N1" s="16" t="s">
        <v>614</v>
      </c>
      <c r="O1" s="16" t="s">
        <v>615</v>
      </c>
      <c r="P1" s="16" t="s">
        <v>616</v>
      </c>
      <c r="Q1" s="16" t="s">
        <v>617</v>
      </c>
    </row>
    <row r="2" spans="1:17" ht="27" x14ac:dyDescent="0.25">
      <c r="A2" s="16">
        <v>0</v>
      </c>
      <c r="B2" s="14" t="str">
        <f>TRIM(INDEX(OpCode!$A$2:$I$257,HEX2DEC($A2)*16+HEX2DEC(B$1)+1,2)&amp;CHAR(10)&amp;INDEX(OpCode!$A$2:$I$257,HEX2DEC($A2)*16+HEX2DEC(B$1)+1,3))</f>
        <v>BRK
imp</v>
      </c>
      <c r="C2" s="14" t="str">
        <f>TRIM(INDEX(OpCode!$A$2:$I$257,HEX2DEC($A2)*16+HEX2DEC(C$1)+1,2)&amp;CHAR(10)&amp;INDEX(OpCode!$A$2:$I$257,HEX2DEC($A2)*16+HEX2DEC(C$1)+1,3))</f>
        <v>ORA
(dp,X)</v>
      </c>
      <c r="D2" s="14" t="str">
        <f>TRIM(INDEX(OpCode!$A$2:$I$257,HEX2DEC($A2)*16+HEX2DEC(D$1)+1,2)&amp;CHAR(10)&amp;INDEX(OpCode!$A$2:$I$257,HEX2DEC($A2)*16+HEX2DEC(D$1)+1,3))</f>
        <v>COP
imm</v>
      </c>
      <c r="E2" s="14" t="str">
        <f>TRIM(INDEX(OpCode!$A$2:$I$257,HEX2DEC($A2)*16+HEX2DEC(E$1)+1,2)&amp;CHAR(10)&amp;INDEX(OpCode!$A$2:$I$257,HEX2DEC($A2)*16+HEX2DEC(E$1)+1,3))</f>
        <v>ORA
off,S</v>
      </c>
      <c r="F2" s="14" t="str">
        <f>TRIM(INDEX(OpCode!$A$2:$I$257,HEX2DEC($A2)*16+HEX2DEC(F$1)+1,2)&amp;CHAR(10)&amp;INDEX(OpCode!$A$2:$I$257,HEX2DEC($A2)*16+HEX2DEC(F$1)+1,3))</f>
        <v>TSB
dp</v>
      </c>
      <c r="G2" s="14" t="str">
        <f>TRIM(INDEX(OpCode!$A$2:$I$257,HEX2DEC($A2)*16+HEX2DEC(G$1)+1,2)&amp;CHAR(10)&amp;INDEX(OpCode!$A$2:$I$257,HEX2DEC($A2)*16+HEX2DEC(G$1)+1,3))</f>
        <v>ORA
dp</v>
      </c>
      <c r="H2" s="14" t="str">
        <f>TRIM(INDEX(OpCode!$A$2:$I$257,HEX2DEC($A2)*16+HEX2DEC(H$1)+1,2)&amp;CHAR(10)&amp;INDEX(OpCode!$A$2:$I$257,HEX2DEC($A2)*16+HEX2DEC(H$1)+1,3))</f>
        <v>ASL
dp</v>
      </c>
      <c r="I2" s="14" t="str">
        <f>TRIM(INDEX(OpCode!$A$2:$I$257,HEX2DEC($A2)*16+HEX2DEC(I$1)+1,2)&amp;CHAR(10)&amp;INDEX(OpCode!$A$2:$I$257,HEX2DEC($A2)*16+HEX2DEC(I$1)+1,3))</f>
        <v>ORA
[dp]</v>
      </c>
      <c r="J2" s="14" t="str">
        <f>TRIM(INDEX(OpCode!$A$2:$I$257,HEX2DEC($A2)*16+HEX2DEC(J$1)+1,2)&amp;CHAR(10)&amp;INDEX(OpCode!$A$2:$I$257,HEX2DEC($A2)*16+HEX2DEC(J$1)+1,3))</f>
        <v>PHP
imp</v>
      </c>
      <c r="K2" s="14" t="str">
        <f>TRIM(INDEX(OpCode!$A$2:$I$257,HEX2DEC($A2)*16+HEX2DEC(K$1)+1,2)&amp;CHAR(10)&amp;INDEX(OpCode!$A$2:$I$257,HEX2DEC($A2)*16+HEX2DEC(K$1)+1,3))</f>
        <v>ORA
imm</v>
      </c>
      <c r="L2" s="14" t="str">
        <f>TRIM(INDEX(OpCode!$A$2:$I$257,HEX2DEC($A2)*16+HEX2DEC(L$1)+1,2)&amp;CHAR(10)&amp;INDEX(OpCode!$A$2:$I$257,HEX2DEC($A2)*16+HEX2DEC(L$1)+1,3))</f>
        <v>ASL
acc</v>
      </c>
      <c r="M2" s="14" t="str">
        <f>TRIM(INDEX(OpCode!$A$2:$I$257,HEX2DEC($A2)*16+HEX2DEC(M$1)+1,2)&amp;CHAR(10)&amp;INDEX(OpCode!$A$2:$I$257,HEX2DEC($A2)*16+HEX2DEC(M$1)+1,3))</f>
        <v>PHD
imp</v>
      </c>
      <c r="N2" s="14" t="str">
        <f>TRIM(INDEX(OpCode!$A$2:$I$257,HEX2DEC($A2)*16+HEX2DEC(N$1)+1,2)&amp;CHAR(10)&amp;INDEX(OpCode!$A$2:$I$257,HEX2DEC($A2)*16+HEX2DEC(N$1)+1,3))</f>
        <v>TSB
abs</v>
      </c>
      <c r="O2" s="14" t="str">
        <f>TRIM(INDEX(OpCode!$A$2:$I$257,HEX2DEC($A2)*16+HEX2DEC(O$1)+1,2)&amp;CHAR(10)&amp;INDEX(OpCode!$A$2:$I$257,HEX2DEC($A2)*16+HEX2DEC(O$1)+1,3))</f>
        <v>ORA
abs</v>
      </c>
      <c r="P2" s="14" t="str">
        <f>TRIM(INDEX(OpCode!$A$2:$I$257,HEX2DEC($A2)*16+HEX2DEC(P$1)+1,2)&amp;CHAR(10)&amp;INDEX(OpCode!$A$2:$I$257,HEX2DEC($A2)*16+HEX2DEC(P$1)+1,3))</f>
        <v>ASL
abs</v>
      </c>
      <c r="Q2" s="14" t="str">
        <f>TRIM(INDEX(OpCode!$A$2:$I$257,HEX2DEC($A2)*16+HEX2DEC(Q$1)+1,2)&amp;CHAR(10)&amp;INDEX(OpCode!$A$2:$I$257,HEX2DEC($A2)*16+HEX2DEC(Q$1)+1,3))</f>
        <v>ORA
long</v>
      </c>
    </row>
    <row r="3" spans="1:17" ht="40.5" x14ac:dyDescent="0.25">
      <c r="A3" s="16">
        <v>1</v>
      </c>
      <c r="B3" s="14" t="str">
        <f>TRIM(INDEX(OpCode!$A$2:$I$257,HEX2DEC($A3)*16+HEX2DEC(B$1)+1,2)&amp;CHAR(10)&amp;INDEX(OpCode!$A$2:$I$257,HEX2DEC($A3)*16+HEX2DEC(B$1)+1,3))</f>
        <v>BPL
rel8</v>
      </c>
      <c r="C3" s="14" t="str">
        <f>TRIM(INDEX(OpCode!$A$2:$I$257,HEX2DEC($A3)*16+HEX2DEC(C$1)+1,2)&amp;CHAR(10)&amp;INDEX(OpCode!$A$2:$I$257,HEX2DEC($A3)*16+HEX2DEC(C$1)+1,3))</f>
        <v>ORA
(dp),Y</v>
      </c>
      <c r="D3" s="14" t="str">
        <f>TRIM(INDEX(OpCode!$A$2:$I$257,HEX2DEC($A3)*16+HEX2DEC(D$1)+1,2)&amp;CHAR(10)&amp;INDEX(OpCode!$A$2:$I$257,HEX2DEC($A3)*16+HEX2DEC(D$1)+1,3))</f>
        <v>ORA
(dp)</v>
      </c>
      <c r="E3" s="14" t="str">
        <f>TRIM(INDEX(OpCode!$A$2:$I$257,HEX2DEC($A3)*16+HEX2DEC(E$1)+1,2)&amp;CHAR(10)&amp;INDEX(OpCode!$A$2:$I$257,HEX2DEC($A3)*16+HEX2DEC(E$1)+1,3))</f>
        <v>ORA
(off,S),Y</v>
      </c>
      <c r="F3" s="14" t="str">
        <f>TRIM(INDEX(OpCode!$A$2:$I$257,HEX2DEC($A3)*16+HEX2DEC(F$1)+1,2)&amp;CHAR(10)&amp;INDEX(OpCode!$A$2:$I$257,HEX2DEC($A3)*16+HEX2DEC(F$1)+1,3))</f>
        <v>TRB
dp</v>
      </c>
      <c r="G3" s="14" t="str">
        <f>TRIM(INDEX(OpCode!$A$2:$I$257,HEX2DEC($A3)*16+HEX2DEC(G$1)+1,2)&amp;CHAR(10)&amp;INDEX(OpCode!$A$2:$I$257,HEX2DEC($A3)*16+HEX2DEC(G$1)+1,3))</f>
        <v>ORA
dp,X</v>
      </c>
      <c r="H3" s="14" t="str">
        <f>TRIM(INDEX(OpCode!$A$2:$I$257,HEX2DEC($A3)*16+HEX2DEC(H$1)+1,2)&amp;CHAR(10)&amp;INDEX(OpCode!$A$2:$I$257,HEX2DEC($A3)*16+HEX2DEC(H$1)+1,3))</f>
        <v>ASL
dp,X</v>
      </c>
      <c r="I3" s="14" t="str">
        <f>TRIM(INDEX(OpCode!$A$2:$I$257,HEX2DEC($A3)*16+HEX2DEC(I$1)+1,2)&amp;CHAR(10)&amp;INDEX(OpCode!$A$2:$I$257,HEX2DEC($A3)*16+HEX2DEC(I$1)+1,3))</f>
        <v>ORA
[dp],Y</v>
      </c>
      <c r="J3" s="14" t="str">
        <f>TRIM(INDEX(OpCode!$A$2:$I$257,HEX2DEC($A3)*16+HEX2DEC(J$1)+1,2)&amp;CHAR(10)&amp;INDEX(OpCode!$A$2:$I$257,HEX2DEC($A3)*16+HEX2DEC(J$1)+1,3))</f>
        <v>CLC
imp</v>
      </c>
      <c r="K3" s="14" t="str">
        <f>TRIM(INDEX(OpCode!$A$2:$I$257,HEX2DEC($A3)*16+HEX2DEC(K$1)+1,2)&amp;CHAR(10)&amp;INDEX(OpCode!$A$2:$I$257,HEX2DEC($A3)*16+HEX2DEC(K$1)+1,3))</f>
        <v>ORA
abs,Y</v>
      </c>
      <c r="L3" s="14" t="str">
        <f>TRIM(INDEX(OpCode!$A$2:$I$257,HEX2DEC($A3)*16+HEX2DEC(L$1)+1,2)&amp;CHAR(10)&amp;INDEX(OpCode!$A$2:$I$257,HEX2DEC($A3)*16+HEX2DEC(L$1)+1,3))</f>
        <v>INC
acc</v>
      </c>
      <c r="M3" s="14" t="str">
        <f>TRIM(INDEX(OpCode!$A$2:$I$257,HEX2DEC($A3)*16+HEX2DEC(M$1)+1,2)&amp;CHAR(10)&amp;INDEX(OpCode!$A$2:$I$257,HEX2DEC($A3)*16+HEX2DEC(M$1)+1,3))</f>
        <v>TCS
imp</v>
      </c>
      <c r="N3" s="14" t="str">
        <f>TRIM(INDEX(OpCode!$A$2:$I$257,HEX2DEC($A3)*16+HEX2DEC(N$1)+1,2)&amp;CHAR(10)&amp;INDEX(OpCode!$A$2:$I$257,HEX2DEC($A3)*16+HEX2DEC(N$1)+1,3))</f>
        <v>TRB
abs</v>
      </c>
      <c r="O3" s="14" t="str">
        <f>TRIM(INDEX(OpCode!$A$2:$I$257,HEX2DEC($A3)*16+HEX2DEC(O$1)+1,2)&amp;CHAR(10)&amp;INDEX(OpCode!$A$2:$I$257,HEX2DEC($A3)*16+HEX2DEC(O$1)+1,3))</f>
        <v>ORA
abs,X</v>
      </c>
      <c r="P3" s="14" t="str">
        <f>TRIM(INDEX(OpCode!$A$2:$I$257,HEX2DEC($A3)*16+HEX2DEC(P$1)+1,2)&amp;CHAR(10)&amp;INDEX(OpCode!$A$2:$I$257,HEX2DEC($A3)*16+HEX2DEC(P$1)+1,3))</f>
        <v>ASL
abs,X</v>
      </c>
      <c r="Q3" s="14" t="str">
        <f>TRIM(INDEX(OpCode!$A$2:$I$257,HEX2DEC($A3)*16+HEX2DEC(Q$1)+1,2)&amp;CHAR(10)&amp;INDEX(OpCode!$A$2:$I$257,HEX2DEC($A3)*16+HEX2DEC(Q$1)+1,3))</f>
        <v>ORA
long,X</v>
      </c>
    </row>
    <row r="4" spans="1:17" ht="27" x14ac:dyDescent="0.25">
      <c r="A4" s="16">
        <v>2</v>
      </c>
      <c r="B4" s="14" t="str">
        <f>TRIM(INDEX(OpCode!$A$2:$I$257,HEX2DEC($A4)*16+HEX2DEC(B$1)+1,2)&amp;CHAR(10)&amp;INDEX(OpCode!$A$2:$I$257,HEX2DEC($A4)*16+HEX2DEC(B$1)+1,3))</f>
        <v>JSR
abs</v>
      </c>
      <c r="C4" s="14" t="str">
        <f>TRIM(INDEX(OpCode!$A$2:$I$257,HEX2DEC($A4)*16+HEX2DEC(C$1)+1,2)&amp;CHAR(10)&amp;INDEX(OpCode!$A$2:$I$257,HEX2DEC($A4)*16+HEX2DEC(C$1)+1,3))</f>
        <v>AND
(dp,X)</v>
      </c>
      <c r="D4" s="14" t="str">
        <f>TRIM(INDEX(OpCode!$A$2:$I$257,HEX2DEC($A4)*16+HEX2DEC(D$1)+1,2)&amp;CHAR(10)&amp;INDEX(OpCode!$A$2:$I$257,HEX2DEC($A4)*16+HEX2DEC(D$1)+1,3))</f>
        <v>JSL
long</v>
      </c>
      <c r="E4" s="14" t="str">
        <f>TRIM(INDEX(OpCode!$A$2:$I$257,HEX2DEC($A4)*16+HEX2DEC(E$1)+1,2)&amp;CHAR(10)&amp;INDEX(OpCode!$A$2:$I$257,HEX2DEC($A4)*16+HEX2DEC(E$1)+1,3))</f>
        <v>AND
off,S</v>
      </c>
      <c r="F4" s="14" t="str">
        <f>TRIM(INDEX(OpCode!$A$2:$I$257,HEX2DEC($A4)*16+HEX2DEC(F$1)+1,2)&amp;CHAR(10)&amp;INDEX(OpCode!$A$2:$I$257,HEX2DEC($A4)*16+HEX2DEC(F$1)+1,3))</f>
        <v>BIT
dp</v>
      </c>
      <c r="G4" s="14" t="str">
        <f>TRIM(INDEX(OpCode!$A$2:$I$257,HEX2DEC($A4)*16+HEX2DEC(G$1)+1,2)&amp;CHAR(10)&amp;INDEX(OpCode!$A$2:$I$257,HEX2DEC($A4)*16+HEX2DEC(G$1)+1,3))</f>
        <v>AND
dp</v>
      </c>
      <c r="H4" s="14" t="str">
        <f>TRIM(INDEX(OpCode!$A$2:$I$257,HEX2DEC($A4)*16+HEX2DEC(H$1)+1,2)&amp;CHAR(10)&amp;INDEX(OpCode!$A$2:$I$257,HEX2DEC($A4)*16+HEX2DEC(H$1)+1,3))</f>
        <v>ROL
dp</v>
      </c>
      <c r="I4" s="14" t="str">
        <f>TRIM(INDEX(OpCode!$A$2:$I$257,HEX2DEC($A4)*16+HEX2DEC(I$1)+1,2)&amp;CHAR(10)&amp;INDEX(OpCode!$A$2:$I$257,HEX2DEC($A4)*16+HEX2DEC(I$1)+1,3))</f>
        <v>AND
[dp]</v>
      </c>
      <c r="J4" s="14" t="str">
        <f>TRIM(INDEX(OpCode!$A$2:$I$257,HEX2DEC($A4)*16+HEX2DEC(J$1)+1,2)&amp;CHAR(10)&amp;INDEX(OpCode!$A$2:$I$257,HEX2DEC($A4)*16+HEX2DEC(J$1)+1,3))</f>
        <v>PLP
imp</v>
      </c>
      <c r="K4" s="14" t="str">
        <f>TRIM(INDEX(OpCode!$A$2:$I$257,HEX2DEC($A4)*16+HEX2DEC(K$1)+1,2)&amp;CHAR(10)&amp;INDEX(OpCode!$A$2:$I$257,HEX2DEC($A4)*16+HEX2DEC(K$1)+1,3))</f>
        <v>AND
imm</v>
      </c>
      <c r="L4" s="14" t="str">
        <f>TRIM(INDEX(OpCode!$A$2:$I$257,HEX2DEC($A4)*16+HEX2DEC(L$1)+1,2)&amp;CHAR(10)&amp;INDEX(OpCode!$A$2:$I$257,HEX2DEC($A4)*16+HEX2DEC(L$1)+1,3))</f>
        <v>ROL
acc</v>
      </c>
      <c r="M4" s="14" t="str">
        <f>TRIM(INDEX(OpCode!$A$2:$I$257,HEX2DEC($A4)*16+HEX2DEC(M$1)+1,2)&amp;CHAR(10)&amp;INDEX(OpCode!$A$2:$I$257,HEX2DEC($A4)*16+HEX2DEC(M$1)+1,3))</f>
        <v>PLD
imp</v>
      </c>
      <c r="N4" s="14" t="str">
        <f>TRIM(INDEX(OpCode!$A$2:$I$257,HEX2DEC($A4)*16+HEX2DEC(N$1)+1,2)&amp;CHAR(10)&amp;INDEX(OpCode!$A$2:$I$257,HEX2DEC($A4)*16+HEX2DEC(N$1)+1,3))</f>
        <v>BIT
abs</v>
      </c>
      <c r="O4" s="14" t="str">
        <f>TRIM(INDEX(OpCode!$A$2:$I$257,HEX2DEC($A4)*16+HEX2DEC(O$1)+1,2)&amp;CHAR(10)&amp;INDEX(OpCode!$A$2:$I$257,HEX2DEC($A4)*16+HEX2DEC(O$1)+1,3))</f>
        <v>AND
abs</v>
      </c>
      <c r="P4" s="14" t="str">
        <f>TRIM(INDEX(OpCode!$A$2:$I$257,HEX2DEC($A4)*16+HEX2DEC(P$1)+1,2)&amp;CHAR(10)&amp;INDEX(OpCode!$A$2:$I$257,HEX2DEC($A4)*16+HEX2DEC(P$1)+1,3))</f>
        <v>ROL
abs</v>
      </c>
      <c r="Q4" s="14" t="str">
        <f>TRIM(INDEX(OpCode!$A$2:$I$257,HEX2DEC($A4)*16+HEX2DEC(Q$1)+1,2)&amp;CHAR(10)&amp;INDEX(OpCode!$A$2:$I$257,HEX2DEC($A4)*16+HEX2DEC(Q$1)+1,3))</f>
        <v>AND
long</v>
      </c>
    </row>
    <row r="5" spans="1:17" ht="40.5" x14ac:dyDescent="0.25">
      <c r="A5" s="16">
        <v>3</v>
      </c>
      <c r="B5" s="14" t="str">
        <f>TRIM(INDEX(OpCode!$A$2:$I$257,HEX2DEC($A5)*16+HEX2DEC(B$1)+1,2)&amp;CHAR(10)&amp;INDEX(OpCode!$A$2:$I$257,HEX2DEC($A5)*16+HEX2DEC(B$1)+1,3))</f>
        <v>BMI
rel8</v>
      </c>
      <c r="C5" s="14" t="str">
        <f>TRIM(INDEX(OpCode!$A$2:$I$257,HEX2DEC($A5)*16+HEX2DEC(C$1)+1,2)&amp;CHAR(10)&amp;INDEX(OpCode!$A$2:$I$257,HEX2DEC($A5)*16+HEX2DEC(C$1)+1,3))</f>
        <v>AND
(dp),Y</v>
      </c>
      <c r="D5" s="14" t="str">
        <f>TRIM(INDEX(OpCode!$A$2:$I$257,HEX2DEC($A5)*16+HEX2DEC(D$1)+1,2)&amp;CHAR(10)&amp;INDEX(OpCode!$A$2:$I$257,HEX2DEC($A5)*16+HEX2DEC(D$1)+1,3))</f>
        <v>AND
(dp)</v>
      </c>
      <c r="E5" s="14" t="str">
        <f>TRIM(INDEX(OpCode!$A$2:$I$257,HEX2DEC($A5)*16+HEX2DEC(E$1)+1,2)&amp;CHAR(10)&amp;INDEX(OpCode!$A$2:$I$257,HEX2DEC($A5)*16+HEX2DEC(E$1)+1,3))</f>
        <v>AND
(off,S),Y</v>
      </c>
      <c r="F5" s="14" t="str">
        <f>TRIM(INDEX(OpCode!$A$2:$I$257,HEX2DEC($A5)*16+HEX2DEC(F$1)+1,2)&amp;CHAR(10)&amp;INDEX(OpCode!$A$2:$I$257,HEX2DEC($A5)*16+HEX2DEC(F$1)+1,3))</f>
        <v>BIT
dp,X</v>
      </c>
      <c r="G5" s="14" t="str">
        <f>TRIM(INDEX(OpCode!$A$2:$I$257,HEX2DEC($A5)*16+HEX2DEC(G$1)+1,2)&amp;CHAR(10)&amp;INDEX(OpCode!$A$2:$I$257,HEX2DEC($A5)*16+HEX2DEC(G$1)+1,3))</f>
        <v>AND
dp,X</v>
      </c>
      <c r="H5" s="14" t="str">
        <f>TRIM(INDEX(OpCode!$A$2:$I$257,HEX2DEC($A5)*16+HEX2DEC(H$1)+1,2)&amp;CHAR(10)&amp;INDEX(OpCode!$A$2:$I$257,HEX2DEC($A5)*16+HEX2DEC(H$1)+1,3))</f>
        <v>ROL
dp,X</v>
      </c>
      <c r="I5" s="14" t="str">
        <f>TRIM(INDEX(OpCode!$A$2:$I$257,HEX2DEC($A5)*16+HEX2DEC(I$1)+1,2)&amp;CHAR(10)&amp;INDEX(OpCode!$A$2:$I$257,HEX2DEC($A5)*16+HEX2DEC(I$1)+1,3))</f>
        <v>AND
[dp],Y</v>
      </c>
      <c r="J5" s="14" t="str">
        <f>TRIM(INDEX(OpCode!$A$2:$I$257,HEX2DEC($A5)*16+HEX2DEC(J$1)+1,2)&amp;CHAR(10)&amp;INDEX(OpCode!$A$2:$I$257,HEX2DEC($A5)*16+HEX2DEC(J$1)+1,3))</f>
        <v>SEC
imp</v>
      </c>
      <c r="K5" s="14" t="str">
        <f>TRIM(INDEX(OpCode!$A$2:$I$257,HEX2DEC($A5)*16+HEX2DEC(K$1)+1,2)&amp;CHAR(10)&amp;INDEX(OpCode!$A$2:$I$257,HEX2DEC($A5)*16+HEX2DEC(K$1)+1,3))</f>
        <v>AND
abs,Y</v>
      </c>
      <c r="L5" s="14" t="str">
        <f>TRIM(INDEX(OpCode!$A$2:$I$257,HEX2DEC($A5)*16+HEX2DEC(L$1)+1,2)&amp;CHAR(10)&amp;INDEX(OpCode!$A$2:$I$257,HEX2DEC($A5)*16+HEX2DEC(L$1)+1,3))</f>
        <v>DEC
acc</v>
      </c>
      <c r="M5" s="14" t="str">
        <f>TRIM(INDEX(OpCode!$A$2:$I$257,HEX2DEC($A5)*16+HEX2DEC(M$1)+1,2)&amp;CHAR(10)&amp;INDEX(OpCode!$A$2:$I$257,HEX2DEC($A5)*16+HEX2DEC(M$1)+1,3))</f>
        <v>TSC
imp</v>
      </c>
      <c r="N5" s="14" t="str">
        <f>TRIM(INDEX(OpCode!$A$2:$I$257,HEX2DEC($A5)*16+HEX2DEC(N$1)+1,2)&amp;CHAR(10)&amp;INDEX(OpCode!$A$2:$I$257,HEX2DEC($A5)*16+HEX2DEC(N$1)+1,3))</f>
        <v>BIT
abs,X</v>
      </c>
      <c r="O5" s="14" t="str">
        <f>TRIM(INDEX(OpCode!$A$2:$I$257,HEX2DEC($A5)*16+HEX2DEC(O$1)+1,2)&amp;CHAR(10)&amp;INDEX(OpCode!$A$2:$I$257,HEX2DEC($A5)*16+HEX2DEC(O$1)+1,3))</f>
        <v>AND
abs,X</v>
      </c>
      <c r="P5" s="14" t="str">
        <f>TRIM(INDEX(OpCode!$A$2:$I$257,HEX2DEC($A5)*16+HEX2DEC(P$1)+1,2)&amp;CHAR(10)&amp;INDEX(OpCode!$A$2:$I$257,HEX2DEC($A5)*16+HEX2DEC(P$1)+1,3))</f>
        <v>ROL
abs,X</v>
      </c>
      <c r="Q5" s="14" t="str">
        <f>TRIM(INDEX(OpCode!$A$2:$I$257,HEX2DEC($A5)*16+HEX2DEC(Q$1)+1,2)&amp;CHAR(10)&amp;INDEX(OpCode!$A$2:$I$257,HEX2DEC($A5)*16+HEX2DEC(Q$1)+1,3))</f>
        <v>AND
long,X</v>
      </c>
    </row>
    <row r="6" spans="1:17" ht="27" x14ac:dyDescent="0.25">
      <c r="A6" s="16">
        <v>4</v>
      </c>
      <c r="B6" s="14" t="str">
        <f>TRIM(INDEX(OpCode!$A$2:$I$257,HEX2DEC($A6)*16+HEX2DEC(B$1)+1,2)&amp;CHAR(10)&amp;INDEX(OpCode!$A$2:$I$257,HEX2DEC($A6)*16+HEX2DEC(B$1)+1,3))</f>
        <v>RTI
imp</v>
      </c>
      <c r="C6" s="14" t="str">
        <f>TRIM(INDEX(OpCode!$A$2:$I$257,HEX2DEC($A6)*16+HEX2DEC(C$1)+1,2)&amp;CHAR(10)&amp;INDEX(OpCode!$A$2:$I$257,HEX2DEC($A6)*16+HEX2DEC(C$1)+1,3))</f>
        <v>EOR
(dp,X)</v>
      </c>
      <c r="D6" s="14" t="str">
        <f>TRIM(INDEX(OpCode!$A$2:$I$257,HEX2DEC($A6)*16+HEX2DEC(D$1)+1,2)&amp;CHAR(10)&amp;INDEX(OpCode!$A$2:$I$257,HEX2DEC($A6)*16+HEX2DEC(D$1)+1,3))</f>
        <v>WDM
imm</v>
      </c>
      <c r="E6" s="14" t="str">
        <f>TRIM(INDEX(OpCode!$A$2:$I$257,HEX2DEC($A6)*16+HEX2DEC(E$1)+1,2)&amp;CHAR(10)&amp;INDEX(OpCode!$A$2:$I$257,HEX2DEC($A6)*16+HEX2DEC(E$1)+1,3))</f>
        <v>EOR
off,S</v>
      </c>
      <c r="F6" s="14" t="str">
        <f>TRIM(INDEX(OpCode!$A$2:$I$257,HEX2DEC($A6)*16+HEX2DEC(F$1)+1,2)&amp;CHAR(10)&amp;INDEX(OpCode!$A$2:$I$257,HEX2DEC($A6)*16+HEX2DEC(F$1)+1,3))</f>
        <v>MVP
src,dst</v>
      </c>
      <c r="G6" s="14" t="str">
        <f>TRIM(INDEX(OpCode!$A$2:$I$257,HEX2DEC($A6)*16+HEX2DEC(G$1)+1,2)&amp;CHAR(10)&amp;INDEX(OpCode!$A$2:$I$257,HEX2DEC($A6)*16+HEX2DEC(G$1)+1,3))</f>
        <v>EOR
dp</v>
      </c>
      <c r="H6" s="14" t="str">
        <f>TRIM(INDEX(OpCode!$A$2:$I$257,HEX2DEC($A6)*16+HEX2DEC(H$1)+1,2)&amp;CHAR(10)&amp;INDEX(OpCode!$A$2:$I$257,HEX2DEC($A6)*16+HEX2DEC(H$1)+1,3))</f>
        <v>LSR
dp</v>
      </c>
      <c r="I6" s="14" t="str">
        <f>TRIM(INDEX(OpCode!$A$2:$I$257,HEX2DEC($A6)*16+HEX2DEC(I$1)+1,2)&amp;CHAR(10)&amp;INDEX(OpCode!$A$2:$I$257,HEX2DEC($A6)*16+HEX2DEC(I$1)+1,3))</f>
        <v>EOR
[dp]</v>
      </c>
      <c r="J6" s="14" t="str">
        <f>TRIM(INDEX(OpCode!$A$2:$I$257,HEX2DEC($A6)*16+HEX2DEC(J$1)+1,2)&amp;CHAR(10)&amp;INDEX(OpCode!$A$2:$I$257,HEX2DEC($A6)*16+HEX2DEC(J$1)+1,3))</f>
        <v>PHA
imp</v>
      </c>
      <c r="K6" s="14" t="str">
        <f>TRIM(INDEX(OpCode!$A$2:$I$257,HEX2DEC($A6)*16+HEX2DEC(K$1)+1,2)&amp;CHAR(10)&amp;INDEX(OpCode!$A$2:$I$257,HEX2DEC($A6)*16+HEX2DEC(K$1)+1,3))</f>
        <v>EOR
imm</v>
      </c>
      <c r="L6" s="14" t="str">
        <f>TRIM(INDEX(OpCode!$A$2:$I$257,HEX2DEC($A6)*16+HEX2DEC(L$1)+1,2)&amp;CHAR(10)&amp;INDEX(OpCode!$A$2:$I$257,HEX2DEC($A6)*16+HEX2DEC(L$1)+1,3))</f>
        <v>LSR
acc</v>
      </c>
      <c r="M6" s="14" t="str">
        <f>TRIM(INDEX(OpCode!$A$2:$I$257,HEX2DEC($A6)*16+HEX2DEC(M$1)+1,2)&amp;CHAR(10)&amp;INDEX(OpCode!$A$2:$I$257,HEX2DEC($A6)*16+HEX2DEC(M$1)+1,3))</f>
        <v>PHK
imp</v>
      </c>
      <c r="N6" s="14" t="str">
        <f>TRIM(INDEX(OpCode!$A$2:$I$257,HEX2DEC($A6)*16+HEX2DEC(N$1)+1,2)&amp;CHAR(10)&amp;INDEX(OpCode!$A$2:$I$257,HEX2DEC($A6)*16+HEX2DEC(N$1)+1,3))</f>
        <v>JMP
abs</v>
      </c>
      <c r="O6" s="14" t="str">
        <f>TRIM(INDEX(OpCode!$A$2:$I$257,HEX2DEC($A6)*16+HEX2DEC(O$1)+1,2)&amp;CHAR(10)&amp;INDEX(OpCode!$A$2:$I$257,HEX2DEC($A6)*16+HEX2DEC(O$1)+1,3))</f>
        <v>EOR
abs</v>
      </c>
      <c r="P6" s="14" t="str">
        <f>TRIM(INDEX(OpCode!$A$2:$I$257,HEX2DEC($A6)*16+HEX2DEC(P$1)+1,2)&amp;CHAR(10)&amp;INDEX(OpCode!$A$2:$I$257,HEX2DEC($A6)*16+HEX2DEC(P$1)+1,3))</f>
        <v>LSR
abs</v>
      </c>
      <c r="Q6" s="14" t="str">
        <f>TRIM(INDEX(OpCode!$A$2:$I$257,HEX2DEC($A6)*16+HEX2DEC(Q$1)+1,2)&amp;CHAR(10)&amp;INDEX(OpCode!$A$2:$I$257,HEX2DEC($A6)*16+HEX2DEC(Q$1)+1,3))</f>
        <v>EOR
long</v>
      </c>
    </row>
    <row r="7" spans="1:17" ht="40.5" x14ac:dyDescent="0.25">
      <c r="A7" s="16">
        <v>5</v>
      </c>
      <c r="B7" s="14" t="str">
        <f>TRIM(INDEX(OpCode!$A$2:$I$257,HEX2DEC($A7)*16+HEX2DEC(B$1)+1,2)&amp;CHAR(10)&amp;INDEX(OpCode!$A$2:$I$257,HEX2DEC($A7)*16+HEX2DEC(B$1)+1,3))</f>
        <v>BVC
rel8</v>
      </c>
      <c r="C7" s="14" t="str">
        <f>TRIM(INDEX(OpCode!$A$2:$I$257,HEX2DEC($A7)*16+HEX2DEC(C$1)+1,2)&amp;CHAR(10)&amp;INDEX(OpCode!$A$2:$I$257,HEX2DEC($A7)*16+HEX2DEC(C$1)+1,3))</f>
        <v>EOR
(dp),Y</v>
      </c>
      <c r="D7" s="14" t="str">
        <f>TRIM(INDEX(OpCode!$A$2:$I$257,HEX2DEC($A7)*16+HEX2DEC(D$1)+1,2)&amp;CHAR(10)&amp;INDEX(OpCode!$A$2:$I$257,HEX2DEC($A7)*16+HEX2DEC(D$1)+1,3))</f>
        <v>EOR
(dp)</v>
      </c>
      <c r="E7" s="14" t="str">
        <f>TRIM(INDEX(OpCode!$A$2:$I$257,HEX2DEC($A7)*16+HEX2DEC(E$1)+1,2)&amp;CHAR(10)&amp;INDEX(OpCode!$A$2:$I$257,HEX2DEC($A7)*16+HEX2DEC(E$1)+1,3))</f>
        <v>EOR
(off,S),Y</v>
      </c>
      <c r="F7" s="14" t="str">
        <f>TRIM(INDEX(OpCode!$A$2:$I$257,HEX2DEC($A7)*16+HEX2DEC(F$1)+1,2)&amp;CHAR(10)&amp;INDEX(OpCode!$A$2:$I$257,HEX2DEC($A7)*16+HEX2DEC(F$1)+1,3))</f>
        <v>MVN
src,dst</v>
      </c>
      <c r="G7" s="14" t="str">
        <f>TRIM(INDEX(OpCode!$A$2:$I$257,HEX2DEC($A7)*16+HEX2DEC(G$1)+1,2)&amp;CHAR(10)&amp;INDEX(OpCode!$A$2:$I$257,HEX2DEC($A7)*16+HEX2DEC(G$1)+1,3))</f>
        <v>EOR
dp,X</v>
      </c>
      <c r="H7" s="14" t="str">
        <f>TRIM(INDEX(OpCode!$A$2:$I$257,HEX2DEC($A7)*16+HEX2DEC(H$1)+1,2)&amp;CHAR(10)&amp;INDEX(OpCode!$A$2:$I$257,HEX2DEC($A7)*16+HEX2DEC(H$1)+1,3))</f>
        <v>LSR
dp,X</v>
      </c>
      <c r="I7" s="14" t="str">
        <f>TRIM(INDEX(OpCode!$A$2:$I$257,HEX2DEC($A7)*16+HEX2DEC(I$1)+1,2)&amp;CHAR(10)&amp;INDEX(OpCode!$A$2:$I$257,HEX2DEC($A7)*16+HEX2DEC(I$1)+1,3))</f>
        <v>EOR
[dp],Y</v>
      </c>
      <c r="J7" s="14" t="str">
        <f>TRIM(INDEX(OpCode!$A$2:$I$257,HEX2DEC($A7)*16+HEX2DEC(J$1)+1,2)&amp;CHAR(10)&amp;INDEX(OpCode!$A$2:$I$257,HEX2DEC($A7)*16+HEX2DEC(J$1)+1,3))</f>
        <v>CLI
imp</v>
      </c>
      <c r="K7" s="14" t="str">
        <f>TRIM(INDEX(OpCode!$A$2:$I$257,HEX2DEC($A7)*16+HEX2DEC(K$1)+1,2)&amp;CHAR(10)&amp;INDEX(OpCode!$A$2:$I$257,HEX2DEC($A7)*16+HEX2DEC(K$1)+1,3))</f>
        <v>EOR
abs,Y</v>
      </c>
      <c r="L7" s="14" t="str">
        <f>TRIM(INDEX(OpCode!$A$2:$I$257,HEX2DEC($A7)*16+HEX2DEC(L$1)+1,2)&amp;CHAR(10)&amp;INDEX(OpCode!$A$2:$I$257,HEX2DEC($A7)*16+HEX2DEC(L$1)+1,3))</f>
        <v>PHY
imp</v>
      </c>
      <c r="M7" s="14" t="str">
        <f>TRIM(INDEX(OpCode!$A$2:$I$257,HEX2DEC($A7)*16+HEX2DEC(M$1)+1,2)&amp;CHAR(10)&amp;INDEX(OpCode!$A$2:$I$257,HEX2DEC($A7)*16+HEX2DEC(M$1)+1,3))</f>
        <v>TCD
imp</v>
      </c>
      <c r="N7" s="14" t="str">
        <f>TRIM(INDEX(OpCode!$A$2:$I$257,HEX2DEC($A7)*16+HEX2DEC(N$1)+1,2)&amp;CHAR(10)&amp;INDEX(OpCode!$A$2:$I$257,HEX2DEC($A7)*16+HEX2DEC(N$1)+1,3))</f>
        <v>JMP
long</v>
      </c>
      <c r="O7" s="14" t="str">
        <f>TRIM(INDEX(OpCode!$A$2:$I$257,HEX2DEC($A7)*16+HEX2DEC(O$1)+1,2)&amp;CHAR(10)&amp;INDEX(OpCode!$A$2:$I$257,HEX2DEC($A7)*16+HEX2DEC(O$1)+1,3))</f>
        <v>EOR
abs,X</v>
      </c>
      <c r="P7" s="14" t="str">
        <f>TRIM(INDEX(OpCode!$A$2:$I$257,HEX2DEC($A7)*16+HEX2DEC(P$1)+1,2)&amp;CHAR(10)&amp;INDEX(OpCode!$A$2:$I$257,HEX2DEC($A7)*16+HEX2DEC(P$1)+1,3))</f>
        <v>LSR
abs,X</v>
      </c>
      <c r="Q7" s="14" t="str">
        <f>TRIM(INDEX(OpCode!$A$2:$I$257,HEX2DEC($A7)*16+HEX2DEC(Q$1)+1,2)&amp;CHAR(10)&amp;INDEX(OpCode!$A$2:$I$257,HEX2DEC($A7)*16+HEX2DEC(Q$1)+1,3))</f>
        <v>EOR
long,X</v>
      </c>
    </row>
    <row r="8" spans="1:17" ht="27" x14ac:dyDescent="0.25">
      <c r="A8" s="16">
        <v>6</v>
      </c>
      <c r="B8" s="14" t="str">
        <f>TRIM(INDEX(OpCode!$A$2:$I$257,HEX2DEC($A8)*16+HEX2DEC(B$1)+1,2)&amp;CHAR(10)&amp;INDEX(OpCode!$A$2:$I$257,HEX2DEC($A8)*16+HEX2DEC(B$1)+1,3))</f>
        <v>RTS
imp</v>
      </c>
      <c r="C8" s="14" t="str">
        <f>TRIM(INDEX(OpCode!$A$2:$I$257,HEX2DEC($A8)*16+HEX2DEC(C$1)+1,2)&amp;CHAR(10)&amp;INDEX(OpCode!$A$2:$I$257,HEX2DEC($A8)*16+HEX2DEC(C$1)+1,3))</f>
        <v>ADC
(dp,X)</v>
      </c>
      <c r="D8" s="14" t="str">
        <f>TRIM(INDEX(OpCode!$A$2:$I$257,HEX2DEC($A8)*16+HEX2DEC(D$1)+1,2)&amp;CHAR(10)&amp;INDEX(OpCode!$A$2:$I$257,HEX2DEC($A8)*16+HEX2DEC(D$1)+1,3))</f>
        <v>PER
imm</v>
      </c>
      <c r="E8" s="14" t="str">
        <f>TRIM(INDEX(OpCode!$A$2:$I$257,HEX2DEC($A8)*16+HEX2DEC(E$1)+1,2)&amp;CHAR(10)&amp;INDEX(OpCode!$A$2:$I$257,HEX2DEC($A8)*16+HEX2DEC(E$1)+1,3))</f>
        <v>ADC
off,S</v>
      </c>
      <c r="F8" s="14" t="str">
        <f>TRIM(INDEX(OpCode!$A$2:$I$257,HEX2DEC($A8)*16+HEX2DEC(F$1)+1,2)&amp;CHAR(10)&amp;INDEX(OpCode!$A$2:$I$257,HEX2DEC($A8)*16+HEX2DEC(F$1)+1,3))</f>
        <v>STZ
dp</v>
      </c>
      <c r="G8" s="14" t="str">
        <f>TRIM(INDEX(OpCode!$A$2:$I$257,HEX2DEC($A8)*16+HEX2DEC(G$1)+1,2)&amp;CHAR(10)&amp;INDEX(OpCode!$A$2:$I$257,HEX2DEC($A8)*16+HEX2DEC(G$1)+1,3))</f>
        <v>ADC
dp</v>
      </c>
      <c r="H8" s="14" t="str">
        <f>TRIM(INDEX(OpCode!$A$2:$I$257,HEX2DEC($A8)*16+HEX2DEC(H$1)+1,2)&amp;CHAR(10)&amp;INDEX(OpCode!$A$2:$I$257,HEX2DEC($A8)*16+HEX2DEC(H$1)+1,3))</f>
        <v>ROR
dp</v>
      </c>
      <c r="I8" s="14" t="str">
        <f>TRIM(INDEX(OpCode!$A$2:$I$257,HEX2DEC($A8)*16+HEX2DEC(I$1)+1,2)&amp;CHAR(10)&amp;INDEX(OpCode!$A$2:$I$257,HEX2DEC($A8)*16+HEX2DEC(I$1)+1,3))</f>
        <v>ADC
[dp]</v>
      </c>
      <c r="J8" s="14" t="str">
        <f>TRIM(INDEX(OpCode!$A$2:$I$257,HEX2DEC($A8)*16+HEX2DEC(J$1)+1,2)&amp;CHAR(10)&amp;INDEX(OpCode!$A$2:$I$257,HEX2DEC($A8)*16+HEX2DEC(J$1)+1,3))</f>
        <v>PLA
imp</v>
      </c>
      <c r="K8" s="14" t="str">
        <f>TRIM(INDEX(OpCode!$A$2:$I$257,HEX2DEC($A8)*16+HEX2DEC(K$1)+1,2)&amp;CHAR(10)&amp;INDEX(OpCode!$A$2:$I$257,HEX2DEC($A8)*16+HEX2DEC(K$1)+1,3))</f>
        <v>ADC
imm</v>
      </c>
      <c r="L8" s="14" t="str">
        <f>TRIM(INDEX(OpCode!$A$2:$I$257,HEX2DEC($A8)*16+HEX2DEC(L$1)+1,2)&amp;CHAR(10)&amp;INDEX(OpCode!$A$2:$I$257,HEX2DEC($A8)*16+HEX2DEC(L$1)+1,3))</f>
        <v>ROR
acc</v>
      </c>
      <c r="M8" s="14" t="str">
        <f>TRIM(INDEX(OpCode!$A$2:$I$257,HEX2DEC($A8)*16+HEX2DEC(M$1)+1,2)&amp;CHAR(10)&amp;INDEX(OpCode!$A$2:$I$257,HEX2DEC($A8)*16+HEX2DEC(M$1)+1,3))</f>
        <v>RTL
imp</v>
      </c>
      <c r="N8" s="14" t="str">
        <f>TRIM(INDEX(OpCode!$A$2:$I$257,HEX2DEC($A8)*16+HEX2DEC(N$1)+1,2)&amp;CHAR(10)&amp;INDEX(OpCode!$A$2:$I$257,HEX2DEC($A8)*16+HEX2DEC(N$1)+1,3))</f>
        <v>JMP
(abs)</v>
      </c>
      <c r="O8" s="14" t="str">
        <f>TRIM(INDEX(OpCode!$A$2:$I$257,HEX2DEC($A8)*16+HEX2DEC(O$1)+1,2)&amp;CHAR(10)&amp;INDEX(OpCode!$A$2:$I$257,HEX2DEC($A8)*16+HEX2DEC(O$1)+1,3))</f>
        <v>ADC
abs</v>
      </c>
      <c r="P8" s="14" t="str">
        <f>TRIM(INDEX(OpCode!$A$2:$I$257,HEX2DEC($A8)*16+HEX2DEC(P$1)+1,2)&amp;CHAR(10)&amp;INDEX(OpCode!$A$2:$I$257,HEX2DEC($A8)*16+HEX2DEC(P$1)+1,3))</f>
        <v>ROR
abs</v>
      </c>
      <c r="Q8" s="14" t="str">
        <f>TRIM(INDEX(OpCode!$A$2:$I$257,HEX2DEC($A8)*16+HEX2DEC(Q$1)+1,2)&amp;CHAR(10)&amp;INDEX(OpCode!$A$2:$I$257,HEX2DEC($A8)*16+HEX2DEC(Q$1)+1,3))</f>
        <v>ADC
long</v>
      </c>
    </row>
    <row r="9" spans="1:17" ht="40.5" x14ac:dyDescent="0.25">
      <c r="A9" s="16">
        <v>7</v>
      </c>
      <c r="B9" s="14" t="str">
        <f>TRIM(INDEX(OpCode!$A$2:$I$257,HEX2DEC($A9)*16+HEX2DEC(B$1)+1,2)&amp;CHAR(10)&amp;INDEX(OpCode!$A$2:$I$257,HEX2DEC($A9)*16+HEX2DEC(B$1)+1,3))</f>
        <v>BVS
rel8</v>
      </c>
      <c r="C9" s="14" t="str">
        <f>TRIM(INDEX(OpCode!$A$2:$I$257,HEX2DEC($A9)*16+HEX2DEC(C$1)+1,2)&amp;CHAR(10)&amp;INDEX(OpCode!$A$2:$I$257,HEX2DEC($A9)*16+HEX2DEC(C$1)+1,3))</f>
        <v>ADC
(dp),Y</v>
      </c>
      <c r="D9" s="14" t="str">
        <f>TRIM(INDEX(OpCode!$A$2:$I$257,HEX2DEC($A9)*16+HEX2DEC(D$1)+1,2)&amp;CHAR(10)&amp;INDEX(OpCode!$A$2:$I$257,HEX2DEC($A9)*16+HEX2DEC(D$1)+1,3))</f>
        <v>ADC
(dp)</v>
      </c>
      <c r="E9" s="14" t="str">
        <f>TRIM(INDEX(OpCode!$A$2:$I$257,HEX2DEC($A9)*16+HEX2DEC(E$1)+1,2)&amp;CHAR(10)&amp;INDEX(OpCode!$A$2:$I$257,HEX2DEC($A9)*16+HEX2DEC(E$1)+1,3))</f>
        <v>ADC
(off,S),Y</v>
      </c>
      <c r="F9" s="14" t="str">
        <f>TRIM(INDEX(OpCode!$A$2:$I$257,HEX2DEC($A9)*16+HEX2DEC(F$1)+1,2)&amp;CHAR(10)&amp;INDEX(OpCode!$A$2:$I$257,HEX2DEC($A9)*16+HEX2DEC(F$1)+1,3))</f>
        <v>STZ
dp,X</v>
      </c>
      <c r="G9" s="14" t="str">
        <f>TRIM(INDEX(OpCode!$A$2:$I$257,HEX2DEC($A9)*16+HEX2DEC(G$1)+1,2)&amp;CHAR(10)&amp;INDEX(OpCode!$A$2:$I$257,HEX2DEC($A9)*16+HEX2DEC(G$1)+1,3))</f>
        <v>ADC
dp,X</v>
      </c>
      <c r="H9" s="14" t="str">
        <f>TRIM(INDEX(OpCode!$A$2:$I$257,HEX2DEC($A9)*16+HEX2DEC(H$1)+1,2)&amp;CHAR(10)&amp;INDEX(OpCode!$A$2:$I$257,HEX2DEC($A9)*16+HEX2DEC(H$1)+1,3))</f>
        <v>ROR
dp,X</v>
      </c>
      <c r="I9" s="14" t="str">
        <f>TRIM(INDEX(OpCode!$A$2:$I$257,HEX2DEC($A9)*16+HEX2DEC(I$1)+1,2)&amp;CHAR(10)&amp;INDEX(OpCode!$A$2:$I$257,HEX2DEC($A9)*16+HEX2DEC(I$1)+1,3))</f>
        <v>ADC
[dp],Y</v>
      </c>
      <c r="J9" s="14" t="str">
        <f>TRIM(INDEX(OpCode!$A$2:$I$257,HEX2DEC($A9)*16+HEX2DEC(J$1)+1,2)&amp;CHAR(10)&amp;INDEX(OpCode!$A$2:$I$257,HEX2DEC($A9)*16+HEX2DEC(J$1)+1,3))</f>
        <v>SEI
imp</v>
      </c>
      <c r="K9" s="14" t="str">
        <f>TRIM(INDEX(OpCode!$A$2:$I$257,HEX2DEC($A9)*16+HEX2DEC(K$1)+1,2)&amp;CHAR(10)&amp;INDEX(OpCode!$A$2:$I$257,HEX2DEC($A9)*16+HEX2DEC(K$1)+1,3))</f>
        <v>ADC
abs,Y</v>
      </c>
      <c r="L9" s="14" t="str">
        <f>TRIM(INDEX(OpCode!$A$2:$I$257,HEX2DEC($A9)*16+HEX2DEC(L$1)+1,2)&amp;CHAR(10)&amp;INDEX(OpCode!$A$2:$I$257,HEX2DEC($A9)*16+HEX2DEC(L$1)+1,3))</f>
        <v>PLY
imp</v>
      </c>
      <c r="M9" s="14" t="str">
        <f>TRIM(INDEX(OpCode!$A$2:$I$257,HEX2DEC($A9)*16+HEX2DEC(M$1)+1,2)&amp;CHAR(10)&amp;INDEX(OpCode!$A$2:$I$257,HEX2DEC($A9)*16+HEX2DEC(M$1)+1,3))</f>
        <v>TDC
imp</v>
      </c>
      <c r="N9" s="14" t="str">
        <f>TRIM(INDEX(OpCode!$A$2:$I$257,HEX2DEC($A9)*16+HEX2DEC(N$1)+1,2)&amp;CHAR(10)&amp;INDEX(OpCode!$A$2:$I$257,HEX2DEC($A9)*16+HEX2DEC(N$1)+1,3))</f>
        <v>JMP
(abs,X)</v>
      </c>
      <c r="O9" s="14" t="str">
        <f>TRIM(INDEX(OpCode!$A$2:$I$257,HEX2DEC($A9)*16+HEX2DEC(O$1)+1,2)&amp;CHAR(10)&amp;INDEX(OpCode!$A$2:$I$257,HEX2DEC($A9)*16+HEX2DEC(O$1)+1,3))</f>
        <v>ADC
abs,X</v>
      </c>
      <c r="P9" s="14" t="str">
        <f>TRIM(INDEX(OpCode!$A$2:$I$257,HEX2DEC($A9)*16+HEX2DEC(P$1)+1,2)&amp;CHAR(10)&amp;INDEX(OpCode!$A$2:$I$257,HEX2DEC($A9)*16+HEX2DEC(P$1)+1,3))</f>
        <v>ROR
abs,X</v>
      </c>
      <c r="Q9" s="14" t="str">
        <f>TRIM(INDEX(OpCode!$A$2:$I$257,HEX2DEC($A9)*16+HEX2DEC(Q$1)+1,2)&amp;CHAR(10)&amp;INDEX(OpCode!$A$2:$I$257,HEX2DEC($A9)*16+HEX2DEC(Q$1)+1,3))</f>
        <v>ADC
long,X</v>
      </c>
    </row>
    <row r="10" spans="1:17" ht="27" x14ac:dyDescent="0.25">
      <c r="A10" s="16">
        <v>8</v>
      </c>
      <c r="B10" s="14" t="str">
        <f>TRIM(INDEX(OpCode!$A$2:$I$257,HEX2DEC($A10)*16+HEX2DEC(B$1)+1,2)&amp;CHAR(10)&amp;INDEX(OpCode!$A$2:$I$257,HEX2DEC($A10)*16+HEX2DEC(B$1)+1,3))</f>
        <v>BRA
rel8</v>
      </c>
      <c r="C10" s="14" t="str">
        <f>TRIM(INDEX(OpCode!$A$2:$I$257,HEX2DEC($A10)*16+HEX2DEC(C$1)+1,2)&amp;CHAR(10)&amp;INDEX(OpCode!$A$2:$I$257,HEX2DEC($A10)*16+HEX2DEC(C$1)+1,3))</f>
        <v>STA
(dp,X)</v>
      </c>
      <c r="D10" s="14" t="str">
        <f>TRIM(INDEX(OpCode!$A$2:$I$257,HEX2DEC($A10)*16+HEX2DEC(D$1)+1,2)&amp;CHAR(10)&amp;INDEX(OpCode!$A$2:$I$257,HEX2DEC($A10)*16+HEX2DEC(D$1)+1,3))</f>
        <v>BRL
rel16</v>
      </c>
      <c r="E10" s="14" t="str">
        <f>TRIM(INDEX(OpCode!$A$2:$I$257,HEX2DEC($A10)*16+HEX2DEC(E$1)+1,2)&amp;CHAR(10)&amp;INDEX(OpCode!$A$2:$I$257,HEX2DEC($A10)*16+HEX2DEC(E$1)+1,3))</f>
        <v>STA
off,S</v>
      </c>
      <c r="F10" s="14" t="str">
        <f>TRIM(INDEX(OpCode!$A$2:$I$257,HEX2DEC($A10)*16+HEX2DEC(F$1)+1,2)&amp;CHAR(10)&amp;INDEX(OpCode!$A$2:$I$257,HEX2DEC($A10)*16+HEX2DEC(F$1)+1,3))</f>
        <v>STY
dp</v>
      </c>
      <c r="G10" s="14" t="str">
        <f>TRIM(INDEX(OpCode!$A$2:$I$257,HEX2DEC($A10)*16+HEX2DEC(G$1)+1,2)&amp;CHAR(10)&amp;INDEX(OpCode!$A$2:$I$257,HEX2DEC($A10)*16+HEX2DEC(G$1)+1,3))</f>
        <v>STA
dp</v>
      </c>
      <c r="H10" s="14" t="str">
        <f>TRIM(INDEX(OpCode!$A$2:$I$257,HEX2DEC($A10)*16+HEX2DEC(H$1)+1,2)&amp;CHAR(10)&amp;INDEX(OpCode!$A$2:$I$257,HEX2DEC($A10)*16+HEX2DEC(H$1)+1,3))</f>
        <v>STX
dp</v>
      </c>
      <c r="I10" s="14" t="str">
        <f>TRIM(INDEX(OpCode!$A$2:$I$257,HEX2DEC($A10)*16+HEX2DEC(I$1)+1,2)&amp;CHAR(10)&amp;INDEX(OpCode!$A$2:$I$257,HEX2DEC($A10)*16+HEX2DEC(I$1)+1,3))</f>
        <v>STA
[dp]</v>
      </c>
      <c r="J10" s="14" t="str">
        <f>TRIM(INDEX(OpCode!$A$2:$I$257,HEX2DEC($A10)*16+HEX2DEC(J$1)+1,2)&amp;CHAR(10)&amp;INDEX(OpCode!$A$2:$I$257,HEX2DEC($A10)*16+HEX2DEC(J$1)+1,3))</f>
        <v>DEY
imp</v>
      </c>
      <c r="K10" s="14" t="str">
        <f>TRIM(INDEX(OpCode!$A$2:$I$257,HEX2DEC($A10)*16+HEX2DEC(K$1)+1,2)&amp;CHAR(10)&amp;INDEX(OpCode!$A$2:$I$257,HEX2DEC($A10)*16+HEX2DEC(K$1)+1,3))</f>
        <v>BIT
imm</v>
      </c>
      <c r="L10" s="14" t="str">
        <f>TRIM(INDEX(OpCode!$A$2:$I$257,HEX2DEC($A10)*16+HEX2DEC(L$1)+1,2)&amp;CHAR(10)&amp;INDEX(OpCode!$A$2:$I$257,HEX2DEC($A10)*16+HEX2DEC(L$1)+1,3))</f>
        <v>TXA
imp</v>
      </c>
      <c r="M10" s="14" t="str">
        <f>TRIM(INDEX(OpCode!$A$2:$I$257,HEX2DEC($A10)*16+HEX2DEC(M$1)+1,2)&amp;CHAR(10)&amp;INDEX(OpCode!$A$2:$I$257,HEX2DEC($A10)*16+HEX2DEC(M$1)+1,3))</f>
        <v>PHB
imp</v>
      </c>
      <c r="N10" s="14" t="str">
        <f>TRIM(INDEX(OpCode!$A$2:$I$257,HEX2DEC($A10)*16+HEX2DEC(N$1)+1,2)&amp;CHAR(10)&amp;INDEX(OpCode!$A$2:$I$257,HEX2DEC($A10)*16+HEX2DEC(N$1)+1,3))</f>
        <v>STY
abs</v>
      </c>
      <c r="O10" s="14" t="str">
        <f>TRIM(INDEX(OpCode!$A$2:$I$257,HEX2DEC($A10)*16+HEX2DEC(O$1)+1,2)&amp;CHAR(10)&amp;INDEX(OpCode!$A$2:$I$257,HEX2DEC($A10)*16+HEX2DEC(O$1)+1,3))</f>
        <v>STA
abs</v>
      </c>
      <c r="P10" s="14" t="str">
        <f>TRIM(INDEX(OpCode!$A$2:$I$257,HEX2DEC($A10)*16+HEX2DEC(P$1)+1,2)&amp;CHAR(10)&amp;INDEX(OpCode!$A$2:$I$257,HEX2DEC($A10)*16+HEX2DEC(P$1)+1,3))</f>
        <v>STX
abs</v>
      </c>
      <c r="Q10" s="14" t="str">
        <f>TRIM(INDEX(OpCode!$A$2:$I$257,HEX2DEC($A10)*16+HEX2DEC(Q$1)+1,2)&amp;CHAR(10)&amp;INDEX(OpCode!$A$2:$I$257,HEX2DEC($A10)*16+HEX2DEC(Q$1)+1,3))</f>
        <v>STA
long</v>
      </c>
    </row>
    <row r="11" spans="1:17" ht="40.5" x14ac:dyDescent="0.25">
      <c r="A11" s="16">
        <v>9</v>
      </c>
      <c r="B11" s="14" t="str">
        <f>TRIM(INDEX(OpCode!$A$2:$I$257,HEX2DEC($A11)*16+HEX2DEC(B$1)+1,2)&amp;CHAR(10)&amp;INDEX(OpCode!$A$2:$I$257,HEX2DEC($A11)*16+HEX2DEC(B$1)+1,3))</f>
        <v>BCC
rel8</v>
      </c>
      <c r="C11" s="14" t="str">
        <f>TRIM(INDEX(OpCode!$A$2:$I$257,HEX2DEC($A11)*16+HEX2DEC(C$1)+1,2)&amp;CHAR(10)&amp;INDEX(OpCode!$A$2:$I$257,HEX2DEC($A11)*16+HEX2DEC(C$1)+1,3))</f>
        <v>STA
(dp),Y</v>
      </c>
      <c r="D11" s="14" t="str">
        <f>TRIM(INDEX(OpCode!$A$2:$I$257,HEX2DEC($A11)*16+HEX2DEC(D$1)+1,2)&amp;CHAR(10)&amp;INDEX(OpCode!$A$2:$I$257,HEX2DEC($A11)*16+HEX2DEC(D$1)+1,3))</f>
        <v>STA
(dp)</v>
      </c>
      <c r="E11" s="14" t="str">
        <f>TRIM(INDEX(OpCode!$A$2:$I$257,HEX2DEC($A11)*16+HEX2DEC(E$1)+1,2)&amp;CHAR(10)&amp;INDEX(OpCode!$A$2:$I$257,HEX2DEC($A11)*16+HEX2DEC(E$1)+1,3))</f>
        <v>STA
(off,S),Y</v>
      </c>
      <c r="F11" s="14" t="str">
        <f>TRIM(INDEX(OpCode!$A$2:$I$257,HEX2DEC($A11)*16+HEX2DEC(F$1)+1,2)&amp;CHAR(10)&amp;INDEX(OpCode!$A$2:$I$257,HEX2DEC($A11)*16+HEX2DEC(F$1)+1,3))</f>
        <v>STY
dp,X</v>
      </c>
      <c r="G11" s="14" t="str">
        <f>TRIM(INDEX(OpCode!$A$2:$I$257,HEX2DEC($A11)*16+HEX2DEC(G$1)+1,2)&amp;CHAR(10)&amp;INDEX(OpCode!$A$2:$I$257,HEX2DEC($A11)*16+HEX2DEC(G$1)+1,3))</f>
        <v>STA
dp,X</v>
      </c>
      <c r="H11" s="14" t="str">
        <f>TRIM(INDEX(OpCode!$A$2:$I$257,HEX2DEC($A11)*16+HEX2DEC(H$1)+1,2)&amp;CHAR(10)&amp;INDEX(OpCode!$A$2:$I$257,HEX2DEC($A11)*16+HEX2DEC(H$1)+1,3))</f>
        <v>STX
dp,Y</v>
      </c>
      <c r="I11" s="14" t="str">
        <f>TRIM(INDEX(OpCode!$A$2:$I$257,HEX2DEC($A11)*16+HEX2DEC(I$1)+1,2)&amp;CHAR(10)&amp;INDEX(OpCode!$A$2:$I$257,HEX2DEC($A11)*16+HEX2DEC(I$1)+1,3))</f>
        <v>STA
[dp],Y</v>
      </c>
      <c r="J11" s="14" t="str">
        <f>TRIM(INDEX(OpCode!$A$2:$I$257,HEX2DEC($A11)*16+HEX2DEC(J$1)+1,2)&amp;CHAR(10)&amp;INDEX(OpCode!$A$2:$I$257,HEX2DEC($A11)*16+HEX2DEC(J$1)+1,3))</f>
        <v>TYA
imp</v>
      </c>
      <c r="K11" s="14" t="str">
        <f>TRIM(INDEX(OpCode!$A$2:$I$257,HEX2DEC($A11)*16+HEX2DEC(K$1)+1,2)&amp;CHAR(10)&amp;INDEX(OpCode!$A$2:$I$257,HEX2DEC($A11)*16+HEX2DEC(K$1)+1,3))</f>
        <v>STA
abs,Y</v>
      </c>
      <c r="L11" s="14" t="str">
        <f>TRIM(INDEX(OpCode!$A$2:$I$257,HEX2DEC($A11)*16+HEX2DEC(L$1)+1,2)&amp;CHAR(10)&amp;INDEX(OpCode!$A$2:$I$257,HEX2DEC($A11)*16+HEX2DEC(L$1)+1,3))</f>
        <v>TXS
imp</v>
      </c>
      <c r="M11" s="14" t="str">
        <f>TRIM(INDEX(OpCode!$A$2:$I$257,HEX2DEC($A11)*16+HEX2DEC(M$1)+1,2)&amp;CHAR(10)&amp;INDEX(OpCode!$A$2:$I$257,HEX2DEC($A11)*16+HEX2DEC(M$1)+1,3))</f>
        <v>TXY
imp</v>
      </c>
      <c r="N11" s="14" t="str">
        <f>TRIM(INDEX(OpCode!$A$2:$I$257,HEX2DEC($A11)*16+HEX2DEC(N$1)+1,2)&amp;CHAR(10)&amp;INDEX(OpCode!$A$2:$I$257,HEX2DEC($A11)*16+HEX2DEC(N$1)+1,3))</f>
        <v>STZ
abs</v>
      </c>
      <c r="O11" s="14" t="str">
        <f>TRIM(INDEX(OpCode!$A$2:$I$257,HEX2DEC($A11)*16+HEX2DEC(O$1)+1,2)&amp;CHAR(10)&amp;INDEX(OpCode!$A$2:$I$257,HEX2DEC($A11)*16+HEX2DEC(O$1)+1,3))</f>
        <v>STA
abs,X</v>
      </c>
      <c r="P11" s="14" t="str">
        <f>TRIM(INDEX(OpCode!$A$2:$I$257,HEX2DEC($A11)*16+HEX2DEC(P$1)+1,2)&amp;CHAR(10)&amp;INDEX(OpCode!$A$2:$I$257,HEX2DEC($A11)*16+HEX2DEC(P$1)+1,3))</f>
        <v>STZ
abs,X</v>
      </c>
      <c r="Q11" s="14" t="str">
        <f>TRIM(INDEX(OpCode!$A$2:$I$257,HEX2DEC($A11)*16+HEX2DEC(Q$1)+1,2)&amp;CHAR(10)&amp;INDEX(OpCode!$A$2:$I$257,HEX2DEC($A11)*16+HEX2DEC(Q$1)+1,3))</f>
        <v>STA
long,X</v>
      </c>
    </row>
    <row r="12" spans="1:17" ht="27" x14ac:dyDescent="0.25">
      <c r="A12" s="16" t="s">
        <v>95</v>
      </c>
      <c r="B12" s="14" t="str">
        <f>TRIM(INDEX(OpCode!$A$2:$I$257,HEX2DEC($A12)*16+HEX2DEC(B$1)+1,2)&amp;CHAR(10)&amp;INDEX(OpCode!$A$2:$I$257,HEX2DEC($A12)*16+HEX2DEC(B$1)+1,3))</f>
        <v>LDY
imm</v>
      </c>
      <c r="C12" s="14" t="str">
        <f>TRIM(INDEX(OpCode!$A$2:$I$257,HEX2DEC($A12)*16+HEX2DEC(C$1)+1,2)&amp;CHAR(10)&amp;INDEX(OpCode!$A$2:$I$257,HEX2DEC($A12)*16+HEX2DEC(C$1)+1,3))</f>
        <v>LDA
(dp,X)</v>
      </c>
      <c r="D12" s="14" t="str">
        <f>TRIM(INDEX(OpCode!$A$2:$I$257,HEX2DEC($A12)*16+HEX2DEC(D$1)+1,2)&amp;CHAR(10)&amp;INDEX(OpCode!$A$2:$I$257,HEX2DEC($A12)*16+HEX2DEC(D$1)+1,3))</f>
        <v>LDX
imm</v>
      </c>
      <c r="E12" s="14" t="str">
        <f>TRIM(INDEX(OpCode!$A$2:$I$257,HEX2DEC($A12)*16+HEX2DEC(E$1)+1,2)&amp;CHAR(10)&amp;INDEX(OpCode!$A$2:$I$257,HEX2DEC($A12)*16+HEX2DEC(E$1)+1,3))</f>
        <v>LDA
off,S</v>
      </c>
      <c r="F12" s="14" t="str">
        <f>TRIM(INDEX(OpCode!$A$2:$I$257,HEX2DEC($A12)*16+HEX2DEC(F$1)+1,2)&amp;CHAR(10)&amp;INDEX(OpCode!$A$2:$I$257,HEX2DEC($A12)*16+HEX2DEC(F$1)+1,3))</f>
        <v>LDY
dp</v>
      </c>
      <c r="G12" s="14" t="str">
        <f>TRIM(INDEX(OpCode!$A$2:$I$257,HEX2DEC($A12)*16+HEX2DEC(G$1)+1,2)&amp;CHAR(10)&amp;INDEX(OpCode!$A$2:$I$257,HEX2DEC($A12)*16+HEX2DEC(G$1)+1,3))</f>
        <v>LDA
dp</v>
      </c>
      <c r="H12" s="14" t="str">
        <f>TRIM(INDEX(OpCode!$A$2:$I$257,HEX2DEC($A12)*16+HEX2DEC(H$1)+1,2)&amp;CHAR(10)&amp;INDEX(OpCode!$A$2:$I$257,HEX2DEC($A12)*16+HEX2DEC(H$1)+1,3))</f>
        <v>LDX
dp</v>
      </c>
      <c r="I12" s="14" t="str">
        <f>TRIM(INDEX(OpCode!$A$2:$I$257,HEX2DEC($A12)*16+HEX2DEC(I$1)+1,2)&amp;CHAR(10)&amp;INDEX(OpCode!$A$2:$I$257,HEX2DEC($A12)*16+HEX2DEC(I$1)+1,3))</f>
        <v>LDA
[dp]</v>
      </c>
      <c r="J12" s="14" t="str">
        <f>TRIM(INDEX(OpCode!$A$2:$I$257,HEX2DEC($A12)*16+HEX2DEC(J$1)+1,2)&amp;CHAR(10)&amp;INDEX(OpCode!$A$2:$I$257,HEX2DEC($A12)*16+HEX2DEC(J$1)+1,3))</f>
        <v>TAY
imp</v>
      </c>
      <c r="K12" s="14" t="str">
        <f>TRIM(INDEX(OpCode!$A$2:$I$257,HEX2DEC($A12)*16+HEX2DEC(K$1)+1,2)&amp;CHAR(10)&amp;INDEX(OpCode!$A$2:$I$257,HEX2DEC($A12)*16+HEX2DEC(K$1)+1,3))</f>
        <v>LDA
imm</v>
      </c>
      <c r="L12" s="14" t="str">
        <f>TRIM(INDEX(OpCode!$A$2:$I$257,HEX2DEC($A12)*16+HEX2DEC(L$1)+1,2)&amp;CHAR(10)&amp;INDEX(OpCode!$A$2:$I$257,HEX2DEC($A12)*16+HEX2DEC(L$1)+1,3))</f>
        <v>TAX
imp</v>
      </c>
      <c r="M12" s="14" t="str">
        <f>TRIM(INDEX(OpCode!$A$2:$I$257,HEX2DEC($A12)*16+HEX2DEC(M$1)+1,2)&amp;CHAR(10)&amp;INDEX(OpCode!$A$2:$I$257,HEX2DEC($A12)*16+HEX2DEC(M$1)+1,3))</f>
        <v>PLB
imp</v>
      </c>
      <c r="N12" s="14" t="str">
        <f>TRIM(INDEX(OpCode!$A$2:$I$257,HEX2DEC($A12)*16+HEX2DEC(N$1)+1,2)&amp;CHAR(10)&amp;INDEX(OpCode!$A$2:$I$257,HEX2DEC($A12)*16+HEX2DEC(N$1)+1,3))</f>
        <v>LDY
abs</v>
      </c>
      <c r="O12" s="14" t="str">
        <f>TRIM(INDEX(OpCode!$A$2:$I$257,HEX2DEC($A12)*16+HEX2DEC(O$1)+1,2)&amp;CHAR(10)&amp;INDEX(OpCode!$A$2:$I$257,HEX2DEC($A12)*16+HEX2DEC(O$1)+1,3))</f>
        <v>LDA
abs</v>
      </c>
      <c r="P12" s="14" t="str">
        <f>TRIM(INDEX(OpCode!$A$2:$I$257,HEX2DEC($A12)*16+HEX2DEC(P$1)+1,2)&amp;CHAR(10)&amp;INDEX(OpCode!$A$2:$I$257,HEX2DEC($A12)*16+HEX2DEC(P$1)+1,3))</f>
        <v>LDX
abs</v>
      </c>
      <c r="Q12" s="14" t="str">
        <f>TRIM(INDEX(OpCode!$A$2:$I$257,HEX2DEC($A12)*16+HEX2DEC(Q$1)+1,2)&amp;CHAR(10)&amp;INDEX(OpCode!$A$2:$I$257,HEX2DEC($A12)*16+HEX2DEC(Q$1)+1,3))</f>
        <v>LDA
long</v>
      </c>
    </row>
    <row r="13" spans="1:17" ht="40.5" x14ac:dyDescent="0.25">
      <c r="A13" s="16" t="s">
        <v>96</v>
      </c>
      <c r="B13" s="14" t="str">
        <f>TRIM(INDEX(OpCode!$A$2:$I$257,HEX2DEC($A13)*16+HEX2DEC(B$1)+1,2)&amp;CHAR(10)&amp;INDEX(OpCode!$A$2:$I$257,HEX2DEC($A13)*16+HEX2DEC(B$1)+1,3))</f>
        <v>BCS
rel8</v>
      </c>
      <c r="C13" s="14" t="str">
        <f>TRIM(INDEX(OpCode!$A$2:$I$257,HEX2DEC($A13)*16+HEX2DEC(C$1)+1,2)&amp;CHAR(10)&amp;INDEX(OpCode!$A$2:$I$257,HEX2DEC($A13)*16+HEX2DEC(C$1)+1,3))</f>
        <v>LDA
(dp),Y</v>
      </c>
      <c r="D13" s="14" t="str">
        <f>TRIM(INDEX(OpCode!$A$2:$I$257,HEX2DEC($A13)*16+HEX2DEC(D$1)+1,2)&amp;CHAR(10)&amp;INDEX(OpCode!$A$2:$I$257,HEX2DEC($A13)*16+HEX2DEC(D$1)+1,3))</f>
        <v>LDA
(dp)</v>
      </c>
      <c r="E13" s="14" t="str">
        <f>TRIM(INDEX(OpCode!$A$2:$I$257,HEX2DEC($A13)*16+HEX2DEC(E$1)+1,2)&amp;CHAR(10)&amp;INDEX(OpCode!$A$2:$I$257,HEX2DEC($A13)*16+HEX2DEC(E$1)+1,3))</f>
        <v>LDA
(off,S),Y</v>
      </c>
      <c r="F13" s="14" t="str">
        <f>TRIM(INDEX(OpCode!$A$2:$I$257,HEX2DEC($A13)*16+HEX2DEC(F$1)+1,2)&amp;CHAR(10)&amp;INDEX(OpCode!$A$2:$I$257,HEX2DEC($A13)*16+HEX2DEC(F$1)+1,3))</f>
        <v>LDY
dp,X</v>
      </c>
      <c r="G13" s="14" t="str">
        <f>TRIM(INDEX(OpCode!$A$2:$I$257,HEX2DEC($A13)*16+HEX2DEC(G$1)+1,2)&amp;CHAR(10)&amp;INDEX(OpCode!$A$2:$I$257,HEX2DEC($A13)*16+HEX2DEC(G$1)+1,3))</f>
        <v>LDA
dp,X</v>
      </c>
      <c r="H13" s="14" t="str">
        <f>TRIM(INDEX(OpCode!$A$2:$I$257,HEX2DEC($A13)*16+HEX2DEC(H$1)+1,2)&amp;CHAR(10)&amp;INDEX(OpCode!$A$2:$I$257,HEX2DEC($A13)*16+HEX2DEC(H$1)+1,3))</f>
        <v>LDX
dp,Y</v>
      </c>
      <c r="I13" s="14" t="str">
        <f>TRIM(INDEX(OpCode!$A$2:$I$257,HEX2DEC($A13)*16+HEX2DEC(I$1)+1,2)&amp;CHAR(10)&amp;INDEX(OpCode!$A$2:$I$257,HEX2DEC($A13)*16+HEX2DEC(I$1)+1,3))</f>
        <v>LDA
[dp],Y</v>
      </c>
      <c r="J13" s="14" t="str">
        <f>TRIM(INDEX(OpCode!$A$2:$I$257,HEX2DEC($A13)*16+HEX2DEC(J$1)+1,2)&amp;CHAR(10)&amp;INDEX(OpCode!$A$2:$I$257,HEX2DEC($A13)*16+HEX2DEC(J$1)+1,3))</f>
        <v>CLV
imp</v>
      </c>
      <c r="K13" s="14" t="str">
        <f>TRIM(INDEX(OpCode!$A$2:$I$257,HEX2DEC($A13)*16+HEX2DEC(K$1)+1,2)&amp;CHAR(10)&amp;INDEX(OpCode!$A$2:$I$257,HEX2DEC($A13)*16+HEX2DEC(K$1)+1,3))</f>
        <v>LDA
abs,Y</v>
      </c>
      <c r="L13" s="14" t="str">
        <f>TRIM(INDEX(OpCode!$A$2:$I$257,HEX2DEC($A13)*16+HEX2DEC(L$1)+1,2)&amp;CHAR(10)&amp;INDEX(OpCode!$A$2:$I$257,HEX2DEC($A13)*16+HEX2DEC(L$1)+1,3))</f>
        <v>TSX
imp</v>
      </c>
      <c r="M13" s="14" t="str">
        <f>TRIM(INDEX(OpCode!$A$2:$I$257,HEX2DEC($A13)*16+HEX2DEC(M$1)+1,2)&amp;CHAR(10)&amp;INDEX(OpCode!$A$2:$I$257,HEX2DEC($A13)*16+HEX2DEC(M$1)+1,3))</f>
        <v>TYX
imp</v>
      </c>
      <c r="N13" s="14" t="str">
        <f>TRIM(INDEX(OpCode!$A$2:$I$257,HEX2DEC($A13)*16+HEX2DEC(N$1)+1,2)&amp;CHAR(10)&amp;INDEX(OpCode!$A$2:$I$257,HEX2DEC($A13)*16+HEX2DEC(N$1)+1,3))</f>
        <v>LDY
abs,X</v>
      </c>
      <c r="O13" s="14" t="str">
        <f>TRIM(INDEX(OpCode!$A$2:$I$257,HEX2DEC($A13)*16+HEX2DEC(O$1)+1,2)&amp;CHAR(10)&amp;INDEX(OpCode!$A$2:$I$257,HEX2DEC($A13)*16+HEX2DEC(O$1)+1,3))</f>
        <v>LDA
abs,X</v>
      </c>
      <c r="P13" s="14" t="str">
        <f>TRIM(INDEX(OpCode!$A$2:$I$257,HEX2DEC($A13)*16+HEX2DEC(P$1)+1,2)&amp;CHAR(10)&amp;INDEX(OpCode!$A$2:$I$257,HEX2DEC($A13)*16+HEX2DEC(P$1)+1,3))</f>
        <v>LDX
abs,Y</v>
      </c>
      <c r="Q13" s="14" t="str">
        <f>TRIM(INDEX(OpCode!$A$2:$I$257,HEX2DEC($A13)*16+HEX2DEC(Q$1)+1,2)&amp;CHAR(10)&amp;INDEX(OpCode!$A$2:$I$257,HEX2DEC($A13)*16+HEX2DEC(Q$1)+1,3))</f>
        <v>LDA
long,X</v>
      </c>
    </row>
    <row r="14" spans="1:17" ht="27" x14ac:dyDescent="0.25">
      <c r="A14" s="16" t="s">
        <v>614</v>
      </c>
      <c r="B14" s="14" t="str">
        <f>TRIM(INDEX(OpCode!$A$2:$I$257,HEX2DEC($A14)*16+HEX2DEC(B$1)+1,2)&amp;CHAR(10)&amp;INDEX(OpCode!$A$2:$I$257,HEX2DEC($A14)*16+HEX2DEC(B$1)+1,3))</f>
        <v>CPY
imm</v>
      </c>
      <c r="C14" s="14" t="str">
        <f>TRIM(INDEX(OpCode!$A$2:$I$257,HEX2DEC($A14)*16+HEX2DEC(C$1)+1,2)&amp;CHAR(10)&amp;INDEX(OpCode!$A$2:$I$257,HEX2DEC($A14)*16+HEX2DEC(C$1)+1,3))</f>
        <v>CMP
(dp,X)</v>
      </c>
      <c r="D14" s="14" t="str">
        <f>TRIM(INDEX(OpCode!$A$2:$I$257,HEX2DEC($A14)*16+HEX2DEC(D$1)+1,2)&amp;CHAR(10)&amp;INDEX(OpCode!$A$2:$I$257,HEX2DEC($A14)*16+HEX2DEC(D$1)+1,3))</f>
        <v>REP
imm</v>
      </c>
      <c r="E14" s="14" t="str">
        <f>TRIM(INDEX(OpCode!$A$2:$I$257,HEX2DEC($A14)*16+HEX2DEC(E$1)+1,2)&amp;CHAR(10)&amp;INDEX(OpCode!$A$2:$I$257,HEX2DEC($A14)*16+HEX2DEC(E$1)+1,3))</f>
        <v>CMP
off,S</v>
      </c>
      <c r="F14" s="14" t="str">
        <f>TRIM(INDEX(OpCode!$A$2:$I$257,HEX2DEC($A14)*16+HEX2DEC(F$1)+1,2)&amp;CHAR(10)&amp;INDEX(OpCode!$A$2:$I$257,HEX2DEC($A14)*16+HEX2DEC(F$1)+1,3))</f>
        <v>CPY
dp</v>
      </c>
      <c r="G14" s="14" t="str">
        <f>TRIM(INDEX(OpCode!$A$2:$I$257,HEX2DEC($A14)*16+HEX2DEC(G$1)+1,2)&amp;CHAR(10)&amp;INDEX(OpCode!$A$2:$I$257,HEX2DEC($A14)*16+HEX2DEC(G$1)+1,3))</f>
        <v>CMP
dp</v>
      </c>
      <c r="H14" s="14" t="str">
        <f>TRIM(INDEX(OpCode!$A$2:$I$257,HEX2DEC($A14)*16+HEX2DEC(H$1)+1,2)&amp;CHAR(10)&amp;INDEX(OpCode!$A$2:$I$257,HEX2DEC($A14)*16+HEX2DEC(H$1)+1,3))</f>
        <v>DEC
dp</v>
      </c>
      <c r="I14" s="14" t="str">
        <f>TRIM(INDEX(OpCode!$A$2:$I$257,HEX2DEC($A14)*16+HEX2DEC(I$1)+1,2)&amp;CHAR(10)&amp;INDEX(OpCode!$A$2:$I$257,HEX2DEC($A14)*16+HEX2DEC(I$1)+1,3))</f>
        <v>CMP
[dp]</v>
      </c>
      <c r="J14" s="14" t="str">
        <f>TRIM(INDEX(OpCode!$A$2:$I$257,HEX2DEC($A14)*16+HEX2DEC(J$1)+1,2)&amp;CHAR(10)&amp;INDEX(OpCode!$A$2:$I$257,HEX2DEC($A14)*16+HEX2DEC(J$1)+1,3))</f>
        <v>INY
imp</v>
      </c>
      <c r="K14" s="14" t="str">
        <f>TRIM(INDEX(OpCode!$A$2:$I$257,HEX2DEC($A14)*16+HEX2DEC(K$1)+1,2)&amp;CHAR(10)&amp;INDEX(OpCode!$A$2:$I$257,HEX2DEC($A14)*16+HEX2DEC(K$1)+1,3))</f>
        <v>CMP
imm</v>
      </c>
      <c r="L14" s="14" t="str">
        <f>TRIM(INDEX(OpCode!$A$2:$I$257,HEX2DEC($A14)*16+HEX2DEC(L$1)+1,2)&amp;CHAR(10)&amp;INDEX(OpCode!$A$2:$I$257,HEX2DEC($A14)*16+HEX2DEC(L$1)+1,3))</f>
        <v>DEX
imp</v>
      </c>
      <c r="M14" s="14" t="str">
        <f>TRIM(INDEX(OpCode!$A$2:$I$257,HEX2DEC($A14)*16+HEX2DEC(M$1)+1,2)&amp;CHAR(10)&amp;INDEX(OpCode!$A$2:$I$257,HEX2DEC($A14)*16+HEX2DEC(M$1)+1,3))</f>
        <v>WAI
imp</v>
      </c>
      <c r="N14" s="14" t="str">
        <f>TRIM(INDEX(OpCode!$A$2:$I$257,HEX2DEC($A14)*16+HEX2DEC(N$1)+1,2)&amp;CHAR(10)&amp;INDEX(OpCode!$A$2:$I$257,HEX2DEC($A14)*16+HEX2DEC(N$1)+1,3))</f>
        <v>CPY
abs</v>
      </c>
      <c r="O14" s="14" t="str">
        <f>TRIM(INDEX(OpCode!$A$2:$I$257,HEX2DEC($A14)*16+HEX2DEC(O$1)+1,2)&amp;CHAR(10)&amp;INDEX(OpCode!$A$2:$I$257,HEX2DEC($A14)*16+HEX2DEC(O$1)+1,3))</f>
        <v>CMP
abs</v>
      </c>
      <c r="P14" s="14" t="str">
        <f>TRIM(INDEX(OpCode!$A$2:$I$257,HEX2DEC($A14)*16+HEX2DEC(P$1)+1,2)&amp;CHAR(10)&amp;INDEX(OpCode!$A$2:$I$257,HEX2DEC($A14)*16+HEX2DEC(P$1)+1,3))</f>
        <v>DEC
abs</v>
      </c>
      <c r="Q14" s="14" t="str">
        <f>TRIM(INDEX(OpCode!$A$2:$I$257,HEX2DEC($A14)*16+HEX2DEC(Q$1)+1,2)&amp;CHAR(10)&amp;INDEX(OpCode!$A$2:$I$257,HEX2DEC($A14)*16+HEX2DEC(Q$1)+1,3))</f>
        <v>CMP
long</v>
      </c>
    </row>
    <row r="15" spans="1:17" ht="40.5" x14ac:dyDescent="0.25">
      <c r="A15" s="16" t="s">
        <v>615</v>
      </c>
      <c r="B15" s="14" t="str">
        <f>TRIM(INDEX(OpCode!$A$2:$I$257,HEX2DEC($A15)*16+HEX2DEC(B$1)+1,2)&amp;CHAR(10)&amp;INDEX(OpCode!$A$2:$I$257,HEX2DEC($A15)*16+HEX2DEC(B$1)+1,3))</f>
        <v>BNE
rel8</v>
      </c>
      <c r="C15" s="14" t="str">
        <f>TRIM(INDEX(OpCode!$A$2:$I$257,HEX2DEC($A15)*16+HEX2DEC(C$1)+1,2)&amp;CHAR(10)&amp;INDEX(OpCode!$A$2:$I$257,HEX2DEC($A15)*16+HEX2DEC(C$1)+1,3))</f>
        <v>CMP
(dp),Y</v>
      </c>
      <c r="D15" s="14" t="str">
        <f>TRIM(INDEX(OpCode!$A$2:$I$257,HEX2DEC($A15)*16+HEX2DEC(D$1)+1,2)&amp;CHAR(10)&amp;INDEX(OpCode!$A$2:$I$257,HEX2DEC($A15)*16+HEX2DEC(D$1)+1,3))</f>
        <v>CMP
(dp)</v>
      </c>
      <c r="E15" s="14" t="str">
        <f>TRIM(INDEX(OpCode!$A$2:$I$257,HEX2DEC($A15)*16+HEX2DEC(E$1)+1,2)&amp;CHAR(10)&amp;INDEX(OpCode!$A$2:$I$257,HEX2DEC($A15)*16+HEX2DEC(E$1)+1,3))</f>
        <v>CMP
(off,S),Y</v>
      </c>
      <c r="F15" s="14" t="str">
        <f>TRIM(INDEX(OpCode!$A$2:$I$257,HEX2DEC($A15)*16+HEX2DEC(F$1)+1,2)&amp;CHAR(10)&amp;INDEX(OpCode!$A$2:$I$257,HEX2DEC($A15)*16+HEX2DEC(F$1)+1,3))</f>
        <v>PEI
dp</v>
      </c>
      <c r="G15" s="14" t="str">
        <f>TRIM(INDEX(OpCode!$A$2:$I$257,HEX2DEC($A15)*16+HEX2DEC(G$1)+1,2)&amp;CHAR(10)&amp;INDEX(OpCode!$A$2:$I$257,HEX2DEC($A15)*16+HEX2DEC(G$1)+1,3))</f>
        <v>CMP
dp,X</v>
      </c>
      <c r="H15" s="14" t="str">
        <f>TRIM(INDEX(OpCode!$A$2:$I$257,HEX2DEC($A15)*16+HEX2DEC(H$1)+1,2)&amp;CHAR(10)&amp;INDEX(OpCode!$A$2:$I$257,HEX2DEC($A15)*16+HEX2DEC(H$1)+1,3))</f>
        <v>DEC
dp,X</v>
      </c>
      <c r="I15" s="14" t="str">
        <f>TRIM(INDEX(OpCode!$A$2:$I$257,HEX2DEC($A15)*16+HEX2DEC(I$1)+1,2)&amp;CHAR(10)&amp;INDEX(OpCode!$A$2:$I$257,HEX2DEC($A15)*16+HEX2DEC(I$1)+1,3))</f>
        <v>CMP
[dp],Y</v>
      </c>
      <c r="J15" s="14" t="str">
        <f>TRIM(INDEX(OpCode!$A$2:$I$257,HEX2DEC($A15)*16+HEX2DEC(J$1)+1,2)&amp;CHAR(10)&amp;INDEX(OpCode!$A$2:$I$257,HEX2DEC($A15)*16+HEX2DEC(J$1)+1,3))</f>
        <v>CLD
imp</v>
      </c>
      <c r="K15" s="14" t="str">
        <f>TRIM(INDEX(OpCode!$A$2:$I$257,HEX2DEC($A15)*16+HEX2DEC(K$1)+1,2)&amp;CHAR(10)&amp;INDEX(OpCode!$A$2:$I$257,HEX2DEC($A15)*16+HEX2DEC(K$1)+1,3))</f>
        <v>CMP
abs,Y</v>
      </c>
      <c r="L15" s="14" t="str">
        <f>TRIM(INDEX(OpCode!$A$2:$I$257,HEX2DEC($A15)*16+HEX2DEC(L$1)+1,2)&amp;CHAR(10)&amp;INDEX(OpCode!$A$2:$I$257,HEX2DEC($A15)*16+HEX2DEC(L$1)+1,3))</f>
        <v>PHX
imp</v>
      </c>
      <c r="M15" s="14" t="str">
        <f>TRIM(INDEX(OpCode!$A$2:$I$257,HEX2DEC($A15)*16+HEX2DEC(M$1)+1,2)&amp;CHAR(10)&amp;INDEX(OpCode!$A$2:$I$257,HEX2DEC($A15)*16+HEX2DEC(M$1)+1,3))</f>
        <v>STP
imp</v>
      </c>
      <c r="N15" s="14" t="str">
        <f>TRIM(INDEX(OpCode!$A$2:$I$257,HEX2DEC($A15)*16+HEX2DEC(N$1)+1,2)&amp;CHAR(10)&amp;INDEX(OpCode!$A$2:$I$257,HEX2DEC($A15)*16+HEX2DEC(N$1)+1,3))</f>
        <v>JMP
[abs]</v>
      </c>
      <c r="O15" s="14" t="str">
        <f>TRIM(INDEX(OpCode!$A$2:$I$257,HEX2DEC($A15)*16+HEX2DEC(O$1)+1,2)&amp;CHAR(10)&amp;INDEX(OpCode!$A$2:$I$257,HEX2DEC($A15)*16+HEX2DEC(O$1)+1,3))</f>
        <v>CMP
abs,X</v>
      </c>
      <c r="P15" s="14" t="str">
        <f>TRIM(INDEX(OpCode!$A$2:$I$257,HEX2DEC($A15)*16+HEX2DEC(P$1)+1,2)&amp;CHAR(10)&amp;INDEX(OpCode!$A$2:$I$257,HEX2DEC($A15)*16+HEX2DEC(P$1)+1,3))</f>
        <v>DEC
abs,X</v>
      </c>
      <c r="Q15" s="14" t="str">
        <f>TRIM(INDEX(OpCode!$A$2:$I$257,HEX2DEC($A15)*16+HEX2DEC(Q$1)+1,2)&amp;CHAR(10)&amp;INDEX(OpCode!$A$2:$I$257,HEX2DEC($A15)*16+HEX2DEC(Q$1)+1,3))</f>
        <v>CMP
long,X</v>
      </c>
    </row>
    <row r="16" spans="1:17" ht="27" x14ac:dyDescent="0.25">
      <c r="A16" s="16" t="s">
        <v>616</v>
      </c>
      <c r="B16" s="14" t="str">
        <f>TRIM(INDEX(OpCode!$A$2:$I$257,HEX2DEC($A16)*16+HEX2DEC(B$1)+1,2)&amp;CHAR(10)&amp;INDEX(OpCode!$A$2:$I$257,HEX2DEC($A16)*16+HEX2DEC(B$1)+1,3))</f>
        <v>CPX
imm</v>
      </c>
      <c r="C16" s="14" t="str">
        <f>TRIM(INDEX(OpCode!$A$2:$I$257,HEX2DEC($A16)*16+HEX2DEC(C$1)+1,2)&amp;CHAR(10)&amp;INDEX(OpCode!$A$2:$I$257,HEX2DEC($A16)*16+HEX2DEC(C$1)+1,3))</f>
        <v>SBC
(dp,X)</v>
      </c>
      <c r="D16" s="14" t="str">
        <f>TRIM(INDEX(OpCode!$A$2:$I$257,HEX2DEC($A16)*16+HEX2DEC(D$1)+1,2)&amp;CHAR(10)&amp;INDEX(OpCode!$A$2:$I$257,HEX2DEC($A16)*16+HEX2DEC(D$1)+1,3))</f>
        <v>SEP
imm</v>
      </c>
      <c r="E16" s="14" t="str">
        <f>TRIM(INDEX(OpCode!$A$2:$I$257,HEX2DEC($A16)*16+HEX2DEC(E$1)+1,2)&amp;CHAR(10)&amp;INDEX(OpCode!$A$2:$I$257,HEX2DEC($A16)*16+HEX2DEC(E$1)+1,3))</f>
        <v>SBC
off,S</v>
      </c>
      <c r="F16" s="14" t="str">
        <f>TRIM(INDEX(OpCode!$A$2:$I$257,HEX2DEC($A16)*16+HEX2DEC(F$1)+1,2)&amp;CHAR(10)&amp;INDEX(OpCode!$A$2:$I$257,HEX2DEC($A16)*16+HEX2DEC(F$1)+1,3))</f>
        <v>CPX
dp</v>
      </c>
      <c r="G16" s="14" t="str">
        <f>TRIM(INDEX(OpCode!$A$2:$I$257,HEX2DEC($A16)*16+HEX2DEC(G$1)+1,2)&amp;CHAR(10)&amp;INDEX(OpCode!$A$2:$I$257,HEX2DEC($A16)*16+HEX2DEC(G$1)+1,3))</f>
        <v>SBC
dp</v>
      </c>
      <c r="H16" s="14" t="str">
        <f>TRIM(INDEX(OpCode!$A$2:$I$257,HEX2DEC($A16)*16+HEX2DEC(H$1)+1,2)&amp;CHAR(10)&amp;INDEX(OpCode!$A$2:$I$257,HEX2DEC($A16)*16+HEX2DEC(H$1)+1,3))</f>
        <v>INC
dp</v>
      </c>
      <c r="I16" s="14" t="str">
        <f>TRIM(INDEX(OpCode!$A$2:$I$257,HEX2DEC($A16)*16+HEX2DEC(I$1)+1,2)&amp;CHAR(10)&amp;INDEX(OpCode!$A$2:$I$257,HEX2DEC($A16)*16+HEX2DEC(I$1)+1,3))</f>
        <v>SBC
[dp]</v>
      </c>
      <c r="J16" s="14" t="str">
        <f>TRIM(INDEX(OpCode!$A$2:$I$257,HEX2DEC($A16)*16+HEX2DEC(J$1)+1,2)&amp;CHAR(10)&amp;INDEX(OpCode!$A$2:$I$257,HEX2DEC($A16)*16+HEX2DEC(J$1)+1,3))</f>
        <v>INX
imp</v>
      </c>
      <c r="K16" s="14" t="str">
        <f>TRIM(INDEX(OpCode!$A$2:$I$257,HEX2DEC($A16)*16+HEX2DEC(K$1)+1,2)&amp;CHAR(10)&amp;INDEX(OpCode!$A$2:$I$257,HEX2DEC($A16)*16+HEX2DEC(K$1)+1,3))</f>
        <v>SBC
imm</v>
      </c>
      <c r="L16" s="14" t="str">
        <f>TRIM(INDEX(OpCode!$A$2:$I$257,HEX2DEC($A16)*16+HEX2DEC(L$1)+1,2)&amp;CHAR(10)&amp;INDEX(OpCode!$A$2:$I$257,HEX2DEC($A16)*16+HEX2DEC(L$1)+1,3))</f>
        <v>NOP
imp</v>
      </c>
      <c r="M16" s="14" t="str">
        <f>TRIM(INDEX(OpCode!$A$2:$I$257,HEX2DEC($A16)*16+HEX2DEC(M$1)+1,2)&amp;CHAR(10)&amp;INDEX(OpCode!$A$2:$I$257,HEX2DEC($A16)*16+HEX2DEC(M$1)+1,3))</f>
        <v>XBA
imp</v>
      </c>
      <c r="N16" s="14" t="str">
        <f>TRIM(INDEX(OpCode!$A$2:$I$257,HEX2DEC($A16)*16+HEX2DEC(N$1)+1,2)&amp;CHAR(10)&amp;INDEX(OpCode!$A$2:$I$257,HEX2DEC($A16)*16+HEX2DEC(N$1)+1,3))</f>
        <v>CPX
abs</v>
      </c>
      <c r="O16" s="14" t="str">
        <f>TRIM(INDEX(OpCode!$A$2:$I$257,HEX2DEC($A16)*16+HEX2DEC(O$1)+1,2)&amp;CHAR(10)&amp;INDEX(OpCode!$A$2:$I$257,HEX2DEC($A16)*16+HEX2DEC(O$1)+1,3))</f>
        <v>SBC
abs</v>
      </c>
      <c r="P16" s="14" t="str">
        <f>TRIM(INDEX(OpCode!$A$2:$I$257,HEX2DEC($A16)*16+HEX2DEC(P$1)+1,2)&amp;CHAR(10)&amp;INDEX(OpCode!$A$2:$I$257,HEX2DEC($A16)*16+HEX2DEC(P$1)+1,3))</f>
        <v>INC
abs</v>
      </c>
      <c r="Q16" s="14" t="str">
        <f>TRIM(INDEX(OpCode!$A$2:$I$257,HEX2DEC($A16)*16+HEX2DEC(Q$1)+1,2)&amp;CHAR(10)&amp;INDEX(OpCode!$A$2:$I$257,HEX2DEC($A16)*16+HEX2DEC(Q$1)+1,3))</f>
        <v>SBC
long</v>
      </c>
    </row>
    <row r="17" spans="1:17" ht="40.5" x14ac:dyDescent="0.25">
      <c r="A17" s="16" t="s">
        <v>617</v>
      </c>
      <c r="B17" s="14" t="str">
        <f>TRIM(INDEX(OpCode!$A$2:$I$257,HEX2DEC($A17)*16+HEX2DEC(B$1)+1,2)&amp;CHAR(10)&amp;INDEX(OpCode!$A$2:$I$257,HEX2DEC($A17)*16+HEX2DEC(B$1)+1,3))</f>
        <v>BEQ
rel8</v>
      </c>
      <c r="C17" s="14" t="str">
        <f>TRIM(INDEX(OpCode!$A$2:$I$257,HEX2DEC($A17)*16+HEX2DEC(C$1)+1,2)&amp;CHAR(10)&amp;INDEX(OpCode!$A$2:$I$257,HEX2DEC($A17)*16+HEX2DEC(C$1)+1,3))</f>
        <v>SBC
(dp),Y</v>
      </c>
      <c r="D17" s="14" t="str">
        <f>TRIM(INDEX(OpCode!$A$2:$I$257,HEX2DEC($A17)*16+HEX2DEC(D$1)+1,2)&amp;CHAR(10)&amp;INDEX(OpCode!$A$2:$I$257,HEX2DEC($A17)*16+HEX2DEC(D$1)+1,3))</f>
        <v>SBC
(dp)</v>
      </c>
      <c r="E17" s="14" t="str">
        <f>TRIM(INDEX(OpCode!$A$2:$I$257,HEX2DEC($A17)*16+HEX2DEC(E$1)+1,2)&amp;CHAR(10)&amp;INDEX(OpCode!$A$2:$I$257,HEX2DEC($A17)*16+HEX2DEC(E$1)+1,3))</f>
        <v>SBC
(off,S),Y</v>
      </c>
      <c r="F17" s="14" t="str">
        <f>TRIM(INDEX(OpCode!$A$2:$I$257,HEX2DEC($A17)*16+HEX2DEC(F$1)+1,2)&amp;CHAR(10)&amp;INDEX(OpCode!$A$2:$I$257,HEX2DEC($A17)*16+HEX2DEC(F$1)+1,3))</f>
        <v>PEA
imm</v>
      </c>
      <c r="G17" s="14" t="str">
        <f>TRIM(INDEX(OpCode!$A$2:$I$257,HEX2DEC($A17)*16+HEX2DEC(G$1)+1,2)&amp;CHAR(10)&amp;INDEX(OpCode!$A$2:$I$257,HEX2DEC($A17)*16+HEX2DEC(G$1)+1,3))</f>
        <v>SBC
dp,X</v>
      </c>
      <c r="H17" s="14" t="str">
        <f>TRIM(INDEX(OpCode!$A$2:$I$257,HEX2DEC($A17)*16+HEX2DEC(H$1)+1,2)&amp;CHAR(10)&amp;INDEX(OpCode!$A$2:$I$257,HEX2DEC($A17)*16+HEX2DEC(H$1)+1,3))</f>
        <v>INC
dp,X</v>
      </c>
      <c r="I17" s="14" t="str">
        <f>TRIM(INDEX(OpCode!$A$2:$I$257,HEX2DEC($A17)*16+HEX2DEC(I$1)+1,2)&amp;CHAR(10)&amp;INDEX(OpCode!$A$2:$I$257,HEX2DEC($A17)*16+HEX2DEC(I$1)+1,3))</f>
        <v>SBC
[dp],Y</v>
      </c>
      <c r="J17" s="14" t="str">
        <f>TRIM(INDEX(OpCode!$A$2:$I$257,HEX2DEC($A17)*16+HEX2DEC(J$1)+1,2)&amp;CHAR(10)&amp;INDEX(OpCode!$A$2:$I$257,HEX2DEC($A17)*16+HEX2DEC(J$1)+1,3))</f>
        <v>SED
imp</v>
      </c>
      <c r="K17" s="14" t="str">
        <f>TRIM(INDEX(OpCode!$A$2:$I$257,HEX2DEC($A17)*16+HEX2DEC(K$1)+1,2)&amp;CHAR(10)&amp;INDEX(OpCode!$A$2:$I$257,HEX2DEC($A17)*16+HEX2DEC(K$1)+1,3))</f>
        <v>SBC
abs,Y</v>
      </c>
      <c r="L17" s="14" t="str">
        <f>TRIM(INDEX(OpCode!$A$2:$I$257,HEX2DEC($A17)*16+HEX2DEC(L$1)+1,2)&amp;CHAR(10)&amp;INDEX(OpCode!$A$2:$I$257,HEX2DEC($A17)*16+HEX2DEC(L$1)+1,3))</f>
        <v>PLX
imp</v>
      </c>
      <c r="M17" s="14" t="str">
        <f>TRIM(INDEX(OpCode!$A$2:$I$257,HEX2DEC($A17)*16+HEX2DEC(M$1)+1,2)&amp;CHAR(10)&amp;INDEX(OpCode!$A$2:$I$257,HEX2DEC($A17)*16+HEX2DEC(M$1)+1,3))</f>
        <v>XCE
imp</v>
      </c>
      <c r="N17" s="14" t="str">
        <f>TRIM(INDEX(OpCode!$A$2:$I$257,HEX2DEC($A17)*16+HEX2DEC(N$1)+1,2)&amp;CHAR(10)&amp;INDEX(OpCode!$A$2:$I$257,HEX2DEC($A17)*16+HEX2DEC(N$1)+1,3))</f>
        <v>JSR
(abs,X)</v>
      </c>
      <c r="O17" s="14" t="str">
        <f>TRIM(INDEX(OpCode!$A$2:$I$257,HEX2DEC($A17)*16+HEX2DEC(O$1)+1,2)&amp;CHAR(10)&amp;INDEX(OpCode!$A$2:$I$257,HEX2DEC($A17)*16+HEX2DEC(O$1)+1,3))</f>
        <v>SBC
abs,X</v>
      </c>
      <c r="P17" s="14" t="str">
        <f>TRIM(INDEX(OpCode!$A$2:$I$257,HEX2DEC($A17)*16+HEX2DEC(P$1)+1,2)&amp;CHAR(10)&amp;INDEX(OpCode!$A$2:$I$257,HEX2DEC($A17)*16+HEX2DEC(P$1)+1,3))</f>
        <v>INC
abs,X</v>
      </c>
      <c r="Q17" s="14" t="str">
        <f>TRIM(INDEX(OpCode!$A$2:$I$257,HEX2DEC($A17)*16+HEX2DEC(Q$1)+1,2)&amp;CHAR(10)&amp;INDEX(OpCode!$A$2:$I$257,HEX2DEC($A17)*16+HEX2DEC(Q$1)+1,3))</f>
        <v>SBC
long,X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FE82-1024-4D03-8ED3-414BB51D3192}">
  <sheetPr codeName="Sheet4"/>
  <dimension ref="A1:A404"/>
  <sheetViews>
    <sheetView topLeftCell="A363" workbookViewId="0">
      <selection activeCell="C414" sqref="C414"/>
    </sheetView>
  </sheetViews>
  <sheetFormatPr defaultRowHeight="11.25" x14ac:dyDescent="0.2"/>
  <cols>
    <col min="1" max="16384" width="9.140625" style="5"/>
  </cols>
  <sheetData>
    <row r="1" spans="1:1" x14ac:dyDescent="0.2">
      <c r="A1" s="5" t="str">
        <f>"# The "&amp;Intro!B1</f>
        <v># The 65816</v>
      </c>
    </row>
    <row r="3" spans="1:1" x14ac:dyDescent="0.2">
      <c r="A3" s="5" t="s">
        <v>651</v>
      </c>
    </row>
    <row r="4" spans="1:1" x14ac:dyDescent="0.2">
      <c r="A4" s="5" t="str">
        <f>"* "&amp;Intro!B4</f>
        <v>* http://6502.org/tutorials/65c816opcodes.html</v>
      </c>
    </row>
    <row r="6" spans="1:1" x14ac:dyDescent="0.2">
      <c r="A6" s="5" t="s">
        <v>646</v>
      </c>
    </row>
    <row r="8" spans="1:1" x14ac:dyDescent="0.2">
      <c r="A8" s="5" t="s">
        <v>647</v>
      </c>
    </row>
    <row r="9" spans="1:1" x14ac:dyDescent="0.2">
      <c r="A9" s="5" t="s">
        <v>727</v>
      </c>
    </row>
    <row r="10" spans="1:1" x14ac:dyDescent="0.2">
      <c r="A10" s="5" t="s">
        <v>730</v>
      </c>
    </row>
    <row r="11" spans="1:1" x14ac:dyDescent="0.2">
      <c r="A11" s="5" t="str">
        <f>"| **"&amp;Intro!A7&amp;"** | "&amp;Intro!B7&amp;" |"</f>
        <v>| **A** | the lower 8 bits of the accumulator |</v>
      </c>
    </row>
    <row r="12" spans="1:1" x14ac:dyDescent="0.2">
      <c r="A12" s="5" t="str">
        <f>"| **"&amp;Intro!A8&amp;"** | "&amp;Intro!B8&amp;" |"</f>
        <v>| **B** | the upper 8 bits of the accumulator |</v>
      </c>
    </row>
    <row r="13" spans="1:1" x14ac:dyDescent="0.2">
      <c r="A13" s="5" t="str">
        <f>"| *"&amp;Intro!A9&amp;"* | "&amp;Intro!B9&amp;" |"</f>
        <v>| *C* | the 16-bit accumulator (BA) |</v>
      </c>
    </row>
    <row r="14" spans="1:1" x14ac:dyDescent="0.2">
      <c r="A14" s="5" t="str">
        <f>"| **"&amp;Intro!A10&amp;"** | "&amp;Intro!B10&amp;" |"</f>
        <v>| **DBR** | the data bank register |</v>
      </c>
    </row>
    <row r="15" spans="1:1" x14ac:dyDescent="0.2">
      <c r="A15" s="5" t="str">
        <f>"| **"&amp;Intro!A11&amp;"** | "&amp;Intro!B11&amp;" |"</f>
        <v>| **D** | the 16-bit direct register |</v>
      </c>
    </row>
    <row r="16" spans="1:1" x14ac:dyDescent="0.2">
      <c r="A16" s="5" t="str">
        <f>"| *"&amp;Intro!A12&amp;"* | "&amp;Intro!B12&amp;" |"</f>
        <v>| *DL* | the lower 8 bits of the direct register |</v>
      </c>
    </row>
    <row r="17" spans="1:1" x14ac:dyDescent="0.2">
      <c r="A17" s="5" t="str">
        <f>"| *"&amp;Intro!A13&amp;"* | "&amp;Intro!B13&amp;" |"</f>
        <v>| *DH* | the upper 8 bits of the direct register |</v>
      </c>
    </row>
    <row r="18" spans="1:1" x14ac:dyDescent="0.2">
      <c r="A18" s="5" t="str">
        <f>"| **"&amp;Intro!A14&amp;"** | "&amp;Intro!B14&amp;" |"</f>
        <v>| **K** | the program bank register |</v>
      </c>
    </row>
    <row r="19" spans="1:1" x14ac:dyDescent="0.2">
      <c r="A19" s="5" t="str">
        <f>"| **"&amp;Intro!A15&amp;"** | "&amp;Intro!B15&amp;" |"</f>
        <v>| **PC** | the 16-bit program counter |</v>
      </c>
    </row>
    <row r="20" spans="1:1" x14ac:dyDescent="0.2">
      <c r="A20" s="5" t="str">
        <f>"| *"&amp;Intro!A16&amp;"* | "&amp;Intro!B16&amp;" |"</f>
        <v>| *PCL* | the lower 8 bits of the program counter |</v>
      </c>
    </row>
    <row r="21" spans="1:1" x14ac:dyDescent="0.2">
      <c r="A21" s="5" t="str">
        <f>"| *"&amp;Intro!A17&amp;"* | "&amp;Intro!B17&amp;" |"</f>
        <v>| *PCH* | the upper 8 bits of the program counter |</v>
      </c>
    </row>
    <row r="22" spans="1:1" x14ac:dyDescent="0.2">
      <c r="A22" s="5" t="str">
        <f>"| **"&amp;Intro!A18&amp;"** | "&amp;Intro!B18&amp;" |"</f>
        <v>| **P** | the processor status register |</v>
      </c>
    </row>
    <row r="23" spans="1:1" x14ac:dyDescent="0.2">
      <c r="A23" s="5" t="str">
        <f>"| **"&amp;Intro!A19&amp;"** | "&amp;Intro!B19&amp;" |"</f>
        <v>| **S** | the 16-bit stack pointer |</v>
      </c>
    </row>
    <row r="24" spans="1:1" x14ac:dyDescent="0.2">
      <c r="A24" s="5" t="str">
        <f>"| *"&amp;Intro!A20&amp;"* | "&amp;Intro!B20&amp;" |"</f>
        <v>| *SL* | the lower 8 bits of the stack pointer |</v>
      </c>
    </row>
    <row r="25" spans="1:1" x14ac:dyDescent="0.2">
      <c r="A25" s="5" t="str">
        <f>"| *"&amp;Intro!A21&amp;"* | "&amp;Intro!B21&amp;" |"</f>
        <v>| *SH* | the upper 8 bits of the stack pointer |</v>
      </c>
    </row>
    <row r="26" spans="1:1" x14ac:dyDescent="0.2">
      <c r="A26" s="5" t="str">
        <f>"| **"&amp;Intro!A22&amp;"** | "&amp;Intro!B22&amp;" |"</f>
        <v>| **X** | the 16-bit X index register |</v>
      </c>
    </row>
    <row r="27" spans="1:1" x14ac:dyDescent="0.2">
      <c r="A27" s="5" t="str">
        <f>"| *"&amp;Intro!A23&amp;"* | "&amp;Intro!B23&amp;" |"</f>
        <v>| *XL* | the lower 8 bits of the X index register |</v>
      </c>
    </row>
    <row r="28" spans="1:1" x14ac:dyDescent="0.2">
      <c r="A28" s="5" t="str">
        <f>"| *"&amp;Intro!A24&amp;"* | "&amp;Intro!B24&amp;" |"</f>
        <v>| *XH* | the upper 8 bits of the X index register |</v>
      </c>
    </row>
    <row r="29" spans="1:1" x14ac:dyDescent="0.2">
      <c r="A29" s="5" t="str">
        <f>"| **"&amp;Intro!A25&amp;"** | "&amp;Intro!B25&amp;" |"</f>
        <v>| **Y** | the 16-bit Y index register |</v>
      </c>
    </row>
    <row r="30" spans="1:1" x14ac:dyDescent="0.2">
      <c r="A30" s="5" t="str">
        <f>"| *"&amp;Intro!A26&amp;"* | "&amp;Intro!B26&amp;" |"</f>
        <v>| *YL* | the lower 8 bits of the Y index register |</v>
      </c>
    </row>
    <row r="31" spans="1:1" x14ac:dyDescent="0.2">
      <c r="A31" s="5" t="str">
        <f>"| *"&amp;Intro!A27&amp;"* | "&amp;Intro!B27&amp;" |"</f>
        <v>| *YH* | the upper 8 bits of the Y index register |</v>
      </c>
    </row>
    <row r="33" spans="1:1" x14ac:dyDescent="0.2">
      <c r="A33" s="5" t="s">
        <v>733</v>
      </c>
    </row>
    <row r="35" spans="1:1" x14ac:dyDescent="0.2">
      <c r="A35" s="5" t="s">
        <v>734</v>
      </c>
    </row>
    <row r="37" spans="1:1" x14ac:dyDescent="0.2">
      <c r="A37" s="5" t="s">
        <v>735</v>
      </c>
    </row>
    <row r="39" spans="1:1" x14ac:dyDescent="0.2">
      <c r="A39" s="5" t="s">
        <v>648</v>
      </c>
    </row>
    <row r="40" spans="1:1" x14ac:dyDescent="0.2">
      <c r="A40" s="5" t="s">
        <v>731</v>
      </c>
    </row>
    <row r="41" spans="1:1" x14ac:dyDescent="0.2">
      <c r="A41" s="5" t="s">
        <v>732</v>
      </c>
    </row>
    <row r="42" spans="1:1" x14ac:dyDescent="0.2">
      <c r="A42" s="5" t="str">
        <f>"| **"&amp;Intro!D7&amp;"** | "&amp;Intro!E7&amp;" |"</f>
        <v>| **n** | the negative flag |</v>
      </c>
    </row>
    <row r="43" spans="1:1" x14ac:dyDescent="0.2">
      <c r="A43" s="5" t="str">
        <f>"| **"&amp;Intro!D8&amp;"** | "&amp;Intro!E8&amp;" |"</f>
        <v>| **v** | the overflow flag |</v>
      </c>
    </row>
    <row r="44" spans="1:1" x14ac:dyDescent="0.2">
      <c r="A44" s="5" t="str">
        <f>"| **"&amp;Intro!D9&amp;"** | "&amp;Intro!E9&amp;" |"</f>
        <v>| **m** | the accumulator and memory width flag |</v>
      </c>
    </row>
    <row r="45" spans="1:1" x14ac:dyDescent="0.2">
      <c r="A45" s="5" t="str">
        <f>"| **"&amp;Intro!D10&amp;"** | "&amp;Intro!E10&amp;" |"</f>
        <v>| **x** | the index register width flag |</v>
      </c>
    </row>
    <row r="46" spans="1:1" x14ac:dyDescent="0.2">
      <c r="A46" s="5" t="str">
        <f>"| **"&amp;Intro!D11&amp;"** | "&amp;Intro!E11&amp;" |"</f>
        <v>| **d** | the decimal mode flag |</v>
      </c>
    </row>
    <row r="47" spans="1:1" x14ac:dyDescent="0.2">
      <c r="A47" s="5" t="str">
        <f>"| **"&amp;Intro!D12&amp;"** | "&amp;Intro!E12&amp;" |"</f>
        <v>| **i (or b)** | the interrupt disable flag (write), the break flag (read) |</v>
      </c>
    </row>
    <row r="48" spans="1:1" x14ac:dyDescent="0.2">
      <c r="A48" s="5" t="str">
        <f>"| **"&amp;Intro!D13&amp;"** | "&amp;Intro!E13&amp;" |"</f>
        <v>| **z** | the zero flag |</v>
      </c>
    </row>
    <row r="49" spans="1:1" x14ac:dyDescent="0.2">
      <c r="A49" s="5" t="str">
        <f>"| **"&amp;Intro!D14&amp;"** | "&amp;Intro!E14&amp;" |"</f>
        <v>| **c** | the carry flag |</v>
      </c>
    </row>
    <row r="50" spans="1:1" x14ac:dyDescent="0.2">
      <c r="A50" s="5" t="str">
        <f>"| **"&amp;Intro!D15&amp;"** | "&amp;Intro!E15&amp;" |"</f>
        <v>| **e** | the emulation mode flag |</v>
      </c>
    </row>
    <row r="52" spans="1:1" x14ac:dyDescent="0.2">
      <c r="A52" s="5" t="s">
        <v>736</v>
      </c>
    </row>
    <row r="53" spans="1:1" x14ac:dyDescent="0.2">
      <c r="A53" s="5" t="s">
        <v>737</v>
      </c>
    </row>
    <row r="54" spans="1:1" x14ac:dyDescent="0.2">
      <c r="A54" s="5" t="s">
        <v>732</v>
      </c>
    </row>
    <row r="55" spans="1:1" x14ac:dyDescent="0.2">
      <c r="A55" s="5" t="str">
        <f>"| **"&amp;Intro!G7&amp;"** | "&amp;Intro!H7&amp;" |"</f>
        <v>| **(abs)** | (absolute) |</v>
      </c>
    </row>
    <row r="56" spans="1:1" x14ac:dyDescent="0.2">
      <c r="A56" s="5" t="str">
        <f>"| **"&amp;Intro!G8&amp;"** | "&amp;Intro!H8&amp;" |"</f>
        <v>| **(abs,X)** | (absolute,X) |</v>
      </c>
    </row>
    <row r="57" spans="1:1" x14ac:dyDescent="0.2">
      <c r="A57" s="5" t="str">
        <f>"| **"&amp;Intro!G9&amp;"** | "&amp;Intro!H9&amp;" |"</f>
        <v>| **(dir)** | (direct page) |</v>
      </c>
    </row>
    <row r="58" spans="1:1" x14ac:dyDescent="0.2">
      <c r="A58" s="5" t="str">
        <f>"| **"&amp;Intro!G10&amp;"** | "&amp;Intro!H10&amp;" |"</f>
        <v>| **(dir),Y** | (direct page),Y |</v>
      </c>
    </row>
    <row r="59" spans="1:1" x14ac:dyDescent="0.2">
      <c r="A59" s="5" t="str">
        <f>"| **"&amp;Intro!G11&amp;"** | "&amp;Intro!H11&amp;" |"</f>
        <v>| **(dir,X)** | (direct page,X) |</v>
      </c>
    </row>
    <row r="60" spans="1:1" x14ac:dyDescent="0.2">
      <c r="A60" s="5" t="str">
        <f>"| **"&amp;Intro!G12&amp;"** | "&amp;Intro!H12&amp;" |"</f>
        <v>| **(off,S),Y** | (offset,S),Y |</v>
      </c>
    </row>
    <row r="61" spans="1:1" x14ac:dyDescent="0.2">
      <c r="A61" s="5" t="str">
        <f>"| **"&amp;Intro!G13&amp;"** | "&amp;Intro!H13&amp;" |"</f>
        <v>| **[abs]** | [absolute] |</v>
      </c>
    </row>
    <row r="62" spans="1:1" x14ac:dyDescent="0.2">
      <c r="A62" s="5" t="str">
        <f>"| **"&amp;Intro!G14&amp;"** | "&amp;Intro!H14&amp;" |"</f>
        <v>| **[dir]** | [direct page] |</v>
      </c>
    </row>
    <row r="63" spans="1:1" x14ac:dyDescent="0.2">
      <c r="A63" s="5" t="str">
        <f>"| **"&amp;Intro!G15&amp;"** | "&amp;Intro!H15&amp;" |"</f>
        <v>| **[dir],Y** | [direct page],Y |</v>
      </c>
    </row>
    <row r="64" spans="1:1" x14ac:dyDescent="0.2">
      <c r="A64" s="5" t="str">
        <f>"| **"&amp;Intro!G16&amp;"** | "&amp;Intro!H16&amp;" |"</f>
        <v>| **abs** | absolute |</v>
      </c>
    </row>
    <row r="65" spans="1:1" x14ac:dyDescent="0.2">
      <c r="A65" s="5" t="str">
        <f>"| **"&amp;Intro!G17&amp;"** | "&amp;Intro!H17&amp;" |"</f>
        <v>| **abs,X** | absolute,X |</v>
      </c>
    </row>
    <row r="66" spans="1:1" x14ac:dyDescent="0.2">
      <c r="A66" s="5" t="str">
        <f>"| **"&amp;Intro!G18&amp;"** | "&amp;Intro!H18&amp;" |"</f>
        <v>| **abs,Y** | absolute,Y |</v>
      </c>
    </row>
    <row r="67" spans="1:1" x14ac:dyDescent="0.2">
      <c r="A67" s="5" t="str">
        <f>"| **"&amp;Intro!G19&amp;"** | "&amp;Intro!H19&amp;" |"</f>
        <v>| **acc** | accumulator |</v>
      </c>
    </row>
    <row r="68" spans="1:1" x14ac:dyDescent="0.2">
      <c r="A68" s="5" t="str">
        <f>"| **"&amp;Intro!G20&amp;"** | "&amp;Intro!H20&amp;" |"</f>
        <v>| **dir** | direct page |</v>
      </c>
    </row>
    <row r="69" spans="1:1" x14ac:dyDescent="0.2">
      <c r="A69" s="5" t="str">
        <f>"| **"&amp;Intro!G21&amp;"** | "&amp;Intro!H21&amp;" |"</f>
        <v>| **dir,X** | direct page,X |</v>
      </c>
    </row>
    <row r="70" spans="1:1" x14ac:dyDescent="0.2">
      <c r="A70" s="5" t="str">
        <f>"| **"&amp;Intro!G22&amp;"** | "&amp;Intro!H22&amp;" |"</f>
        <v>| **dir,Y** | direct page,Y |</v>
      </c>
    </row>
    <row r="71" spans="1:1" x14ac:dyDescent="0.2">
      <c r="A71" s="5" t="str">
        <f>"| **"&amp;Intro!G23&amp;"** | "&amp;Intro!H23&amp;" |"</f>
        <v>| **imm** | immediate |</v>
      </c>
    </row>
    <row r="72" spans="1:1" x14ac:dyDescent="0.2">
      <c r="A72" s="5" t="str">
        <f>"| **"&amp;Intro!G24&amp;"** | "&amp;Intro!H24&amp;" |"</f>
        <v>| **imp** | implicit |</v>
      </c>
    </row>
    <row r="73" spans="1:1" x14ac:dyDescent="0.2">
      <c r="A73" s="5" t="str">
        <f>"| **"&amp;Intro!G25&amp;"** | "&amp;Intro!H25&amp;" |"</f>
        <v>| **long** | long |</v>
      </c>
    </row>
    <row r="74" spans="1:1" x14ac:dyDescent="0.2">
      <c r="A74" s="5" t="str">
        <f>"| **"&amp;Intro!G26&amp;"** | "&amp;Intro!H26&amp;" |"</f>
        <v>| **long,X** | long,X |</v>
      </c>
    </row>
    <row r="75" spans="1:1" x14ac:dyDescent="0.2">
      <c r="A75" s="5" t="str">
        <f>"| **"&amp;Intro!G27&amp;"** | "&amp;Intro!H27&amp;" |"</f>
        <v>| **rel16** | relative16 |</v>
      </c>
    </row>
    <row r="76" spans="1:1" x14ac:dyDescent="0.2">
      <c r="A76" s="5" t="str">
        <f>"| **"&amp;Intro!G28&amp;"** | "&amp;Intro!H28&amp;" |"</f>
        <v>| **rel8** | relative8 |</v>
      </c>
    </row>
    <row r="77" spans="1:1" x14ac:dyDescent="0.2">
      <c r="A77" s="5" t="str">
        <f>"| **"&amp;Intro!G29&amp;"** | "&amp;Intro!H29&amp;" |"</f>
        <v>| **src,dst** | source,destination |</v>
      </c>
    </row>
    <row r="78" spans="1:1" x14ac:dyDescent="0.2">
      <c r="A78" s="5" t="str">
        <f>"| **"&amp;Intro!G30&amp;"** | "&amp;Intro!H30&amp;" |"</f>
        <v>| **off,S** | offset,S |</v>
      </c>
    </row>
    <row r="80" spans="1:1" x14ac:dyDescent="0.2">
      <c r="A80" s="5" t="s">
        <v>642</v>
      </c>
    </row>
    <row r="82" spans="1:1" x14ac:dyDescent="0.2">
      <c r="A82" s="5" t="s">
        <v>649</v>
      </c>
    </row>
    <row r="83" spans="1:1" ht="10.5" customHeight="1" x14ac:dyDescent="0.2">
      <c r="A83" s="5" t="str">
        <f>"| "&amp;OpCode!A1&amp;" | "&amp;OpCode!B1&amp;" | "&amp;OpCode!C1&amp;" | "&amp;OpCode!D1&amp;" | "&amp;OpCode!E1&amp;" | ```"&amp;OpCode!G1&amp;"``` | "&amp;OpCode!I1&amp;" |"</f>
        <v>| Code | OpCode | Mode | Length | Cycles | ```nvmxdizce``` | Example |</v>
      </c>
    </row>
    <row r="84" spans="1:1" x14ac:dyDescent="0.2">
      <c r="A84" s="9" t="s">
        <v>728</v>
      </c>
    </row>
    <row r="85" spans="1:1" x14ac:dyDescent="0.2">
      <c r="A85" s="5" t="str">
        <f>"| "&amp;OpCode!A2&amp;" | "&amp;OpCode!B2&amp;" | "&amp;OpCode!C2&amp;" | "&amp;OpCode!D2&amp;" | "&amp;OpCode!E2&amp;" | ```"&amp;OpCode!G1&amp;"``` | "&amp;OpCode!I2&amp;" |"</f>
        <v>|  00 | BRK | imp | 1 | 8-e | ```nvmxdizce``` | BRK |</v>
      </c>
    </row>
    <row r="86" spans="1:1" x14ac:dyDescent="0.2">
      <c r="A86" s="5" t="str">
        <f>"| "&amp;OpCode!A3&amp;" | "&amp;OpCode!B3&amp;" | "&amp;OpCode!C3&amp;" | "&amp;OpCode!D3&amp;" | "&amp;OpCode!E3&amp;" | ```"&amp;OpCode!G2&amp;"``` | "&amp;OpCode!I3&amp;" |"</f>
        <v>|  01 | ORA | (dp,X) | 2 | 7-m+w | ```....01...``` | ORA ($10,X) |</v>
      </c>
    </row>
    <row r="87" spans="1:1" x14ac:dyDescent="0.2">
      <c r="A87" s="5" t="str">
        <f>"| "&amp;OpCode!A4&amp;" | "&amp;OpCode!B4&amp;" | "&amp;OpCode!C4&amp;" | "&amp;OpCode!D4&amp;" | "&amp;OpCode!E4&amp;" | ```"&amp;OpCode!G3&amp;"``` | "&amp;OpCode!I4&amp;" |"</f>
        <v>|  02 | COP | imm | 2 | 8-e | ```?.....?..``` | COP #$12 |</v>
      </c>
    </row>
    <row r="88" spans="1:1" x14ac:dyDescent="0.2">
      <c r="A88" s="5" t="str">
        <f>"| "&amp;OpCode!A5&amp;" | "&amp;OpCode!B5&amp;" | "&amp;OpCode!C5&amp;" | "&amp;OpCode!D5&amp;" | "&amp;OpCode!E5&amp;" | ```"&amp;OpCode!G4&amp;"``` | "&amp;OpCode!I5&amp;" |"</f>
        <v>|  03 | ORA | off,S | 2 | 5-m | ```....01...``` | ORA $32,S |</v>
      </c>
    </row>
    <row r="89" spans="1:1" x14ac:dyDescent="0.2">
      <c r="A89" s="5" t="str">
        <f>"| "&amp;OpCode!A6&amp;" | "&amp;[1]OpCode!C6&amp;" | "&amp;OpCode!C6&amp;" | "&amp;OpCode!D6&amp;" | "&amp;OpCode!E6&amp;" | ```"&amp;OpCode!G5&amp;"``` | "&amp;OpCode!I6&amp;" |"</f>
        <v>|  04 | TSB | dp | 2 | 7-2*m+w | ```?.....?..``` | TSB $10 |</v>
      </c>
    </row>
    <row r="90" spans="1:1" x14ac:dyDescent="0.2">
      <c r="A90" s="5" t="str">
        <f>"| "&amp;OpCode!A7&amp;" | "&amp;OpCode!B7&amp;" | "&amp;OpCode!C7&amp;" | "&amp;OpCode!D7&amp;" | "&amp;OpCode!E7&amp;" | ```"&amp;OpCode!G6&amp;"``` | "&amp;OpCode!I7&amp;" |"</f>
        <v>|  05 | ORA | dp | 2 | 4-m+w | ```......?..``` | ORA $10 |</v>
      </c>
    </row>
    <row r="91" spans="1:1" x14ac:dyDescent="0.2">
      <c r="A91" s="5" t="str">
        <f>"| "&amp;OpCode!A8&amp;" | "&amp;OpCode!B8&amp;" | "&amp;OpCode!C8&amp;" | "&amp;OpCode!D8&amp;" | "&amp;OpCode!E8&amp;" | ```"&amp;OpCode!G7&amp;"``` | "&amp;OpCode!I8&amp;" |"</f>
        <v>|  06 | ASL | dp | 2 | 7-2*m+w | ```?.....?..``` | ASL $10 |</v>
      </c>
    </row>
    <row r="92" spans="1:1" x14ac:dyDescent="0.2">
      <c r="A92" s="5" t="str">
        <f>"| "&amp;OpCode!A9&amp;" | "&amp;OpCode!B9&amp;" | "&amp;OpCode!C9&amp;" | "&amp;OpCode!D9&amp;" | "&amp;OpCode!E9&amp;" | ```"&amp;OpCode!G8&amp;"``` | "&amp;OpCode!I9&amp;" |"</f>
        <v>|  07 | ORA | [dp] | 2 | 7-m+w | ```?.....??.``` | ORA [$10] |</v>
      </c>
    </row>
    <row r="93" spans="1:1" x14ac:dyDescent="0.2">
      <c r="A93" s="5" t="str">
        <f>"| "&amp;OpCode!A10&amp;" | "&amp;OpCode!B10&amp;" | "&amp;OpCode!C10&amp;" | "&amp;OpCode!D10&amp;" | "&amp;OpCode!E10&amp;" | ```"&amp;OpCode!G9&amp;"``` | "&amp;OpCode!I10&amp;" |"</f>
        <v>|  08 | PHP | imp | 1 | 3 | ```?.....?..``` | PHP |</v>
      </c>
    </row>
    <row r="94" spans="1:1" x14ac:dyDescent="0.2">
      <c r="A94" s="5" t="str">
        <f>"| "&amp;OpCode!A11&amp;" | "&amp;OpCode!B11&amp;" | "&amp;OpCode!C11&amp;" | "&amp;OpCode!D11&amp;" | "&amp;OpCode!E11&amp;" | ```"&amp;OpCode!G10&amp;"``` | "&amp;OpCode!I11&amp;" |"</f>
        <v>|  09 | ORA | imm | 3-m | 3-m | ```.........``` | ORA #$54 |</v>
      </c>
    </row>
    <row r="95" spans="1:1" x14ac:dyDescent="0.2">
      <c r="A95" s="5" t="str">
        <f>"| "&amp;OpCode!A12&amp;" | "&amp;OpCode!B12&amp;" | "&amp;OpCode!C12&amp;" | "&amp;OpCode!D12&amp;" | "&amp;OpCode!E12&amp;" | ```"&amp;OpCode!G11&amp;"``` | "&amp;OpCode!I12&amp;" |"</f>
        <v>|  0A | ASL | acc | 1 | 2 | ```?.....?..``` | ASL |</v>
      </c>
    </row>
    <row r="96" spans="1:1" x14ac:dyDescent="0.2">
      <c r="A96" s="5" t="str">
        <f>"| "&amp;OpCode!A13&amp;" | "&amp;OpCode!B13&amp;" | "&amp;OpCode!C13&amp;" | "&amp;OpCode!D13&amp;" | "&amp;OpCode!E13&amp;" | ```"&amp;OpCode!G12&amp;"``` | "&amp;OpCode!I13&amp;" |"</f>
        <v>|  0B | PHD | imp | 1 | 4 | ```?.....??.``` | PHD |</v>
      </c>
    </row>
    <row r="97" spans="1:1" x14ac:dyDescent="0.2">
      <c r="A97" s="5" t="str">
        <f>"| "&amp;OpCode!A14&amp;" | "&amp;OpCode!B14&amp;" | "&amp;OpCode!C14&amp;" | "&amp;OpCode!D14&amp;" | "&amp;OpCode!E14&amp;" | ```"&amp;OpCode!G13&amp;"``` | "&amp;OpCode!I14&amp;" |"</f>
        <v>|  0C | TSB | abs | 3 | 8-2*m | ```.........``` | TSB $9876 |</v>
      </c>
    </row>
    <row r="98" spans="1:1" x14ac:dyDescent="0.2">
      <c r="A98" s="5" t="str">
        <f>"| "&amp;OpCode!A15&amp;" | "&amp;OpCode!B15&amp;" | "&amp;OpCode!C15&amp;" | "&amp;OpCode!D15&amp;" | "&amp;OpCode!E15&amp;" | ```"&amp;OpCode!G14&amp;"``` | "&amp;OpCode!I15&amp;" |"</f>
        <v>|  0D | ORA | abs | 3 | 5-m | ```......?..``` | ORA $9876 |</v>
      </c>
    </row>
    <row r="99" spans="1:1" x14ac:dyDescent="0.2">
      <c r="A99" s="5" t="str">
        <f>"| "&amp;OpCode!A16&amp;" | "&amp;OpCode!B16&amp;" | "&amp;OpCode!C16&amp;" | "&amp;OpCode!D16&amp;" | "&amp;OpCode!E16&amp;" | ```"&amp;OpCode!G15&amp;"``` | "&amp;OpCode!I16&amp;" |"</f>
        <v>|  0E | ASL | abs | 3 | 8-2*m | ```?.....?..``` | ASL $9876 |</v>
      </c>
    </row>
    <row r="100" spans="1:1" x14ac:dyDescent="0.2">
      <c r="A100" s="5" t="str">
        <f>"| "&amp;OpCode!A17&amp;" | "&amp;OpCode!B17&amp;" | "&amp;OpCode!C17&amp;" | "&amp;OpCode!D17&amp;" | "&amp;OpCode!E17&amp;" | ```"&amp;OpCode!G16&amp;"``` | "&amp;OpCode!I17&amp;" |"</f>
        <v>|  0F | ORA | long | 4 | 6-m | ```?.....??.``` | ORA $FEDBCA |</v>
      </c>
    </row>
    <row r="101" spans="1:1" x14ac:dyDescent="0.2">
      <c r="A101" s="5" t="str">
        <f>"| "&amp;OpCode!A18&amp;" | "&amp;OpCode!B18&amp;" | "&amp;OpCode!C18&amp;" | "&amp;OpCode!D18&amp;" | "&amp;OpCode!E18&amp;" | ```"&amp;OpCode!G17&amp;"``` | "&amp;OpCode!I18&amp;" |"</f>
        <v>|  10 | BPL | rel8 | 2 | 2+t+t*e*p | ```?.....?..``` | BPL LABEL |</v>
      </c>
    </row>
    <row r="102" spans="1:1" x14ac:dyDescent="0.2">
      <c r="A102" s="5" t="str">
        <f>"| "&amp;OpCode!A19&amp;" | "&amp;OpCode!B19&amp;" | "&amp;OpCode!C19&amp;" | "&amp;OpCode!D19&amp;" | "&amp;OpCode!E19&amp;" | ```"&amp;OpCode!G18&amp;"``` | "&amp;OpCode!I19&amp;" |"</f>
        <v>|  11 | ORA | (dp),Y | 2 | 7-m+w-x+x*p | ```.........``` | ORA ($10),Y |</v>
      </c>
    </row>
    <row r="103" spans="1:1" x14ac:dyDescent="0.2">
      <c r="A103" s="5" t="str">
        <f>"| "&amp;OpCode!A20&amp;" | "&amp;OpCode!B20&amp;" | "&amp;OpCode!C20&amp;" | "&amp;OpCode!D20&amp;" | "&amp;OpCode!E20&amp;" | ```"&amp;OpCode!G19&amp;"``` | "&amp;OpCode!I20&amp;" |"</f>
        <v>|  12 | ORA | (dp) | 2 | 6-m+w | ```?.....?..``` | ORA ($10) |</v>
      </c>
    </row>
    <row r="104" spans="1:1" x14ac:dyDescent="0.2">
      <c r="A104" s="5" t="str">
        <f>"| "&amp;OpCode!A21&amp;" | "&amp;OpCode!B21&amp;" | "&amp;OpCode!C21&amp;" | "&amp;OpCode!D21&amp;" | "&amp;OpCode!E21&amp;" | ```"&amp;OpCode!G20&amp;"``` | "&amp;OpCode!I21&amp;" |"</f>
        <v>|  13 | ORA | (off,S),Y | 2 | 8-m | ```?.....?..``` | ORA ($32,S),Y |</v>
      </c>
    </row>
    <row r="105" spans="1:1" x14ac:dyDescent="0.2">
      <c r="A105" s="5" t="str">
        <f>"| "&amp;OpCode!A22&amp;" | "&amp;OpCode!B22&amp;" | "&amp;OpCode!C22&amp;" | "&amp;OpCode!D22&amp;" | "&amp;OpCode!E22&amp;" | ```"&amp;OpCode!G21&amp;"``` | "&amp;OpCode!I22&amp;" |"</f>
        <v>|  14 | TRB | dp | 2 | 7-2*m+w | ```?.....?..``` | TRB $10 |</v>
      </c>
    </row>
    <row r="106" spans="1:1" x14ac:dyDescent="0.2">
      <c r="A106" s="5" t="str">
        <f>"| "&amp;OpCode!A23&amp;" | "&amp;OpCode!B23&amp;" | "&amp;OpCode!C23&amp;" | "&amp;OpCode!D23&amp;" | "&amp;OpCode!E23&amp;" | ```"&amp;OpCode!G22&amp;"``` | "&amp;OpCode!I23&amp;" |"</f>
        <v>|  15 | ORA | dp,X | 2 | 5-m+w | ```......?..``` | ORA $10,X |</v>
      </c>
    </row>
    <row r="107" spans="1:1" x14ac:dyDescent="0.2">
      <c r="A107" s="5" t="str">
        <f>"| "&amp;OpCode!A24&amp;" | "&amp;OpCode!B24&amp;" | "&amp;OpCode!C24&amp;" | "&amp;OpCode!D24&amp;" | "&amp;OpCode!E24&amp;" | ```"&amp;OpCode!G23&amp;"``` | "&amp;OpCode!I24&amp;" |"</f>
        <v>|  16 | ASL | dp,X | 2 | 8-2*m+w | ```?.....?..``` | ASL $10,X |</v>
      </c>
    </row>
    <row r="108" spans="1:1" x14ac:dyDescent="0.2">
      <c r="A108" s="5" t="str">
        <f>"| "&amp;OpCode!A25&amp;" | "&amp;OpCode!B25&amp;" | "&amp;OpCode!C25&amp;" | "&amp;OpCode!D25&amp;" | "&amp;OpCode!E25&amp;" | ```"&amp;OpCode!G24&amp;"``` | "&amp;OpCode!I25&amp;" |"</f>
        <v>|  17 | ORA | [dp],Y | 2 | 7-m+w | ```?.....??.``` | ORA [$10],Y |</v>
      </c>
    </row>
    <row r="109" spans="1:1" x14ac:dyDescent="0.2">
      <c r="A109" s="5" t="str">
        <f>"| "&amp;OpCode!A26&amp;" | "&amp;OpCode!B26&amp;" | "&amp;OpCode!C26&amp;" | "&amp;OpCode!D26&amp;" | "&amp;OpCode!E26&amp;" | ```"&amp;OpCode!G25&amp;"``` | "&amp;OpCode!I26&amp;" |"</f>
        <v>|  18 | CLC | imp | 1 | 2 | ```?.....?..``` | CLC |</v>
      </c>
    </row>
    <row r="110" spans="1:1" x14ac:dyDescent="0.2">
      <c r="A110" s="5" t="str">
        <f>"| "&amp;OpCode!A27&amp;" | "&amp;OpCode!B27&amp;" | "&amp;OpCode!C27&amp;" | "&amp;OpCode!D27&amp;" | "&amp;OpCode!E27&amp;" | ```"&amp;OpCode!G26&amp;"``` | "&amp;OpCode!I27&amp;" |"</f>
        <v>|  19 | ORA | abs,Y | 3 | 6-m-x+x*p | ```.......0.``` | ORA $9876,Y |</v>
      </c>
    </row>
    <row r="111" spans="1:1" x14ac:dyDescent="0.2">
      <c r="A111" s="5" t="str">
        <f>"| "&amp;OpCode!A28&amp;" | "&amp;OpCode!B28&amp;" | "&amp;OpCode!C28&amp;" | "&amp;OpCode!D28&amp;" | "&amp;OpCode!E28&amp;" | ```"&amp;OpCode!G27&amp;"``` | "&amp;OpCode!I28&amp;" |"</f>
        <v>|  1A | INC | acc | 1 | 2 | ```?.....?..``` | INC |</v>
      </c>
    </row>
    <row r="112" spans="1:1" x14ac:dyDescent="0.2">
      <c r="A112" s="5" t="str">
        <f>"| "&amp;OpCode!A29&amp;" | "&amp;OpCode!B29&amp;" | "&amp;OpCode!C29&amp;" | "&amp;OpCode!D29&amp;" | "&amp;OpCode!E29&amp;" | ```"&amp;OpCode!G28&amp;"``` | "&amp;OpCode!I29&amp;" |"</f>
        <v>|  1B | TCS | imp | 1 | 2 | ```?.....?..``` | TCS |</v>
      </c>
    </row>
    <row r="113" spans="1:1" x14ac:dyDescent="0.2">
      <c r="A113" s="5" t="str">
        <f>"| "&amp;OpCode!A30&amp;" | "&amp;OpCode!B30&amp;" | "&amp;OpCode!C30&amp;" | "&amp;OpCode!D30&amp;" | "&amp;OpCode!E30&amp;" | ```"&amp;OpCode!G29&amp;"``` | "&amp;OpCode!I30&amp;" |"</f>
        <v>|  1C | TRB | abs | 3 | 8-2*m | ```.........``` | TRB $9876 |</v>
      </c>
    </row>
    <row r="114" spans="1:1" x14ac:dyDescent="0.2">
      <c r="A114" s="5" t="str">
        <f>"| "&amp;OpCode!A31&amp;" | "&amp;OpCode!B31&amp;" | "&amp;OpCode!C31&amp;" | "&amp;OpCode!D31&amp;" | "&amp;OpCode!E31&amp;" | ```"&amp;OpCode!G30&amp;"``` | "&amp;OpCode!I31&amp;" |"</f>
        <v>|  1D | ORA | abs,X | 3 | 6-m-x+x*p | ```......?..``` | ORA $9876,X |</v>
      </c>
    </row>
    <row r="115" spans="1:1" x14ac:dyDescent="0.2">
      <c r="A115" s="5" t="str">
        <f>"| "&amp;OpCode!A32&amp;" | "&amp;OpCode!B32&amp;" | "&amp;OpCode!C32&amp;" | "&amp;OpCode!D32&amp;" | "&amp;OpCode!E32&amp;" | ```"&amp;OpCode!G31&amp;"``` | "&amp;OpCode!I32&amp;" |"</f>
        <v>|  1E | ASL | abs,X | 3 | 9-2*m | ```?.....?..``` | ASL $9876,X |</v>
      </c>
    </row>
    <row r="116" spans="1:1" x14ac:dyDescent="0.2">
      <c r="A116" s="5" t="str">
        <f>"| "&amp;OpCode!A33&amp;" | "&amp;OpCode!B33&amp;" | "&amp;OpCode!C33&amp;" | "&amp;OpCode!D33&amp;" | "&amp;OpCode!E33&amp;" | ```"&amp;OpCode!G32&amp;"``` | "&amp;OpCode!I33&amp;" |"</f>
        <v>|  1F | ORA | long,X | 4 | 6-m | ```?.....??.``` | ORA $FEDCBA,X |</v>
      </c>
    </row>
    <row r="117" spans="1:1" x14ac:dyDescent="0.2">
      <c r="A117" s="5" t="str">
        <f>"| "&amp;OpCode!A34&amp;" | "&amp;OpCode!B34&amp;" | "&amp;OpCode!C34&amp;" | "&amp;OpCode!D34&amp;" | "&amp;OpCode!E34&amp;" | ```"&amp;OpCode!G33&amp;"``` | "&amp;OpCode!I34&amp;" |"</f>
        <v>|  20 | JSR | abs | 3 | 6 | ```?.....?..``` | JSR $1234 |</v>
      </c>
    </row>
    <row r="118" spans="1:1" x14ac:dyDescent="0.2">
      <c r="A118" s="5" t="str">
        <f>"| "&amp;OpCode!A35&amp;" | "&amp;OpCode!B35&amp;" | "&amp;OpCode!C35&amp;" | "&amp;OpCode!D35&amp;" | "&amp;OpCode!E35&amp;" | ```"&amp;OpCode!G34&amp;"``` | "&amp;OpCode!I35&amp;" |"</f>
        <v>|  21 | AND | (dp,X) | 2 | 7-m+w | ```.........``` | AND ($10,X) |</v>
      </c>
    </row>
    <row r="119" spans="1:1" x14ac:dyDescent="0.2">
      <c r="A119" s="5" t="str">
        <f>"| "&amp;OpCode!A36&amp;" | "&amp;OpCode!B36&amp;" | "&amp;OpCode!C36&amp;" | "&amp;OpCode!D36&amp;" | "&amp;OpCode!E36&amp;" | ```"&amp;OpCode!G35&amp;"``` | "&amp;OpCode!I36&amp;" |"</f>
        <v>|  22 | JSL | long | 4 | 8 | ```?.....?..``` | JSL $123456 |</v>
      </c>
    </row>
    <row r="120" spans="1:1" x14ac:dyDescent="0.2">
      <c r="A120" s="5" t="str">
        <f>"| "&amp;OpCode!A37&amp;" | "&amp;OpCode!B37&amp;" | "&amp;OpCode!C37&amp;" | "&amp;OpCode!D37&amp;" | "&amp;OpCode!E37&amp;" | ```"&amp;OpCode!G36&amp;"``` | "&amp;OpCode!I37&amp;" |"</f>
        <v>|  23 | AND | off,S | 2 | 5-m | ```.........``` | AND $32,S |</v>
      </c>
    </row>
    <row r="121" spans="1:1" x14ac:dyDescent="0.2">
      <c r="A121" s="5" t="str">
        <f>"| "&amp;OpCode!A38&amp;" | "&amp;OpCode!B38&amp;" | "&amp;OpCode!C38&amp;" | "&amp;OpCode!D38&amp;" | "&amp;OpCode!E38&amp;" | ```"&amp;OpCode!G37&amp;"``` | "&amp;OpCode!I38&amp;" |"</f>
        <v>|  24 | BIT | dp | 2 | 4-m+w | ```?.....?..``` | BIT $10 |</v>
      </c>
    </row>
    <row r="122" spans="1:1" x14ac:dyDescent="0.2">
      <c r="A122" s="5" t="str">
        <f>"| "&amp;OpCode!A39&amp;" | "&amp;OpCode!B39&amp;" | "&amp;OpCode!C39&amp;" | "&amp;OpCode!D39&amp;" | "&amp;OpCode!E39&amp;" | ```"&amp;OpCode!G38&amp;"``` | "&amp;OpCode!I39&amp;" |"</f>
        <v>|  25 | AND | dp | 2 | 4-m+w | ```??....?..``` | AND $10 |</v>
      </c>
    </row>
    <row r="123" spans="1:1" x14ac:dyDescent="0.2">
      <c r="A123" s="5" t="str">
        <f>"| "&amp;OpCode!A40&amp;" | "&amp;OpCode!B40&amp;" | "&amp;OpCode!C40&amp;" | "&amp;OpCode!D40&amp;" | "&amp;OpCode!E40&amp;" | ```"&amp;OpCode!G39&amp;"``` | "&amp;OpCode!I40&amp;" |"</f>
        <v>|  26 | ROL | dp | 2 | 7-2*m+w | ```?.....?..``` | ROL $10 |</v>
      </c>
    </row>
    <row r="124" spans="1:1" x14ac:dyDescent="0.2">
      <c r="A124" s="5" t="str">
        <f>"| "&amp;OpCode!A41&amp;" | "&amp;OpCode!B41&amp;" | "&amp;OpCode!C41&amp;" | "&amp;OpCode!D41&amp;" | "&amp;OpCode!E41&amp;" | ```"&amp;OpCode!G40&amp;"``` | "&amp;OpCode!I41&amp;" |"</f>
        <v>|  27 | AND | [dp] | 2 | 7-m+w | ```?.....??.``` | AND [$10] |</v>
      </c>
    </row>
    <row r="125" spans="1:1" x14ac:dyDescent="0.2">
      <c r="A125" s="5" t="str">
        <f>"| "&amp;OpCode!A42&amp;" | "&amp;OpCode!B42&amp;" | "&amp;OpCode!C42&amp;" | "&amp;OpCode!D42&amp;" | "&amp;OpCode!E42&amp;" | ```"&amp;OpCode!G41&amp;"``` | "&amp;OpCode!I42&amp;" |"</f>
        <v>|  28 | PLP | imp | 1 | 4 | ```?.....?..``` | PLP |</v>
      </c>
    </row>
    <row r="126" spans="1:1" x14ac:dyDescent="0.2">
      <c r="A126" s="5" t="str">
        <f>"| "&amp;OpCode!A43&amp;" | "&amp;OpCode!B43&amp;" | "&amp;OpCode!C43&amp;" | "&amp;OpCode!D43&amp;" | "&amp;OpCode!E43&amp;" | ```"&amp;OpCode!G42&amp;"``` | "&amp;OpCode!I43&amp;" |"</f>
        <v>|  29 | AND | imm | 3-m | 3-m | ```????????.``` | AND #$54 |</v>
      </c>
    </row>
    <row r="127" spans="1:1" x14ac:dyDescent="0.2">
      <c r="A127" s="5" t="str">
        <f>"| "&amp;OpCode!A44&amp;" | "&amp;OpCode!B44&amp;" | "&amp;OpCode!C44&amp;" | "&amp;OpCode!D44&amp;" | "&amp;OpCode!E44&amp;" | ```"&amp;OpCode!G43&amp;"``` | "&amp;OpCode!I44&amp;" |"</f>
        <v>|  2A | ROL | acc | 1 | 2 | ```?.....?..``` | ROL |</v>
      </c>
    </row>
    <row r="128" spans="1:1" x14ac:dyDescent="0.2">
      <c r="A128" s="5" t="str">
        <f>"| "&amp;OpCode!A45&amp;" | "&amp;OpCode!B45&amp;" | "&amp;OpCode!C45&amp;" | "&amp;OpCode!D45&amp;" | "&amp;OpCode!E45&amp;" | ```"&amp;OpCode!G44&amp;"``` | "&amp;OpCode!I45&amp;" |"</f>
        <v>|  2B | PLD | imp | 1 | 5 | ```?.....??.``` | PLD |</v>
      </c>
    </row>
    <row r="129" spans="1:1" x14ac:dyDescent="0.2">
      <c r="A129" s="5" t="str">
        <f>"| "&amp;OpCode!A46&amp;" | "&amp;OpCode!B46&amp;" | "&amp;OpCode!C46&amp;" | "&amp;OpCode!D46&amp;" | "&amp;OpCode!E46&amp;" | ```"&amp;OpCode!G45&amp;"``` | "&amp;OpCode!I46&amp;" |"</f>
        <v>|  2C | BIT | abs | 3 | 5-m | ```?.....?..``` | BIT $9876 |</v>
      </c>
    </row>
    <row r="130" spans="1:1" x14ac:dyDescent="0.2">
      <c r="A130" s="5" t="str">
        <f>"| "&amp;OpCode!A47&amp;" | "&amp;OpCode!B47&amp;" | "&amp;OpCode!C47&amp;" | "&amp;OpCode!D47&amp;" | "&amp;OpCode!E47&amp;" | ```"&amp;OpCode!G46&amp;"``` | "&amp;OpCode!I47&amp;" |"</f>
        <v>|  2D | AND | abs | 3 | 5-m | ```??....?..``` | AND $9876 |</v>
      </c>
    </row>
    <row r="131" spans="1:1" x14ac:dyDescent="0.2">
      <c r="A131" s="5" t="str">
        <f>"| "&amp;OpCode!A48&amp;" | "&amp;OpCode!B48&amp;" | "&amp;OpCode!C48&amp;" | "&amp;OpCode!D48&amp;" | "&amp;OpCode!E48&amp;" | ```"&amp;OpCode!G47&amp;"``` | "&amp;OpCode!I48&amp;" |"</f>
        <v>|  2E | ROL | abs | 3 | 8-2*m | ```?.....?..``` | ROL $9876 |</v>
      </c>
    </row>
    <row r="132" spans="1:1" x14ac:dyDescent="0.2">
      <c r="A132" s="5" t="str">
        <f>"| "&amp;OpCode!A49&amp;" | "&amp;OpCode!B49&amp;" | "&amp;OpCode!C49&amp;" | "&amp;OpCode!D49&amp;" | "&amp;OpCode!E49&amp;" | ```"&amp;OpCode!G48&amp;"``` | "&amp;OpCode!I49&amp;" |"</f>
        <v>|  2F | AND | long | 4 | 6-m | ```?.....??.``` | AND $FEDBCA |</v>
      </c>
    </row>
    <row r="133" spans="1:1" x14ac:dyDescent="0.2">
      <c r="A133" s="5" t="str">
        <f>"| "&amp;OpCode!A50&amp;" | "&amp;OpCode!B50&amp;" | "&amp;OpCode!C50&amp;" | "&amp;OpCode!D50&amp;" | "&amp;OpCode!E50&amp;" | ```"&amp;OpCode!G49&amp;"``` | "&amp;OpCode!I50&amp;" |"</f>
        <v>|  30 | BMI | rel8 | 2 | 2+t+t*e*p | ```?.....?..``` | BMI LABEL |</v>
      </c>
    </row>
    <row r="134" spans="1:1" x14ac:dyDescent="0.2">
      <c r="A134" s="5" t="str">
        <f>"| "&amp;OpCode!A51&amp;" | "&amp;OpCode!B51&amp;" | "&amp;OpCode!C51&amp;" | "&amp;OpCode!D51&amp;" | "&amp;OpCode!E51&amp;" | ```"&amp;OpCode!G50&amp;"``` | "&amp;OpCode!I51&amp;" |"</f>
        <v>|  31 | AND | (dp),Y | 2 | 7-m+w-x+x*p | ```.........``` | AND ($10),Y |</v>
      </c>
    </row>
    <row r="135" spans="1:1" x14ac:dyDescent="0.2">
      <c r="A135" s="5" t="str">
        <f>"| "&amp;OpCode!A52&amp;" | "&amp;OpCode!B52&amp;" | "&amp;OpCode!C52&amp;" | "&amp;OpCode!D52&amp;" | "&amp;OpCode!E52&amp;" | ```"&amp;OpCode!G51&amp;"``` | "&amp;OpCode!I52&amp;" |"</f>
        <v>|  32 | AND | (dp) | 2 | 6-m+w | ```?.....?..``` | AND ($10) |</v>
      </c>
    </row>
    <row r="136" spans="1:1" x14ac:dyDescent="0.2">
      <c r="A136" s="5" t="str">
        <f>"| "&amp;OpCode!A53&amp;" | "&amp;OpCode!B53&amp;" | "&amp;OpCode!C53&amp;" | "&amp;OpCode!D53&amp;" | "&amp;OpCode!E53&amp;" | ```"&amp;OpCode!G52&amp;"``` | "&amp;OpCode!I53&amp;" |"</f>
        <v>|  33 | AND | (off,S),Y | 2 | 8-m | ```?.....?..``` | AND ($32,S),Y |</v>
      </c>
    </row>
    <row r="137" spans="1:1" x14ac:dyDescent="0.2">
      <c r="A137" s="5" t="str">
        <f>"| "&amp;OpCode!A54&amp;" | "&amp;OpCode!B54&amp;" | "&amp;OpCode!C54&amp;" | "&amp;OpCode!D54&amp;" | "&amp;OpCode!E54&amp;" | ```"&amp;OpCode!G53&amp;"``` | "&amp;OpCode!I54&amp;" |"</f>
        <v>|  34 | BIT | dp,X | 2 | 5-m+w | ```?.....?..``` | BIT $10,X |</v>
      </c>
    </row>
    <row r="138" spans="1:1" x14ac:dyDescent="0.2">
      <c r="A138" s="5" t="str">
        <f>"| "&amp;OpCode!A55&amp;" | "&amp;OpCode!B55&amp;" | "&amp;OpCode!C55&amp;" | "&amp;OpCode!D55&amp;" | "&amp;OpCode!E55&amp;" | ```"&amp;OpCode!G54&amp;"``` | "&amp;OpCode!I55&amp;" |"</f>
        <v>|  35 | AND | dp,X | 2 | 5-m+w | ```??....?..``` | AND $10,X |</v>
      </c>
    </row>
    <row r="139" spans="1:1" x14ac:dyDescent="0.2">
      <c r="A139" s="5" t="str">
        <f>"| "&amp;OpCode!A56&amp;" | "&amp;OpCode!B56&amp;" | "&amp;OpCode!C56&amp;" | "&amp;OpCode!D56&amp;" | "&amp;OpCode!E56&amp;" | ```"&amp;OpCode!G55&amp;"``` | "&amp;OpCode!I56&amp;" |"</f>
        <v>|  36 | ROL | dp,X | 2 | 8-2*m+w | ```?.....?..``` | ROL $10,X |</v>
      </c>
    </row>
    <row r="140" spans="1:1" x14ac:dyDescent="0.2">
      <c r="A140" s="5" t="str">
        <f>"| "&amp;OpCode!A57&amp;" | "&amp;OpCode!B57&amp;" | "&amp;OpCode!C57&amp;" | "&amp;OpCode!D57&amp;" | "&amp;OpCode!E57&amp;" | ```"&amp;OpCode!G56&amp;"``` | "&amp;OpCode!I57&amp;" |"</f>
        <v>|  37 | AND | [dp],Y | 2 | 7-m+w | ```?.....??.``` | AND [$10],Y |</v>
      </c>
    </row>
    <row r="141" spans="1:1" x14ac:dyDescent="0.2">
      <c r="A141" s="5" t="str">
        <f>"| "&amp;OpCode!A58&amp;" | "&amp;OpCode!B58&amp;" | "&amp;OpCode!C58&amp;" | "&amp;OpCode!D58&amp;" | "&amp;OpCode!E58&amp;" | ```"&amp;OpCode!G57&amp;"``` | "&amp;OpCode!I58&amp;" |"</f>
        <v>|  38 | SEC | imp | 1 | 2 | ```?.....?..``` | SEC |</v>
      </c>
    </row>
    <row r="142" spans="1:1" x14ac:dyDescent="0.2">
      <c r="A142" s="5" t="str">
        <f>"| "&amp;OpCode!A59&amp;" | "&amp;OpCode!B59&amp;" | "&amp;OpCode!C59&amp;" | "&amp;OpCode!D59&amp;" | "&amp;OpCode!E59&amp;" | ```"&amp;OpCode!G58&amp;"``` | "&amp;OpCode!I59&amp;" |"</f>
        <v>|  39 | AND | abs,Y | 3 | 6-m-x+x*p | ```.......1.``` | AND $9876,Y |</v>
      </c>
    </row>
    <row r="143" spans="1:1" x14ac:dyDescent="0.2">
      <c r="A143" s="5" t="str">
        <f>"| "&amp;OpCode!A60&amp;" | "&amp;OpCode!B60&amp;" | "&amp;OpCode!C60&amp;" | "&amp;OpCode!D60&amp;" | "&amp;OpCode!E60&amp;" | ```"&amp;OpCode!G59&amp;"``` | "&amp;OpCode!I60&amp;" |"</f>
        <v>|  3A | DEC | acc | 1 | 2 | ```?.....?..``` | DEC |</v>
      </c>
    </row>
    <row r="144" spans="1:1" x14ac:dyDescent="0.2">
      <c r="A144" s="5" t="str">
        <f>"| "&amp;OpCode!A61&amp;" | "&amp;OpCode!B61&amp;" | "&amp;OpCode!C61&amp;" | "&amp;OpCode!D61&amp;" | "&amp;OpCode!E61&amp;" | ```"&amp;OpCode!G60&amp;"``` | "&amp;OpCode!I61&amp;" |"</f>
        <v>|  3B | TSC | imp | 1 | 2 | ```?.....?..``` | TSC |</v>
      </c>
    </row>
    <row r="145" spans="1:1" x14ac:dyDescent="0.2">
      <c r="A145" s="5" t="str">
        <f>"| "&amp;OpCode!A62&amp;" | "&amp;OpCode!B62&amp;" | "&amp;OpCode!C62&amp;" | "&amp;OpCode!D62&amp;" | "&amp;OpCode!E62&amp;" | ```"&amp;OpCode!G61&amp;"``` | "&amp;OpCode!I62&amp;" |"</f>
        <v>|  3C | BIT | abs,X | 3 | 6-m-x+x*p | ```?.....?..``` | BIT $9876,X |</v>
      </c>
    </row>
    <row r="146" spans="1:1" x14ac:dyDescent="0.2">
      <c r="A146" s="5" t="str">
        <f>"| "&amp;OpCode!A63&amp;" | "&amp;OpCode!B63&amp;" | "&amp;OpCode!C63&amp;" | "&amp;OpCode!D63&amp;" | "&amp;OpCode!E63&amp;" | ```"&amp;OpCode!G62&amp;"``` | "&amp;OpCode!I63&amp;" |"</f>
        <v>|  3D | AND | abs,X | 3 | 6-m-x+x*p | ```??....?..``` | AND $9876,X |</v>
      </c>
    </row>
    <row r="147" spans="1:1" x14ac:dyDescent="0.2">
      <c r="A147" s="5" t="str">
        <f>"| "&amp;OpCode!A64&amp;" | "&amp;OpCode!B64&amp;" | "&amp;OpCode!C64&amp;" | "&amp;OpCode!D64&amp;" | "&amp;OpCode!E64&amp;" | ```"&amp;OpCode!G63&amp;"``` | "&amp;OpCode!I64&amp;" |"</f>
        <v>|  3E | ROL | abs,X | 3 | 9-2*m | ```?.....?..``` | ROL $9876,X |</v>
      </c>
    </row>
    <row r="148" spans="1:1" x14ac:dyDescent="0.2">
      <c r="A148" s="5" t="str">
        <f>"| "&amp;OpCode!A65&amp;" | "&amp;OpCode!B65&amp;" | "&amp;OpCode!C65&amp;" | "&amp;OpCode!D65&amp;" | "&amp;OpCode!E65&amp;" | ```"&amp;OpCode!G64&amp;"``` | "&amp;OpCode!I65&amp;" |"</f>
        <v>|  3F | AND | long,X | 4 | 6-m | ```?.....??.``` | AND $FEDCBA,X |</v>
      </c>
    </row>
    <row r="149" spans="1:1" x14ac:dyDescent="0.2">
      <c r="A149" s="5" t="str">
        <f>"| "&amp;OpCode!A66&amp;" | "&amp;OpCode!B66&amp;" | "&amp;OpCode!C66&amp;" | "&amp;OpCode!D66&amp;" | "&amp;OpCode!E66&amp;" | ```"&amp;OpCode!G65&amp;"``` | "&amp;OpCode!I66&amp;" |"</f>
        <v>|  40 | RTI | imp | 1 | 7-e | ```?.....?..``` | RTI |</v>
      </c>
    </row>
    <row r="150" spans="1:1" x14ac:dyDescent="0.2">
      <c r="A150" s="5" t="str">
        <f>"| "&amp;OpCode!A67&amp;" | "&amp;OpCode!B67&amp;" | "&amp;OpCode!C67&amp;" | "&amp;OpCode!D67&amp;" | "&amp;OpCode!E67&amp;" | ```"&amp;OpCode!G66&amp;"``` | "&amp;OpCode!I67&amp;" |"</f>
        <v>|  41 | EOR | (dp,X) | 2 | 7-m+w | ```????????.``` | EOR ($10,X) |</v>
      </c>
    </row>
    <row r="151" spans="1:1" x14ac:dyDescent="0.2">
      <c r="A151" s="5" t="str">
        <f>"| "&amp;OpCode!A68&amp;" | "&amp;OpCode!B68&amp;" | "&amp;OpCode!C68&amp;" | "&amp;OpCode!D68&amp;" | "&amp;OpCode!E68&amp;" | ```"&amp;OpCode!G67&amp;"``` | "&amp;OpCode!I68&amp;" |"</f>
        <v>|  42 | WDM | imm | 2 | 2 | ```?.....?..``` | WDM |</v>
      </c>
    </row>
    <row r="152" spans="1:1" x14ac:dyDescent="0.2">
      <c r="A152" s="5" t="str">
        <f>"| "&amp;OpCode!A69&amp;" | "&amp;OpCode!B69&amp;" | "&amp;OpCode!C69&amp;" | "&amp;OpCode!D69&amp;" | "&amp;OpCode!E69&amp;" | ```"&amp;OpCode!G68&amp;"``` | "&amp;OpCode!I69&amp;" |"</f>
        <v>|  43 | EOR | off,S | 2 | 5-m | ```.........``` | EOR $32,S |</v>
      </c>
    </row>
    <row r="153" spans="1:1" x14ac:dyDescent="0.2">
      <c r="A153" s="5" t="str">
        <f>"| "&amp;OpCode!A70&amp;" | "&amp;OpCode!B70&amp;" | "&amp;OpCode!C70&amp;" | "&amp;OpCode!D70&amp;" | "&amp;OpCode!E70&amp;" | ```"&amp;OpCode!G69&amp;"``` | "&amp;OpCode!I70&amp;" |"</f>
        <v>|  44 | MVP | src,dst | 3 | 7 | ```?.....?..``` | MVP #$12,#$34 |</v>
      </c>
    </row>
    <row r="154" spans="1:1" x14ac:dyDescent="0.2">
      <c r="A154" s="5" t="str">
        <f>"| "&amp;OpCode!A71&amp;" | "&amp;OpCode!B71&amp;" | "&amp;OpCode!C71&amp;" | "&amp;OpCode!D71&amp;" | "&amp;OpCode!E71&amp;" | ```"&amp;OpCode!G70&amp;"``` | "&amp;OpCode!I71&amp;" |"</f>
        <v>|  45 | EOR | dp | 2 | 4-m+w | ```.........``` | EOR $10 |</v>
      </c>
    </row>
    <row r="155" spans="1:1" x14ac:dyDescent="0.2">
      <c r="A155" s="5" t="str">
        <f>"| "&amp;OpCode!A72&amp;" | "&amp;OpCode!B72&amp;" | "&amp;OpCode!C72&amp;" | "&amp;OpCode!D72&amp;" | "&amp;OpCode!E72&amp;" | ```"&amp;OpCode!G71&amp;"``` | "&amp;OpCode!I72&amp;" |"</f>
        <v>|  46 | LSR | dp | 2 | 7-2*m+w | ```?.....?..``` | LSR $10 |</v>
      </c>
    </row>
    <row r="156" spans="1:1" x14ac:dyDescent="0.2">
      <c r="A156" s="5" t="str">
        <f>"| "&amp;OpCode!A73&amp;" | "&amp;OpCode!B73&amp;" | "&amp;OpCode!C73&amp;" | "&amp;OpCode!D73&amp;" | "&amp;OpCode!E73&amp;" | ```"&amp;OpCode!G72&amp;"``` | "&amp;OpCode!I73&amp;" |"</f>
        <v>|  47 | EOR | [dp] | 2 | 7-m+w | ```0.....??.``` | EOR [$10] |</v>
      </c>
    </row>
    <row r="157" spans="1:1" x14ac:dyDescent="0.2">
      <c r="A157" s="5" t="str">
        <f>"| "&amp;OpCode!A74&amp;" | "&amp;OpCode!B74&amp;" | "&amp;OpCode!C74&amp;" | "&amp;OpCode!D74&amp;" | "&amp;OpCode!E74&amp;" | ```"&amp;OpCode!G73&amp;"``` | "&amp;OpCode!I74&amp;" |"</f>
        <v>|  48 | PHA | imp | 1 | 4-m | ```?.....?..``` | PHA |</v>
      </c>
    </row>
    <row r="158" spans="1:1" x14ac:dyDescent="0.2">
      <c r="A158" s="5" t="str">
        <f>"| "&amp;OpCode!A75&amp;" | "&amp;OpCode!B75&amp;" | "&amp;OpCode!C75&amp;" | "&amp;OpCode!D75&amp;" | "&amp;OpCode!E75&amp;" | ```"&amp;OpCode!G74&amp;"``` | "&amp;OpCode!I75&amp;" |"</f>
        <v>|  49 | EOR | imm | 3-m | 3-m | ```.........``` | EOR #$54 |</v>
      </c>
    </row>
    <row r="159" spans="1:1" x14ac:dyDescent="0.2">
      <c r="A159" s="5" t="str">
        <f>"| "&amp;OpCode!A76&amp;" | "&amp;OpCode!B76&amp;" | "&amp;OpCode!C76&amp;" | "&amp;OpCode!D76&amp;" | "&amp;OpCode!E76&amp;" | ```"&amp;OpCode!G75&amp;"``` | "&amp;OpCode!I76&amp;" |"</f>
        <v>|  4A | LSR | acc | 1 | 2 | ```?.....?..``` | LSR |</v>
      </c>
    </row>
    <row r="160" spans="1:1" x14ac:dyDescent="0.2">
      <c r="A160" s="5" t="str">
        <f>"| "&amp;OpCode!A77&amp;" | "&amp;OpCode!B77&amp;" | "&amp;OpCode!C77&amp;" | "&amp;OpCode!D77&amp;" | "&amp;OpCode!E77&amp;" | ```"&amp;OpCode!G76&amp;"``` | "&amp;OpCode!I77&amp;" |"</f>
        <v>|  4B | PHK | imp | 1 | 3 | ```0.....??.``` | PHK |</v>
      </c>
    </row>
    <row r="161" spans="1:1" x14ac:dyDescent="0.2">
      <c r="A161" s="5" t="str">
        <f>"| "&amp;OpCode!A78&amp;" | "&amp;OpCode!B78&amp;" | "&amp;OpCode!C78&amp;" | "&amp;OpCode!D78&amp;" | "&amp;OpCode!E78&amp;" | ```"&amp;OpCode!G77&amp;"``` | "&amp;OpCode!I78&amp;" |"</f>
        <v>|  4C | JMP | abs | 3 | 3 | ```.........``` | JMP $1234 |</v>
      </c>
    </row>
    <row r="162" spans="1:1" x14ac:dyDescent="0.2">
      <c r="A162" s="5" t="str">
        <f>"| "&amp;OpCode!A79&amp;" | "&amp;OpCode!B79&amp;" | "&amp;OpCode!C79&amp;" | "&amp;OpCode!D79&amp;" | "&amp;OpCode!E79&amp;" | ```"&amp;OpCode!G78&amp;"``` | "&amp;OpCode!I79&amp;" |"</f>
        <v>|  4D | EOR | abs | 3 | 5-m | ```.........``` | EOR $9876 |</v>
      </c>
    </row>
    <row r="163" spans="1:1" x14ac:dyDescent="0.2">
      <c r="A163" s="5" t="str">
        <f>"| "&amp;OpCode!A80&amp;" | "&amp;OpCode!B80&amp;" | "&amp;OpCode!C80&amp;" | "&amp;OpCode!D80&amp;" | "&amp;OpCode!E80&amp;" | ```"&amp;OpCode!G79&amp;"``` | "&amp;OpCode!I80&amp;" |"</f>
        <v>|  4E | LSR | abs | 3 | 8-2*m | ```?.....?..``` | LSR $9876 |</v>
      </c>
    </row>
    <row r="164" spans="1:1" x14ac:dyDescent="0.2">
      <c r="A164" s="5" t="str">
        <f>"| "&amp;OpCode!A81&amp;" | "&amp;OpCode!B81&amp;" | "&amp;OpCode!C81&amp;" | "&amp;OpCode!D81&amp;" | "&amp;OpCode!E81&amp;" | ```"&amp;OpCode!G80&amp;"``` | "&amp;OpCode!I81&amp;" |"</f>
        <v>|  4F | EOR | long | 4 | 6-m | ```0.....??.``` | EOR $FEDBCA |</v>
      </c>
    </row>
    <row r="165" spans="1:1" x14ac:dyDescent="0.2">
      <c r="A165" s="5" t="str">
        <f>"| "&amp;OpCode!A82&amp;" | "&amp;OpCode!B82&amp;" | "&amp;OpCode!C82&amp;" | "&amp;OpCode!D82&amp;" | "&amp;OpCode!E82&amp;" | ```"&amp;OpCode!G81&amp;"``` | "&amp;OpCode!I82&amp;" |"</f>
        <v>|  50 | BVC | rel8 | 2 | 2+t+t*e*p | ```?.....?..``` | BVC LABEL |</v>
      </c>
    </row>
    <row r="166" spans="1:1" x14ac:dyDescent="0.2">
      <c r="A166" s="5" t="str">
        <f>"| "&amp;OpCode!A83&amp;" | "&amp;OpCode!B83&amp;" | "&amp;OpCode!C83&amp;" | "&amp;OpCode!D83&amp;" | "&amp;OpCode!E83&amp;" | ```"&amp;OpCode!G82&amp;"``` | "&amp;OpCode!I83&amp;" |"</f>
        <v>|  51 | EOR | (dp),Y | 2 | 7-m+w-x+x*p | ```.........``` | EOR ($10),Y |</v>
      </c>
    </row>
    <row r="167" spans="1:1" x14ac:dyDescent="0.2">
      <c r="A167" s="5" t="str">
        <f>"| "&amp;OpCode!A84&amp;" | "&amp;OpCode!B84&amp;" | "&amp;OpCode!C84&amp;" | "&amp;OpCode!D84&amp;" | "&amp;OpCode!E84&amp;" | ```"&amp;OpCode!G83&amp;"``` | "&amp;OpCode!I84&amp;" |"</f>
        <v>|  52 | EOR | (dp) | 2 | 6-m+w | ```?.....?..``` | EOR ($10) |</v>
      </c>
    </row>
    <row r="168" spans="1:1" x14ac:dyDescent="0.2">
      <c r="A168" s="5" t="str">
        <f>"| "&amp;OpCode!A85&amp;" | "&amp;OpCode!B85&amp;" | "&amp;OpCode!C85&amp;" | "&amp;OpCode!D85&amp;" | "&amp;OpCode!E85&amp;" | ```"&amp;OpCode!G84&amp;"``` | "&amp;OpCode!I85&amp;" |"</f>
        <v>|  53 | EOR | (off,S),Y | 2 | 8-m | ```?.....?..``` | EOR ($32,S),Y |</v>
      </c>
    </row>
    <row r="169" spans="1:1" x14ac:dyDescent="0.2">
      <c r="A169" s="5" t="str">
        <f>"| "&amp;OpCode!A86&amp;" | "&amp;OpCode!B86&amp;" | "&amp;OpCode!C86&amp;" | "&amp;OpCode!D86&amp;" | "&amp;OpCode!E86&amp;" | ```"&amp;OpCode!G85&amp;"``` | "&amp;OpCode!I86&amp;" |"</f>
        <v>|  54 | MVN | src,dst | 3 | 7 | ```?.....?..``` | MVN #$12,#$34 |</v>
      </c>
    </row>
    <row r="170" spans="1:1" x14ac:dyDescent="0.2">
      <c r="A170" s="5" t="str">
        <f>"| "&amp;OpCode!A87&amp;" | "&amp;OpCode!B87&amp;" | "&amp;OpCode!C87&amp;" | "&amp;OpCode!D87&amp;" | "&amp;OpCode!E87&amp;" | ```"&amp;OpCode!G86&amp;"``` | "&amp;OpCode!I87&amp;" |"</f>
        <v>|  55 | EOR | dp,X | 2 | 5-m+w | ```.........``` | EOR $10,X |</v>
      </c>
    </row>
    <row r="171" spans="1:1" x14ac:dyDescent="0.2">
      <c r="A171" s="5" t="str">
        <f>"| "&amp;OpCode!A88&amp;" | "&amp;OpCode!B88&amp;" | "&amp;OpCode!C88&amp;" | "&amp;OpCode!D88&amp;" | "&amp;OpCode!E88&amp;" | ```"&amp;OpCode!G87&amp;"``` | "&amp;OpCode!I88&amp;" |"</f>
        <v>|  56 | LSR | dp,X | 2 | 8-2*m+w | ```?.....?..``` | LSR $10,X |</v>
      </c>
    </row>
    <row r="172" spans="1:1" x14ac:dyDescent="0.2">
      <c r="A172" s="5" t="str">
        <f>"| "&amp;OpCode!A89&amp;" | "&amp;OpCode!B89&amp;" | "&amp;OpCode!C89&amp;" | "&amp;OpCode!D89&amp;" | "&amp;OpCode!E89&amp;" | ```"&amp;OpCode!G88&amp;"``` | "&amp;OpCode!I89&amp;" |"</f>
        <v>|  57 | EOR | [dp],Y | 2 | 7-m+w | ```0.....??.``` | EOR [$10],Y |</v>
      </c>
    </row>
    <row r="173" spans="1:1" x14ac:dyDescent="0.2">
      <c r="A173" s="5" t="str">
        <f>"| "&amp;OpCode!A90&amp;" | "&amp;OpCode!B90&amp;" | "&amp;OpCode!C90&amp;" | "&amp;OpCode!D90&amp;" | "&amp;OpCode!E90&amp;" | ```"&amp;OpCode!G89&amp;"``` | "&amp;OpCode!I90&amp;" |"</f>
        <v>|  58 | CLI | imp | 1 | 2 | ```?.....?..``` | CLI |</v>
      </c>
    </row>
    <row r="174" spans="1:1" x14ac:dyDescent="0.2">
      <c r="A174" s="5" t="str">
        <f>"| "&amp;OpCode!A91&amp;" | "&amp;OpCode!B91&amp;" | "&amp;OpCode!C91&amp;" | "&amp;OpCode!D91&amp;" | "&amp;OpCode!E91&amp;" | ```"&amp;OpCode!G90&amp;"``` | "&amp;OpCode!I91&amp;" |"</f>
        <v>|  59 | EOR | abs,Y | 3 | 6-m-x+x*p | ```.....0...``` | EOR $9876,Y |</v>
      </c>
    </row>
    <row r="175" spans="1:1" x14ac:dyDescent="0.2">
      <c r="A175" s="5" t="str">
        <f>"| "&amp;OpCode!A92&amp;" | "&amp;OpCode!B92&amp;" | "&amp;OpCode!C92&amp;" | "&amp;OpCode!D92&amp;" | "&amp;OpCode!E92&amp;" | ```"&amp;OpCode!G91&amp;"``` | "&amp;OpCode!I92&amp;" |"</f>
        <v>|  5A | PHY | imp | 1 | 4-x | ```?.....?..``` | PHY |</v>
      </c>
    </row>
    <row r="176" spans="1:1" x14ac:dyDescent="0.2">
      <c r="A176" s="5" t="str">
        <f>"| "&amp;OpCode!A93&amp;" | "&amp;OpCode!B93&amp;" | "&amp;OpCode!C93&amp;" | "&amp;OpCode!D93&amp;" | "&amp;OpCode!E93&amp;" | ```"&amp;OpCode!G92&amp;"``` | "&amp;OpCode!I93&amp;" |"</f>
        <v>|  5B | TCD | imp | 1 | 2 | ```.........``` | TCD |</v>
      </c>
    </row>
    <row r="177" spans="1:1" x14ac:dyDescent="0.2">
      <c r="A177" s="5" t="str">
        <f>"| "&amp;OpCode!A94&amp;" | "&amp;OpCode!B94&amp;" | "&amp;OpCode!C94&amp;" | "&amp;OpCode!D94&amp;" | "&amp;OpCode!E94&amp;" | ```"&amp;OpCode!G93&amp;"``` | "&amp;OpCode!I94&amp;" |"</f>
        <v>|  5C | JMP | long | 4 | 4 | ```?.....?..``` | JMP $FEDCBA |</v>
      </c>
    </row>
    <row r="178" spans="1:1" x14ac:dyDescent="0.2">
      <c r="A178" s="5" t="str">
        <f>"| "&amp;OpCode!A95&amp;" | "&amp;OpCode!B95&amp;" | "&amp;OpCode!C95&amp;" | "&amp;OpCode!D95&amp;" | "&amp;OpCode!E95&amp;" | ```"&amp;OpCode!G94&amp;"``` | "&amp;OpCode!I95&amp;" |"</f>
        <v>|  5D | EOR | abs,X | 3 | 6-m-x+x*p | ```.........``` | EOR $9876,X |</v>
      </c>
    </row>
    <row r="179" spans="1:1" x14ac:dyDescent="0.2">
      <c r="A179" s="5" t="str">
        <f>"| "&amp;OpCode!A96&amp;" | "&amp;OpCode!B96&amp;" | "&amp;OpCode!C96&amp;" | "&amp;OpCode!D96&amp;" | "&amp;OpCode!E96&amp;" | ```"&amp;OpCode!G95&amp;"``` | "&amp;OpCode!I96&amp;" |"</f>
        <v>|  5E | LSR | abs,X | 3 | 9-2*m | ```?.....?..``` | LSR $9876,X |</v>
      </c>
    </row>
    <row r="180" spans="1:1" x14ac:dyDescent="0.2">
      <c r="A180" s="5" t="str">
        <f>"| "&amp;OpCode!A97&amp;" | "&amp;OpCode!B97&amp;" | "&amp;OpCode!C97&amp;" | "&amp;OpCode!D97&amp;" | "&amp;OpCode!E97&amp;" | ```"&amp;OpCode!G96&amp;"``` | "&amp;OpCode!I97&amp;" |"</f>
        <v>|  5F | EOR | long,X | 4 | 6-m | ```0.....??.``` | EOR $FEDCBA,X |</v>
      </c>
    </row>
    <row r="181" spans="1:1" x14ac:dyDescent="0.2">
      <c r="A181" s="5" t="str">
        <f>"| "&amp;OpCode!A98&amp;" | "&amp;OpCode!B98&amp;" | "&amp;OpCode!C98&amp;" | "&amp;OpCode!D98&amp;" | "&amp;OpCode!E98&amp;" | ```"&amp;OpCode!G97&amp;"``` | "&amp;OpCode!I98&amp;" |"</f>
        <v>|  60 | RTS | imp | 1 | 6 | ```?.....?..``` | RTS |</v>
      </c>
    </row>
    <row r="182" spans="1:1" x14ac:dyDescent="0.2">
      <c r="A182" s="5" t="str">
        <f>"| "&amp;OpCode!A99&amp;" | "&amp;OpCode!B99&amp;" | "&amp;OpCode!C99&amp;" | "&amp;OpCode!D99&amp;" | "&amp;OpCode!E99&amp;" | ```"&amp;OpCode!G98&amp;"``` | "&amp;OpCode!I99&amp;" |"</f>
        <v>|  61 | ADC | (dp,X) | 2 | 7-m+w | ```.........``` | ADC ($10,X) |</v>
      </c>
    </row>
    <row r="183" spans="1:1" x14ac:dyDescent="0.2">
      <c r="A183" s="5" t="str">
        <f>"| "&amp;OpCode!A100&amp;" | "&amp;OpCode!B100&amp;" | "&amp;OpCode!C100&amp;" | "&amp;OpCode!D100&amp;" | "&amp;OpCode!E100&amp;" | ```"&amp;OpCode!G99&amp;"``` | "&amp;OpCode!I100&amp;" |"</f>
        <v>|  62 | PER | imm | 3 | 6 | ```??....??.``` | PER LABEL |</v>
      </c>
    </row>
    <row r="184" spans="1:1" x14ac:dyDescent="0.2">
      <c r="A184" s="5" t="str">
        <f>"| "&amp;OpCode!A101&amp;" | "&amp;OpCode!B101&amp;" | "&amp;OpCode!C101&amp;" | "&amp;OpCode!D101&amp;" | "&amp;OpCode!E101&amp;" | ```"&amp;OpCode!G100&amp;"``` | "&amp;OpCode!I101&amp;" |"</f>
        <v>|  63 | ADC | off,S | 2 | 5-m | ```.........``` | ADC $32,S |</v>
      </c>
    </row>
    <row r="185" spans="1:1" x14ac:dyDescent="0.2">
      <c r="A185" s="5" t="str">
        <f>"| "&amp;OpCode!A102&amp;" | "&amp;OpCode!B102&amp;" | "&amp;OpCode!C102&amp;" | "&amp;OpCode!D102&amp;" | "&amp;OpCode!E102&amp;" | ```"&amp;OpCode!G101&amp;"``` | "&amp;OpCode!I102&amp;" |"</f>
        <v>|  64 | STZ | dp | 2 | 4-m+w | ```??....??.``` | STZ $10 |</v>
      </c>
    </row>
    <row r="186" spans="1:1" x14ac:dyDescent="0.2">
      <c r="A186" s="5" t="str">
        <f>"| "&amp;OpCode!A103&amp;" | "&amp;OpCode!B103&amp;" | "&amp;OpCode!C103&amp;" | "&amp;OpCode!D103&amp;" | "&amp;OpCode!E103&amp;" | ```"&amp;OpCode!G102&amp;"``` | "&amp;OpCode!I103&amp;" |"</f>
        <v>|  65 | ADC | dp | 2 | 4-m+w | ```.........``` | ADC $10 |</v>
      </c>
    </row>
    <row r="187" spans="1:1" x14ac:dyDescent="0.2">
      <c r="A187" s="5" t="str">
        <f>"| "&amp;OpCode!A104&amp;" | "&amp;OpCode!B104&amp;" | "&amp;OpCode!C104&amp;" | "&amp;OpCode!D104&amp;" | "&amp;OpCode!E104&amp;" | ```"&amp;OpCode!G103&amp;"``` | "&amp;OpCode!I104&amp;" |"</f>
        <v>|  66 | ROR | dp | 2 | 7-2*m+w | ```??....??.``` | ROR $10 |</v>
      </c>
    </row>
    <row r="188" spans="1:1" x14ac:dyDescent="0.2">
      <c r="A188" s="5" t="str">
        <f>"| "&amp;OpCode!A105&amp;" | "&amp;OpCode!B105&amp;" | "&amp;OpCode!C105&amp;" | "&amp;OpCode!D105&amp;" | "&amp;OpCode!E105&amp;" | ```"&amp;OpCode!G104&amp;"``` | "&amp;OpCode!I105&amp;" |"</f>
        <v>|  67 | ADC | [dp] | 2 | 7-m+w | ```?.....??.``` | ADC [$10] |</v>
      </c>
    </row>
    <row r="189" spans="1:1" x14ac:dyDescent="0.2">
      <c r="A189" s="5" t="str">
        <f>"| "&amp;OpCode!A106&amp;" | "&amp;OpCode!B106&amp;" | "&amp;OpCode!C106&amp;" | "&amp;OpCode!D106&amp;" | "&amp;OpCode!E106&amp;" | ```"&amp;OpCode!G105&amp;"``` | "&amp;OpCode!I106&amp;" |"</f>
        <v>|  68 | PLA | imp | 1 | 5-m | ```??....??.``` | PLA |</v>
      </c>
    </row>
    <row r="190" spans="1:1" x14ac:dyDescent="0.2">
      <c r="A190" s="5" t="str">
        <f>"| "&amp;OpCode!A107&amp;" | "&amp;OpCode!B107&amp;" | "&amp;OpCode!C107&amp;" | "&amp;OpCode!D107&amp;" | "&amp;OpCode!E107&amp;" | ```"&amp;OpCode!G106&amp;"``` | "&amp;OpCode!I107&amp;" |"</f>
        <v>|  69 | ADC | imm | 3-m | 3-m | ```?.....?..``` | ADC #$54 |</v>
      </c>
    </row>
    <row r="191" spans="1:1" x14ac:dyDescent="0.2">
      <c r="A191" s="5" t="str">
        <f>"| "&amp;OpCode!A108&amp;" | "&amp;OpCode!B108&amp;" | "&amp;OpCode!C108&amp;" | "&amp;OpCode!D108&amp;" | "&amp;OpCode!E108&amp;" | ```"&amp;OpCode!G107&amp;"``` | "&amp;OpCode!I108&amp;" |"</f>
        <v>|  6A | ROR | acc | 1 | 2 | ```??....??.``` | ROR |</v>
      </c>
    </row>
    <row r="192" spans="1:1" x14ac:dyDescent="0.2">
      <c r="A192" s="5" t="str">
        <f>"| "&amp;OpCode!A109&amp;" | "&amp;OpCode!B109&amp;" | "&amp;OpCode!C109&amp;" | "&amp;OpCode!D109&amp;" | "&amp;OpCode!E109&amp;" | ```"&amp;OpCode!G108&amp;"``` | "&amp;OpCode!I109&amp;" |"</f>
        <v>|  6B | RTL | imp | 1 | 6 | ```?.....??.``` | RTL |</v>
      </c>
    </row>
    <row r="193" spans="1:1" x14ac:dyDescent="0.2">
      <c r="A193" s="5" t="str">
        <f>"| "&amp;OpCode!A110&amp;" | "&amp;OpCode!B110&amp;" | "&amp;OpCode!C110&amp;" | "&amp;OpCode!D110&amp;" | "&amp;OpCode!E110&amp;" | ```"&amp;OpCode!G109&amp;"``` | "&amp;OpCode!I110&amp;" |"</f>
        <v>|  6C | JMP | (abs) | 3 | 5 | ```.........``` | JMP ($1234) |</v>
      </c>
    </row>
    <row r="194" spans="1:1" x14ac:dyDescent="0.2">
      <c r="A194" s="5" t="str">
        <f>"| "&amp;OpCode!A111&amp;" | "&amp;OpCode!B111&amp;" | "&amp;OpCode!C111&amp;" | "&amp;OpCode!D111&amp;" | "&amp;OpCode!E111&amp;" | ```"&amp;OpCode!G110&amp;"``` | "&amp;OpCode!I111&amp;" |"</f>
        <v>|  6D | ADC | abs | 3 | 5-m | ```.........``` | ADC $9876 |</v>
      </c>
    </row>
    <row r="195" spans="1:1" x14ac:dyDescent="0.2">
      <c r="A195" s="5" t="str">
        <f>"| "&amp;OpCode!A112&amp;" | "&amp;OpCode!B112&amp;" | "&amp;OpCode!C112&amp;" | "&amp;OpCode!D112&amp;" | "&amp;OpCode!E112&amp;" | ```"&amp;OpCode!G111&amp;"``` | "&amp;OpCode!I112&amp;" |"</f>
        <v>|  6E | ROR | abs | 3 | 8-2*m | ```??....??.``` | ROR $9876 |</v>
      </c>
    </row>
    <row r="196" spans="1:1" x14ac:dyDescent="0.2">
      <c r="A196" s="5" t="str">
        <f>"| "&amp;OpCode!A113&amp;" | "&amp;OpCode!B113&amp;" | "&amp;OpCode!C113&amp;" | "&amp;OpCode!D113&amp;" | "&amp;OpCode!E113&amp;" | ```"&amp;OpCode!G112&amp;"``` | "&amp;OpCode!I113&amp;" |"</f>
        <v>|  6F | ADC | long | 4 | 6-m | ```?.....??.``` | ADC $FEDBCA |</v>
      </c>
    </row>
    <row r="197" spans="1:1" x14ac:dyDescent="0.2">
      <c r="A197" s="5" t="str">
        <f>"| "&amp;OpCode!A114&amp;" | "&amp;OpCode!B114&amp;" | "&amp;OpCode!C114&amp;" | "&amp;OpCode!D114&amp;" | "&amp;OpCode!E114&amp;" | ```"&amp;OpCode!G113&amp;"``` | "&amp;OpCode!I114&amp;" |"</f>
        <v>|  70 | BVS | rel8 | 2 | 2+t+t*e*p | ```??....??.``` | BVS LABEL |</v>
      </c>
    </row>
    <row r="198" spans="1:1" x14ac:dyDescent="0.2">
      <c r="A198" s="5" t="str">
        <f>"| "&amp;OpCode!A115&amp;" | "&amp;OpCode!B115&amp;" | "&amp;OpCode!C115&amp;" | "&amp;OpCode!D115&amp;" | "&amp;OpCode!E115&amp;" | ```"&amp;OpCode!G114&amp;"``` | "&amp;OpCode!I115&amp;" |"</f>
        <v>|  71 | ADC | (dp),Y | 2 | 7-m+w-x+x*p | ```.........``` | ADC ($10),Y |</v>
      </c>
    </row>
    <row r="199" spans="1:1" x14ac:dyDescent="0.2">
      <c r="A199" s="5" t="str">
        <f>"| "&amp;OpCode!A116&amp;" | "&amp;OpCode!B116&amp;" | "&amp;OpCode!C116&amp;" | "&amp;OpCode!D116&amp;" | "&amp;OpCode!E116&amp;" | ```"&amp;OpCode!G115&amp;"``` | "&amp;OpCode!I116&amp;" |"</f>
        <v>|  72 | ADC | (dp) | 2 | 6-m+w | ```??....??.``` | ADC ($10) |</v>
      </c>
    </row>
    <row r="200" spans="1:1" x14ac:dyDescent="0.2">
      <c r="A200" s="5" t="str">
        <f>"| "&amp;OpCode!A117&amp;" | "&amp;OpCode!B117&amp;" | "&amp;OpCode!C117&amp;" | "&amp;OpCode!D117&amp;" | "&amp;OpCode!E117&amp;" | ```"&amp;OpCode!G116&amp;"``` | "&amp;OpCode!I117&amp;" |"</f>
        <v>|  73 | ADC | (off,S),Y | 2 | 8-m | ```??....??.``` | ADC ($32,S),Y |</v>
      </c>
    </row>
    <row r="201" spans="1:1" x14ac:dyDescent="0.2">
      <c r="A201" s="5" t="str">
        <f>"| "&amp;OpCode!A118&amp;" | "&amp;OpCode!B118&amp;" | "&amp;OpCode!C118&amp;" | "&amp;OpCode!D118&amp;" | "&amp;OpCode!E118&amp;" | ```"&amp;OpCode!G117&amp;"``` | "&amp;OpCode!I118&amp;" |"</f>
        <v>|  74 | STZ | dp,X | 2 | 5-m+w | ```??....??.``` | STZ $10,X |</v>
      </c>
    </row>
    <row r="202" spans="1:1" x14ac:dyDescent="0.2">
      <c r="A202" s="5" t="str">
        <f>"| "&amp;OpCode!A119&amp;" | "&amp;OpCode!B119&amp;" | "&amp;OpCode!C119&amp;" | "&amp;OpCode!D119&amp;" | "&amp;OpCode!E119&amp;" | ```"&amp;OpCode!G118&amp;"``` | "&amp;OpCode!I119&amp;" |"</f>
        <v>|  75 | ADC | dp,X | 2 | 5-m+w | ```.........``` | ADC $10,X |</v>
      </c>
    </row>
    <row r="203" spans="1:1" x14ac:dyDescent="0.2">
      <c r="A203" s="5" t="str">
        <f>"| "&amp;OpCode!A120&amp;" | "&amp;OpCode!B120&amp;" | "&amp;OpCode!C120&amp;" | "&amp;OpCode!D120&amp;" | "&amp;OpCode!E120&amp;" | ```"&amp;OpCode!G119&amp;"``` | "&amp;OpCode!I120&amp;" |"</f>
        <v>|  76 | ROR | dp,X | 2 | 8-2*m+w | ```??....??.``` | ROR $10,X |</v>
      </c>
    </row>
    <row r="204" spans="1:1" x14ac:dyDescent="0.2">
      <c r="A204" s="5" t="str">
        <f>"| "&amp;OpCode!A121&amp;" | "&amp;OpCode!B121&amp;" | "&amp;OpCode!C121&amp;" | "&amp;OpCode!D121&amp;" | "&amp;OpCode!E121&amp;" | ```"&amp;OpCode!G120&amp;"``` | "&amp;OpCode!I121&amp;" |"</f>
        <v>|  77 | ADC | [dp],Y | 2 | 7-m+w | ```?.....??.``` | ADC [$10],Y |</v>
      </c>
    </row>
    <row r="205" spans="1:1" x14ac:dyDescent="0.2">
      <c r="A205" s="5" t="str">
        <f>"| "&amp;OpCode!A122&amp;" | "&amp;OpCode!B122&amp;" | "&amp;OpCode!C122&amp;" | "&amp;OpCode!D122&amp;" | "&amp;OpCode!E122&amp;" | ```"&amp;OpCode!G121&amp;"``` | "&amp;OpCode!I122&amp;" |"</f>
        <v>|  78 | SEI | imp | 1 | 2 | ```??....??.``` | SEI |</v>
      </c>
    </row>
    <row r="206" spans="1:1" x14ac:dyDescent="0.2">
      <c r="A206" s="5" t="str">
        <f>"| "&amp;OpCode!A123&amp;" | "&amp;OpCode!B123&amp;" | "&amp;OpCode!C123&amp;" | "&amp;OpCode!D123&amp;" | "&amp;OpCode!E123&amp;" | ```"&amp;OpCode!G122&amp;"``` | "&amp;OpCode!I123&amp;" |"</f>
        <v>|  79 | ADC | abs,Y | 3 | 6-m-x+x*p | ```.....1...``` | ADC $9876,Y |</v>
      </c>
    </row>
    <row r="207" spans="1:1" x14ac:dyDescent="0.2">
      <c r="A207" s="5" t="str">
        <f>"| "&amp;OpCode!A124&amp;" | "&amp;OpCode!B124&amp;" | "&amp;OpCode!C124&amp;" | "&amp;OpCode!D124&amp;" | "&amp;OpCode!E124&amp;" | ```"&amp;OpCode!G123&amp;"``` | "&amp;OpCode!I124&amp;" |"</f>
        <v>|  7A | PLY | imp | 1 | 5-x | ```??....??.``` | PLY |</v>
      </c>
    </row>
    <row r="208" spans="1:1" x14ac:dyDescent="0.2">
      <c r="A208" s="5" t="str">
        <f>"| "&amp;OpCode!A125&amp;" | "&amp;OpCode!B125&amp;" | "&amp;OpCode!C125&amp;" | "&amp;OpCode!D125&amp;" | "&amp;OpCode!E125&amp;" | ```"&amp;OpCode!G124&amp;"``` | "&amp;OpCode!I125&amp;" |"</f>
        <v>|  7B | TDC | imp | 1 | 2 | ```?.....?..``` | TDC |</v>
      </c>
    </row>
    <row r="209" spans="1:1" x14ac:dyDescent="0.2">
      <c r="A209" s="5" t="str">
        <f>"| "&amp;OpCode!A126&amp;" | "&amp;OpCode!B126&amp;" | "&amp;OpCode!C126&amp;" | "&amp;OpCode!D126&amp;" | "&amp;OpCode!E126&amp;" | ```"&amp;OpCode!G125&amp;"``` | "&amp;OpCode!I126&amp;" |"</f>
        <v>|  7C | JMP | (abs,X) | 3 | 6 | ```?.....?..``` | JMP ($1234,X) |</v>
      </c>
    </row>
    <row r="210" spans="1:1" x14ac:dyDescent="0.2">
      <c r="A210" s="5" t="str">
        <f>"| "&amp;OpCode!A127&amp;" | "&amp;OpCode!B127&amp;" | "&amp;OpCode!C127&amp;" | "&amp;OpCode!D127&amp;" | "&amp;OpCode!E127&amp;" | ```"&amp;OpCode!G126&amp;"``` | "&amp;OpCode!I127&amp;" |"</f>
        <v>|  7D | ADC | abs,X | 3 | 6-m-x+x*p | ```.........``` | ADC $9876,X |</v>
      </c>
    </row>
    <row r="211" spans="1:1" x14ac:dyDescent="0.2">
      <c r="A211" s="5" t="str">
        <f>"| "&amp;OpCode!A128&amp;" | "&amp;OpCode!B128&amp;" | "&amp;OpCode!C128&amp;" | "&amp;OpCode!D128&amp;" | "&amp;OpCode!E128&amp;" | ```"&amp;OpCode!G127&amp;"``` | "&amp;OpCode!I128&amp;" |"</f>
        <v>|  7E | ROR | abs,X | 3 | 9-2*m | ```??....??.``` | ROR $9876,X |</v>
      </c>
    </row>
    <row r="212" spans="1:1" x14ac:dyDescent="0.2">
      <c r="A212" s="5" t="str">
        <f>"| "&amp;OpCode!A129&amp;" | "&amp;OpCode!B129&amp;" | "&amp;OpCode!C129&amp;" | "&amp;OpCode!D129&amp;" | "&amp;OpCode!E129&amp;" | ```"&amp;OpCode!G128&amp;"``` | "&amp;OpCode!I129&amp;" |"</f>
        <v>|  7F | ADC | long,X | 4 | 6-m | ```?.....??.``` | ADC $FEDCBA,X |</v>
      </c>
    </row>
    <row r="213" spans="1:1" x14ac:dyDescent="0.2">
      <c r="A213" s="5" t="str">
        <f>"| "&amp;OpCode!A130&amp;" | "&amp;OpCode!B130&amp;" | "&amp;OpCode!C130&amp;" | "&amp;OpCode!D130&amp;" | "&amp;OpCode!E130&amp;" | ```"&amp;OpCode!G129&amp;"``` | "&amp;OpCode!I130&amp;" |"</f>
        <v>|  80 | BRA | rel8 | 2 | 3+e*p | ```??....??.``` | BRA LABEL |</v>
      </c>
    </row>
    <row r="214" spans="1:1" x14ac:dyDescent="0.2">
      <c r="A214" s="5" t="str">
        <f>"| "&amp;OpCode!A131&amp;" | "&amp;OpCode!B131&amp;" | "&amp;OpCode!C131&amp;" | "&amp;OpCode!D131&amp;" | "&amp;OpCode!E131&amp;" | ```"&amp;OpCode!G130&amp;"``` | "&amp;OpCode!I131&amp;" |"</f>
        <v>|  81 | STA | (dp,X) | 2 | 7-m+w | ```.........``` | STA ($10,X) |</v>
      </c>
    </row>
    <row r="215" spans="1:1" x14ac:dyDescent="0.2">
      <c r="A215" s="5" t="str">
        <f>"| "&amp;OpCode!A132&amp;" | "&amp;OpCode!B132&amp;" | "&amp;OpCode!C132&amp;" | "&amp;OpCode!D132&amp;" | "&amp;OpCode!E132&amp;" | ```"&amp;OpCode!G131&amp;"``` | "&amp;OpCode!I132&amp;" |"</f>
        <v>|  82 | BRL | rel16 | 3 | 4 | ```.........``` | BRL LABEL |</v>
      </c>
    </row>
    <row r="216" spans="1:1" x14ac:dyDescent="0.2">
      <c r="A216" s="5" t="str">
        <f>"| "&amp;OpCode!A133&amp;" | "&amp;OpCode!B133&amp;" | "&amp;OpCode!C133&amp;" | "&amp;OpCode!D133&amp;" | "&amp;OpCode!E133&amp;" | ```"&amp;OpCode!G132&amp;"``` | "&amp;OpCode!I133&amp;" |"</f>
        <v>|  83 | STA | off,S | 2 | 5-m | ```.........``` | STA $32,S |</v>
      </c>
    </row>
    <row r="217" spans="1:1" x14ac:dyDescent="0.2">
      <c r="A217" s="5" t="str">
        <f>"| "&amp;OpCode!A134&amp;" | "&amp;OpCode!B134&amp;" | "&amp;OpCode!C134&amp;" | "&amp;OpCode!D134&amp;" | "&amp;OpCode!E134&amp;" | ```"&amp;OpCode!G133&amp;"``` | "&amp;OpCode!I134&amp;" |"</f>
        <v>|  84 | STY | dp | 2 | 4-x+w | ```.........``` | STY $10 |</v>
      </c>
    </row>
    <row r="218" spans="1:1" x14ac:dyDescent="0.2">
      <c r="A218" s="5" t="str">
        <f>"| "&amp;OpCode!A135&amp;" | "&amp;OpCode!B135&amp;" | "&amp;OpCode!C135&amp;" | "&amp;OpCode!D135&amp;" | "&amp;OpCode!E135&amp;" | ```"&amp;OpCode!G134&amp;"``` | "&amp;OpCode!I135&amp;" |"</f>
        <v>|  85 | STA | dp | 2 | 4-m+w | ```.........``` | STA $10 |</v>
      </c>
    </row>
    <row r="219" spans="1:1" x14ac:dyDescent="0.2">
      <c r="A219" s="5" t="str">
        <f>"| "&amp;OpCode!A136&amp;" | "&amp;OpCode!B136&amp;" | "&amp;OpCode!C136&amp;" | "&amp;OpCode!D136&amp;" | "&amp;OpCode!E136&amp;" | ```"&amp;OpCode!G135&amp;"``` | "&amp;OpCode!I136&amp;" |"</f>
        <v>|  86 | STX | dp | 2 | 4-x+w | ```.........``` | STX $10 |</v>
      </c>
    </row>
    <row r="220" spans="1:1" x14ac:dyDescent="0.2">
      <c r="A220" s="5" t="str">
        <f>"| "&amp;OpCode!A137&amp;" | "&amp;OpCode!B137&amp;" | "&amp;OpCode!C137&amp;" | "&amp;OpCode!D137&amp;" | "&amp;OpCode!E137&amp;" | ```"&amp;OpCode!G136&amp;"``` | "&amp;OpCode!I137&amp;" |"</f>
        <v>|  87 | STA | [dp] | 2 | 7-m+w | ```.........``` | STA [$10] |</v>
      </c>
    </row>
    <row r="221" spans="1:1" x14ac:dyDescent="0.2">
      <c r="A221" s="5" t="str">
        <f>"| "&amp;OpCode!A138&amp;" | "&amp;OpCode!B138&amp;" | "&amp;OpCode!C138&amp;" | "&amp;OpCode!D138&amp;" | "&amp;OpCode!E138&amp;" | ```"&amp;OpCode!G137&amp;"``` | "&amp;OpCode!I138&amp;" |"</f>
        <v>|  88 | DEY | imp | 1 | 2 | ```.........``` | DEY |</v>
      </c>
    </row>
    <row r="222" spans="1:1" x14ac:dyDescent="0.2">
      <c r="A222" s="5" t="str">
        <f>"| "&amp;OpCode!A139&amp;" | "&amp;OpCode!B139&amp;" | "&amp;OpCode!C139&amp;" | "&amp;OpCode!D139&amp;" | "&amp;OpCode!E139&amp;" | ```"&amp;OpCode!G138&amp;"``` | "&amp;OpCode!I139&amp;" |"</f>
        <v>|  89 | BIT | imm | 3-m | 3-m | ```?.....?..``` | BIT #$54 |</v>
      </c>
    </row>
    <row r="223" spans="1:1" x14ac:dyDescent="0.2">
      <c r="A223" s="5" t="str">
        <f>"| "&amp;OpCode!A140&amp;" | "&amp;OpCode!B140&amp;" | "&amp;OpCode!C140&amp;" | "&amp;OpCode!D140&amp;" | "&amp;OpCode!E140&amp;" | ```"&amp;OpCode!G139&amp;"``` | "&amp;OpCode!I140&amp;" |"</f>
        <v>|  8A | TXA | imp | 1 | 2 | ```......?..``` | TXA |</v>
      </c>
    </row>
    <row r="224" spans="1:1" x14ac:dyDescent="0.2">
      <c r="A224" s="5" t="str">
        <f>"| "&amp;OpCode!A141&amp;" | "&amp;OpCode!B141&amp;" | "&amp;OpCode!C141&amp;" | "&amp;OpCode!D141&amp;" | "&amp;OpCode!E141&amp;" | ```"&amp;OpCode!G140&amp;"``` | "&amp;OpCode!I141&amp;" |"</f>
        <v>|  8B | PHB | imp | 1 | 3 | ```?.....?..``` | PHB |</v>
      </c>
    </row>
    <row r="225" spans="1:1" x14ac:dyDescent="0.2">
      <c r="A225" s="5" t="str">
        <f>"| "&amp;OpCode!A142&amp;" | "&amp;OpCode!B142&amp;" | "&amp;OpCode!C142&amp;" | "&amp;OpCode!D142&amp;" | "&amp;OpCode!E142&amp;" | ```"&amp;OpCode!G141&amp;"``` | "&amp;OpCode!I142&amp;" |"</f>
        <v>|  8C | STY | abs | 3 | 5-x | ```.........``` | STY $9876 |</v>
      </c>
    </row>
    <row r="226" spans="1:1" x14ac:dyDescent="0.2">
      <c r="A226" s="5" t="str">
        <f>"| "&amp;OpCode!A143&amp;" | "&amp;OpCode!B143&amp;" | "&amp;OpCode!C143&amp;" | "&amp;OpCode!D143&amp;" | "&amp;OpCode!E143&amp;" | ```"&amp;OpCode!G142&amp;"``` | "&amp;OpCode!I143&amp;" |"</f>
        <v>|  8D | STA | abs | 3 | 5-m | ```.........``` | STA $9876 |</v>
      </c>
    </row>
    <row r="227" spans="1:1" x14ac:dyDescent="0.2">
      <c r="A227" s="5" t="str">
        <f>"| "&amp;OpCode!A144&amp;" | "&amp;OpCode!B144&amp;" | "&amp;OpCode!C144&amp;" | "&amp;OpCode!D144&amp;" | "&amp;OpCode!E144&amp;" | ```"&amp;OpCode!G143&amp;"``` | "&amp;OpCode!I144&amp;" |"</f>
        <v>|  8E | STX | abs | 3 | 5-x | ```.........``` | STX $9876 |</v>
      </c>
    </row>
    <row r="228" spans="1:1" x14ac:dyDescent="0.2">
      <c r="A228" s="5" t="str">
        <f>"| "&amp;OpCode!A145&amp;" | "&amp;OpCode!B145&amp;" | "&amp;OpCode!C145&amp;" | "&amp;OpCode!D145&amp;" | "&amp;OpCode!E145&amp;" | ```"&amp;OpCode!G144&amp;"``` | "&amp;OpCode!I145&amp;" |"</f>
        <v>|  8F | STA | long | 4 | 6-m | ```.........``` | STA $FEDBCA |</v>
      </c>
    </row>
    <row r="229" spans="1:1" x14ac:dyDescent="0.2">
      <c r="A229" s="5" t="str">
        <f>"| "&amp;OpCode!A146&amp;" | "&amp;OpCode!B146&amp;" | "&amp;OpCode!C146&amp;" | "&amp;OpCode!D146&amp;" | "&amp;OpCode!E146&amp;" | ```"&amp;OpCode!G145&amp;"``` | "&amp;OpCode!I146&amp;" |"</f>
        <v>|  90 | BCC | rel8 | 2 | 2+t+t*e*p | ```.........``` | BCC LABEL |</v>
      </c>
    </row>
    <row r="230" spans="1:1" x14ac:dyDescent="0.2">
      <c r="A230" s="5" t="str">
        <f>"| "&amp;OpCode!A147&amp;" | "&amp;OpCode!B147&amp;" | "&amp;OpCode!C147&amp;" | "&amp;OpCode!D147&amp;" | "&amp;OpCode!E147&amp;" | ```"&amp;OpCode!G146&amp;"``` | "&amp;OpCode!I147&amp;" |"</f>
        <v>|  91 | STA | (dp),Y | 2 | 7-m+w | ```.........``` | STA ($10),Y |</v>
      </c>
    </row>
    <row r="231" spans="1:1" x14ac:dyDescent="0.2">
      <c r="A231" s="5" t="str">
        <f>"| "&amp;OpCode!A148&amp;" | "&amp;OpCode!B148&amp;" | "&amp;OpCode!C148&amp;" | "&amp;OpCode!D148&amp;" | "&amp;OpCode!E148&amp;" | ```"&amp;OpCode!G147&amp;"``` | "&amp;OpCode!I148&amp;" |"</f>
        <v>|  92 | STA | (dp) | 2 | 6-m+w | ```.........``` | STA ($10) |</v>
      </c>
    </row>
    <row r="232" spans="1:1" x14ac:dyDescent="0.2">
      <c r="A232" s="5" t="str">
        <f>"| "&amp;OpCode!A149&amp;" | "&amp;OpCode!B149&amp;" | "&amp;OpCode!C149&amp;" | "&amp;OpCode!D149&amp;" | "&amp;OpCode!E149&amp;" | ```"&amp;OpCode!G148&amp;"``` | "&amp;OpCode!I149&amp;" |"</f>
        <v>|  93 | STA | (off,S),Y | 2 | 8-m | ```.........``` | STA ($32,S),Y |</v>
      </c>
    </row>
    <row r="233" spans="1:1" x14ac:dyDescent="0.2">
      <c r="A233" s="5" t="str">
        <f>"| "&amp;OpCode!A150&amp;" | "&amp;OpCode!B150&amp;" | "&amp;OpCode!C150&amp;" | "&amp;OpCode!D150&amp;" | "&amp;OpCode!E150&amp;" | ```"&amp;OpCode!G149&amp;"``` | "&amp;OpCode!I150&amp;" |"</f>
        <v>|  94 | STY | dp,X | 2 | 5-x+w | ```.........``` | STY $10,X |</v>
      </c>
    </row>
    <row r="234" spans="1:1" x14ac:dyDescent="0.2">
      <c r="A234" s="5" t="str">
        <f>"| "&amp;OpCode!A151&amp;" | "&amp;OpCode!B151&amp;" | "&amp;OpCode!C151&amp;" | "&amp;OpCode!D151&amp;" | "&amp;OpCode!E151&amp;" | ```"&amp;OpCode!G150&amp;"``` | "&amp;OpCode!I151&amp;" |"</f>
        <v>|  95 | STA | dp,X | 2 | 5-m+w | ```.........``` | STA $10,X |</v>
      </c>
    </row>
    <row r="235" spans="1:1" x14ac:dyDescent="0.2">
      <c r="A235" s="5" t="str">
        <f>"| "&amp;OpCode!A152&amp;" | "&amp;OpCode!B152&amp;" | "&amp;OpCode!C152&amp;" | "&amp;OpCode!D152&amp;" | "&amp;OpCode!E152&amp;" | ```"&amp;OpCode!G151&amp;"``` | "&amp;OpCode!I152&amp;" |"</f>
        <v>|  96 | STX | dp,Y | 2 | 5-x+w | ```.........``` | STX $10,Y |</v>
      </c>
    </row>
    <row r="236" spans="1:1" x14ac:dyDescent="0.2">
      <c r="A236" s="5" t="str">
        <f>"| "&amp;OpCode!A153&amp;" | "&amp;OpCode!B153&amp;" | "&amp;OpCode!C153&amp;" | "&amp;OpCode!D153&amp;" | "&amp;OpCode!E153&amp;" | ```"&amp;OpCode!G152&amp;"``` | "&amp;OpCode!I153&amp;" |"</f>
        <v>|  97 | STA | [dp],Y | 2 | 7-m+w | ```.........``` | STA [$10],Y |</v>
      </c>
    </row>
    <row r="237" spans="1:1" x14ac:dyDescent="0.2">
      <c r="A237" s="5" t="str">
        <f>"| "&amp;OpCode!A154&amp;" | "&amp;OpCode!B154&amp;" | "&amp;OpCode!C154&amp;" | "&amp;OpCode!D154&amp;" | "&amp;OpCode!E154&amp;" | ```"&amp;OpCode!G153&amp;"``` | "&amp;OpCode!I154&amp;" |"</f>
        <v>|  98 | TYA | imp | 1 | 2 | ```.........``` | TYA |</v>
      </c>
    </row>
    <row r="238" spans="1:1" x14ac:dyDescent="0.2">
      <c r="A238" s="5" t="str">
        <f>"| "&amp;OpCode!A155&amp;" | "&amp;OpCode!B155&amp;" | "&amp;OpCode!C155&amp;" | "&amp;OpCode!D155&amp;" | "&amp;OpCode!E155&amp;" | ```"&amp;OpCode!G154&amp;"``` | "&amp;OpCode!I155&amp;" |"</f>
        <v>|  99 | STA | abs,Y | 3 | 6-m | ```?.....?..``` | STA $9876,Y |</v>
      </c>
    </row>
    <row r="239" spans="1:1" x14ac:dyDescent="0.2">
      <c r="A239" s="5" t="str">
        <f>"| "&amp;OpCode!A156&amp;" | "&amp;OpCode!B156&amp;" | "&amp;OpCode!C156&amp;" | "&amp;OpCode!D156&amp;" | "&amp;OpCode!E156&amp;" | ```"&amp;OpCode!G155&amp;"``` | "&amp;OpCode!I156&amp;" |"</f>
        <v>|  9A | TXS | imp | 1 | 2 | ```.........``` | TXS |</v>
      </c>
    </row>
    <row r="240" spans="1:1" x14ac:dyDescent="0.2">
      <c r="A240" s="5" t="str">
        <f>"| "&amp;OpCode!A157&amp;" | "&amp;OpCode!B157&amp;" | "&amp;OpCode!C157&amp;" | "&amp;OpCode!D157&amp;" | "&amp;OpCode!E157&amp;" | ```"&amp;OpCode!G156&amp;"``` | "&amp;OpCode!I157&amp;" |"</f>
        <v>|  9B | TXY | imp | 1 | 2 | ```.........``` | TXY |</v>
      </c>
    </row>
    <row r="241" spans="1:1" x14ac:dyDescent="0.2">
      <c r="A241" s="5" t="str">
        <f>"| "&amp;OpCode!A158&amp;" | "&amp;OpCode!B158&amp;" | "&amp;OpCode!C158&amp;" | "&amp;OpCode!D158&amp;" | "&amp;OpCode!E158&amp;" | ```"&amp;OpCode!G157&amp;"``` | "&amp;OpCode!I158&amp;" |"</f>
        <v>|  9C | STZ | abs | 3 | 5-m | ```?.....?..``` | STZ $9876 |</v>
      </c>
    </row>
    <row r="242" spans="1:1" x14ac:dyDescent="0.2">
      <c r="A242" s="5" t="str">
        <f>"| "&amp;OpCode!A159&amp;" | "&amp;OpCode!B159&amp;" | "&amp;OpCode!C159&amp;" | "&amp;OpCode!D159&amp;" | "&amp;OpCode!E159&amp;" | ```"&amp;OpCode!G158&amp;"``` | "&amp;OpCode!I159&amp;" |"</f>
        <v>|  9D | STA | abs,X | 3 | 6-m | ```.........``` | STA $9876,X |</v>
      </c>
    </row>
    <row r="243" spans="1:1" x14ac:dyDescent="0.2">
      <c r="A243" s="5" t="str">
        <f>"| "&amp;OpCode!A160&amp;" | "&amp;OpCode!B160&amp;" | "&amp;OpCode!C160&amp;" | "&amp;OpCode!D160&amp;" | "&amp;OpCode!E160&amp;" | ```"&amp;OpCode!G159&amp;"``` | "&amp;OpCode!I160&amp;" |"</f>
        <v>|  9E | STZ | abs,X | 3 | 6-m | ```.........``` | STZ $9876,X |</v>
      </c>
    </row>
    <row r="244" spans="1:1" x14ac:dyDescent="0.2">
      <c r="A244" s="5" t="str">
        <f>"| "&amp;OpCode!A161&amp;" | "&amp;OpCode!B161&amp;" | "&amp;OpCode!C161&amp;" | "&amp;OpCode!D161&amp;" | "&amp;OpCode!E161&amp;" | ```"&amp;OpCode!G160&amp;"``` | "&amp;OpCode!I161&amp;" |"</f>
        <v>|  9F | STA | long,X | 4 | 6-m | ```.........``` | STA $FEDCBA,X |</v>
      </c>
    </row>
    <row r="245" spans="1:1" x14ac:dyDescent="0.2">
      <c r="A245" s="5" t="str">
        <f>"| "&amp;OpCode!A162&amp;" | "&amp;OpCode!B162&amp;" | "&amp;OpCode!C162&amp;" | "&amp;OpCode!D162&amp;" | "&amp;OpCode!E162&amp;" | ```"&amp;OpCode!G161&amp;"``` | "&amp;OpCode!I162&amp;" |"</f>
        <v>|  A0 | LDY | imm | 3-x | 3-x | ```.........``` | LDY #$54 |</v>
      </c>
    </row>
    <row r="246" spans="1:1" x14ac:dyDescent="0.2">
      <c r="A246" s="5" t="str">
        <f>"| "&amp;OpCode!A163&amp;" | "&amp;OpCode!B163&amp;" | "&amp;OpCode!C163&amp;" | "&amp;OpCode!D163&amp;" | "&amp;OpCode!E163&amp;" | ```"&amp;OpCode!G162&amp;"``` | "&amp;OpCode!I163&amp;" |"</f>
        <v>|  A1 | LDA | (dp,X) | 2 | 7-m+w | ```?.....?..``` | LDA ($10,X) |</v>
      </c>
    </row>
    <row r="247" spans="1:1" x14ac:dyDescent="0.2">
      <c r="A247" s="5" t="str">
        <f>"| "&amp;OpCode!A164&amp;" | "&amp;OpCode!B164&amp;" | "&amp;OpCode!C164&amp;" | "&amp;OpCode!D164&amp;" | "&amp;OpCode!E164&amp;" | ```"&amp;OpCode!G163&amp;"``` | "&amp;OpCode!I164&amp;" |"</f>
        <v>|  A2 | LDX | imm | 3-x | 3-x | ```?.....?..``` | LDX #$54 |</v>
      </c>
    </row>
    <row r="248" spans="1:1" x14ac:dyDescent="0.2">
      <c r="A248" s="5" t="str">
        <f>"| "&amp;OpCode!A165&amp;" | "&amp;OpCode!B165&amp;" | "&amp;OpCode!C165&amp;" | "&amp;OpCode!D165&amp;" | "&amp;OpCode!E165&amp;" | ```"&amp;OpCode!G164&amp;"``` | "&amp;OpCode!I165&amp;" |"</f>
        <v>|  A3 | LDA | off,S | 2 | 5-m | ```?.....?..``` | LDA $32,S |</v>
      </c>
    </row>
    <row r="249" spans="1:1" x14ac:dyDescent="0.2">
      <c r="A249" s="5" t="str">
        <f>"| "&amp;OpCode!A166&amp;" | "&amp;OpCode!B166&amp;" | "&amp;OpCode!C166&amp;" | "&amp;OpCode!D166&amp;" | "&amp;OpCode!E166&amp;" | ```"&amp;OpCode!G165&amp;"``` | "&amp;OpCode!I166&amp;" |"</f>
        <v>|  A4 | LDY | dp | 2 | 4-x+w | ```?.....?..``` | LDY $10 |</v>
      </c>
    </row>
    <row r="250" spans="1:1" x14ac:dyDescent="0.2">
      <c r="A250" s="5" t="str">
        <f>"| "&amp;OpCode!A167&amp;" | "&amp;OpCode!B167&amp;" | "&amp;OpCode!C167&amp;" | "&amp;OpCode!D167&amp;" | "&amp;OpCode!E167&amp;" | ```"&amp;OpCode!G166&amp;"``` | "&amp;OpCode!I167&amp;" |"</f>
        <v>|  A5 | LDA | dp | 2 | 4-m+w | ```?.....?..``` | LDA $10 |</v>
      </c>
    </row>
    <row r="251" spans="1:1" x14ac:dyDescent="0.2">
      <c r="A251" s="5" t="str">
        <f>"| "&amp;OpCode!A168&amp;" | "&amp;OpCode!B168&amp;" | "&amp;OpCode!C168&amp;" | "&amp;OpCode!D168&amp;" | "&amp;OpCode!E168&amp;" | ```"&amp;OpCode!G167&amp;"``` | "&amp;OpCode!I168&amp;" |"</f>
        <v>|  A6 | LDX | dp | 2 | 4-x+w | ```?.....?..``` | LDX $10 |</v>
      </c>
    </row>
    <row r="252" spans="1:1" x14ac:dyDescent="0.2">
      <c r="A252" s="5" t="str">
        <f>"| "&amp;OpCode!A169&amp;" | "&amp;OpCode!B169&amp;" | "&amp;OpCode!C169&amp;" | "&amp;OpCode!D169&amp;" | "&amp;OpCode!E169&amp;" | ```"&amp;OpCode!G168&amp;"``` | "&amp;OpCode!I169&amp;" |"</f>
        <v>|  A7 | LDA | [dp] | 2 | 7-m+w | ```?.....?..``` | LDA [$10] |</v>
      </c>
    </row>
    <row r="253" spans="1:1" x14ac:dyDescent="0.2">
      <c r="A253" s="5" t="str">
        <f>"| "&amp;OpCode!A170&amp;" | "&amp;OpCode!B170&amp;" | "&amp;OpCode!C170&amp;" | "&amp;OpCode!D170&amp;" | "&amp;OpCode!E170&amp;" | ```"&amp;OpCode!G169&amp;"``` | "&amp;OpCode!I170&amp;" |"</f>
        <v>|  A8 | TAY | imp | 1 | 2 | ```?.....?..``` | TAY |</v>
      </c>
    </row>
    <row r="254" spans="1:1" x14ac:dyDescent="0.2">
      <c r="A254" s="5" t="str">
        <f>"| "&amp;OpCode!A171&amp;" | "&amp;OpCode!B171&amp;" | "&amp;OpCode!C171&amp;" | "&amp;OpCode!D171&amp;" | "&amp;OpCode!E171&amp;" | ```"&amp;OpCode!G170&amp;"``` | "&amp;OpCode!I171&amp;" |"</f>
        <v>|  A9 | LDA | imm | 3-m | 3-m | ```?.....?..``` | LDA #$54 |</v>
      </c>
    </row>
    <row r="255" spans="1:1" x14ac:dyDescent="0.2">
      <c r="A255" s="5" t="str">
        <f>"| "&amp;OpCode!A172&amp;" | "&amp;OpCode!B172&amp;" | "&amp;OpCode!C172&amp;" | "&amp;OpCode!D172&amp;" | "&amp;OpCode!E172&amp;" | ```"&amp;OpCode!G171&amp;"``` | "&amp;OpCode!I172&amp;" |"</f>
        <v>|  AA | TAX | imp | 1 | 2 | ```?.....?..``` | TAX |</v>
      </c>
    </row>
    <row r="256" spans="1:1" x14ac:dyDescent="0.2">
      <c r="A256" s="5" t="str">
        <f>"| "&amp;OpCode!A173&amp;" | "&amp;OpCode!B173&amp;" | "&amp;OpCode!C173&amp;" | "&amp;OpCode!D173&amp;" | "&amp;OpCode!E173&amp;" | ```"&amp;OpCode!G172&amp;"``` | "&amp;OpCode!I173&amp;" |"</f>
        <v>|  AB | PLB | imp | 1 | 4 | ```?.....?..``` | PLB |</v>
      </c>
    </row>
    <row r="257" spans="1:1" x14ac:dyDescent="0.2">
      <c r="A257" s="5" t="str">
        <f>"| "&amp;OpCode!A174&amp;" | "&amp;OpCode!B174&amp;" | "&amp;OpCode!C174&amp;" | "&amp;OpCode!D174&amp;" | "&amp;OpCode!E174&amp;" | ```"&amp;OpCode!G173&amp;"``` | "&amp;OpCode!I174&amp;" |"</f>
        <v>|  AC | LDY | abs | 3 | 5-x | ```?.....?..``` | LDY $9876 |</v>
      </c>
    </row>
    <row r="258" spans="1:1" x14ac:dyDescent="0.2">
      <c r="A258" s="5" t="str">
        <f>"| "&amp;OpCode!A175&amp;" | "&amp;OpCode!B175&amp;" | "&amp;OpCode!C175&amp;" | "&amp;OpCode!D175&amp;" | "&amp;OpCode!E175&amp;" | ```"&amp;OpCode!G174&amp;"``` | "&amp;OpCode!I175&amp;" |"</f>
        <v>|  AD | LDA | abs | 3 | 5-m | ```?.....?..``` | LDA $9876 |</v>
      </c>
    </row>
    <row r="259" spans="1:1" x14ac:dyDescent="0.2">
      <c r="A259" s="5" t="str">
        <f>"| "&amp;OpCode!A176&amp;" | "&amp;OpCode!B176&amp;" | "&amp;OpCode!C176&amp;" | "&amp;OpCode!D176&amp;" | "&amp;OpCode!E176&amp;" | ```"&amp;OpCode!G175&amp;"``` | "&amp;OpCode!I176&amp;" |"</f>
        <v>|  AE | LDX | abs | 3 | 5-x | ```?.....?..``` | LDX $9876 |</v>
      </c>
    </row>
    <row r="260" spans="1:1" x14ac:dyDescent="0.2">
      <c r="A260" s="5" t="str">
        <f>"| "&amp;OpCode!A177&amp;" | "&amp;OpCode!B177&amp;" | "&amp;OpCode!C177&amp;" | "&amp;OpCode!D177&amp;" | "&amp;OpCode!E177&amp;" | ```"&amp;OpCode!G176&amp;"``` | "&amp;OpCode!I177&amp;" |"</f>
        <v>|  AF | LDA | long | 4 | 6-m | ```?.....?..``` | LDA $FEDBCA |</v>
      </c>
    </row>
    <row r="261" spans="1:1" x14ac:dyDescent="0.2">
      <c r="A261" s="5" t="str">
        <f>"| "&amp;OpCode!A178&amp;" | "&amp;OpCode!B178&amp;" | "&amp;OpCode!C178&amp;" | "&amp;OpCode!D178&amp;" | "&amp;OpCode!E178&amp;" | ```"&amp;OpCode!G177&amp;"``` | "&amp;OpCode!I178&amp;" |"</f>
        <v>|  B0 | BCS | rel8 | 2 | 2+t+t*e*p | ```?.....?..``` | BCS LABEL |</v>
      </c>
    </row>
    <row r="262" spans="1:1" x14ac:dyDescent="0.2">
      <c r="A262" s="5" t="str">
        <f>"| "&amp;OpCode!A179&amp;" | "&amp;OpCode!B179&amp;" | "&amp;OpCode!C179&amp;" | "&amp;OpCode!D179&amp;" | "&amp;OpCode!E179&amp;" | ```"&amp;OpCode!G178&amp;"``` | "&amp;OpCode!I179&amp;" |"</f>
        <v>|  B1 | LDA | (dp),Y | 2 | 7-m+w-x+x*p | ```.........``` | LDA ($10),Y |</v>
      </c>
    </row>
    <row r="263" spans="1:1" x14ac:dyDescent="0.2">
      <c r="A263" s="5" t="str">
        <f>"| "&amp;OpCode!A180&amp;" | "&amp;OpCode!B180&amp;" | "&amp;OpCode!C180&amp;" | "&amp;OpCode!D180&amp;" | "&amp;OpCode!E180&amp;" | ```"&amp;OpCode!G179&amp;"``` | "&amp;OpCode!I180&amp;" |"</f>
        <v>|  B2 | LDA | (dp) | 2 | 6-m+w | ```?.....?..``` | LDA ($10) |</v>
      </c>
    </row>
    <row r="264" spans="1:1" x14ac:dyDescent="0.2">
      <c r="A264" s="5" t="str">
        <f>"| "&amp;OpCode!A181&amp;" | "&amp;OpCode!B181&amp;" | "&amp;OpCode!C181&amp;" | "&amp;OpCode!D181&amp;" | "&amp;OpCode!E181&amp;" | ```"&amp;OpCode!G180&amp;"``` | "&amp;OpCode!I181&amp;" |"</f>
        <v>|  B3 | LDA | (off,S),Y | 2 | 8-m | ```?.....?..``` | LDA ($32,S),Y |</v>
      </c>
    </row>
    <row r="265" spans="1:1" x14ac:dyDescent="0.2">
      <c r="A265" s="5" t="str">
        <f>"| "&amp;OpCode!A182&amp;" | "&amp;OpCode!B182&amp;" | "&amp;OpCode!C182&amp;" | "&amp;OpCode!D182&amp;" | "&amp;OpCode!E182&amp;" | ```"&amp;OpCode!G181&amp;"``` | "&amp;OpCode!I182&amp;" |"</f>
        <v>|  B4 | LDY | dp,X | 2 | 5-x+w | ```?.....?..``` | LDY $10,X |</v>
      </c>
    </row>
    <row r="266" spans="1:1" x14ac:dyDescent="0.2">
      <c r="A266" s="5" t="str">
        <f>"| "&amp;OpCode!A183&amp;" | "&amp;OpCode!B183&amp;" | "&amp;OpCode!C183&amp;" | "&amp;OpCode!D183&amp;" | "&amp;OpCode!E183&amp;" | ```"&amp;OpCode!G182&amp;"``` | "&amp;OpCode!I183&amp;" |"</f>
        <v>|  B5 | LDA | dp,X | 2 | 5-m+w | ```?.....?..``` | LDA $10,X |</v>
      </c>
    </row>
    <row r="267" spans="1:1" x14ac:dyDescent="0.2">
      <c r="A267" s="5" t="str">
        <f>"| "&amp;OpCode!A184&amp;" | "&amp;OpCode!B184&amp;" | "&amp;OpCode!C184&amp;" | "&amp;OpCode!D184&amp;" | "&amp;OpCode!E184&amp;" | ```"&amp;OpCode!G183&amp;"``` | "&amp;OpCode!I184&amp;" |"</f>
        <v>|  B6 | LDX | dp,Y | 2 | 5-x+w | ```?.....?..``` | LDX $10,Y |</v>
      </c>
    </row>
    <row r="268" spans="1:1" x14ac:dyDescent="0.2">
      <c r="A268" s="5" t="str">
        <f>"| "&amp;OpCode!A185&amp;" | "&amp;OpCode!B185&amp;" | "&amp;OpCode!C185&amp;" | "&amp;OpCode!D185&amp;" | "&amp;OpCode!E185&amp;" | ```"&amp;OpCode!G184&amp;"``` | "&amp;OpCode!I185&amp;" |"</f>
        <v>|  B7 | LDA | [dp],Y | 2 | 7-m+w | ```?.....?..``` | LDA [$10],Y |</v>
      </c>
    </row>
    <row r="269" spans="1:1" x14ac:dyDescent="0.2">
      <c r="A269" s="5" t="str">
        <f>"| "&amp;OpCode!A186&amp;" | "&amp;OpCode!B186&amp;" | "&amp;OpCode!C186&amp;" | "&amp;OpCode!D186&amp;" | "&amp;OpCode!E186&amp;" | ```"&amp;OpCode!G185&amp;"``` | "&amp;OpCode!I186&amp;" |"</f>
        <v>|  B8 | CLV | imp | 1 | 2 | ```?.....?..``` | CLV |</v>
      </c>
    </row>
    <row r="270" spans="1:1" x14ac:dyDescent="0.2">
      <c r="A270" s="5" t="str">
        <f>"| "&amp;OpCode!A187&amp;" | "&amp;OpCode!B187&amp;" | "&amp;OpCode!C187&amp;" | "&amp;OpCode!D187&amp;" | "&amp;OpCode!E187&amp;" | ```"&amp;OpCode!G186&amp;"``` | "&amp;OpCode!I187&amp;" |"</f>
        <v>|  B9 | LDA | abs,Y | 3 | 6-m-x+x*p | ```.0.......``` | LDA $9876,Y |</v>
      </c>
    </row>
    <row r="271" spans="1:1" x14ac:dyDescent="0.2">
      <c r="A271" s="5" t="str">
        <f>"| "&amp;OpCode!A188&amp;" | "&amp;OpCode!B188&amp;" | "&amp;OpCode!C188&amp;" | "&amp;OpCode!D188&amp;" | "&amp;OpCode!E188&amp;" | ```"&amp;OpCode!G187&amp;"``` | "&amp;OpCode!I188&amp;" |"</f>
        <v>|  BA | TSX | imp | 1 | 2 | ```?.....?..``` | TSX |</v>
      </c>
    </row>
    <row r="272" spans="1:1" x14ac:dyDescent="0.2">
      <c r="A272" s="5" t="str">
        <f>"| "&amp;OpCode!A189&amp;" | "&amp;OpCode!B189&amp;" | "&amp;OpCode!C189&amp;" | "&amp;OpCode!D189&amp;" | "&amp;OpCode!E189&amp;" | ```"&amp;OpCode!G188&amp;"``` | "&amp;OpCode!I189&amp;" |"</f>
        <v>|  BB | TYX | imp | 1 | 2 | ```?.....?..``` | TYX |</v>
      </c>
    </row>
    <row r="273" spans="1:1" x14ac:dyDescent="0.2">
      <c r="A273" s="5" t="str">
        <f>"| "&amp;OpCode!A190&amp;" | "&amp;OpCode!B190&amp;" | "&amp;OpCode!C190&amp;" | "&amp;OpCode!D190&amp;" | "&amp;OpCode!E190&amp;" | ```"&amp;OpCode!G189&amp;"``` | "&amp;OpCode!I190&amp;" |"</f>
        <v>|  BC | LDY | abs,X | 3 | 6-2*x+x*p | ```?.....?..``` | LDY $9876,X |</v>
      </c>
    </row>
    <row r="274" spans="1:1" x14ac:dyDescent="0.2">
      <c r="A274" s="5" t="str">
        <f>"| "&amp;OpCode!A191&amp;" | "&amp;OpCode!B191&amp;" | "&amp;OpCode!C191&amp;" | "&amp;OpCode!D191&amp;" | "&amp;OpCode!E191&amp;" | ```"&amp;OpCode!G190&amp;"``` | "&amp;OpCode!I191&amp;" |"</f>
        <v>|  BD | LDA | abs,X | 3 | 6-m-x+x*p | ```?.....?..``` | LDA $9876,X |</v>
      </c>
    </row>
    <row r="275" spans="1:1" x14ac:dyDescent="0.2">
      <c r="A275" s="5" t="str">
        <f>"| "&amp;OpCode!A192&amp;" | "&amp;OpCode!B192&amp;" | "&amp;OpCode!C192&amp;" | "&amp;OpCode!D192&amp;" | "&amp;OpCode!E192&amp;" | ```"&amp;OpCode!G191&amp;"``` | "&amp;OpCode!I192&amp;" |"</f>
        <v>|  BE | LDX | abs,Y | 3 | 6-2*x+x*p | ```?.....?..``` | LDX $9876,Y |</v>
      </c>
    </row>
    <row r="276" spans="1:1" x14ac:dyDescent="0.2">
      <c r="A276" s="5" t="str">
        <f>"| "&amp;OpCode!A193&amp;" | "&amp;OpCode!B193&amp;" | "&amp;OpCode!C193&amp;" | "&amp;OpCode!D193&amp;" | "&amp;OpCode!E193&amp;" | ```"&amp;OpCode!G192&amp;"``` | "&amp;OpCode!I193&amp;" |"</f>
        <v>|  BF | LDA | long,X | 4 | 6-m | ```?.....?..``` | LDA $FEDCBA,X |</v>
      </c>
    </row>
    <row r="277" spans="1:1" x14ac:dyDescent="0.2">
      <c r="A277" s="5" t="str">
        <f>"| "&amp;OpCode!A194&amp;" | "&amp;OpCode!B194&amp;" | "&amp;OpCode!C194&amp;" | "&amp;OpCode!D194&amp;" | "&amp;OpCode!E194&amp;" | ```"&amp;OpCode!G193&amp;"``` | "&amp;OpCode!I194&amp;" |"</f>
        <v>|  C0 | CPY | imm | 3-x | 3-x | ```?.....?..``` | CPY #$54 |</v>
      </c>
    </row>
    <row r="278" spans="1:1" x14ac:dyDescent="0.2">
      <c r="A278" s="5" t="str">
        <f>"| "&amp;OpCode!A195&amp;" | "&amp;OpCode!B195&amp;" | "&amp;OpCode!C195&amp;" | "&amp;OpCode!D195&amp;" | "&amp;OpCode!E195&amp;" | ```"&amp;OpCode!G194&amp;"``` | "&amp;OpCode!I195&amp;" |"</f>
        <v>|  C1 | CMP | (dp,X) | 2 | 7-m+w | ```?.....??.``` | CMP ($10,X) |</v>
      </c>
    </row>
    <row r="279" spans="1:1" x14ac:dyDescent="0.2">
      <c r="A279" s="5" t="str">
        <f>"| "&amp;OpCode!A196&amp;" | "&amp;OpCode!B196&amp;" | "&amp;OpCode!C196&amp;" | "&amp;OpCode!D196&amp;" | "&amp;OpCode!E196&amp;" | ```"&amp;OpCode!G195&amp;"``` | "&amp;OpCode!I196&amp;" |"</f>
        <v>|  C2 | REP | imm | 2 | 3 | ```?.....??.``` | REP #$12 |</v>
      </c>
    </row>
    <row r="280" spans="1:1" x14ac:dyDescent="0.2">
      <c r="A280" s="5" t="str">
        <f>"| "&amp;OpCode!A197&amp;" | "&amp;OpCode!B197&amp;" | "&amp;OpCode!C197&amp;" | "&amp;OpCode!D197&amp;" | "&amp;OpCode!E197&amp;" | ```"&amp;OpCode!G196&amp;"``` | "&amp;OpCode!I197&amp;" |"</f>
        <v>|  C3 | CMP | off,S | 2 | 5-m | ```????????.``` | CMP $32,S |</v>
      </c>
    </row>
    <row r="281" spans="1:1" x14ac:dyDescent="0.2">
      <c r="A281" s="5" t="str">
        <f>"| "&amp;OpCode!A198&amp;" | "&amp;OpCode!B198&amp;" | "&amp;OpCode!C198&amp;" | "&amp;OpCode!D198&amp;" | "&amp;OpCode!E198&amp;" | ```"&amp;OpCode!G197&amp;"``` | "&amp;OpCode!I198&amp;" |"</f>
        <v>|  C4 | CPY | dp | 2 | 4-x+w | ```?.....??.``` | CPY $10 |</v>
      </c>
    </row>
    <row r="282" spans="1:1" x14ac:dyDescent="0.2">
      <c r="A282" s="5" t="str">
        <f>"| "&amp;OpCode!A199&amp;" | "&amp;OpCode!B199&amp;" | "&amp;OpCode!C199&amp;" | "&amp;OpCode!D199&amp;" | "&amp;OpCode!E199&amp;" | ```"&amp;OpCode!G198&amp;"``` | "&amp;OpCode!I199&amp;" |"</f>
        <v>|  C5 | CMP | dp | 2 | 4-m+w | ```?.....??.``` | CMP $10 |</v>
      </c>
    </row>
    <row r="283" spans="1:1" x14ac:dyDescent="0.2">
      <c r="A283" s="5" t="str">
        <f>"| "&amp;OpCode!A200&amp;" | "&amp;OpCode!B200&amp;" | "&amp;OpCode!C200&amp;" | "&amp;OpCode!D200&amp;" | "&amp;OpCode!E200&amp;" | ```"&amp;OpCode!G199&amp;"``` | "&amp;OpCode!I200&amp;" |"</f>
        <v>|  C6 | DEC | dp | 2 | 7-2*m+w | ```?.....??.``` | DEC $10 |</v>
      </c>
    </row>
    <row r="284" spans="1:1" x14ac:dyDescent="0.2">
      <c r="A284" s="5" t="str">
        <f>"| "&amp;OpCode!A201&amp;" | "&amp;OpCode!B201&amp;" | "&amp;OpCode!C201&amp;" | "&amp;OpCode!D201&amp;" | "&amp;OpCode!E201&amp;" | ```"&amp;OpCode!G200&amp;"``` | "&amp;OpCode!I201&amp;" |"</f>
        <v>|  C7 | CMP | [dp] | 2 | 7-m+w | ```?.....?..``` | CMP [$10] |</v>
      </c>
    </row>
    <row r="285" spans="1:1" x14ac:dyDescent="0.2">
      <c r="A285" s="5" t="str">
        <f>"| "&amp;OpCode!A202&amp;" | "&amp;OpCode!B202&amp;" | "&amp;OpCode!C202&amp;" | "&amp;OpCode!D202&amp;" | "&amp;OpCode!E202&amp;" | ```"&amp;OpCode!G201&amp;"``` | "&amp;OpCode!I202&amp;" |"</f>
        <v>|  C8 | INY | imp | 1 | 2 | ```?.....??.``` | INY |</v>
      </c>
    </row>
    <row r="286" spans="1:1" x14ac:dyDescent="0.2">
      <c r="A286" s="5" t="str">
        <f>"| "&amp;OpCode!A203&amp;" | "&amp;OpCode!B203&amp;" | "&amp;OpCode!C203&amp;" | "&amp;OpCode!D203&amp;" | "&amp;OpCode!E203&amp;" | ```"&amp;OpCode!G202&amp;"``` | "&amp;OpCode!I203&amp;" |"</f>
        <v>|  C9 | CMP | imm | 3-m | 3-m | ```?.....?..``` | CMP #$54 |</v>
      </c>
    </row>
    <row r="287" spans="1:1" x14ac:dyDescent="0.2">
      <c r="A287" s="5" t="str">
        <f>"| "&amp;OpCode!A204&amp;" | "&amp;OpCode!B204&amp;" | "&amp;OpCode!C204&amp;" | "&amp;OpCode!D204&amp;" | "&amp;OpCode!E204&amp;" | ```"&amp;OpCode!G203&amp;"``` | "&amp;OpCode!I204&amp;" |"</f>
        <v>|  CA | DEX | imp | 1 | 2 | ```?.....??.``` | DEX |</v>
      </c>
    </row>
    <row r="288" spans="1:1" x14ac:dyDescent="0.2">
      <c r="A288" s="5" t="str">
        <f>"| "&amp;OpCode!A205&amp;" | "&amp;OpCode!B205&amp;" | "&amp;OpCode!C205&amp;" | "&amp;OpCode!D205&amp;" | "&amp;OpCode!E205&amp;" | ```"&amp;OpCode!G204&amp;"``` | "&amp;OpCode!I205&amp;" |"</f>
        <v>|  CB | WAI | imp | 1 | 3 | ```?.....?..``` | WAI |</v>
      </c>
    </row>
    <row r="289" spans="1:1" x14ac:dyDescent="0.2">
      <c r="A289" s="5" t="str">
        <f>"| "&amp;OpCode!A206&amp;" | "&amp;OpCode!B206&amp;" | "&amp;OpCode!C206&amp;" | "&amp;OpCode!D206&amp;" | "&amp;OpCode!E206&amp;" | ```"&amp;OpCode!G205&amp;"``` | "&amp;OpCode!I206&amp;" |"</f>
        <v>|  CC | CPY | abs | 3 | 5-x | ```.........``` | CPY $9876 |</v>
      </c>
    </row>
    <row r="290" spans="1:1" x14ac:dyDescent="0.2">
      <c r="A290" s="5" t="str">
        <f>"| "&amp;OpCode!A207&amp;" | "&amp;OpCode!B207&amp;" | "&amp;OpCode!C207&amp;" | "&amp;OpCode!D207&amp;" | "&amp;OpCode!E207&amp;" | ```"&amp;OpCode!G206&amp;"``` | "&amp;OpCode!I207&amp;" |"</f>
        <v>|  CD | CMP | abs | 3 | 5-m | ```?.....??.``` | CMP $9876 |</v>
      </c>
    </row>
    <row r="291" spans="1:1" x14ac:dyDescent="0.2">
      <c r="A291" s="5" t="str">
        <f>"| "&amp;OpCode!A208&amp;" | "&amp;OpCode!B208&amp;" | "&amp;OpCode!C208&amp;" | "&amp;OpCode!D208&amp;" | "&amp;OpCode!E208&amp;" | ```"&amp;OpCode!G207&amp;"``` | "&amp;OpCode!I208&amp;" |"</f>
        <v>|  CE | DEC | abs | 3 | 8-2*m | ```?.....??.``` | DEC $9876 |</v>
      </c>
    </row>
    <row r="292" spans="1:1" x14ac:dyDescent="0.2">
      <c r="A292" s="5" t="str">
        <f>"| "&amp;OpCode!A209&amp;" | "&amp;OpCode!B209&amp;" | "&amp;OpCode!C209&amp;" | "&amp;OpCode!D209&amp;" | "&amp;OpCode!E209&amp;" | ```"&amp;OpCode!G208&amp;"``` | "&amp;OpCode!I209&amp;" |"</f>
        <v>|  CF | CMP | long | 4 | 6-m | ```?.....?..``` | CMP $FEDBCA |</v>
      </c>
    </row>
    <row r="293" spans="1:1" x14ac:dyDescent="0.2">
      <c r="A293" s="5" t="str">
        <f>"| "&amp;OpCode!A210&amp;" | "&amp;OpCode!B210&amp;" | "&amp;OpCode!C210&amp;" | "&amp;OpCode!D210&amp;" | "&amp;OpCode!E210&amp;" | ```"&amp;OpCode!G209&amp;"``` | "&amp;OpCode!I210&amp;" |"</f>
        <v>|  D0 | BNE | rel8 | 2 | 2+t+t*e*p | ```?.....??.``` | BNE LABEL |</v>
      </c>
    </row>
    <row r="294" spans="1:1" x14ac:dyDescent="0.2">
      <c r="A294" s="5" t="str">
        <f>"| "&amp;OpCode!A211&amp;" | "&amp;OpCode!B211&amp;" | "&amp;OpCode!C211&amp;" | "&amp;OpCode!D211&amp;" | "&amp;OpCode!E211&amp;" | ```"&amp;OpCode!G210&amp;"``` | "&amp;OpCode!I211&amp;" |"</f>
        <v>|  D1 | CMP | (dp),Y | 2 | 7-m+w-x+x*p | ```.........``` | CMP ($10),Y |</v>
      </c>
    </row>
    <row r="295" spans="1:1" x14ac:dyDescent="0.2">
      <c r="A295" s="5" t="str">
        <f>"| "&amp;OpCode!A212&amp;" | "&amp;OpCode!B212&amp;" | "&amp;OpCode!C212&amp;" | "&amp;OpCode!D212&amp;" | "&amp;OpCode!E212&amp;" | ```"&amp;OpCode!G211&amp;"``` | "&amp;OpCode!I212&amp;" |"</f>
        <v>|  D2 | CMP | (dp) | 2 | 6-m+w | ```?.....??.``` | CMP ($10) |</v>
      </c>
    </row>
    <row r="296" spans="1:1" x14ac:dyDescent="0.2">
      <c r="A296" s="5" t="str">
        <f>"| "&amp;OpCode!A213&amp;" | "&amp;OpCode!B213&amp;" | "&amp;OpCode!C213&amp;" | "&amp;OpCode!D213&amp;" | "&amp;OpCode!E213&amp;" | ```"&amp;OpCode!G212&amp;"``` | "&amp;OpCode!I213&amp;" |"</f>
        <v>|  D3 | CMP | (off,S),Y | 2 | 8-m | ```?.....??.``` | CMP ($32,S),Y |</v>
      </c>
    </row>
    <row r="297" spans="1:1" x14ac:dyDescent="0.2">
      <c r="A297" s="5" t="str">
        <f>"| "&amp;OpCode!A214&amp;" | "&amp;OpCode!B214&amp;" | "&amp;OpCode!C214&amp;" | "&amp;OpCode!D214&amp;" | "&amp;OpCode!E214&amp;" | ```"&amp;OpCode!G213&amp;"``` | "&amp;OpCode!I214&amp;" |"</f>
        <v>|  D4 | PEI | dp | 2 | 6+w | ```?.....??.``` | PEI $12 |</v>
      </c>
    </row>
    <row r="298" spans="1:1" x14ac:dyDescent="0.2">
      <c r="A298" s="5" t="str">
        <f>"| "&amp;OpCode!A215&amp;" | "&amp;OpCode!B215&amp;" | "&amp;OpCode!C215&amp;" | "&amp;OpCode!D215&amp;" | "&amp;OpCode!E215&amp;" | ```"&amp;OpCode!G214&amp;"``` | "&amp;OpCode!I215&amp;" |"</f>
        <v>|  D5 | CMP | dp,X | 2 | 5-m+w | ```.........``` | CMP $10,X |</v>
      </c>
    </row>
    <row r="299" spans="1:1" x14ac:dyDescent="0.2">
      <c r="A299" s="5" t="str">
        <f>"| "&amp;OpCode!A216&amp;" | "&amp;OpCode!B216&amp;" | "&amp;OpCode!C216&amp;" | "&amp;OpCode!D216&amp;" | "&amp;OpCode!E216&amp;" | ```"&amp;OpCode!G215&amp;"``` | "&amp;OpCode!I216&amp;" |"</f>
        <v>|  D6 | DEC | dp,X | 2 | 8-2*m+w | ```?.....??.``` | DEC $10,X |</v>
      </c>
    </row>
    <row r="300" spans="1:1" x14ac:dyDescent="0.2">
      <c r="A300" s="5" t="str">
        <f>"| "&amp;OpCode!A217&amp;" | "&amp;OpCode!B217&amp;" | "&amp;OpCode!C217&amp;" | "&amp;OpCode!D217&amp;" | "&amp;OpCode!E217&amp;" | ```"&amp;OpCode!G216&amp;"``` | "&amp;OpCode!I217&amp;" |"</f>
        <v>|  D7 | CMP | [dp],Y | 2 | 7-m+w | ```?.....?..``` | CMP [$10],Y |</v>
      </c>
    </row>
    <row r="301" spans="1:1" x14ac:dyDescent="0.2">
      <c r="A301" s="5" t="str">
        <f>"| "&amp;OpCode!A218&amp;" | "&amp;OpCode!B218&amp;" | "&amp;OpCode!C218&amp;" | "&amp;OpCode!D218&amp;" | "&amp;OpCode!E218&amp;" | ```"&amp;OpCode!G217&amp;"``` | "&amp;OpCode!I218&amp;" |"</f>
        <v>|  D8 | CLD | imp | 1 | 2 | ```?.....??.``` | CLD |</v>
      </c>
    </row>
    <row r="302" spans="1:1" x14ac:dyDescent="0.2">
      <c r="A302" s="5" t="str">
        <f>"| "&amp;OpCode!A219&amp;" | "&amp;OpCode!B219&amp;" | "&amp;OpCode!C219&amp;" | "&amp;OpCode!D219&amp;" | "&amp;OpCode!E219&amp;" | ```"&amp;OpCode!G218&amp;"``` | "&amp;OpCode!I219&amp;" |"</f>
        <v>|  D9 | CMP | abs,Y | 3 | 6-m-x+x*p | ```....0....``` | CMP $9876,Y |</v>
      </c>
    </row>
    <row r="303" spans="1:1" x14ac:dyDescent="0.2">
      <c r="A303" s="5" t="str">
        <f>"| "&amp;OpCode!A220&amp;" | "&amp;OpCode!B220&amp;" | "&amp;OpCode!C220&amp;" | "&amp;OpCode!D220&amp;" | "&amp;OpCode!E220&amp;" | ```"&amp;OpCode!G219&amp;"``` | "&amp;OpCode!I220&amp;" |"</f>
        <v>|  DA | PHX | imp | 1 | 4-x | ```?.....??.``` | PHX |</v>
      </c>
    </row>
    <row r="304" spans="1:1" x14ac:dyDescent="0.2">
      <c r="A304" s="5" t="str">
        <f>"| "&amp;OpCode!A221&amp;" | "&amp;OpCode!B221&amp;" | "&amp;OpCode!C221&amp;" | "&amp;OpCode!D221&amp;" | "&amp;OpCode!E221&amp;" | ```"&amp;OpCode!G220&amp;"``` | "&amp;OpCode!I221&amp;" |"</f>
        <v>|  DB | STP | imp | 1 | 3 | ```.........``` | STP |</v>
      </c>
    </row>
    <row r="305" spans="1:1" x14ac:dyDescent="0.2">
      <c r="A305" s="5" t="str">
        <f>"| "&amp;OpCode!A222&amp;" | "&amp;OpCode!B222&amp;" | "&amp;OpCode!C222&amp;" | "&amp;OpCode!D222&amp;" | "&amp;OpCode!E222&amp;" | ```"&amp;OpCode!G221&amp;"``` | "&amp;OpCode!I222&amp;" |"</f>
        <v>|  DC | JMP | [abs] | 3 | 6 | ```.........``` | JMP [$1234] |</v>
      </c>
    </row>
    <row r="306" spans="1:1" x14ac:dyDescent="0.2">
      <c r="A306" s="5" t="str">
        <f>"| "&amp;OpCode!A223&amp;" | "&amp;OpCode!B223&amp;" | "&amp;OpCode!C223&amp;" | "&amp;OpCode!D223&amp;" | "&amp;OpCode!E223&amp;" | ```"&amp;OpCode!G222&amp;"``` | "&amp;OpCode!I223&amp;" |"</f>
        <v>|  DD | CMP | abs,X | 3 | 6-m-x+x*p | ```.........``` | CMP $9876,X |</v>
      </c>
    </row>
    <row r="307" spans="1:1" x14ac:dyDescent="0.2">
      <c r="A307" s="5" t="str">
        <f>"| "&amp;OpCode!A224&amp;" | "&amp;OpCode!B224&amp;" | "&amp;OpCode!C224&amp;" | "&amp;OpCode!D224&amp;" | "&amp;OpCode!E224&amp;" | ```"&amp;OpCode!G223&amp;"``` | "&amp;OpCode!I224&amp;" |"</f>
        <v>|  DE | DEC | abs,X | 3 | 9-2*m | ```?.....??.``` | DEC $9876,X |</v>
      </c>
    </row>
    <row r="308" spans="1:1" x14ac:dyDescent="0.2">
      <c r="A308" s="5" t="str">
        <f>"| "&amp;OpCode!A225&amp;" | "&amp;OpCode!B225&amp;" | "&amp;OpCode!C225&amp;" | "&amp;OpCode!D225&amp;" | "&amp;OpCode!E225&amp;" | ```"&amp;OpCode!G224&amp;"``` | "&amp;OpCode!I225&amp;" |"</f>
        <v>|  DF | CMP | long,X | 4 | 6-m | ```?.....?..``` | CMP $FEDCBA,X |</v>
      </c>
    </row>
    <row r="309" spans="1:1" x14ac:dyDescent="0.2">
      <c r="A309" s="5" t="str">
        <f>"| "&amp;OpCode!A226&amp;" | "&amp;OpCode!B226&amp;" | "&amp;OpCode!C226&amp;" | "&amp;OpCode!D226&amp;" | "&amp;OpCode!E226&amp;" | ```"&amp;OpCode!G225&amp;"``` | "&amp;OpCode!I226&amp;" |"</f>
        <v>|  E0 | CPX | imm | 3-x | 3-x | ```?.....??.``` | CPX #$54 |</v>
      </c>
    </row>
    <row r="310" spans="1:1" x14ac:dyDescent="0.2">
      <c r="A310" s="5" t="str">
        <f>"| "&amp;OpCode!A227&amp;" | "&amp;OpCode!B227&amp;" | "&amp;OpCode!C227&amp;" | "&amp;OpCode!D227&amp;" | "&amp;OpCode!E227&amp;" | ```"&amp;OpCode!G226&amp;"``` | "&amp;OpCode!I227&amp;" |"</f>
        <v>|  E1 | SBC | (dp,X) | 2 | 7-m+w | ```?.....??.``` | SBC ($10,X) |</v>
      </c>
    </row>
    <row r="311" spans="1:1" x14ac:dyDescent="0.2">
      <c r="A311" s="5" t="str">
        <f>"| "&amp;OpCode!A228&amp;" | "&amp;OpCode!B228&amp;" | "&amp;OpCode!C228&amp;" | "&amp;OpCode!D228&amp;" | "&amp;OpCode!E228&amp;" | ```"&amp;OpCode!G227&amp;"``` | "&amp;OpCode!I228&amp;" |"</f>
        <v>|  E2 | SEP | imm | 2 | 3 | ```??....??.``` | SEP #$12 |</v>
      </c>
    </row>
    <row r="312" spans="1:1" x14ac:dyDescent="0.2">
      <c r="A312" s="5" t="str">
        <f>"| "&amp;OpCode!A229&amp;" | "&amp;OpCode!B229&amp;" | "&amp;OpCode!C229&amp;" | "&amp;OpCode!D229&amp;" | "&amp;OpCode!E229&amp;" | ```"&amp;OpCode!G228&amp;"``` | "&amp;OpCode!I229&amp;" |"</f>
        <v>|  E3 | SBC | off,S | 2 | 5-m | ```????????.``` | SBC $32,S |</v>
      </c>
    </row>
    <row r="313" spans="1:1" x14ac:dyDescent="0.2">
      <c r="A313" s="5" t="str">
        <f>"| "&amp;OpCode!A230&amp;" | "&amp;OpCode!B230&amp;" | "&amp;OpCode!C230&amp;" | "&amp;OpCode!D230&amp;" | "&amp;OpCode!E230&amp;" | ```"&amp;OpCode!G229&amp;"``` | "&amp;OpCode!I230&amp;" |"</f>
        <v>|  E4 | CPX | dp | 2 | 4-x+w | ```??....??.``` | CPX $10 |</v>
      </c>
    </row>
    <row r="314" spans="1:1" x14ac:dyDescent="0.2">
      <c r="A314" s="5" t="str">
        <f>"| "&amp;OpCode!A231&amp;" | "&amp;OpCode!B231&amp;" | "&amp;OpCode!C231&amp;" | "&amp;OpCode!D231&amp;" | "&amp;OpCode!E231&amp;" | ```"&amp;OpCode!G230&amp;"``` | "&amp;OpCode!I231&amp;" |"</f>
        <v>|  E5 | SBC | dp | 2 | 4-m+w | ```?.....??.``` | SBC $10 |</v>
      </c>
    </row>
    <row r="315" spans="1:1" x14ac:dyDescent="0.2">
      <c r="A315" s="5" t="str">
        <f>"| "&amp;OpCode!A232&amp;" | "&amp;OpCode!B232&amp;" | "&amp;OpCode!C232&amp;" | "&amp;OpCode!D232&amp;" | "&amp;OpCode!E232&amp;" | ```"&amp;OpCode!G231&amp;"``` | "&amp;OpCode!I232&amp;" |"</f>
        <v>|  E6 | INC | dp | 2 | 7-2*m+w | ```??....??.``` | INC $10 |</v>
      </c>
    </row>
    <row r="316" spans="1:1" x14ac:dyDescent="0.2">
      <c r="A316" s="5" t="str">
        <f>"| "&amp;OpCode!A233&amp;" | "&amp;OpCode!B233&amp;" | "&amp;OpCode!C233&amp;" | "&amp;OpCode!D233&amp;" | "&amp;OpCode!E233&amp;" | ```"&amp;OpCode!G232&amp;"``` | "&amp;OpCode!I233&amp;" |"</f>
        <v>|  E7 | SBC | [dp] | 2 | 7-m+w | ```?.....?..``` | SBC [$10] |</v>
      </c>
    </row>
    <row r="317" spans="1:1" x14ac:dyDescent="0.2">
      <c r="A317" s="5" t="str">
        <f>"| "&amp;OpCode!A234&amp;" | "&amp;OpCode!B234&amp;" | "&amp;OpCode!C234&amp;" | "&amp;OpCode!D234&amp;" | "&amp;OpCode!E234&amp;" | ```"&amp;OpCode!G233&amp;"``` | "&amp;OpCode!I234&amp;" |"</f>
        <v>|  E8 | INX | imp | 1 | 2 | ```??....??.``` | INX |</v>
      </c>
    </row>
    <row r="318" spans="1:1" x14ac:dyDescent="0.2">
      <c r="A318" s="5" t="str">
        <f>"| "&amp;OpCode!A235&amp;" | "&amp;OpCode!B235&amp;" | "&amp;OpCode!C235&amp;" | "&amp;OpCode!D235&amp;" | "&amp;OpCode!E235&amp;" | ```"&amp;OpCode!G234&amp;"``` | "&amp;OpCode!I235&amp;" |"</f>
        <v>|  E9 | SBC | imm | 3-m | 3-m | ```?.....?..``` | SBC #$54 |</v>
      </c>
    </row>
    <row r="319" spans="1:1" x14ac:dyDescent="0.2">
      <c r="A319" s="5" t="str">
        <f>"| "&amp;OpCode!A236&amp;" | "&amp;OpCode!B236&amp;" | "&amp;OpCode!C236&amp;" | "&amp;OpCode!D236&amp;" | "&amp;OpCode!E236&amp;" | ```"&amp;OpCode!G235&amp;"``` | "&amp;OpCode!I236&amp;" |"</f>
        <v>|  EA | NOP | imp | 1 | 2 | ```??....??.``` | NOP |</v>
      </c>
    </row>
    <row r="320" spans="1:1" x14ac:dyDescent="0.2">
      <c r="A320" s="5" t="str">
        <f>"| "&amp;OpCode!A237&amp;" | "&amp;OpCode!B237&amp;" | "&amp;OpCode!C237&amp;" | "&amp;OpCode!D237&amp;" | "&amp;OpCode!E237&amp;" | ```"&amp;OpCode!G236&amp;"``` | "&amp;OpCode!I237&amp;" |"</f>
        <v>|  EB | XBA | imp | 1 | 3 | ```.........``` | XBA |</v>
      </c>
    </row>
    <row r="321" spans="1:1" x14ac:dyDescent="0.2">
      <c r="A321" s="5" t="str">
        <f>"| "&amp;OpCode!A238&amp;" | "&amp;OpCode!B238&amp;" | "&amp;OpCode!C238&amp;" | "&amp;OpCode!D238&amp;" | "&amp;OpCode!E238&amp;" | ```"&amp;OpCode!G237&amp;"``` | "&amp;OpCode!I238&amp;" |"</f>
        <v>|  EC | CPX | abs | 3 | 5-x | ```?.....?..``` | CPX $9876 |</v>
      </c>
    </row>
    <row r="322" spans="1:1" x14ac:dyDescent="0.2">
      <c r="A322" s="5" t="str">
        <f>"| "&amp;OpCode!A239&amp;" | "&amp;OpCode!B239&amp;" | "&amp;OpCode!C239&amp;" | "&amp;OpCode!D239&amp;" | "&amp;OpCode!E239&amp;" | ```"&amp;OpCode!G238&amp;"``` | "&amp;OpCode!I239&amp;" |"</f>
        <v>|  ED | SBC | abs | 3 | 5-m | ```?.....??.``` | SBC $9876 |</v>
      </c>
    </row>
    <row r="323" spans="1:1" x14ac:dyDescent="0.2">
      <c r="A323" s="5" t="str">
        <f>"| "&amp;OpCode!A240&amp;" | "&amp;OpCode!B240&amp;" | "&amp;OpCode!C240&amp;" | "&amp;OpCode!D240&amp;" | "&amp;OpCode!E240&amp;" | ```"&amp;OpCode!G239&amp;"``` | "&amp;OpCode!I240&amp;" |"</f>
        <v>|  EE | INC | abs | 3 | 8-2*m | ```??....??.``` | INC $9876 |</v>
      </c>
    </row>
    <row r="324" spans="1:1" x14ac:dyDescent="0.2">
      <c r="A324" s="5" t="str">
        <f>"| "&amp;OpCode!A241&amp;" | "&amp;OpCode!B241&amp;" | "&amp;OpCode!C241&amp;" | "&amp;OpCode!D241&amp;" | "&amp;OpCode!E241&amp;" | ```"&amp;OpCode!G240&amp;"``` | "&amp;OpCode!I241&amp;" |"</f>
        <v>|  EF | SBC | long | 4 | 6-m | ```?.....?..``` | SBC $FEDBCA |</v>
      </c>
    </row>
    <row r="325" spans="1:1" x14ac:dyDescent="0.2">
      <c r="A325" s="5" t="str">
        <f>"| "&amp;OpCode!A242&amp;" | "&amp;OpCode!B242&amp;" | "&amp;OpCode!C242&amp;" | "&amp;OpCode!D242&amp;" | "&amp;OpCode!E242&amp;" | ```"&amp;OpCode!G241&amp;"``` | "&amp;OpCode!I242&amp;" |"</f>
        <v>|  F0 | BEQ | rel8 | 2 | 2+t+t*e*p | ```??....??.``` | BEQ LABEL |</v>
      </c>
    </row>
    <row r="326" spans="1:1" x14ac:dyDescent="0.2">
      <c r="A326" s="5" t="str">
        <f>"| "&amp;OpCode!A243&amp;" | "&amp;OpCode!B243&amp;" | "&amp;OpCode!C243&amp;" | "&amp;OpCode!D243&amp;" | "&amp;OpCode!E243&amp;" | ```"&amp;OpCode!G242&amp;"``` | "&amp;OpCode!I243&amp;" |"</f>
        <v>|  F1 | SBC | (dp),Y | 2 | 7-m+w-x+x*p | ```.........``` | SBC ($10),Y |</v>
      </c>
    </row>
    <row r="327" spans="1:1" x14ac:dyDescent="0.2">
      <c r="A327" s="5" t="str">
        <f>"| "&amp;OpCode!A244&amp;" | "&amp;OpCode!B244&amp;" | "&amp;OpCode!C244&amp;" | "&amp;OpCode!D244&amp;" | "&amp;OpCode!E244&amp;" | ```"&amp;OpCode!G243&amp;"``` | "&amp;OpCode!I244&amp;" |"</f>
        <v>|  F2 | SBC | (dp) | 2 | 6-m+w | ```??....??.``` | SBC ($10) |</v>
      </c>
    </row>
    <row r="328" spans="1:1" x14ac:dyDescent="0.2">
      <c r="A328" s="5" t="str">
        <f>"| "&amp;OpCode!A245&amp;" | "&amp;OpCode!B245&amp;" | "&amp;OpCode!C245&amp;" | "&amp;OpCode!D245&amp;" | "&amp;OpCode!E245&amp;" | ```"&amp;OpCode!G244&amp;"``` | "&amp;OpCode!I245&amp;" |"</f>
        <v>|  F3 | SBC | (off,S),Y | 2 | 8-m | ```??....??.``` | SBC ($32,S),Y |</v>
      </c>
    </row>
    <row r="329" spans="1:1" x14ac:dyDescent="0.2">
      <c r="A329" s="5" t="str">
        <f>"| "&amp;OpCode!A246&amp;" | "&amp;OpCode!B246&amp;" | "&amp;OpCode!C246&amp;" | "&amp;OpCode!D246&amp;" | "&amp;OpCode!E246&amp;" | ```"&amp;OpCode!G245&amp;"``` | "&amp;OpCode!I246&amp;" |"</f>
        <v>|  F4 | PEA | imm | 3 | 5 | ```??....??.``` | PEA #$1234 |</v>
      </c>
    </row>
    <row r="330" spans="1:1" x14ac:dyDescent="0.2">
      <c r="A330" s="5" t="str">
        <f>"| "&amp;OpCode!A247&amp;" | "&amp;OpCode!B247&amp;" | "&amp;OpCode!C247&amp;" | "&amp;OpCode!D247&amp;" | "&amp;OpCode!E247&amp;" | ```"&amp;OpCode!G246&amp;"``` | "&amp;OpCode!I247&amp;" |"</f>
        <v>|  F5 | SBC | dp,X | 2 | 5-m+w | ```.........``` | SBC $10,X |</v>
      </c>
    </row>
    <row r="331" spans="1:1" x14ac:dyDescent="0.2">
      <c r="A331" s="5" t="str">
        <f>"| "&amp;OpCode!A248&amp;" | "&amp;OpCode!B248&amp;" | "&amp;OpCode!C248&amp;" | "&amp;OpCode!D248&amp;" | "&amp;OpCode!E248&amp;" | ```"&amp;OpCode!G247&amp;"``` | "&amp;OpCode!I248&amp;" |"</f>
        <v>|  F6 | INC | dp,X | 2 | 8-2*m+w | ```??....??.``` | INC $10,X |</v>
      </c>
    </row>
    <row r="332" spans="1:1" x14ac:dyDescent="0.2">
      <c r="A332" s="5" t="str">
        <f>"| "&amp;OpCode!A249&amp;" | "&amp;OpCode!B249&amp;" | "&amp;OpCode!C249&amp;" | "&amp;OpCode!D249&amp;" | "&amp;OpCode!E249&amp;" | ```"&amp;OpCode!G248&amp;"``` | "&amp;OpCode!I249&amp;" |"</f>
        <v>|  F7 | SBC | [dp],Y | 2 | 7-m+w | ```?.....?..``` | SBC [$10],Y |</v>
      </c>
    </row>
    <row r="333" spans="1:1" x14ac:dyDescent="0.2">
      <c r="A333" s="5" t="str">
        <f>"| "&amp;OpCode!A250&amp;" | "&amp;OpCode!B250&amp;" | "&amp;OpCode!C250&amp;" | "&amp;OpCode!D250&amp;" | "&amp;OpCode!E250&amp;" | ```"&amp;OpCode!G249&amp;"``` | "&amp;OpCode!I250&amp;" |"</f>
        <v>|  F8 | SED | imp | 1 | 2 | ```??....??.``` | SED |</v>
      </c>
    </row>
    <row r="334" spans="1:1" x14ac:dyDescent="0.2">
      <c r="A334" s="5" t="str">
        <f>"| "&amp;OpCode!A251&amp;" | "&amp;OpCode!B251&amp;" | "&amp;OpCode!C251&amp;" | "&amp;OpCode!D251&amp;" | "&amp;OpCode!E251&amp;" | ```"&amp;OpCode!G250&amp;"``` | "&amp;OpCode!I251&amp;" |"</f>
        <v>|  F9 | SBC | abs,Y | 3 | 6-m-x+x*p | ```....1....``` | SBC $9876,Y |</v>
      </c>
    </row>
    <row r="335" spans="1:1" x14ac:dyDescent="0.2">
      <c r="A335" s="5" t="str">
        <f>"| "&amp;OpCode!A252&amp;" | "&amp;OpCode!B252&amp;" | "&amp;OpCode!C252&amp;" | "&amp;OpCode!D252&amp;" | "&amp;OpCode!E252&amp;" | ```"&amp;OpCode!G251&amp;"``` | "&amp;OpCode!I252&amp;" |"</f>
        <v>|  FA | PLX | imp | 1 | 5-x | ```??....??.``` | PLX |</v>
      </c>
    </row>
    <row r="336" spans="1:1" x14ac:dyDescent="0.2">
      <c r="A336" s="5" t="str">
        <f>"| "&amp;OpCode!A253&amp;" | "&amp;OpCode!B253&amp;" | "&amp;OpCode!C253&amp;" | "&amp;OpCode!D253&amp;" | "&amp;OpCode!E253&amp;" | ```"&amp;OpCode!G252&amp;"``` | "&amp;OpCode!I253&amp;" |"</f>
        <v>|  FB | XCE | imp | 1 | 2 | ```?.....?..``` | XCE |</v>
      </c>
    </row>
    <row r="337" spans="1:1" x14ac:dyDescent="0.2">
      <c r="A337" s="5" t="str">
        <f>"| "&amp;OpCode!A254&amp;" | "&amp;OpCode!B254&amp;" | "&amp;OpCode!C254&amp;" | "&amp;OpCode!D254&amp;" | "&amp;OpCode!E254&amp;" | ```"&amp;OpCode!G253&amp;"``` | "&amp;OpCode!I254&amp;" |"</f>
        <v>|  FC | JSR | (abs,X) | 3 | 8 | ```.......ec``` | JSR ($1234,X) |</v>
      </c>
    </row>
    <row r="338" spans="1:1" x14ac:dyDescent="0.2">
      <c r="A338" s="5" t="str">
        <f>"| "&amp;OpCode!A255&amp;" | "&amp;OpCode!B255&amp;" | "&amp;OpCode!C255&amp;" | "&amp;OpCode!D255&amp;" | "&amp;OpCode!E255&amp;" | ```"&amp;OpCode!G254&amp;"``` | "&amp;OpCode!I255&amp;" |"</f>
        <v>|  FD | SBC | abs,X | 3 | 6-m-x+x*p | ```.........``` | SBC $9876,X |</v>
      </c>
    </row>
    <row r="339" spans="1:1" x14ac:dyDescent="0.2">
      <c r="A339" s="5" t="str">
        <f>"| "&amp;OpCode!A256&amp;" | "&amp;OpCode!B256&amp;" | "&amp;OpCode!C256&amp;" | "&amp;OpCode!D256&amp;" | "&amp;OpCode!E256&amp;" | ```"&amp;OpCode!G255&amp;"``` | "&amp;OpCode!I256&amp;" |"</f>
        <v>|  FE | INC | abs,X | 3 | 9-2*m | ```??....??.``` | INC $9876,X |</v>
      </c>
    </row>
    <row r="340" spans="1:1" x14ac:dyDescent="0.2">
      <c r="A340" s="5" t="str">
        <f>"| "&amp;OpCode!A257&amp;" | "&amp;OpCode!B257&amp;" | "&amp;OpCode!C257&amp;" | "&amp;OpCode!D257&amp;" | "&amp;OpCode!E257&amp;" | ```"&amp;OpCode!G256&amp;"``` | "&amp;OpCode!I257&amp;" |"</f>
        <v>|  FF | SBC | long,X | 4 | 6-m | ```?.....?..``` | SBC $FEDCBA,X |</v>
      </c>
    </row>
    <row r="342" spans="1:1" x14ac:dyDescent="0.2">
      <c r="A342" s="5" t="s">
        <v>650</v>
      </c>
    </row>
    <row r="343" spans="1:1" x14ac:dyDescent="0.2">
      <c r="A343" s="5" t="str">
        <f>"|  HEX  |   "&amp;Table!B1&amp;" |   "&amp;Table!C1&amp;" |   "&amp;Table!D1&amp;" |   "&amp;Table!E1&amp;" |   "&amp;Table!F1&amp;" |   "&amp;Table!G1&amp;" |   "&amp;Table!H1&amp;" |   "&amp;Table!I1&amp;" |   "&amp;Table!J1&amp;" |   "&amp;Table!K1&amp;" |   "&amp;Table!L1&amp;" |   "&amp;Table!M1&amp;" |   "&amp;Table!N1&amp;" |   "&amp;Table!O1&amp;" |   "&amp;Table!P1&amp;" |   "&amp;Table!Q1&amp;" |"</f>
        <v>|  HEX  |   0 |   1 |   2 |   3 |   4 |   5 |   6 |   7 |   8 |   9 |   A |   B |   C |   D |   E |   F |</v>
      </c>
    </row>
    <row r="344" spans="1:1" x14ac:dyDescent="0.2">
      <c r="A344" s="9" t="s">
        <v>729</v>
      </c>
    </row>
    <row r="345" spans="1:1" x14ac:dyDescent="0.2">
      <c r="A345" s="5" t="str">
        <f>SUBSTITUTE("| **"&amp;Table!A2&amp;"** | "&amp;Table!B2&amp;" | "&amp;Table!C2&amp;" | "&amp;Table!D2&amp;" | "&amp;Table!E2&amp;" | "&amp;Table!F2&amp;" | "&amp;Table!G2&amp;" | "&amp;Table!H2&amp;" | "&amp;Table!I2&amp;" | "&amp;Table!J2&amp;" | "&amp;Table!K2&amp;" | "&amp;Table!L2&amp;" | "&amp;Table!M2&amp;" | "&amp;Table!N2&amp;" | "&amp;Table!O2&amp;" | "&amp;Table!P2&amp;" | "&amp;Table!Q2&amp;" |",CHAR(10)," ")</f>
        <v>| **0** | BRK imp | ORA (dp,X) | COP imm | ORA off,S | TSB dp | ORA dp | ASL dp | ORA [dp] | PHP imp | ORA imm | ASL acc | PHD imp | TSB abs | ORA abs | ASL abs | ORA long |</v>
      </c>
    </row>
    <row r="346" spans="1:1" x14ac:dyDescent="0.2">
      <c r="A346" s="5" t="str">
        <f>SUBSTITUTE("| **"&amp;Table!A3&amp;"** | "&amp;Table!B3&amp;" | "&amp;Table!C3&amp;" | "&amp;Table!D3&amp;" | "&amp;Table!E3&amp;" | "&amp;Table!F3&amp;" | "&amp;Table!G3&amp;" | "&amp;Table!H3&amp;" | "&amp;Table!I3&amp;" | "&amp;Table!J3&amp;" | "&amp;Table!K3&amp;" | "&amp;Table!L3&amp;" | "&amp;Table!M3&amp;" | "&amp;Table!N3&amp;" | "&amp;Table!O3&amp;" | "&amp;Table!P3&amp;" | "&amp;Table!Q3&amp;" |",CHAR(10)," ")</f>
        <v>| **1** | BPL rel8 | ORA (dp),Y | ORA (dp) | ORA (off,S),Y | TRB dp | ORA dp,X | ASL dp,X | ORA [dp],Y | CLC imp | ORA abs,Y | INC acc | TCS imp | TRB abs | ORA abs,X | ASL abs,X | ORA long,X |</v>
      </c>
    </row>
    <row r="347" spans="1:1" x14ac:dyDescent="0.2">
      <c r="A347" s="5" t="str">
        <f>SUBSTITUTE("| **"&amp;Table!A4&amp;"** | "&amp;Table!B4&amp;" | "&amp;Table!C4&amp;" | "&amp;Table!D4&amp;" | "&amp;Table!E4&amp;" | "&amp;Table!F4&amp;" | "&amp;Table!G4&amp;" | "&amp;Table!H4&amp;" | "&amp;Table!I4&amp;" | "&amp;Table!J4&amp;" | "&amp;Table!K4&amp;" | "&amp;Table!L4&amp;" | "&amp;Table!M4&amp;" | "&amp;Table!N4&amp;" | "&amp;Table!O4&amp;" | "&amp;Table!P4&amp;" | "&amp;Table!Q4&amp;" |",CHAR(10)," ")</f>
        <v>| **2** | JSR abs | AND (dp,X) | JSL long | AND off,S | BIT dp | AND dp | ROL dp | AND [dp] | PLP imp | AND imm | ROL acc | PLD imp | BIT abs | AND abs | ROL abs | AND long |</v>
      </c>
    </row>
    <row r="348" spans="1:1" x14ac:dyDescent="0.2">
      <c r="A348" s="5" t="str">
        <f>SUBSTITUTE("| **"&amp;Table!A5&amp;"** | "&amp;Table!B5&amp;" | "&amp;Table!C5&amp;" | "&amp;Table!D5&amp;" | "&amp;Table!E5&amp;" | "&amp;Table!F5&amp;" | "&amp;Table!G5&amp;" | "&amp;Table!H5&amp;" | "&amp;Table!I5&amp;" | "&amp;Table!J5&amp;" | "&amp;Table!K5&amp;" | "&amp;Table!L5&amp;" | "&amp;Table!M5&amp;" | "&amp;Table!N5&amp;" | "&amp;Table!O5&amp;" | "&amp;Table!P5&amp;" | "&amp;Table!Q5&amp;" |",CHAR(10)," ")</f>
        <v>| **3** | BMI rel8 | AND (dp),Y | AND (dp) | AND (off,S),Y | BIT dp,X | AND dp,X | ROL dp,X | AND [dp],Y | SEC imp | AND abs,Y | DEC acc | TSC imp | BIT abs,X | AND abs,X | ROL abs,X | AND long,X |</v>
      </c>
    </row>
    <row r="349" spans="1:1" x14ac:dyDescent="0.2">
      <c r="A349" s="5" t="str">
        <f>SUBSTITUTE("| **"&amp;Table!A6&amp;"** | "&amp;Table!B6&amp;" | "&amp;Table!C6&amp;" | "&amp;Table!D6&amp;" | "&amp;Table!E6&amp;" | "&amp;Table!F6&amp;" | "&amp;Table!G6&amp;" | "&amp;Table!H6&amp;" | "&amp;Table!I6&amp;" | "&amp;Table!J6&amp;" | "&amp;Table!K6&amp;" | "&amp;Table!L6&amp;" | "&amp;Table!M6&amp;" | "&amp;Table!N6&amp;" | "&amp;Table!O6&amp;" | "&amp;Table!P6&amp;" | "&amp;Table!Q6&amp;" |",CHAR(10)," ")</f>
        <v>| **4** | RTI imp | EOR (dp,X) | WDM imm | EOR off,S | MVP src,dst | EOR dp | LSR dp | EOR [dp] | PHA imp | EOR imm | LSR acc | PHK imp | JMP abs | EOR abs | LSR abs | EOR long |</v>
      </c>
    </row>
    <row r="350" spans="1:1" x14ac:dyDescent="0.2">
      <c r="A350" s="5" t="str">
        <f>SUBSTITUTE("| **"&amp;Table!A7&amp;"** | "&amp;Table!B7&amp;" | "&amp;Table!C7&amp;" | "&amp;Table!D7&amp;" | "&amp;Table!E7&amp;" | "&amp;Table!F7&amp;" | "&amp;Table!G7&amp;" | "&amp;Table!H7&amp;" | "&amp;Table!I7&amp;" | "&amp;Table!J7&amp;" | "&amp;Table!K7&amp;" | "&amp;Table!L7&amp;" | "&amp;Table!M7&amp;" | "&amp;Table!N7&amp;" | "&amp;Table!O7&amp;" | "&amp;Table!P7&amp;" | "&amp;Table!Q7&amp;" |",CHAR(10)," ")</f>
        <v>| **5** | BVC rel8 | EOR (dp),Y | EOR (dp) | EOR (off,S),Y | MVN src,dst | EOR dp,X | LSR dp,X | EOR [dp],Y | CLI imp | EOR abs,Y | PHY imp | TCD imp | JMP long | EOR abs,X | LSR abs,X | EOR long,X |</v>
      </c>
    </row>
    <row r="351" spans="1:1" x14ac:dyDescent="0.2">
      <c r="A351" s="5" t="str">
        <f>SUBSTITUTE("| **"&amp;Table!A8&amp;"** | "&amp;Table!B8&amp;" | "&amp;Table!C8&amp;" | "&amp;Table!D8&amp;" | "&amp;Table!E8&amp;" | "&amp;Table!F8&amp;" | "&amp;Table!G8&amp;" | "&amp;Table!H8&amp;" | "&amp;Table!I8&amp;" | "&amp;Table!J8&amp;" | "&amp;Table!K8&amp;" | "&amp;Table!L8&amp;" | "&amp;Table!M8&amp;" | "&amp;Table!N8&amp;" | "&amp;Table!O8&amp;" | "&amp;Table!P8&amp;" | "&amp;Table!Q8&amp;" |",CHAR(10)," ")</f>
        <v>| **6** | RTS imp | ADC (dp,X) | PER imm | ADC off,S | STZ dp | ADC dp | ROR dp | ADC [dp] | PLA imp | ADC imm | ROR acc | RTL imp | JMP (abs) | ADC abs | ROR abs | ADC long |</v>
      </c>
    </row>
    <row r="352" spans="1:1" x14ac:dyDescent="0.2">
      <c r="A352" s="5" t="str">
        <f>SUBSTITUTE("| **"&amp;Table!A9&amp;"** | "&amp;Table!B9&amp;" | "&amp;Table!C9&amp;" | "&amp;Table!D9&amp;" | "&amp;Table!E9&amp;" | "&amp;Table!F9&amp;" | "&amp;Table!G9&amp;" | "&amp;Table!H9&amp;" | "&amp;Table!I9&amp;" | "&amp;Table!J9&amp;" | "&amp;Table!K9&amp;" | "&amp;Table!L9&amp;" | "&amp;Table!M9&amp;" | "&amp;Table!N9&amp;" | "&amp;Table!O9&amp;" | "&amp;Table!P9&amp;" | "&amp;Table!Q9&amp;" |",CHAR(10)," ")</f>
        <v>| **7** | BVS rel8 | ADC (dp),Y | ADC (dp) | ADC (off,S),Y | STZ dp,X | ADC dp,X | ROR dp,X | ADC [dp],Y | SEI imp | ADC abs,Y | PLY imp | TDC imp | JMP (abs,X) | ADC abs,X | ROR abs,X | ADC long,X |</v>
      </c>
    </row>
    <row r="353" spans="1:1" x14ac:dyDescent="0.2">
      <c r="A353" s="5" t="str">
        <f>SUBSTITUTE("| **"&amp;Table!A10&amp;"** | "&amp;Table!B10&amp;" | "&amp;Table!C10&amp;" | "&amp;Table!D10&amp;" | "&amp;Table!E10&amp;" | "&amp;Table!F10&amp;" | "&amp;Table!G10&amp;" | "&amp;Table!H10&amp;" | "&amp;Table!I10&amp;" | "&amp;Table!J10&amp;" | "&amp;Table!K10&amp;" | "&amp;Table!L10&amp;" | "&amp;Table!M10&amp;" | "&amp;Table!N10&amp;" | "&amp;Table!O10&amp;" | "&amp;Table!P10&amp;" | "&amp;Table!Q10&amp;" |",CHAR(10)," ")</f>
        <v>| **8** | BRA rel8 | STA (dp,X) | BRL rel16 | STA off,S | STY dp | STA dp | STX dp | STA [dp] | DEY imp | BIT imm | TXA imp | PHB imp | STY abs | STA abs | STX abs | STA long |</v>
      </c>
    </row>
    <row r="354" spans="1:1" x14ac:dyDescent="0.2">
      <c r="A354" s="5" t="str">
        <f>SUBSTITUTE("| **"&amp;Table!A11&amp;"** | "&amp;Table!B11&amp;" | "&amp;Table!C11&amp;" | "&amp;Table!D11&amp;" | "&amp;Table!E11&amp;" | "&amp;Table!F11&amp;" | "&amp;Table!G11&amp;" | "&amp;Table!H11&amp;" | "&amp;Table!I11&amp;" | "&amp;Table!J11&amp;" | "&amp;Table!K11&amp;" | "&amp;Table!L11&amp;" | "&amp;Table!M11&amp;" | "&amp;Table!N11&amp;" | "&amp;Table!O11&amp;" | "&amp;Table!P11&amp;" | "&amp;Table!Q11&amp;" |",CHAR(10)," ")</f>
        <v>| **9** | BCC rel8 | STA (dp),Y | STA (dp) | STA (off,S),Y | STY dp,X | STA dp,X | STX dp,Y | STA [dp],Y | TYA imp | STA abs,Y | TXS imp | TXY imp | STZ abs | STA abs,X | STZ abs,X | STA long,X |</v>
      </c>
    </row>
    <row r="355" spans="1:1" x14ac:dyDescent="0.2">
      <c r="A355" s="5" t="str">
        <f>SUBSTITUTE("| **"&amp;Table!A12&amp;"** | "&amp;Table!B12&amp;" | "&amp;Table!C12&amp;" | "&amp;Table!D12&amp;" | "&amp;Table!E12&amp;" | "&amp;Table!F12&amp;" | "&amp;Table!G12&amp;" | "&amp;Table!H12&amp;" | "&amp;Table!I12&amp;" | "&amp;Table!J12&amp;" | "&amp;Table!K12&amp;" | "&amp;Table!L12&amp;" | "&amp;Table!M12&amp;" | "&amp;Table!N12&amp;" | "&amp;Table!O12&amp;" | "&amp;Table!P12&amp;" | "&amp;Table!Q12&amp;" |",CHAR(10)," ")</f>
        <v>| **A** | LDY imm | LDA (dp,X) | LDX imm | LDA off,S | LDY dp | LDA dp | LDX dp | LDA [dp] | TAY imp | LDA imm | TAX imp | PLB imp | LDY abs | LDA abs | LDX abs | LDA long |</v>
      </c>
    </row>
    <row r="356" spans="1:1" x14ac:dyDescent="0.2">
      <c r="A356" s="5" t="str">
        <f>SUBSTITUTE("| **"&amp;Table!A13&amp;"** | "&amp;Table!B13&amp;" | "&amp;Table!C13&amp;" | "&amp;Table!D13&amp;" | "&amp;Table!E13&amp;" | "&amp;Table!F13&amp;" | "&amp;Table!G13&amp;" | "&amp;Table!H13&amp;" | "&amp;Table!I13&amp;" | "&amp;Table!J13&amp;" | "&amp;Table!K13&amp;" | "&amp;Table!L13&amp;" | "&amp;Table!M13&amp;" | "&amp;Table!N13&amp;" | "&amp;Table!O13&amp;" | "&amp;Table!P13&amp;" | "&amp;Table!Q13&amp;" |",CHAR(10)," ")</f>
        <v>| **B** | BCS rel8 | LDA (dp),Y | LDA (dp) | LDA (off,S),Y | LDY dp,X | LDA dp,X | LDX dp,Y | LDA [dp],Y | CLV imp | LDA abs,Y | TSX imp | TYX imp | LDY abs,X | LDA abs,X | LDX abs,Y | LDA long,X |</v>
      </c>
    </row>
    <row r="357" spans="1:1" x14ac:dyDescent="0.2">
      <c r="A357" s="5" t="str">
        <f>SUBSTITUTE("| **"&amp;Table!A14&amp;"** | "&amp;Table!B14&amp;" | "&amp;Table!C14&amp;" | "&amp;Table!D14&amp;" | "&amp;Table!E14&amp;" | "&amp;Table!F14&amp;" | "&amp;Table!G14&amp;" | "&amp;Table!H14&amp;" | "&amp;Table!I14&amp;" | "&amp;Table!J14&amp;" | "&amp;Table!K14&amp;" | "&amp;Table!L14&amp;" | "&amp;Table!M14&amp;" | "&amp;Table!N14&amp;" | "&amp;Table!O14&amp;" | "&amp;Table!P14&amp;" | "&amp;Table!Q14&amp;" |",CHAR(10)," ")</f>
        <v>| **C** | CPY imm | CMP (dp,X) | REP imm | CMP off,S | CPY dp | CMP dp | DEC dp | CMP [dp] | INY imp | CMP imm | DEX imp | WAI imp | CPY abs | CMP abs | DEC abs | CMP long |</v>
      </c>
    </row>
    <row r="358" spans="1:1" x14ac:dyDescent="0.2">
      <c r="A358" s="5" t="str">
        <f>SUBSTITUTE("| **"&amp;Table!A15&amp;"** | "&amp;Table!B15&amp;" | "&amp;Table!C15&amp;" | "&amp;Table!D15&amp;" | "&amp;Table!E15&amp;" | "&amp;Table!F15&amp;" | "&amp;Table!G15&amp;" | "&amp;Table!H15&amp;" | "&amp;Table!I15&amp;" | "&amp;Table!J15&amp;" | "&amp;Table!K15&amp;" | "&amp;Table!L15&amp;" | "&amp;Table!M15&amp;" | "&amp;Table!N15&amp;" | "&amp;Table!O15&amp;" | "&amp;Table!P15&amp;" | "&amp;Table!Q15&amp;" |",CHAR(10)," ")</f>
        <v>| **D** | BNE rel8 | CMP (dp),Y | CMP (dp) | CMP (off,S),Y | PEI dp | CMP dp,X | DEC dp,X | CMP [dp],Y | CLD imp | CMP abs,Y | PHX imp | STP imp | JMP [abs] | CMP abs,X | DEC abs,X | CMP long,X |</v>
      </c>
    </row>
    <row r="359" spans="1:1" x14ac:dyDescent="0.2">
      <c r="A359" s="5" t="str">
        <f>SUBSTITUTE("| **"&amp;Table!A16&amp;"** | "&amp;Table!B16&amp;" | "&amp;Table!C16&amp;" | "&amp;Table!D16&amp;" | "&amp;Table!E16&amp;" | "&amp;Table!F16&amp;" | "&amp;Table!G16&amp;" | "&amp;Table!H16&amp;" | "&amp;Table!I16&amp;" | "&amp;Table!J16&amp;" | "&amp;Table!K16&amp;" | "&amp;Table!L16&amp;" | "&amp;Table!M16&amp;" | "&amp;Table!N16&amp;" | "&amp;Table!O16&amp;" | "&amp;Table!P16&amp;" | "&amp;Table!Q16&amp;" |",CHAR(10)," ")</f>
        <v>| **E** | CPX imm | SBC (dp,X) | SEP imm | SBC off,S | CPX dp | SBC dp | INC dp | SBC [dp] | INX imp | SBC imm | NOP imp | XBA imp | CPX abs | SBC abs | INC abs | SBC long |</v>
      </c>
    </row>
    <row r="360" spans="1:1" x14ac:dyDescent="0.2">
      <c r="A360" s="5" t="str">
        <f>SUBSTITUTE("| **"&amp;Table!A17&amp;"** | "&amp;Table!B17&amp;" | "&amp;Table!C17&amp;" | "&amp;Table!D17&amp;" | "&amp;Table!E17&amp;" | "&amp;Table!F17&amp;" | "&amp;Table!G17&amp;" | "&amp;Table!H17&amp;" | "&amp;Table!I17&amp;" | "&amp;Table!J17&amp;" | "&amp;Table!K17&amp;" | "&amp;Table!L17&amp;" | "&amp;Table!M17&amp;" | "&amp;Table!N17&amp;" | "&amp;Table!O17&amp;" | "&amp;Table!P17&amp;" | "&amp;Table!Q17&amp;" |",CHAR(10)," ")</f>
        <v>| **F** | BEQ rel8 | SBC (dp),Y | SBC (dp) | SBC (off,S),Y | PEA imm | SBC dp,X | INC dp,X | SBC [dp],Y | SED imp | SBC abs,Y | PLX imp | XCE imp | JSR (abs,X) | SBC abs,X | INC abs,X | SBC long,X |</v>
      </c>
    </row>
    <row r="362" spans="1:1" x14ac:dyDescent="0.2">
      <c r="A362" s="5" t="s">
        <v>676</v>
      </c>
    </row>
    <row r="363" spans="1:1" x14ac:dyDescent="0.2">
      <c r="A363" s="5" t="s">
        <v>652</v>
      </c>
    </row>
    <row r="365" spans="1:1" x14ac:dyDescent="0.2">
      <c r="A365" s="5" t="s">
        <v>653</v>
      </c>
    </row>
    <row r="366" spans="1:1" x14ac:dyDescent="0.2">
      <c r="A366" s="5" t="s">
        <v>654</v>
      </c>
    </row>
    <row r="367" spans="1:1" x14ac:dyDescent="0.2">
      <c r="A367" s="5" t="s">
        <v>655</v>
      </c>
    </row>
    <row r="368" spans="1:1" x14ac:dyDescent="0.2">
      <c r="A368" s="5" t="s">
        <v>656</v>
      </c>
    </row>
    <row r="369" spans="1:1" x14ac:dyDescent="0.2">
      <c r="A369" s="5" t="s">
        <v>657</v>
      </c>
    </row>
    <row r="370" spans="1:1" x14ac:dyDescent="0.2">
      <c r="A370" s="5" t="s">
        <v>658</v>
      </c>
    </row>
    <row r="371" spans="1:1" x14ac:dyDescent="0.2">
      <c r="A371" s="5" t="s">
        <v>659</v>
      </c>
    </row>
    <row r="372" spans="1:1" x14ac:dyDescent="0.2">
      <c r="A372" s="5" t="s">
        <v>660</v>
      </c>
    </row>
    <row r="373" spans="1:1" x14ac:dyDescent="0.2">
      <c r="A373" s="5" t="s">
        <v>677</v>
      </c>
    </row>
    <row r="375" spans="1:1" x14ac:dyDescent="0.2">
      <c r="A375" s="5" t="s">
        <v>661</v>
      </c>
    </row>
    <row r="377" spans="1:1" x14ac:dyDescent="0.2">
      <c r="A377" s="5" t="s">
        <v>662</v>
      </c>
    </row>
    <row r="378" spans="1:1" x14ac:dyDescent="0.2">
      <c r="A378" s="5" t="s">
        <v>663</v>
      </c>
    </row>
    <row r="380" spans="1:1" x14ac:dyDescent="0.2">
      <c r="A380" s="5" t="s">
        <v>664</v>
      </c>
    </row>
    <row r="382" spans="1:1" x14ac:dyDescent="0.2">
      <c r="A382" s="5" t="s">
        <v>665</v>
      </c>
    </row>
    <row r="384" spans="1:1" x14ac:dyDescent="0.2">
      <c r="A384" s="5" t="s">
        <v>666</v>
      </c>
    </row>
    <row r="385" spans="1:1" x14ac:dyDescent="0.2">
      <c r="A385" s="5" t="s">
        <v>662</v>
      </c>
    </row>
    <row r="386" spans="1:1" x14ac:dyDescent="0.2">
      <c r="A386" s="5" t="s">
        <v>667</v>
      </c>
    </row>
    <row r="387" spans="1:1" x14ac:dyDescent="0.2">
      <c r="A387" s="5" t="s">
        <v>668</v>
      </c>
    </row>
    <row r="388" spans="1:1" x14ac:dyDescent="0.2">
      <c r="A388" s="5" t="s">
        <v>669</v>
      </c>
    </row>
    <row r="389" spans="1:1" x14ac:dyDescent="0.2">
      <c r="A389" s="5" t="s">
        <v>663</v>
      </c>
    </row>
    <row r="391" spans="1:1" x14ac:dyDescent="0.2">
      <c r="A391" s="5" t="s">
        <v>670</v>
      </c>
    </row>
    <row r="393" spans="1:1" x14ac:dyDescent="0.2">
      <c r="A393" s="5" t="s">
        <v>671</v>
      </c>
    </row>
    <row r="395" spans="1:1" x14ac:dyDescent="0.2">
      <c r="A395" s="5" t="s">
        <v>672</v>
      </c>
    </row>
    <row r="396" spans="1:1" x14ac:dyDescent="0.2">
      <c r="A396" s="5" t="s">
        <v>673</v>
      </c>
    </row>
    <row r="397" spans="1:1" x14ac:dyDescent="0.2">
      <c r="A397" s="5" t="s">
        <v>678</v>
      </c>
    </row>
    <row r="398" spans="1:1" x14ac:dyDescent="0.2">
      <c r="A398" s="5" t="s">
        <v>679</v>
      </c>
    </row>
    <row r="399" spans="1:1" x14ac:dyDescent="0.2">
      <c r="A399" s="5" t="s">
        <v>680</v>
      </c>
    </row>
    <row r="400" spans="1:1" x14ac:dyDescent="0.2">
      <c r="A400" s="5" t="s">
        <v>681</v>
      </c>
    </row>
    <row r="402" spans="1:1" x14ac:dyDescent="0.2">
      <c r="A402" s="5" t="s">
        <v>674</v>
      </c>
    </row>
    <row r="404" spans="1:1" x14ac:dyDescent="0.2">
      <c r="A404" s="5" t="s"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OpCode</vt:lpstr>
      <vt:lpstr>Table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2020-05-09T15:48:13Z</dcterms:created>
  <dcterms:modified xsi:type="dcterms:W3CDTF">2021-02-27T16:04:22Z</dcterms:modified>
</cp:coreProperties>
</file>