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D:\Study\Data_Mining\population\out\"/>
    </mc:Choice>
  </mc:AlternateContent>
  <xr:revisionPtr revIDLastSave="0" documentId="13_ncr:1_{B6F59BDF-CBA6-4227-8485-779DB31502F2}" xr6:coauthVersionLast="47" xr6:coauthVersionMax="47" xr10:uidLastSave="{00000000-0000-0000-0000-000000000000}"/>
  <bookViews>
    <workbookView xWindow="8040" yWindow="11835" windowWidth="28800" windowHeight="15345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C41" i="1" l="1"/>
  <c r="D40" i="1"/>
  <c r="C40" i="1"/>
  <c r="C39" i="1"/>
  <c r="D38" i="1"/>
  <c r="D39" i="1"/>
  <c r="C38" i="1"/>
  <c r="D37" i="1"/>
  <c r="C37" i="1"/>
  <c r="C36" i="1"/>
  <c r="D35" i="1"/>
  <c r="C35" i="1"/>
  <c r="D34" i="1"/>
  <c r="D33" i="1"/>
  <c r="C33" i="1"/>
  <c r="D31" i="1"/>
  <c r="C31" i="1"/>
  <c r="D30" i="1"/>
  <c r="C28" i="1"/>
  <c r="D27" i="1"/>
  <c r="C27" i="1"/>
  <c r="D24" i="1"/>
  <c r="C18" i="1"/>
  <c r="D17" i="1"/>
  <c r="D18" i="1"/>
  <c r="C17" i="1"/>
  <c r="C15" i="1"/>
  <c r="C16" i="1"/>
  <c r="D15" i="1"/>
  <c r="C14" i="1"/>
  <c r="D13" i="1"/>
  <c r="C10" i="1"/>
  <c r="D9" i="1"/>
  <c r="C9" i="1"/>
  <c r="D8" i="1"/>
  <c r="C7" i="1"/>
  <c r="D6" i="1"/>
  <c r="E6" i="1" s="1"/>
  <c r="D5" i="1"/>
  <c r="C5" i="1"/>
  <c r="D4" i="1"/>
  <c r="C4" i="1"/>
  <c r="D3" i="1"/>
  <c r="E3" i="1" s="1"/>
  <c r="E4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D41" i="1"/>
  <c r="D36" i="1"/>
  <c r="C34" i="1"/>
  <c r="D32" i="1"/>
  <c r="C32" i="1"/>
  <c r="C30" i="1"/>
  <c r="D29" i="1"/>
  <c r="C29" i="1"/>
  <c r="D28" i="1"/>
  <c r="D26" i="1"/>
  <c r="C26" i="1"/>
  <c r="D25" i="1"/>
  <c r="C25" i="1"/>
  <c r="C24" i="1"/>
  <c r="D23" i="1"/>
  <c r="C23" i="1"/>
  <c r="D22" i="1"/>
  <c r="C22" i="1"/>
  <c r="D21" i="1"/>
  <c r="C21" i="1"/>
  <c r="D20" i="1"/>
  <c r="C20" i="1"/>
  <c r="D19" i="1"/>
  <c r="C19" i="1"/>
  <c r="D16" i="1"/>
  <c r="D12" i="1"/>
  <c r="C12" i="1"/>
  <c r="D11" i="1"/>
  <c r="C11" i="1"/>
  <c r="D10" i="1"/>
  <c r="C8" i="1"/>
  <c r="D7" i="1"/>
  <c r="C6" i="1"/>
  <c r="E2" i="1"/>
  <c r="D2" i="1"/>
  <c r="E5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1"/>
  <sheetViews>
    <sheetView tabSelected="1" topLeftCell="A22" workbookViewId="0">
      <selection activeCell="D41" sqref="D41"/>
    </sheetView>
  </sheetViews>
  <sheetFormatPr defaultRowHeight="13.5" x14ac:dyDescent="0.15"/>
  <sheetData>
    <row r="1" spans="1:5" x14ac:dyDescent="0.15">
      <c r="A1" s="1">
        <v>0</v>
      </c>
      <c r="B1" s="1">
        <v>1</v>
      </c>
    </row>
    <row r="2" spans="1:5" x14ac:dyDescent="0.15">
      <c r="A2">
        <v>1.317657811483419E-2</v>
      </c>
      <c r="B2">
        <v>6.7331802568940781E-3</v>
      </c>
      <c r="C2">
        <v>368</v>
      </c>
      <c r="D2">
        <f>268*(1+B2)*(1+B2)</f>
        <v>271.62113458968292</v>
      </c>
      <c r="E2">
        <f>C2+D2</f>
        <v>639.62113458968292</v>
      </c>
    </row>
    <row r="3" spans="1:5" x14ac:dyDescent="0.15">
      <c r="A3">
        <v>2.688411556918258E-2</v>
      </c>
      <c r="B3">
        <v>1.6205372356138871E-2</v>
      </c>
      <c r="C3">
        <v>748</v>
      </c>
      <c r="D3">
        <f>509*(1+B3)*(1+B3)-4</f>
        <v>521.63073963198872</v>
      </c>
      <c r="E3">
        <f>C3+D3</f>
        <v>1269.6307396319887</v>
      </c>
    </row>
    <row r="4" spans="1:5" x14ac:dyDescent="0.15">
      <c r="A4">
        <v>3.4807996229695798E-2</v>
      </c>
      <c r="B4">
        <v>4.008935908269156E-2</v>
      </c>
      <c r="C4">
        <f>1763*(1+A4)*(1+A4)-25</f>
        <v>1862.8690395143988</v>
      </c>
      <c r="D4">
        <f>514*(1+B4)*(1+B4)-10</f>
        <v>546.03793968680077</v>
      </c>
      <c r="E4">
        <f t="shared" ref="E4:E41" si="0">C4+D4</f>
        <v>2408.9069792011996</v>
      </c>
    </row>
    <row r="5" spans="1:5" x14ac:dyDescent="0.15">
      <c r="A5">
        <v>2.4723985551018929E-2</v>
      </c>
      <c r="B5">
        <v>1.3026208802124231E-2</v>
      </c>
      <c r="C5">
        <f>116*(1+A5)*(1+A5)-5</f>
        <v>116.8068726013735</v>
      </c>
      <c r="D5">
        <f>96*(1+B5)*(1+B5)-2</f>
        <v>96.517321573120483</v>
      </c>
      <c r="E5">
        <f t="shared" si="0"/>
        <v>213.32419417449398</v>
      </c>
    </row>
    <row r="6" spans="1:5" x14ac:dyDescent="0.15">
      <c r="A6">
        <v>2.394439497897603E-2</v>
      </c>
      <c r="B6">
        <v>1.3160601801647491E-2</v>
      </c>
      <c r="C6">
        <f>1275*(1+A6)*(1+A6)</f>
        <v>1336.789208111298</v>
      </c>
      <c r="D6">
        <f>744*(1+B6)*(1+B6)+17</f>
        <v>780.71183735204886</v>
      </c>
      <c r="E6">
        <f t="shared" si="0"/>
        <v>2117.5010454633466</v>
      </c>
    </row>
    <row r="7" spans="1:5" x14ac:dyDescent="0.15">
      <c r="A7">
        <v>2.5228395483797818E-2</v>
      </c>
      <c r="B7">
        <v>9.0888819352661788E-3</v>
      </c>
      <c r="C7">
        <f>952*(1+A7)*(1+A7)-38</f>
        <v>962.64078628678078</v>
      </c>
      <c r="D7">
        <f>474*(1+B7)*(1+B7)</f>
        <v>482.65541615990327</v>
      </c>
      <c r="E7">
        <f t="shared" si="0"/>
        <v>1445.296202446684</v>
      </c>
    </row>
    <row r="8" spans="1:5" x14ac:dyDescent="0.15">
      <c r="A8">
        <v>2.3778900657450291E-2</v>
      </c>
      <c r="B8">
        <v>1.0465233599516829E-2</v>
      </c>
      <c r="C8">
        <f>527*(1+A8)*(1+A8)</f>
        <v>552.36094612633588</v>
      </c>
      <c r="D8">
        <f>448*(1+B8)*(1+B8)-7</f>
        <v>450.42591476437008</v>
      </c>
      <c r="E8">
        <f t="shared" si="0"/>
        <v>1002.786860890706</v>
      </c>
    </row>
    <row r="9" spans="1:5" x14ac:dyDescent="0.15">
      <c r="A9">
        <v>2.4877678841329309E-2</v>
      </c>
      <c r="B9">
        <v>1.129280168616E-2</v>
      </c>
      <c r="C9">
        <f>445</f>
        <v>445</v>
      </c>
      <c r="D9">
        <f>558*(1+B9)*((1+B9))-16</f>
        <v>554.67392695417152</v>
      </c>
      <c r="E9">
        <f t="shared" si="0"/>
        <v>999.67392695417152</v>
      </c>
    </row>
    <row r="10" spans="1:5" x14ac:dyDescent="0.15">
      <c r="A10">
        <v>1.8490043140390461E-2</v>
      </c>
      <c r="B10">
        <v>9.4448663541270295E-3</v>
      </c>
      <c r="C10">
        <f>618*(1+A10)*(1+A10)-10</f>
        <v>631.06497620923869</v>
      </c>
      <c r="D10">
        <f>823*(1+B10)*(1+B10)</f>
        <v>838.61966614576136</v>
      </c>
      <c r="E10">
        <f t="shared" si="0"/>
        <v>1469.6846423550001</v>
      </c>
    </row>
    <row r="11" spans="1:5" x14ac:dyDescent="0.15">
      <c r="A11">
        <v>2.0725697392841181E-2</v>
      </c>
      <c r="B11">
        <v>8.4444395634926152E-3</v>
      </c>
      <c r="C11">
        <f>251*(1+A11)*(1+A11)</f>
        <v>261.51211827884356</v>
      </c>
      <c r="D11">
        <f>271*(1+B11)*(1+B11)</f>
        <v>275.59621086304873</v>
      </c>
      <c r="E11">
        <f t="shared" si="0"/>
        <v>537.10832914189223</v>
      </c>
    </row>
    <row r="12" spans="1:5" x14ac:dyDescent="0.15">
      <c r="A12">
        <v>2.4335033700840409E-2</v>
      </c>
      <c r="B12">
        <v>8.8057677308467867E-3</v>
      </c>
      <c r="C12">
        <f>540*(1+A12)*(1+A12)</f>
        <v>566.60162108412692</v>
      </c>
      <c r="D12">
        <f>367*(1+B12)*(1+B12)</f>
        <v>373.49189126157756</v>
      </c>
      <c r="E12">
        <f t="shared" si="0"/>
        <v>940.09351234570454</v>
      </c>
    </row>
    <row r="13" spans="1:5" x14ac:dyDescent="0.15">
      <c r="A13">
        <v>2.4641295273425911E-2</v>
      </c>
      <c r="B13">
        <v>7.8370116551687175E-3</v>
      </c>
      <c r="C13" s="2">
        <v>451</v>
      </c>
      <c r="D13" s="2">
        <f>497*(1+B13)*(1+B13)-20</f>
        <v>484.82051470482423</v>
      </c>
      <c r="E13">
        <f t="shared" si="0"/>
        <v>935.82051470482429</v>
      </c>
    </row>
    <row r="14" spans="1:5" x14ac:dyDescent="0.15">
      <c r="A14">
        <v>3.055818398715034E-2</v>
      </c>
      <c r="B14">
        <v>8.5863315929079111E-3</v>
      </c>
      <c r="C14">
        <f>499*(1+A14)*(1+A14)-24</f>
        <v>505.96303512086365</v>
      </c>
      <c r="D14">
        <v>591</v>
      </c>
      <c r="E14">
        <f t="shared" si="0"/>
        <v>1096.9630351208637</v>
      </c>
    </row>
    <row r="15" spans="1:5" x14ac:dyDescent="0.15">
      <c r="A15">
        <v>1.012469532766915E-2</v>
      </c>
      <c r="B15">
        <v>8.7503170006660858E-3</v>
      </c>
      <c r="C15" s="2">
        <f>284*(1+A15)*(1+A15)-8</f>
        <v>281.7799396314719</v>
      </c>
      <c r="D15">
        <f>372*(1+B15)*(1+B15)-6</f>
        <v>372.53871916220737</v>
      </c>
      <c r="E15">
        <f t="shared" si="0"/>
        <v>654.31865879367933</v>
      </c>
    </row>
    <row r="16" spans="1:5" x14ac:dyDescent="0.15">
      <c r="A16">
        <v>2.775596326366386E-2</v>
      </c>
      <c r="B16">
        <v>9.8062781566150732E-3</v>
      </c>
      <c r="C16">
        <f>905*(1+A16)*(1+A16)-30</f>
        <v>925.93549962173961</v>
      </c>
      <c r="D16" s="2">
        <f>1035*(1+B16)*(1+B16)</f>
        <v>1055.3985245836732</v>
      </c>
      <c r="E16">
        <f t="shared" si="0"/>
        <v>1981.3340242054128</v>
      </c>
    </row>
    <row r="17" spans="1:5" x14ac:dyDescent="0.15">
      <c r="A17">
        <v>3.3578746675973478E-2</v>
      </c>
      <c r="B17">
        <v>8.6430274280415147E-3</v>
      </c>
      <c r="C17">
        <f>285*(1+A17)*(1+A17)-19</f>
        <v>285.46123229037863</v>
      </c>
      <c r="D17">
        <f>335*(1+B17)*(1+B17)-5</f>
        <v>335.81585352103372</v>
      </c>
      <c r="E17">
        <f t="shared" si="0"/>
        <v>621.27708581141235</v>
      </c>
    </row>
    <row r="18" spans="1:5" x14ac:dyDescent="0.15">
      <c r="A18">
        <v>2.356274450713837E-2</v>
      </c>
      <c r="B18">
        <v>7.2540042252238401E-3</v>
      </c>
      <c r="C18">
        <f>1870*(1+A18)*(1+A18)-24</f>
        <v>1935.162893933383</v>
      </c>
      <c r="D18">
        <f>980*(B18+1)*(1+B18)</f>
        <v>994.26941644719216</v>
      </c>
      <c r="E18">
        <f t="shared" si="0"/>
        <v>2929.432310380575</v>
      </c>
    </row>
    <row r="19" spans="1:5" x14ac:dyDescent="0.15">
      <c r="A19">
        <v>2.10971386875086E-2</v>
      </c>
      <c r="B19">
        <v>8.5056372375258201E-3</v>
      </c>
      <c r="C19">
        <f>525*(1+A19)*(1+A19)</f>
        <v>547.3856674838039</v>
      </c>
      <c r="D19">
        <f>385*(1+B19)*(1+B19)</f>
        <v>391.57719383084924</v>
      </c>
      <c r="E19">
        <f t="shared" si="0"/>
        <v>938.96286131465308</v>
      </c>
    </row>
    <row r="20" spans="1:5" x14ac:dyDescent="0.15">
      <c r="A20">
        <v>1.9614047500842311E-2</v>
      </c>
      <c r="B20">
        <v>8.5775958360474122E-3</v>
      </c>
      <c r="C20">
        <f>705*(1+A20)*(1+A20)</f>
        <v>732.92702813204028</v>
      </c>
      <c r="D20">
        <f>495*(1+B20)*(1+B20)</f>
        <v>503.52823957709865</v>
      </c>
      <c r="E20">
        <f t="shared" si="0"/>
        <v>1236.455267709139</v>
      </c>
    </row>
    <row r="21" spans="1:5" x14ac:dyDescent="0.15">
      <c r="A21">
        <v>2.2033771231798109E-2</v>
      </c>
      <c r="B21">
        <v>8.2068787016943961E-3</v>
      </c>
      <c r="C21">
        <f>225*(1+A21)*(1+A21)</f>
        <v>235.0244316461156</v>
      </c>
      <c r="D21">
        <f>255*(1+B21)*(1+B21)</f>
        <v>259.20268311666041</v>
      </c>
      <c r="E21">
        <f t="shared" si="0"/>
        <v>494.22711476277601</v>
      </c>
    </row>
    <row r="22" spans="1:5" x14ac:dyDescent="0.15">
      <c r="A22">
        <v>2.2830528789920691E-2</v>
      </c>
      <c r="B22">
        <v>8.5515133307297805E-3</v>
      </c>
      <c r="C22">
        <f>1194*(1+A22)*(1+A22)</f>
        <v>1249.1416550058545</v>
      </c>
      <c r="D22">
        <f>814*(1+B22)*(1+B22)</f>
        <v>827.98139020394785</v>
      </c>
      <c r="E22">
        <f t="shared" si="0"/>
        <v>2077.1230452098025</v>
      </c>
    </row>
    <row r="23" spans="1:5" x14ac:dyDescent="0.15">
      <c r="A23">
        <v>2.1170621787570121E-2</v>
      </c>
      <c r="B23">
        <v>8.8730924769332611E-3</v>
      </c>
      <c r="C23">
        <f>932*(1+A23)*(1+A23)</f>
        <v>971.87975696347553</v>
      </c>
      <c r="D23">
        <f>723*(1+B23)*(1+B23)</f>
        <v>735.88741479143096</v>
      </c>
      <c r="E23">
        <f t="shared" si="0"/>
        <v>1707.7671717549065</v>
      </c>
    </row>
    <row r="24" spans="1:5" x14ac:dyDescent="0.15">
      <c r="A24">
        <v>2.7951341156075379E-2</v>
      </c>
      <c r="B24">
        <v>8.0909099101678025E-3</v>
      </c>
      <c r="C24">
        <f>245*(1+A24)*(1+A24)</f>
        <v>258.88757014722069</v>
      </c>
      <c r="D24">
        <f>139*(1+B24)*(1+B24)+8</f>
        <v>149.25837228744788</v>
      </c>
      <c r="E24">
        <f t="shared" si="0"/>
        <v>408.14594243466854</v>
      </c>
    </row>
    <row r="25" spans="1:5" x14ac:dyDescent="0.15">
      <c r="A25">
        <v>1.836228267370307E-2</v>
      </c>
      <c r="B25">
        <v>8.8748948434025192E-3</v>
      </c>
      <c r="C25">
        <f>920*(1+A25)*(1+A25)</f>
        <v>954.09679967060356</v>
      </c>
      <c r="D25">
        <f>807*(1+B25)*(1+B25)</f>
        <v>821.38764263034614</v>
      </c>
      <c r="E25">
        <f t="shared" si="0"/>
        <v>1775.4844423009497</v>
      </c>
    </row>
    <row r="26" spans="1:5" x14ac:dyDescent="0.15">
      <c r="A26">
        <v>2.236274313455746E-2</v>
      </c>
      <c r="B26">
        <v>8.3018468123226725E-3</v>
      </c>
      <c r="C26">
        <f>940*(1+A26)*(1+A26)</f>
        <v>982.51204383664003</v>
      </c>
      <c r="D26">
        <f>614*(1+B26)*(1+B26)</f>
        <v>624.2369851710763</v>
      </c>
      <c r="E26">
        <f t="shared" si="0"/>
        <v>1606.7490290077162</v>
      </c>
    </row>
    <row r="27" spans="1:5" x14ac:dyDescent="0.15">
      <c r="A27">
        <v>2.2408673180067621E-2</v>
      </c>
      <c r="B27">
        <v>8.4759786037168355E-3</v>
      </c>
      <c r="C27">
        <f>773*(1+A27)*(1+A27)-30</f>
        <v>778.03196963022788</v>
      </c>
      <c r="D27" s="2">
        <f>756*(1+B27)*(1+B27)-14</f>
        <v>754.86999236206748</v>
      </c>
      <c r="E27">
        <f t="shared" si="0"/>
        <v>1532.9019619922954</v>
      </c>
    </row>
    <row r="28" spans="1:5" x14ac:dyDescent="0.15">
      <c r="A28">
        <v>2.791208574924239E-2</v>
      </c>
      <c r="B28">
        <v>8.0464789437999212E-3</v>
      </c>
      <c r="C28">
        <f>550*(1+A28)*(1+A28)-30</f>
        <v>551.13179081614669</v>
      </c>
      <c r="D28">
        <f>576*(1+B28)*(1+B28)</f>
        <v>585.30683733753199</v>
      </c>
      <c r="E28">
        <f t="shared" si="0"/>
        <v>1136.4386281536786</v>
      </c>
    </row>
    <row r="29" spans="1:5" x14ac:dyDescent="0.15">
      <c r="A29">
        <v>2.1100637546727759E-2</v>
      </c>
      <c r="B29">
        <v>7.6176671387164574E-3</v>
      </c>
      <c r="C29">
        <f>1011*(1+A29)*(1+A29)</f>
        <v>1054.1156236303154</v>
      </c>
      <c r="D29">
        <f>837*(1+B29)*(1+B29)</f>
        <v>849.8005449398679</v>
      </c>
      <c r="E29">
        <f t="shared" si="0"/>
        <v>1903.9161685701833</v>
      </c>
    </row>
    <row r="30" spans="1:5" x14ac:dyDescent="0.15">
      <c r="A30">
        <v>2.4905830508408579E-2</v>
      </c>
      <c r="B30">
        <v>8.907751386839852E-3</v>
      </c>
      <c r="C30">
        <f>662*(1+A30)*(1+A30)</f>
        <v>695.38595845350665</v>
      </c>
      <c r="D30">
        <f>606*(1+B30)*(1+B30)-9</f>
        <v>607.84427958992035</v>
      </c>
      <c r="E30">
        <f t="shared" si="0"/>
        <v>1303.2302380434271</v>
      </c>
    </row>
    <row r="31" spans="1:5" x14ac:dyDescent="0.15">
      <c r="A31">
        <v>2.1597946973561339E-2</v>
      </c>
      <c r="B31">
        <v>8.1392116781747875E-3</v>
      </c>
      <c r="C31">
        <f>460*(1+A31)*(1+A31)-18</f>
        <v>462.08468801987397</v>
      </c>
      <c r="D31">
        <f>534*(1+B31)*(1+B31)-7</f>
        <v>535.7280538457311</v>
      </c>
      <c r="E31">
        <f t="shared" si="0"/>
        <v>997.81274186560506</v>
      </c>
    </row>
    <row r="32" spans="1:5" x14ac:dyDescent="0.15">
      <c r="A32">
        <v>1.9897771212329621E-2</v>
      </c>
      <c r="B32">
        <v>9.1217184042608774E-3</v>
      </c>
      <c r="C32">
        <f>480*(1+A32)*(1+A32)</f>
        <v>499.29190258746115</v>
      </c>
      <c r="D32">
        <f>402*(1+B32)*(1+B32)</f>
        <v>409.36731030717772</v>
      </c>
      <c r="E32">
        <f t="shared" si="0"/>
        <v>908.65921289463881</v>
      </c>
    </row>
    <row r="33" spans="1:5" x14ac:dyDescent="0.15">
      <c r="A33">
        <v>2.1063130940653301E-2</v>
      </c>
      <c r="B33">
        <v>9.53229826530895E-3</v>
      </c>
      <c r="C33">
        <f>471*(1+A33)*(1+A33)-19</f>
        <v>472.05043107954123</v>
      </c>
      <c r="D33" s="2">
        <f>434*(1+B33)*(1+B33)-9</f>
        <v>433.31347017852318</v>
      </c>
      <c r="E33">
        <f t="shared" si="0"/>
        <v>905.3639012580644</v>
      </c>
    </row>
    <row r="34" spans="1:5" x14ac:dyDescent="0.15">
      <c r="A34">
        <v>1.5665138632147101E-2</v>
      </c>
      <c r="B34">
        <v>9.4766716261705727E-3</v>
      </c>
      <c r="C34">
        <f>956*(1+A34)*(1+A34)</f>
        <v>986.18634418402166</v>
      </c>
      <c r="D34">
        <f>834*(1+B34)*(1+B34)-10</f>
        <v>839.88198756491431</v>
      </c>
      <c r="E34">
        <f t="shared" si="0"/>
        <v>1826.0683317489361</v>
      </c>
    </row>
    <row r="35" spans="1:5" x14ac:dyDescent="0.15">
      <c r="A35">
        <v>2.0006079374688679E-2</v>
      </c>
      <c r="B35">
        <v>9.5220460000702729E-3</v>
      </c>
      <c r="C35" s="2">
        <f>671*(1+A35)*(1+A35)-28</f>
        <v>670.11672171604812</v>
      </c>
      <c r="D35" s="2">
        <f>814*(1+B35)*(1+B35)-29</f>
        <v>800.57569574717661</v>
      </c>
      <c r="E35">
        <f t="shared" si="0"/>
        <v>1470.6924174632247</v>
      </c>
    </row>
    <row r="36" spans="1:5" x14ac:dyDescent="0.15">
      <c r="A36">
        <v>1.9200049285669849E-2</v>
      </c>
      <c r="B36">
        <v>8.6690164925073247E-3</v>
      </c>
      <c r="C36" s="2">
        <f>698*(1+A36)*(1+A36)-26</f>
        <v>699.0605808438105</v>
      </c>
      <c r="D36">
        <f>860*(1+B36)*(1+B36)</f>
        <v>874.97533895548747</v>
      </c>
      <c r="E36">
        <f t="shared" si="0"/>
        <v>1574.035919799298</v>
      </c>
    </row>
    <row r="37" spans="1:5" x14ac:dyDescent="0.15">
      <c r="A37">
        <v>2.4481796201521081E-2</v>
      </c>
      <c r="B37">
        <v>8.7114104155764354E-3</v>
      </c>
      <c r="C37" s="2">
        <f>386*(1+A37)*(1+A37)-19</f>
        <v>386.13129898884193</v>
      </c>
      <c r="D37">
        <f>426*(1+B37)*(1+B37)-5</f>
        <v>428.45445024809965</v>
      </c>
      <c r="E37">
        <f t="shared" si="0"/>
        <v>814.58574923694164</v>
      </c>
    </row>
    <row r="38" spans="1:5" x14ac:dyDescent="0.15">
      <c r="A38">
        <v>3.1516354319755142E-2</v>
      </c>
      <c r="B38">
        <v>8.7807979870286601E-3</v>
      </c>
      <c r="C38">
        <f>456*(1+A38)*(1+A38)-27</f>
        <v>458.19585108847809</v>
      </c>
      <c r="D38" s="2">
        <f>455*(1+B38)*(1+B38)-11</f>
        <v>452.02560776624262</v>
      </c>
      <c r="E38">
        <f t="shared" si="0"/>
        <v>910.22145885472071</v>
      </c>
    </row>
    <row r="39" spans="1:5" x14ac:dyDescent="0.15">
      <c r="A39">
        <v>3.6295420439742598E-2</v>
      </c>
      <c r="B39">
        <v>8.0512168099329071E-3</v>
      </c>
      <c r="C39">
        <f>412*(1+A39)*(1+A39)-24</f>
        <v>418.45017775084568</v>
      </c>
      <c r="D39">
        <f>455*(1+B39)*(1+B39)</f>
        <v>462.35610134895381</v>
      </c>
      <c r="E39">
        <f t="shared" si="0"/>
        <v>880.80627909979944</v>
      </c>
    </row>
    <row r="40" spans="1:5" x14ac:dyDescent="0.15">
      <c r="A40">
        <v>2.045323349282898E-2</v>
      </c>
      <c r="B40">
        <v>7.7044045189599442E-3</v>
      </c>
      <c r="C40">
        <f>219*(A40+1)*(1+A40)-8</f>
        <v>220.05013158236741</v>
      </c>
      <c r="D40">
        <f>198*(1+B40)*(1+B40)-1</f>
        <v>200.06269704360855</v>
      </c>
      <c r="E40">
        <f t="shared" si="0"/>
        <v>420.11282862597596</v>
      </c>
    </row>
    <row r="41" spans="1:5" x14ac:dyDescent="0.15">
      <c r="A41">
        <v>1.973639549745583E-2</v>
      </c>
      <c r="B41">
        <v>7.7601342157035654E-3</v>
      </c>
      <c r="C41">
        <f>321*(1+A41)*(1+A41)-10</f>
        <v>323.79580353298815</v>
      </c>
      <c r="D41" s="2">
        <f>265*(1+B41)*(1+B41)</f>
        <v>269.12882935033008</v>
      </c>
      <c r="E41">
        <f t="shared" si="0"/>
        <v>592.92463288331828</v>
      </c>
    </row>
  </sheetData>
  <phoneticPr fontId="2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EISAKU SYA</cp:lastModifiedBy>
  <dcterms:created xsi:type="dcterms:W3CDTF">2023-11-20T06:50:07Z</dcterms:created>
  <dcterms:modified xsi:type="dcterms:W3CDTF">2023-11-20T08:10:04Z</dcterms:modified>
</cp:coreProperties>
</file>